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turn IDX Finance" sheetId="1" r:id="rId4"/>
    <sheet state="visible" name="Daftar Bank" sheetId="2" r:id="rId5"/>
    <sheet state="visible" name="SPSS" sheetId="3" r:id="rId6"/>
    <sheet state="visible" name="Compile" sheetId="4" r:id="rId7"/>
    <sheet state="visible" name="AGRO" sheetId="5" r:id="rId8"/>
    <sheet state="visible" name="AGRS" sheetId="6" r:id="rId9"/>
    <sheet state="visible" name="ARTO" sheetId="7" r:id="rId10"/>
    <sheet state="visible" name="BBCA" sheetId="8" r:id="rId11"/>
    <sheet state="visible" name="BBKP" sheetId="9" r:id="rId12"/>
    <sheet state="visible" name="BBNI" sheetId="10" r:id="rId13"/>
    <sheet state="visible" name="BACA" sheetId="11" r:id="rId14"/>
    <sheet state="visible" name="BBRI" sheetId="12" r:id="rId15"/>
    <sheet state="visible" name="BBTN" sheetId="13" r:id="rId16"/>
    <sheet state="visible" name="BBHI" sheetId="14" r:id="rId17"/>
    <sheet state="visible" name="BBYB" sheetId="15" r:id="rId18"/>
    <sheet state="visible" name="BDMN" sheetId="16" r:id="rId19"/>
    <sheet state="visible" name="BINA" sheetId="17" r:id="rId20"/>
    <sheet state="hidden" name="BEKS" sheetId="18" r:id="rId21"/>
    <sheet state="hidden" name="BGTG" sheetId="19" r:id="rId22"/>
    <sheet state="visible" name="BJBR" sheetId="20" r:id="rId23"/>
    <sheet state="visible" name="BKSW" sheetId="21" r:id="rId24"/>
    <sheet state="visible" name="BMRI" sheetId="22" r:id="rId25"/>
    <sheet state="visible" name="BNBA" sheetId="23" r:id="rId26"/>
    <sheet state="visible" name="BNGA" sheetId="24" r:id="rId27"/>
    <sheet state="visible" name="NISP" sheetId="25" r:id="rId28"/>
    <sheet state="visible" name="MCOR" sheetId="26" r:id="rId29"/>
    <sheet state="visible" name="NOBU" sheetId="27" r:id="rId30"/>
    <sheet state="visible" name="PNBN" sheetId="28" r:id="rId31"/>
    <sheet state="visible" name="BVIC" sheetId="29" r:id="rId32"/>
    <sheet state="hidden" name="PNBS" sheetId="30" r:id="rId33"/>
  </sheets>
  <definedNames/>
  <calcPr/>
</workbook>
</file>

<file path=xl/sharedStrings.xml><?xml version="1.0" encoding="utf-8"?>
<sst xmlns="http://schemas.openxmlformats.org/spreadsheetml/2006/main" count="7912" uniqueCount="2148">
  <si>
    <t>Tanggal</t>
  </si>
  <si>
    <t>Terakhir</t>
  </si>
  <si>
    <t>Pembukaan</t>
  </si>
  <si>
    <t>Tertinggi</t>
  </si>
  <si>
    <t>Terendah</t>
  </si>
  <si>
    <t>Vol.</t>
  </si>
  <si>
    <t>Perubahan%</t>
  </si>
  <si>
    <t>Apr '21</t>
  </si>
  <si>
    <t>1.359,65</t>
  </si>
  <si>
    <t>1.366,40</t>
  </si>
  <si>
    <t>1.400,06</t>
  </si>
  <si>
    <t>1.349,12</t>
  </si>
  <si>
    <t>2,77B</t>
  </si>
  <si>
    <t>-0,94%</t>
  </si>
  <si>
    <t>Mar '21</t>
  </si>
  <si>
    <t>1.372,51</t>
  </si>
  <si>
    <t>1.474,87</t>
  </si>
  <si>
    <t>1.526,94</t>
  </si>
  <si>
    <t>1.351,14</t>
  </si>
  <si>
    <t>76,52B</t>
  </si>
  <si>
    <t>-5,92%</t>
  </si>
  <si>
    <t>Feb '21</t>
  </si>
  <si>
    <t>1.458,86</t>
  </si>
  <si>
    <t>1.331,37</t>
  </si>
  <si>
    <t>1.489,95</t>
  </si>
  <si>
    <t>1.285,12</t>
  </si>
  <si>
    <t>65,79B</t>
  </si>
  <si>
    <t>9,72%</t>
  </si>
  <si>
    <t>Jan '21</t>
  </si>
  <si>
    <t>1.329,57</t>
  </si>
  <si>
    <t>1.335,48</t>
  </si>
  <si>
    <t>1.488,64</t>
  </si>
  <si>
    <t>1.321,98</t>
  </si>
  <si>
    <t>79,21B</t>
  </si>
  <si>
    <t>-0,27%</t>
  </si>
  <si>
    <t>Des '20</t>
  </si>
  <si>
    <t>1.333,18</t>
  </si>
  <si>
    <t>1.263,97</t>
  </si>
  <si>
    <t>1.381,28</t>
  </si>
  <si>
    <t>1.260,54</t>
  </si>
  <si>
    <t>50,62B</t>
  </si>
  <si>
    <t>5,88%</t>
  </si>
  <si>
    <t>Des</t>
  </si>
  <si>
    <t>Nov</t>
  </si>
  <si>
    <t>Okt</t>
  </si>
  <si>
    <t>Sep</t>
  </si>
  <si>
    <t>Aug</t>
  </si>
  <si>
    <t>Jul</t>
  </si>
  <si>
    <t>Jun</t>
  </si>
  <si>
    <t>Mei</t>
  </si>
  <si>
    <t>Apr</t>
  </si>
  <si>
    <t>Mar</t>
  </si>
  <si>
    <t>Feb</t>
  </si>
  <si>
    <t>Jan</t>
  </si>
  <si>
    <t>Nov '20</t>
  </si>
  <si>
    <t>1.259,17</t>
  </si>
  <si>
    <t>1.134,65</t>
  </si>
  <si>
    <t>1.317,32</t>
  </si>
  <si>
    <t>1.126,20</t>
  </si>
  <si>
    <t>36,34B</t>
  </si>
  <si>
    <t>10,49%</t>
  </si>
  <si>
    <t>Okt '20</t>
  </si>
  <si>
    <t>1.139,65</t>
  </si>
  <si>
    <t>1.048,93</t>
  </si>
  <si>
    <t>1.157,44</t>
  </si>
  <si>
    <t>1.043,93</t>
  </si>
  <si>
    <t>28,50B</t>
  </si>
  <si>
    <t>9,61%</t>
  </si>
  <si>
    <t>Sep '20</t>
  </si>
  <si>
    <t>1.039,76</t>
  </si>
  <si>
    <t>1.185,07</t>
  </si>
  <si>
    <t>1.214,20</t>
  </si>
  <si>
    <t>1.034,92</t>
  </si>
  <si>
    <t>24,72B</t>
  </si>
  <si>
    <t>-12,26%</t>
  </si>
  <si>
    <t>Ags '20</t>
  </si>
  <si>
    <t>1.134,93</t>
  </si>
  <si>
    <t>1.232,09</t>
  </si>
  <si>
    <t>1.087,88</t>
  </si>
  <si>
    <t>34,98B</t>
  </si>
  <si>
    <t>4,42%</t>
  </si>
  <si>
    <t>Jul '20</t>
  </si>
  <si>
    <t>1.059,59</t>
  </si>
  <si>
    <t>24,69B</t>
  </si>
  <si>
    <t>7,11%</t>
  </si>
  <si>
    <t>Jun '20</t>
  </si>
  <si>
    <t>962,52</t>
  </si>
  <si>
    <t>1.094,77</t>
  </si>
  <si>
    <t>25,27B</t>
  </si>
  <si>
    <t>10,09%</t>
  </si>
  <si>
    <t>Mei '20</t>
  </si>
  <si>
    <t>947,78</t>
  </si>
  <si>
    <t>965,05</t>
  </si>
  <si>
    <t>845,77</t>
  </si>
  <si>
    <t>18,00B</t>
  </si>
  <si>
    <t>1,55%</t>
  </si>
  <si>
    <t>Apr '20</t>
  </si>
  <si>
    <t>989,67</t>
  </si>
  <si>
    <t>1.078,18</t>
  </si>
  <si>
    <t>895,35</t>
  </si>
  <si>
    <t>13,67B</t>
  </si>
  <si>
    <t>-4,23%</t>
  </si>
  <si>
    <t>Mar '20</t>
  </si>
  <si>
    <t>1.245,44</t>
  </si>
  <si>
    <t>1.290,87</t>
  </si>
  <si>
    <t>845,50</t>
  </si>
  <si>
    <t>13,83B</t>
  </si>
  <si>
    <t>-20,78%</t>
  </si>
  <si>
    <t>Feb '20</t>
  </si>
  <si>
    <t>1.249,33</t>
  </si>
  <si>
    <t>1.311,23</t>
  </si>
  <si>
    <t>1.354,93</t>
  </si>
  <si>
    <t>1.196,00</t>
  </si>
  <si>
    <t>6,81B</t>
  </si>
  <si>
    <t>-5,09%</t>
  </si>
  <si>
    <t>Jan '20</t>
  </si>
  <si>
    <t>1.316,34</t>
  </si>
  <si>
    <t>1.355,73</t>
  </si>
  <si>
    <t>1.389,88</t>
  </si>
  <si>
    <t>1.314,86</t>
  </si>
  <si>
    <t>7,75B</t>
  </si>
  <si>
    <t>-2,83%</t>
  </si>
  <si>
    <t>Des '19</t>
  </si>
  <si>
    <t>1.354,66</t>
  </si>
  <si>
    <t>1.277,20</t>
  </si>
  <si>
    <t>1.363,61</t>
  </si>
  <si>
    <t>1.274,30</t>
  </si>
  <si>
    <t>7,26B</t>
  </si>
  <si>
    <t>6,36%</t>
  </si>
  <si>
    <t>Nov '19</t>
  </si>
  <si>
    <t>1.273,68</t>
  </si>
  <si>
    <t>1.280,64</t>
  </si>
  <si>
    <t>1.305,81</t>
  </si>
  <si>
    <t>1.238,26</t>
  </si>
  <si>
    <t>8,08B</t>
  </si>
  <si>
    <t>-0,39%</t>
  </si>
  <si>
    <t>Okt '19</t>
  </si>
  <si>
    <t>1.278,69</t>
  </si>
  <si>
    <t>1.238,84</t>
  </si>
  <si>
    <t>1.305,56</t>
  </si>
  <si>
    <t>1.200,56</t>
  </si>
  <si>
    <t>10,63B</t>
  </si>
  <si>
    <t>2,72%</t>
  </si>
  <si>
    <t>Sep '19</t>
  </si>
  <si>
    <t>1.244,78</t>
  </si>
  <si>
    <t>1.263,04</t>
  </si>
  <si>
    <t>1.281,17</t>
  </si>
  <si>
    <t>1.221,23</t>
  </si>
  <si>
    <t>9,48B</t>
  </si>
  <si>
    <t>-1,51%</t>
  </si>
  <si>
    <t>Ags '19</t>
  </si>
  <si>
    <t>1.263,90</t>
  </si>
  <si>
    <t>1.322,04</t>
  </si>
  <si>
    <t>1.325,55</t>
  </si>
  <si>
    <t>1.227,60</t>
  </si>
  <si>
    <t>10,04B</t>
  </si>
  <si>
    <t>-4,54%</t>
  </si>
  <si>
    <t>Jul '19</t>
  </si>
  <si>
    <t>1.323,96</t>
  </si>
  <si>
    <t>1.310,45</t>
  </si>
  <si>
    <t>1.335,47</t>
  </si>
  <si>
    <t>1.293,56</t>
  </si>
  <si>
    <t>8,85B</t>
  </si>
  <si>
    <t>1,37%</t>
  </si>
  <si>
    <t>Jun '19</t>
  </si>
  <si>
    <t>1.306,05</t>
  </si>
  <si>
    <t>1.279,28</t>
  </si>
  <si>
    <t>1.307,38</t>
  </si>
  <si>
    <t>1.259,37</t>
  </si>
  <si>
    <t>6,55B</t>
  </si>
  <si>
    <t>4,23%</t>
  </si>
  <si>
    <t>Mei '19</t>
  </si>
  <si>
    <t>1.253,10</t>
  </si>
  <si>
    <t>1.309,96</t>
  </si>
  <si>
    <t>1.311,62</t>
  </si>
  <si>
    <t>1.147,44</t>
  </si>
  <si>
    <t>11,03B</t>
  </si>
  <si>
    <t>-3,96%</t>
  </si>
  <si>
    <t>Apr '19</t>
  </si>
  <si>
    <t>1.304,77</t>
  </si>
  <si>
    <t>1.272,52</t>
  </si>
  <si>
    <t>1.354,67</t>
  </si>
  <si>
    <t>1.264,51</t>
  </si>
  <si>
    <t>9,75B</t>
  </si>
  <si>
    <t>2,76%</t>
  </si>
  <si>
    <t>Mar '19</t>
  </si>
  <si>
    <t>1.269,72</t>
  </si>
  <si>
    <t>1.235,59</t>
  </si>
  <si>
    <t>1.199,18</t>
  </si>
  <si>
    <t>10,57B</t>
  </si>
  <si>
    <t>3,21%</t>
  </si>
  <si>
    <t>Feb '19</t>
  </si>
  <si>
    <t>1.230,20</t>
  </si>
  <si>
    <t>1.253,30</t>
  </si>
  <si>
    <t>1.263,76</t>
  </si>
  <si>
    <t>1.211,12</t>
  </si>
  <si>
    <t>13,26B</t>
  </si>
  <si>
    <t>-1,33%</t>
  </si>
  <si>
    <t>Jan '19</t>
  </si>
  <si>
    <t>1.246,73</t>
  </si>
  <si>
    <t>1.173,22</t>
  </si>
  <si>
    <t>1.248,78</t>
  </si>
  <si>
    <t>1.159,84</t>
  </si>
  <si>
    <t>15,94B</t>
  </si>
  <si>
    <t>6,04%</t>
  </si>
  <si>
    <t>Des '18</t>
  </si>
  <si>
    <t>1.175,67</t>
  </si>
  <si>
    <t>1.179,03</t>
  </si>
  <si>
    <t>1.196,19</t>
  </si>
  <si>
    <t>1.141,27</t>
  </si>
  <si>
    <t>9,25B</t>
  </si>
  <si>
    <t>0,83%</t>
  </si>
  <si>
    <t>Nov '18</t>
  </si>
  <si>
    <t>1.165,94</t>
  </si>
  <si>
    <t>1.081,57</t>
  </si>
  <si>
    <t>1.183,93</t>
  </si>
  <si>
    <t>1.078,06</t>
  </si>
  <si>
    <t>11,29B</t>
  </si>
  <si>
    <t>8,55%</t>
  </si>
  <si>
    <t>Okt '18</t>
  </si>
  <si>
    <t>1.074,14</t>
  </si>
  <si>
    <t>1.071,74</t>
  </si>
  <si>
    <t>1.079,99</t>
  </si>
  <si>
    <t>1.016,41</t>
  </si>
  <si>
    <t>13,30B</t>
  </si>
  <si>
    <t>-0,23%</t>
  </si>
  <si>
    <t>Sep '18</t>
  </si>
  <si>
    <t>1.076,59</t>
  </si>
  <si>
    <t>1.093,86</t>
  </si>
  <si>
    <t>1.095,31</t>
  </si>
  <si>
    <t>1.023,12</t>
  </si>
  <si>
    <t>12,65B</t>
  </si>
  <si>
    <t>-1,28%</t>
  </si>
  <si>
    <t>Ags '18</t>
  </si>
  <si>
    <t>1.090,56</t>
  </si>
  <si>
    <t>1.050,70</t>
  </si>
  <si>
    <t>1.115,72</t>
  </si>
  <si>
    <t>1.031,02</t>
  </si>
  <si>
    <t>10,36B</t>
  </si>
  <si>
    <t>4,10%</t>
  </si>
  <si>
    <t>Jul '18</t>
  </si>
  <si>
    <t>1.047,64</t>
  </si>
  <si>
    <t>1.018,28</t>
  </si>
  <si>
    <t>1.051,54</t>
  </si>
  <si>
    <t>977,43</t>
  </si>
  <si>
    <t>9,81B</t>
  </si>
  <si>
    <t>3,87%</t>
  </si>
  <si>
    <t>Jun '18</t>
  </si>
  <si>
    <t>1.008,63</t>
  </si>
  <si>
    <t>1.073,66</t>
  </si>
  <si>
    <t>1.092,39</t>
  </si>
  <si>
    <t>981,22</t>
  </si>
  <si>
    <t>9,56B</t>
  </si>
  <si>
    <t>-5,42%</t>
  </si>
  <si>
    <t>Mei '18</t>
  </si>
  <si>
    <t>1.066,45</t>
  </si>
  <si>
    <t>1.068,19</t>
  </si>
  <si>
    <t>1.101,45</t>
  </si>
  <si>
    <t>995,69</t>
  </si>
  <si>
    <t>14,34B</t>
  </si>
  <si>
    <t>-0,10%</t>
  </si>
  <si>
    <t>Apr '18</t>
  </si>
  <si>
    <t>1.067,52</t>
  </si>
  <si>
    <t>1.128,97</t>
  </si>
  <si>
    <t>1.153,10</t>
  </si>
  <si>
    <t>1.031,66</t>
  </si>
  <si>
    <t>12,18B</t>
  </si>
  <si>
    <t>-6,00%</t>
  </si>
  <si>
    <t>Mar '18</t>
  </si>
  <si>
    <t>1.135,71</t>
  </si>
  <si>
    <t>1.190,89</t>
  </si>
  <si>
    <t>1.194,82</t>
  </si>
  <si>
    <t>1.114,89</t>
  </si>
  <si>
    <t>18,83B</t>
  </si>
  <si>
    <t>-4,47%</t>
  </si>
  <si>
    <t>Feb '18</t>
  </si>
  <si>
    <t>1.188,79</t>
  </si>
  <si>
    <t>1.179,24</t>
  </si>
  <si>
    <t>1.223,72</t>
  </si>
  <si>
    <t>1.162,59</t>
  </si>
  <si>
    <t>21,16B</t>
  </si>
  <si>
    <t>1,19%</t>
  </si>
  <si>
    <t>Jan '18</t>
  </si>
  <si>
    <t>1.174,78</t>
  </si>
  <si>
    <t>1.143,43</t>
  </si>
  <si>
    <t>1.181,80</t>
  </si>
  <si>
    <t>1.112,38</t>
  </si>
  <si>
    <t>17,14B</t>
  </si>
  <si>
    <t>2,98%</t>
  </si>
  <si>
    <t>Des '17</t>
  </si>
  <si>
    <t>1.140,84</t>
  </si>
  <si>
    <t>1.067,31</t>
  </si>
  <si>
    <t>1.157,72</t>
  </si>
  <si>
    <t>1.058,19</t>
  </si>
  <si>
    <t>7,73B</t>
  </si>
  <si>
    <t>8,77%</t>
  </si>
  <si>
    <t>Nov '17</t>
  </si>
  <si>
    <t>1.048,81</t>
  </si>
  <si>
    <t>1.037,45</t>
  </si>
  <si>
    <t>1.079,44</t>
  </si>
  <si>
    <t>1.034,37</t>
  </si>
  <si>
    <t>9,77B</t>
  </si>
  <si>
    <t>Okt '17</t>
  </si>
  <si>
    <t>1.034,63</t>
  </si>
  <si>
    <t>1.018,13</t>
  </si>
  <si>
    <t>1.041,42</t>
  </si>
  <si>
    <t>1.007,27</t>
  </si>
  <si>
    <t>7,45B</t>
  </si>
  <si>
    <t>2,07%</t>
  </si>
  <si>
    <t>Sep '17</t>
  </si>
  <si>
    <t>1.013,67</t>
  </si>
  <si>
    <t>985,97</t>
  </si>
  <si>
    <t>1.015,11</t>
  </si>
  <si>
    <t>973,01</t>
  </si>
  <si>
    <t>6,34B</t>
  </si>
  <si>
    <t>2,51%</t>
  </si>
  <si>
    <t>Ags '17</t>
  </si>
  <si>
    <t>988,88</t>
  </si>
  <si>
    <t>986,10</t>
  </si>
  <si>
    <t>994,94</t>
  </si>
  <si>
    <t>966,04</t>
  </si>
  <si>
    <t>9,63B</t>
  </si>
  <si>
    <t>0,71%</t>
  </si>
  <si>
    <t>Jul '17</t>
  </si>
  <si>
    <t>981,93</t>
  </si>
  <si>
    <t>950,04</t>
  </si>
  <si>
    <t>982,94</t>
  </si>
  <si>
    <t>943,35</t>
  </si>
  <si>
    <t>7,48B</t>
  </si>
  <si>
    <t>3,39%</t>
  </si>
  <si>
    <t>Jun '17</t>
  </si>
  <si>
    <t>949,73</t>
  </si>
  <si>
    <t>927,44</t>
  </si>
  <si>
    <t>950,29</t>
  </si>
  <si>
    <t>913,22</t>
  </si>
  <si>
    <t>7,57B</t>
  </si>
  <si>
    <t>3,30%</t>
  </si>
  <si>
    <t>Mei '17</t>
  </si>
  <si>
    <t>919,35</t>
  </si>
  <si>
    <t>895,49</t>
  </si>
  <si>
    <t>954,49</t>
  </si>
  <si>
    <t>881,85</t>
  </si>
  <si>
    <t>3,08%</t>
  </si>
  <si>
    <t>Apr '17</t>
  </si>
  <si>
    <t>891,91</t>
  </si>
  <si>
    <t>873,20</t>
  </si>
  <si>
    <t>902,06</t>
  </si>
  <si>
    <t>866,16</t>
  </si>
  <si>
    <t>11,09B</t>
  </si>
  <si>
    <t>2,26%</t>
  </si>
  <si>
    <t>Mar '17</t>
  </si>
  <si>
    <t>872,18</t>
  </si>
  <si>
    <t>828,89</t>
  </si>
  <si>
    <t>884,39</t>
  </si>
  <si>
    <t>826,32</t>
  </si>
  <si>
    <t>14,60B</t>
  </si>
  <si>
    <t>5,00%</t>
  </si>
  <si>
    <t>Feb '17</t>
  </si>
  <si>
    <t>830,65</t>
  </si>
  <si>
    <t>809,14</t>
  </si>
  <si>
    <t>834,72</t>
  </si>
  <si>
    <t>807,53</t>
  </si>
  <si>
    <t>31,95B</t>
  </si>
  <si>
    <t>3,24%</t>
  </si>
  <si>
    <t>Jan '17</t>
  </si>
  <si>
    <t>804,56</t>
  </si>
  <si>
    <t>812,93</t>
  </si>
  <si>
    <t>816,89</t>
  </si>
  <si>
    <t>796,55</t>
  </si>
  <si>
    <t>21,43B</t>
  </si>
  <si>
    <t>-0,90%</t>
  </si>
  <si>
    <t>Des '16</t>
  </si>
  <si>
    <t>811,89</t>
  </si>
  <si>
    <t>754,22</t>
  </si>
  <si>
    <t>816,82</t>
  </si>
  <si>
    <t>753,88</t>
  </si>
  <si>
    <t>20,82B</t>
  </si>
  <si>
    <t>7,67%</t>
  </si>
  <si>
    <t>Nov '16</t>
  </si>
  <si>
    <t>754,02</t>
  </si>
  <si>
    <t>809,19</t>
  </si>
  <si>
    <t>828,18</t>
  </si>
  <si>
    <t>739,41</t>
  </si>
  <si>
    <t>24,91B</t>
  </si>
  <si>
    <t>-6,74%</t>
  </si>
  <si>
    <t>Okt '16</t>
  </si>
  <si>
    <t>808,53</t>
  </si>
  <si>
    <t>809,62</t>
  </si>
  <si>
    <t>816,12</t>
  </si>
  <si>
    <t>785,75</t>
  </si>
  <si>
    <t>15,50B</t>
  </si>
  <si>
    <t>0,58%</t>
  </si>
  <si>
    <t>Sep '16</t>
  </si>
  <si>
    <t>803,85</t>
  </si>
  <si>
    <t>791,50</t>
  </si>
  <si>
    <t>811,77</t>
  </si>
  <si>
    <t>763,97</t>
  </si>
  <si>
    <t>16,45B</t>
  </si>
  <si>
    <t>0,84%</t>
  </si>
  <si>
    <t>Ags '16</t>
  </si>
  <si>
    <t>797,15</t>
  </si>
  <si>
    <t>754,35</t>
  </si>
  <si>
    <t>812,79</t>
  </si>
  <si>
    <t>754,33</t>
  </si>
  <si>
    <t>30,83B</t>
  </si>
  <si>
    <t>5,95%</t>
  </si>
  <si>
    <t>Jul '16</t>
  </si>
  <si>
    <t>752,37</t>
  </si>
  <si>
    <t>704,59</t>
  </si>
  <si>
    <t>764,11</t>
  </si>
  <si>
    <t>697,52</t>
  </si>
  <si>
    <t>15,11B</t>
  </si>
  <si>
    <t>7,07%</t>
  </si>
  <si>
    <t>Jun '16</t>
  </si>
  <si>
    <t>702,69</t>
  </si>
  <si>
    <t>670,78</t>
  </si>
  <si>
    <t>706,47</t>
  </si>
  <si>
    <t>657,49</t>
  </si>
  <si>
    <t>7,84B</t>
  </si>
  <si>
    <t>4,79%</t>
  </si>
  <si>
    <t>Mei '16</t>
  </si>
  <si>
    <t>670,56</t>
  </si>
  <si>
    <t>675,06</t>
  </si>
  <si>
    <t>680,90</t>
  </si>
  <si>
    <t>643,24</t>
  </si>
  <si>
    <t>5,06B</t>
  </si>
  <si>
    <t>-0,43%</t>
  </si>
  <si>
    <t>Apr '16</t>
  </si>
  <si>
    <t>673,47</t>
  </si>
  <si>
    <t>700,60</t>
  </si>
  <si>
    <t>705,23</t>
  </si>
  <si>
    <t>660,60</t>
  </si>
  <si>
    <t>7,04B</t>
  </si>
  <si>
    <t>-4,39%</t>
  </si>
  <si>
    <t>Mar '16</t>
  </si>
  <si>
    <t>704,37</t>
  </si>
  <si>
    <t>688,41</t>
  </si>
  <si>
    <t>712,98</t>
  </si>
  <si>
    <t>678,05</t>
  </si>
  <si>
    <t>6,69B</t>
  </si>
  <si>
    <t>2,04%</t>
  </si>
  <si>
    <t>Feb '16</t>
  </si>
  <si>
    <t>690,30</t>
  </si>
  <si>
    <t>685,34</t>
  </si>
  <si>
    <t>714,31</t>
  </si>
  <si>
    <t>665,47</t>
  </si>
  <si>
    <t>5,93B</t>
  </si>
  <si>
    <t>1,04%</t>
  </si>
  <si>
    <t>Jan '16</t>
  </si>
  <si>
    <t>683,17</t>
  </si>
  <si>
    <t>684,35</t>
  </si>
  <si>
    <t>697,90</t>
  </si>
  <si>
    <t>662,17</t>
  </si>
  <si>
    <t>4,51B</t>
  </si>
  <si>
    <t>-0,56%</t>
  </si>
  <si>
    <t>Des '15</t>
  </si>
  <si>
    <t>687,04</t>
  </si>
  <si>
    <t>663,63</t>
  </si>
  <si>
    <t>692,61</t>
  </si>
  <si>
    <t>651,44</t>
  </si>
  <si>
    <t>3,04B</t>
  </si>
  <si>
    <t>5,45%</t>
  </si>
  <si>
    <t>Nov '15</t>
  </si>
  <si>
    <t>651,53</t>
  </si>
  <si>
    <t>653,85</t>
  </si>
  <si>
    <t>697,89</t>
  </si>
  <si>
    <t>646,25</t>
  </si>
  <si>
    <t>3,35B</t>
  </si>
  <si>
    <t>-1,00%</t>
  </si>
  <si>
    <t>Okt '15</t>
  </si>
  <si>
    <t>658,13</t>
  </si>
  <si>
    <t>608,49</t>
  </si>
  <si>
    <t>708,84</t>
  </si>
  <si>
    <t>596,21</t>
  </si>
  <si>
    <t>5,46B</t>
  </si>
  <si>
    <t>8,65%</t>
  </si>
  <si>
    <t>Sep '15</t>
  </si>
  <si>
    <t>605,74</t>
  </si>
  <si>
    <t>667,42</t>
  </si>
  <si>
    <t>668,08</t>
  </si>
  <si>
    <t>570,63</t>
  </si>
  <si>
    <t>4,70B</t>
  </si>
  <si>
    <t>-10,04%</t>
  </si>
  <si>
    <t>Ags '15</t>
  </si>
  <si>
    <t>673,34</t>
  </si>
  <si>
    <t>674,57</t>
  </si>
  <si>
    <t>712,58</t>
  </si>
  <si>
    <t>597,44</t>
  </si>
  <si>
    <t>5,68B</t>
  </si>
  <si>
    <t>-0,52%</t>
  </si>
  <si>
    <t>Jul '15</t>
  </si>
  <si>
    <t>676,85</t>
  </si>
  <si>
    <t>703,83</t>
  </si>
  <si>
    <t>713,77</t>
  </si>
  <si>
    <t>659,67</t>
  </si>
  <si>
    <t>3,89B</t>
  </si>
  <si>
    <t>-3,51%</t>
  </si>
  <si>
    <t>Jun '15</t>
  </si>
  <si>
    <t>701,45</t>
  </si>
  <si>
    <t>756,52</t>
  </si>
  <si>
    <t>757,74</t>
  </si>
  <si>
    <t>681,75</t>
  </si>
  <si>
    <t>4,72B</t>
  </si>
  <si>
    <t>-7,67%</t>
  </si>
  <si>
    <t>Mei '15</t>
  </si>
  <si>
    <t>759,70</t>
  </si>
  <si>
    <t>742,33</t>
  </si>
  <si>
    <t>788,83</t>
  </si>
  <si>
    <t>741,12</t>
  </si>
  <si>
    <t>7,49B</t>
  </si>
  <si>
    <t>1,92%</t>
  </si>
  <si>
    <t>Apr '15</t>
  </si>
  <si>
    <t>745,36</t>
  </si>
  <si>
    <t>830,61</t>
  </si>
  <si>
    <t>833,29</t>
  </si>
  <si>
    <t>728,62</t>
  </si>
  <si>
    <t>-10,17%</t>
  </si>
  <si>
    <t>Mar '15</t>
  </si>
  <si>
    <t>829,75</t>
  </si>
  <si>
    <t>791,43</t>
  </si>
  <si>
    <t>789,81</t>
  </si>
  <si>
    <t>13,70B</t>
  </si>
  <si>
    <t>4,83%</t>
  </si>
  <si>
    <t>Feb '15</t>
  </si>
  <si>
    <t>791,53</t>
  </si>
  <si>
    <t>734,57</t>
  </si>
  <si>
    <t>793,24</t>
  </si>
  <si>
    <t>733,29</t>
  </si>
  <si>
    <t>10,28B</t>
  </si>
  <si>
    <t>7,63%</t>
  </si>
  <si>
    <t>Jan '15</t>
  </si>
  <si>
    <t>735,40</t>
  </si>
  <si>
    <t>731,46</t>
  </si>
  <si>
    <t>745,08</t>
  </si>
  <si>
    <t>715,22</t>
  </si>
  <si>
    <t>6,83B</t>
  </si>
  <si>
    <t>0,51%</t>
  </si>
  <si>
    <t>Des '14</t>
  </si>
  <si>
    <t>731,64</t>
  </si>
  <si>
    <t>722,17</t>
  </si>
  <si>
    <t>732,73</t>
  </si>
  <si>
    <t>700,86</t>
  </si>
  <si>
    <t>5,28B</t>
  </si>
  <si>
    <t>1,48%</t>
  </si>
  <si>
    <t>Nov '14</t>
  </si>
  <si>
    <t>720,99</t>
  </si>
  <si>
    <t>713,04</t>
  </si>
  <si>
    <t>721,58</t>
  </si>
  <si>
    <t>691,14</t>
  </si>
  <si>
    <t>5,13B</t>
  </si>
  <si>
    <t>1,49%</t>
  </si>
  <si>
    <t>Okt '14</t>
  </si>
  <si>
    <t>710,39</t>
  </si>
  <si>
    <t>704,00</t>
  </si>
  <si>
    <t>710,83</t>
  </si>
  <si>
    <t>661,21</t>
  </si>
  <si>
    <t>6,79B</t>
  </si>
  <si>
    <t>2,00%</t>
  </si>
  <si>
    <t>Sep '14</t>
  </si>
  <si>
    <t>696,45</t>
  </si>
  <si>
    <t>689,66</t>
  </si>
  <si>
    <t>709,34</t>
  </si>
  <si>
    <t>678,65</t>
  </si>
  <si>
    <t>7,21B</t>
  </si>
  <si>
    <t>2,32%</t>
  </si>
  <si>
    <t>Ags '14</t>
  </si>
  <si>
    <t>680,64</t>
  </si>
  <si>
    <t>682,34</t>
  </si>
  <si>
    <t>695,94</t>
  </si>
  <si>
    <t>662,94</t>
  </si>
  <si>
    <t>8,42B</t>
  </si>
  <si>
    <t>0,17%</t>
  </si>
  <si>
    <t>Jul '14</t>
  </si>
  <si>
    <t>679,48</t>
  </si>
  <si>
    <t>646,52</t>
  </si>
  <si>
    <t>705,41</t>
  </si>
  <si>
    <t>643,69</t>
  </si>
  <si>
    <t>7,97B</t>
  </si>
  <si>
    <t>4,87%</t>
  </si>
  <si>
    <t>Jun '14</t>
  </si>
  <si>
    <t>647,94</t>
  </si>
  <si>
    <t>657,17</t>
  </si>
  <si>
    <t>639,17</t>
  </si>
  <si>
    <t>5,58B</t>
  </si>
  <si>
    <t>-0,46%</t>
  </si>
  <si>
    <t>Mei '14</t>
  </si>
  <si>
    <t>650,94</t>
  </si>
  <si>
    <t>648,80</t>
  </si>
  <si>
    <t>686,27</t>
  </si>
  <si>
    <t>643,74</t>
  </si>
  <si>
    <t>6,72B</t>
  </si>
  <si>
    <t>1,00%</t>
  </si>
  <si>
    <t>Apr '14</t>
  </si>
  <si>
    <t>644,47</t>
  </si>
  <si>
    <t>638,15</t>
  </si>
  <si>
    <t>662,97</t>
  </si>
  <si>
    <t>630,97</t>
  </si>
  <si>
    <t>7,46B</t>
  </si>
  <si>
    <t>1,89%</t>
  </si>
  <si>
    <t>Mar '14</t>
  </si>
  <si>
    <t>632,51</t>
  </si>
  <si>
    <t>606,52</t>
  </si>
  <si>
    <t>665,62</t>
  </si>
  <si>
    <t>603,57</t>
  </si>
  <si>
    <t>7,11B</t>
  </si>
  <si>
    <t>3,82%</t>
  </si>
  <si>
    <t>Feb '14</t>
  </si>
  <si>
    <t>609,27</t>
  </si>
  <si>
    <t>581,83</t>
  </si>
  <si>
    <t>630,01</t>
  </si>
  <si>
    <t>567,68</t>
  </si>
  <si>
    <t>7,90B</t>
  </si>
  <si>
    <t>Jan '14</t>
  </si>
  <si>
    <t>580,95</t>
  </si>
  <si>
    <t>543,29</t>
  </si>
  <si>
    <t>593,98</t>
  </si>
  <si>
    <t>524,03</t>
  </si>
  <si>
    <t>4,89B</t>
  </si>
  <si>
    <t>7,52%</t>
  </si>
  <si>
    <t>Des '13</t>
  </si>
  <si>
    <t>540,33</t>
  </si>
  <si>
    <t>545,21</t>
  </si>
  <si>
    <t>552,57</t>
  </si>
  <si>
    <t>519,07</t>
  </si>
  <si>
    <t>3,60B</t>
  </si>
  <si>
    <t>-0,42%</t>
  </si>
  <si>
    <t>Nov '13</t>
  </si>
  <si>
    <t>542,62</t>
  </si>
  <si>
    <t>582,14</t>
  </si>
  <si>
    <t>589,58</t>
  </si>
  <si>
    <t>533,24</t>
  </si>
  <si>
    <t>4,14B</t>
  </si>
  <si>
    <t>-7,84%</t>
  </si>
  <si>
    <t>Okt '13</t>
  </si>
  <si>
    <t>588,76</t>
  </si>
  <si>
    <t>549,22</t>
  </si>
  <si>
    <t>603,91</t>
  </si>
  <si>
    <t>549,17</t>
  </si>
  <si>
    <t>5,24B</t>
  </si>
  <si>
    <t>6,88%</t>
  </si>
  <si>
    <t>Sep '13</t>
  </si>
  <si>
    <t>550,87</t>
  </si>
  <si>
    <t>507,86</t>
  </si>
  <si>
    <t>639,34</t>
  </si>
  <si>
    <t>482,77</t>
  </si>
  <si>
    <t>8,92%</t>
  </si>
  <si>
    <t>Ags '13</t>
  </si>
  <si>
    <t>505,75</t>
  </si>
  <si>
    <t>594,03</t>
  </si>
  <si>
    <t>600,95</t>
  </si>
  <si>
    <t>474,78</t>
  </si>
  <si>
    <t>6,56B</t>
  </si>
  <si>
    <t>-15,26%</t>
  </si>
  <si>
    <t>Jul '13</t>
  </si>
  <si>
    <t>596,81</t>
  </si>
  <si>
    <t>597,54</t>
  </si>
  <si>
    <t>606,19</t>
  </si>
  <si>
    <t>545,09</t>
  </si>
  <si>
    <t>6,40B</t>
  </si>
  <si>
    <t>-0,12%</t>
  </si>
  <si>
    <t>Jun '13</t>
  </si>
  <si>
    <t>597,53</t>
  </si>
  <si>
    <t>645,49</t>
  </si>
  <si>
    <t>646,02</t>
  </si>
  <si>
    <t>554,64</t>
  </si>
  <si>
    <t>10,08B</t>
  </si>
  <si>
    <t>-7,55%</t>
  </si>
  <si>
    <t>Mei '13</t>
  </si>
  <si>
    <t>646,33</t>
  </si>
  <si>
    <t>675,25</t>
  </si>
  <si>
    <t>688,48</t>
  </si>
  <si>
    <t>11,40B</t>
  </si>
  <si>
    <t>-4,41%</t>
  </si>
  <si>
    <t>Apr '13</t>
  </si>
  <si>
    <t>676,16</t>
  </si>
  <si>
    <t>661,97</t>
  </si>
  <si>
    <t>680,15</t>
  </si>
  <si>
    <t>645,08</t>
  </si>
  <si>
    <t>9,79B</t>
  </si>
  <si>
    <t>1,42%</t>
  </si>
  <si>
    <t>Mar '13</t>
  </si>
  <si>
    <t>666,71</t>
  </si>
  <si>
    <t>656,77</t>
  </si>
  <si>
    <t>633,99</t>
  </si>
  <si>
    <t>12,04B</t>
  </si>
  <si>
    <t>0,87%</t>
  </si>
  <si>
    <t>Feb '13</t>
  </si>
  <si>
    <t>660,94</t>
  </si>
  <si>
    <t>595,62</t>
  </si>
  <si>
    <t>594,90</t>
  </si>
  <si>
    <t>12,11B</t>
  </si>
  <si>
    <t>11,29%</t>
  </si>
  <si>
    <t>Jan '13</t>
  </si>
  <si>
    <t>593,91</t>
  </si>
  <si>
    <t>550,86</t>
  </si>
  <si>
    <t>548,87</t>
  </si>
  <si>
    <t>7,96%</t>
  </si>
  <si>
    <t>Des '12</t>
  </si>
  <si>
    <t>550,10</t>
  </si>
  <si>
    <t>549,37</t>
  </si>
  <si>
    <t>560,47</t>
  </si>
  <si>
    <t>538,33</t>
  </si>
  <si>
    <t>7,74B</t>
  </si>
  <si>
    <t>0,54%</t>
  </si>
  <si>
    <t>Nov '12</t>
  </si>
  <si>
    <t>547,13</t>
  </si>
  <si>
    <t>547,93</t>
  </si>
  <si>
    <t>570,92</t>
  </si>
  <si>
    <t>543,84</t>
  </si>
  <si>
    <t>5,90B</t>
  </si>
  <si>
    <t>-0,51%</t>
  </si>
  <si>
    <t>Okt '12</t>
  </si>
  <si>
    <t>549,91</t>
  </si>
  <si>
    <t>541,85</t>
  </si>
  <si>
    <t>556,26</t>
  </si>
  <si>
    <t>534,90</t>
  </si>
  <si>
    <t>5,32B</t>
  </si>
  <si>
    <t>1,18%</t>
  </si>
  <si>
    <t>Sep '12</t>
  </si>
  <si>
    <t>543,48</t>
  </si>
  <si>
    <t>520,53</t>
  </si>
  <si>
    <t>545,50</t>
  </si>
  <si>
    <t>518,93</t>
  </si>
  <si>
    <t>4,21B</t>
  </si>
  <si>
    <t>4,55%</t>
  </si>
  <si>
    <t>Ags '12</t>
  </si>
  <si>
    <t>519,82</t>
  </si>
  <si>
    <t>531,29</t>
  </si>
  <si>
    <t>542,09</t>
  </si>
  <si>
    <t>507,96</t>
  </si>
  <si>
    <t>3,91B</t>
  </si>
  <si>
    <t>-2,56%</t>
  </si>
  <si>
    <t>Jul '12</t>
  </si>
  <si>
    <t>533,50</t>
  </si>
  <si>
    <t>500,84</t>
  </si>
  <si>
    <t>534,48</t>
  </si>
  <si>
    <t>495,91</t>
  </si>
  <si>
    <t>5,61B</t>
  </si>
  <si>
    <t>7,10%</t>
  </si>
  <si>
    <t>Jun '12</t>
  </si>
  <si>
    <t>498,15</t>
  </si>
  <si>
    <t>476,10</t>
  </si>
  <si>
    <t>502,77</t>
  </si>
  <si>
    <t>453,89</t>
  </si>
  <si>
    <t>3,92B</t>
  </si>
  <si>
    <t>4,53%</t>
  </si>
  <si>
    <t>Mei '12</t>
  </si>
  <si>
    <t>476,56</t>
  </si>
  <si>
    <t>521,22</t>
  </si>
  <si>
    <t>526,58</t>
  </si>
  <si>
    <t>475,34</t>
  </si>
  <si>
    <t>6,35B</t>
  </si>
  <si>
    <t>-8,69%</t>
  </si>
  <si>
    <t>Apr '12</t>
  </si>
  <si>
    <t>521,94</t>
  </si>
  <si>
    <t>508,85</t>
  </si>
  <si>
    <t>534,06</t>
  </si>
  <si>
    <t>508,82</t>
  </si>
  <si>
    <t>7,22B</t>
  </si>
  <si>
    <t>Mar '12</t>
  </si>
  <si>
    <t>508,13</t>
  </si>
  <si>
    <t>491,66</t>
  </si>
  <si>
    <t>511,73</t>
  </si>
  <si>
    <t>479,82</t>
  </si>
  <si>
    <t>6,12B</t>
  </si>
  <si>
    <t>3,23%</t>
  </si>
  <si>
    <t>Feb '12</t>
  </si>
  <si>
    <t>492,21</t>
  </si>
  <si>
    <t>498,61</t>
  </si>
  <si>
    <t>508,11</t>
  </si>
  <si>
    <t>470,40</t>
  </si>
  <si>
    <t>8,14B</t>
  </si>
  <si>
    <t>-1,14%</t>
  </si>
  <si>
    <t>Jan '12</t>
  </si>
  <si>
    <t>497,89</t>
  </si>
  <si>
    <t>492,05</t>
  </si>
  <si>
    <t>512,90</t>
  </si>
  <si>
    <t>488,52</t>
  </si>
  <si>
    <t>8,96B</t>
  </si>
  <si>
    <t>1,24%</t>
  </si>
  <si>
    <t>Des '11</t>
  </si>
  <si>
    <t>491,78</t>
  </si>
  <si>
    <t>485,86</t>
  </si>
  <si>
    <t>502,26</t>
  </si>
  <si>
    <t>472,74</t>
  </si>
  <si>
    <t>5,12B</t>
  </si>
  <si>
    <t>1,82%</t>
  </si>
  <si>
    <t>Nov '11</t>
  </si>
  <si>
    <t>482,97</t>
  </si>
  <si>
    <t>509,21</t>
  </si>
  <si>
    <t>523,23</t>
  </si>
  <si>
    <t>469,50</t>
  </si>
  <si>
    <t>9,18B</t>
  </si>
  <si>
    <t>-5,29%</t>
  </si>
  <si>
    <t>Okt '11</t>
  </si>
  <si>
    <t>509,93</t>
  </si>
  <si>
    <t>463,71</t>
  </si>
  <si>
    <t>517,30</t>
  </si>
  <si>
    <t>418,79</t>
  </si>
  <si>
    <t>9,29B</t>
  </si>
  <si>
    <t>9,29%</t>
  </si>
  <si>
    <t>Sep '11</t>
  </si>
  <si>
    <t>466,60</t>
  </si>
  <si>
    <t>508,58</t>
  </si>
  <si>
    <t>531,76</t>
  </si>
  <si>
    <t>418,45</t>
  </si>
  <si>
    <t>7,38B</t>
  </si>
  <si>
    <t>-7,99%</t>
  </si>
  <si>
    <t>Ags '11</t>
  </si>
  <si>
    <t>507,12</t>
  </si>
  <si>
    <t>543,92</t>
  </si>
  <si>
    <t>558,51</t>
  </si>
  <si>
    <t>474,09</t>
  </si>
  <si>
    <t>8,36B</t>
  </si>
  <si>
    <t>-6,64%</t>
  </si>
  <si>
    <t>Jul '11</t>
  </si>
  <si>
    <t>543,19</t>
  </si>
  <si>
    <t>508,33</t>
  </si>
  <si>
    <t>549,85</t>
  </si>
  <si>
    <t>504,16</t>
  </si>
  <si>
    <t>7,17%</t>
  </si>
  <si>
    <t>Jun '11</t>
  </si>
  <si>
    <t>506,87</t>
  </si>
  <si>
    <t>501,30</t>
  </si>
  <si>
    <t>508,71</t>
  </si>
  <si>
    <t>481,78</t>
  </si>
  <si>
    <t>3,76B</t>
  </si>
  <si>
    <t>1,06%</t>
  </si>
  <si>
    <t>Mei '11</t>
  </si>
  <si>
    <t>501,57</t>
  </si>
  <si>
    <t>512,15</t>
  </si>
  <si>
    <t>519,65</t>
  </si>
  <si>
    <t>487,85</t>
  </si>
  <si>
    <t>6,30B</t>
  </si>
  <si>
    <t>-1,92%</t>
  </si>
  <si>
    <t>Apr '11</t>
  </si>
  <si>
    <t>511,42</t>
  </si>
  <si>
    <t>482,72</t>
  </si>
  <si>
    <t>515,06</t>
  </si>
  <si>
    <t>474,49</t>
  </si>
  <si>
    <t>6,01B</t>
  </si>
  <si>
    <t>5,93%</t>
  </si>
  <si>
    <t>Mar '11</t>
  </si>
  <si>
    <t>482,76</t>
  </si>
  <si>
    <t>432,65</t>
  </si>
  <si>
    <t>484,49</t>
  </si>
  <si>
    <t>6,84B</t>
  </si>
  <si>
    <t>11,68%</t>
  </si>
  <si>
    <t>Feb '11</t>
  </si>
  <si>
    <t>432,29</t>
  </si>
  <si>
    <t>422,40</t>
  </si>
  <si>
    <t>443,46</t>
  </si>
  <si>
    <t>411,38</t>
  </si>
  <si>
    <t>5,10B</t>
  </si>
  <si>
    <t>2,43%</t>
  </si>
  <si>
    <t>Jan '11</t>
  </si>
  <si>
    <t>422,03</t>
  </si>
  <si>
    <t>468,78</t>
  </si>
  <si>
    <t>473,54</t>
  </si>
  <si>
    <t>399,69</t>
  </si>
  <si>
    <t>8,34B</t>
  </si>
  <si>
    <t>-9,56%</t>
  </si>
  <si>
    <t>Des '10</t>
  </si>
  <si>
    <t>466,67</t>
  </si>
  <si>
    <t>455,13</t>
  </si>
  <si>
    <t>505,25</t>
  </si>
  <si>
    <t>453,63</t>
  </si>
  <si>
    <t>5,67B</t>
  </si>
  <si>
    <t>3,02%</t>
  </si>
  <si>
    <t>Nov '10</t>
  </si>
  <si>
    <t>452,98</t>
  </si>
  <si>
    <t>468,40</t>
  </si>
  <si>
    <t>496,85</t>
  </si>
  <si>
    <t>452,23</t>
  </si>
  <si>
    <t>6,17B</t>
  </si>
  <si>
    <t>-3,14%</t>
  </si>
  <si>
    <t>Okt '10</t>
  </si>
  <si>
    <t>467,68</t>
  </si>
  <si>
    <t>449,40</t>
  </si>
  <si>
    <t>476,42</t>
  </si>
  <si>
    <t>443,62</t>
  </si>
  <si>
    <t>6,38B</t>
  </si>
  <si>
    <t>4,74%</t>
  </si>
  <si>
    <t>Sep '10</t>
  </si>
  <si>
    <t>446,52</t>
  </si>
  <si>
    <t>397,23</t>
  </si>
  <si>
    <t>450,88</t>
  </si>
  <si>
    <t>394,98</t>
  </si>
  <si>
    <t>5,17B</t>
  </si>
  <si>
    <t>12,61%</t>
  </si>
  <si>
    <t>Ags '10</t>
  </si>
  <si>
    <t>396,52</t>
  </si>
  <si>
    <t>396,24</t>
  </si>
  <si>
    <t>410,19</t>
  </si>
  <si>
    <t>375,12</t>
  </si>
  <si>
    <t>5,77B</t>
  </si>
  <si>
    <t>0,25%</t>
  </si>
  <si>
    <t>Jul '10</t>
  </si>
  <si>
    <t>395,52</t>
  </si>
  <si>
    <t>376,46</t>
  </si>
  <si>
    <t>402,98</t>
  </si>
  <si>
    <t>363,32</t>
  </si>
  <si>
    <t>8,49B</t>
  </si>
  <si>
    <t>4,86%</t>
  </si>
  <si>
    <t>Jun '10</t>
  </si>
  <si>
    <t>377,18</t>
  </si>
  <si>
    <t>356,58</t>
  </si>
  <si>
    <t>380,75</t>
  </si>
  <si>
    <t>345,79</t>
  </si>
  <si>
    <t>4,80B</t>
  </si>
  <si>
    <t>5,56%</t>
  </si>
  <si>
    <t>Mei '10</t>
  </si>
  <si>
    <t>357,30</t>
  </si>
  <si>
    <t>372,94</t>
  </si>
  <si>
    <t>374,19</t>
  </si>
  <si>
    <t>322,29</t>
  </si>
  <si>
    <t>7,10B</t>
  </si>
  <si>
    <t>-4,25%</t>
  </si>
  <si>
    <t>Apr '10</t>
  </si>
  <si>
    <t>373,16</t>
  </si>
  <si>
    <t>346,23</t>
  </si>
  <si>
    <t>374,20</t>
  </si>
  <si>
    <t>342,81</t>
  </si>
  <si>
    <t>8,01%</t>
  </si>
  <si>
    <t>Mar '10</t>
  </si>
  <si>
    <t>345,50</t>
  </si>
  <si>
    <t>303,11</t>
  </si>
  <si>
    <t>354,97</t>
  </si>
  <si>
    <t>301,72</t>
  </si>
  <si>
    <t>5,73B</t>
  </si>
  <si>
    <t>14,12%</t>
  </si>
  <si>
    <t>Feb '10</t>
  </si>
  <si>
    <t>302,74</t>
  </si>
  <si>
    <t>310,21</t>
  </si>
  <si>
    <t>287,05</t>
  </si>
  <si>
    <t>2,69B</t>
  </si>
  <si>
    <t>-2,86%</t>
  </si>
  <si>
    <t>Jan '10</t>
  </si>
  <si>
    <t>311,66</t>
  </si>
  <si>
    <t>301,06</t>
  </si>
  <si>
    <t>322,55</t>
  </si>
  <si>
    <t>5,11B</t>
  </si>
  <si>
    <t>3,40%</t>
  </si>
  <si>
    <t>Des '09</t>
  </si>
  <si>
    <t>301,42</t>
  </si>
  <si>
    <t>293,85</t>
  </si>
  <si>
    <t>303,10</t>
  </si>
  <si>
    <t>287,44</t>
  </si>
  <si>
    <t>3,21B</t>
  </si>
  <si>
    <t>2,71%</t>
  </si>
  <si>
    <t>Nov '09</t>
  </si>
  <si>
    <t>293,48</t>
  </si>
  <si>
    <t>287,21</t>
  </si>
  <si>
    <t>301,25</t>
  </si>
  <si>
    <t>281,29</t>
  </si>
  <si>
    <t>4,40B</t>
  </si>
  <si>
    <t>1,79%</t>
  </si>
  <si>
    <t>Okt '09</t>
  </si>
  <si>
    <t>288,31</t>
  </si>
  <si>
    <t>301,80</t>
  </si>
  <si>
    <t>325,03</t>
  </si>
  <si>
    <t>273,87</t>
  </si>
  <si>
    <t>5,20B</t>
  </si>
  <si>
    <t>-4,12%</t>
  </si>
  <si>
    <t>Sep '09</t>
  </si>
  <si>
    <t>300,69</t>
  </si>
  <si>
    <t>280,82</t>
  </si>
  <si>
    <t>304,42</t>
  </si>
  <si>
    <t>271,83</t>
  </si>
  <si>
    <t>7,06B</t>
  </si>
  <si>
    <t>7,21%</t>
  </si>
  <si>
    <t>Ags '09</t>
  </si>
  <si>
    <t>280,46</t>
  </si>
  <si>
    <t>272,88</t>
  </si>
  <si>
    <t>285,16</t>
  </si>
  <si>
    <t>266,80</t>
  </si>
  <si>
    <t>4,53B</t>
  </si>
  <si>
    <t>2,81%</t>
  </si>
  <si>
    <t>Jul '09</t>
  </si>
  <si>
    <t>272,79</t>
  </si>
  <si>
    <t>243,35</t>
  </si>
  <si>
    <t>275,21</t>
  </si>
  <si>
    <t>236,95</t>
  </si>
  <si>
    <t>8,54B</t>
  </si>
  <si>
    <t>11,96%</t>
  </si>
  <si>
    <t>Jun '09</t>
  </si>
  <si>
    <t>243,66</t>
  </si>
  <si>
    <t>228,39</t>
  </si>
  <si>
    <t>257,11</t>
  </si>
  <si>
    <t>227,54</t>
  </si>
  <si>
    <t>7,03%</t>
  </si>
  <si>
    <t>Mei '09</t>
  </si>
  <si>
    <t>227,65</t>
  </si>
  <si>
    <t>215,73</t>
  </si>
  <si>
    <t>234,16</t>
  </si>
  <si>
    <t>208,01</t>
  </si>
  <si>
    <t>5,25B</t>
  </si>
  <si>
    <t>5,53%</t>
  </si>
  <si>
    <t>Apr '09</t>
  </si>
  <si>
    <t>172,71</t>
  </si>
  <si>
    <t>218,42</t>
  </si>
  <si>
    <t>173,08</t>
  </si>
  <si>
    <t>4,99B</t>
  </si>
  <si>
    <t>24,91%</t>
  </si>
  <si>
    <t>Mar '09</t>
  </si>
  <si>
    <t>145,94</t>
  </si>
  <si>
    <t>178,17</t>
  </si>
  <si>
    <t>141,33</t>
  </si>
  <si>
    <t>3,17B</t>
  </si>
  <si>
    <t>18,34%</t>
  </si>
  <si>
    <t>Feb '09</t>
  </si>
  <si>
    <t>161,24</t>
  </si>
  <si>
    <t>161,61</t>
  </si>
  <si>
    <t>144,79</t>
  </si>
  <si>
    <t>1,80B</t>
  </si>
  <si>
    <t>-9,49%</t>
  </si>
  <si>
    <t>Jan '09</t>
  </si>
  <si>
    <t>178,75</t>
  </si>
  <si>
    <t>191,40</t>
  </si>
  <si>
    <t>158,26</t>
  </si>
  <si>
    <t>2,26B</t>
  </si>
  <si>
    <t>-8,56%</t>
  </si>
  <si>
    <t>Des '08</t>
  </si>
  <si>
    <t>176,33</t>
  </si>
  <si>
    <t>150,81</t>
  </si>
  <si>
    <t>177,97</t>
  </si>
  <si>
    <t>140,86</t>
  </si>
  <si>
    <t>3,15B</t>
  </si>
  <si>
    <t>16,85%</t>
  </si>
  <si>
    <t>Data</t>
  </si>
  <si>
    <t>Sudah dirapikan</t>
  </si>
  <si>
    <t>AGRO</t>
  </si>
  <si>
    <t>aktif di perdagangkn</t>
  </si>
  <si>
    <t xml:space="preserve">gajadi rights issue </t>
  </si>
  <si>
    <t>AGRS</t>
  </si>
  <si>
    <t xml:space="preserve">rights issuenya thn 2021 </t>
  </si>
  <si>
    <t>ARTO</t>
  </si>
  <si>
    <t xml:space="preserve">ga gitu aktif bru akhir" ini doang </t>
  </si>
  <si>
    <t>HMETD april 2020</t>
  </si>
  <si>
    <t>BABP</t>
  </si>
  <si>
    <t>aman</t>
  </si>
  <si>
    <t xml:space="preserve">GAJADI AKTIF </t>
  </si>
  <si>
    <t>BACA</t>
  </si>
  <si>
    <t xml:space="preserve">aman </t>
  </si>
  <si>
    <t>BBCA</t>
  </si>
  <si>
    <t>adanya akuisisi harusnya(?)</t>
  </si>
  <si>
    <t>BBHI</t>
  </si>
  <si>
    <t xml:space="preserve">mayan aktif </t>
  </si>
  <si>
    <t xml:space="preserve">rights issue 2017, jdi bank digital jg 2021 </t>
  </si>
  <si>
    <t>BBKP</t>
  </si>
  <si>
    <t xml:space="preserve">aktif mayan </t>
  </si>
  <si>
    <t xml:space="preserve">ada rights issue, banyak aksi dia </t>
  </si>
  <si>
    <t>BBMD</t>
  </si>
  <si>
    <t>agak ga aktif uy</t>
  </si>
  <si>
    <t xml:space="preserve">buyback saham </t>
  </si>
  <si>
    <t>BBNP</t>
  </si>
  <si>
    <t xml:space="preserve">udh merger say </t>
  </si>
  <si>
    <t>BBNI</t>
  </si>
  <si>
    <t xml:space="preserve">aktif say </t>
  </si>
  <si>
    <t>akuisisi</t>
  </si>
  <si>
    <t>BBRI</t>
  </si>
  <si>
    <t>buyback 2016, stock split 2017</t>
  </si>
  <si>
    <t>BBTN</t>
  </si>
  <si>
    <t>aktif</t>
  </si>
  <si>
    <t>loans gittu di 2019</t>
  </si>
  <si>
    <t>BBYB</t>
  </si>
  <si>
    <t>cukup aktif</t>
  </si>
  <si>
    <t>rights issue 2020</t>
  </si>
  <si>
    <t>BCIC</t>
  </si>
  <si>
    <t>suspensi data gaada di yahoo</t>
  </si>
  <si>
    <t>BDMN</t>
  </si>
  <si>
    <t xml:space="preserve">aktif </t>
  </si>
  <si>
    <t xml:space="preserve">sepertinya gaada cmn merger ajah </t>
  </si>
  <si>
    <t>BEKS</t>
  </si>
  <si>
    <t>TIDAK</t>
  </si>
  <si>
    <t xml:space="preserve">rights issue </t>
  </si>
  <si>
    <t>BGTG</t>
  </si>
  <si>
    <t xml:space="preserve">mayan aktif, tpi agak gorengan </t>
  </si>
  <si>
    <t>sempet suspensi kyknya</t>
  </si>
  <si>
    <t>BINA</t>
  </si>
  <si>
    <t>gaada</t>
  </si>
  <si>
    <t>BJBR</t>
  </si>
  <si>
    <t xml:space="preserve">amannn </t>
  </si>
  <si>
    <t>BJTM</t>
  </si>
  <si>
    <t>sempet ada kasus kredit fiktif</t>
  </si>
  <si>
    <t>BKSW</t>
  </si>
  <si>
    <t>mayan</t>
  </si>
  <si>
    <t>BMAS</t>
  </si>
  <si>
    <t>right issue</t>
  </si>
  <si>
    <t>BMRI</t>
  </si>
  <si>
    <t>aktif laaaa</t>
  </si>
  <si>
    <t>BNBA</t>
  </si>
  <si>
    <t>aman uga</t>
  </si>
  <si>
    <t>BNGA</t>
  </si>
  <si>
    <t>BNII</t>
  </si>
  <si>
    <t>BNLI</t>
  </si>
  <si>
    <t>right issue 2016 dan 2017</t>
  </si>
  <si>
    <t>BSIM</t>
  </si>
  <si>
    <t>right issue 2016</t>
  </si>
  <si>
    <t>BSWD</t>
  </si>
  <si>
    <t>suspended</t>
  </si>
  <si>
    <t>BTPN</t>
  </si>
  <si>
    <t>merger</t>
  </si>
  <si>
    <t>BVIC</t>
  </si>
  <si>
    <t>aman sih</t>
  </si>
  <si>
    <t>DNAR</t>
  </si>
  <si>
    <t>INPC</t>
  </si>
  <si>
    <t>HMETD Des 2016</t>
  </si>
  <si>
    <t>MAYA</t>
  </si>
  <si>
    <t>not really</t>
  </si>
  <si>
    <t>HMETD 2016, sering ARB</t>
  </si>
  <si>
    <t>MCOR</t>
  </si>
  <si>
    <t>NAGA</t>
  </si>
  <si>
    <t>meger nih 2019</t>
  </si>
  <si>
    <t>MEGA</t>
  </si>
  <si>
    <t>ada kasus itu gasi sepertinya jangan</t>
  </si>
  <si>
    <t>NISP</t>
  </si>
  <si>
    <t>NOBU</t>
  </si>
  <si>
    <t>PNBN</t>
  </si>
  <si>
    <t>I think so so la</t>
  </si>
  <si>
    <t>Buyback Jun 2020</t>
  </si>
  <si>
    <t>PNBS</t>
  </si>
  <si>
    <t>HMETD Nov 2020</t>
  </si>
  <si>
    <t>SDRA</t>
  </si>
  <si>
    <t>Merger 2015</t>
  </si>
  <si>
    <t>Paired Samples Test TVA</t>
  </si>
  <si>
    <t>Tests of Normality Return Harian</t>
  </si>
  <si>
    <t>Tests of Normality</t>
  </si>
  <si>
    <t>Paired Differences</t>
  </si>
  <si>
    <t>t</t>
  </si>
  <si>
    <t>df</t>
  </si>
  <si>
    <t>Significance</t>
  </si>
  <si>
    <t>Statistic</t>
  </si>
  <si>
    <t>Sig.</t>
  </si>
  <si>
    <t>Return Harian</t>
  </si>
  <si>
    <t>TVA</t>
  </si>
  <si>
    <t>Abnormal Return</t>
  </si>
  <si>
    <t>Mean</t>
  </si>
  <si>
    <t>Std. Deviation</t>
  </si>
  <si>
    <t>Std. Error Mean</t>
  </si>
  <si>
    <t>95% Confidence Interval of the Difference</t>
  </si>
  <si>
    <t>One-Sided p</t>
  </si>
  <si>
    <t>Two-Sided p</t>
  </si>
  <si>
    <t>HMIN5</t>
  </si>
  <si>
    <t>Lower</t>
  </si>
  <si>
    <t>Upper</t>
  </si>
  <si>
    <t>HMIN4</t>
  </si>
  <si>
    <t>Pair 1</t>
  </si>
  <si>
    <t>HMIN5 - HNOL</t>
  </si>
  <si>
    <t>HMIN3</t>
  </si>
  <si>
    <t>Pair 2</t>
  </si>
  <si>
    <t>HMIN4 - HNOL</t>
  </si>
  <si>
    <t>HMIN2</t>
  </si>
  <si>
    <t>Pair 3</t>
  </si>
  <si>
    <t>HMIN3 - HNOL</t>
  </si>
  <si>
    <t>HMIN1</t>
  </si>
  <si>
    <t>Pair 4</t>
  </si>
  <si>
    <t>HMIN2 - HNOL</t>
  </si>
  <si>
    <t>HNOL</t>
  </si>
  <si>
    <t>Pair 5</t>
  </si>
  <si>
    <t>HMIN1 - HNOL</t>
  </si>
  <si>
    <t>HPLUS1</t>
  </si>
  <si>
    <t>Pair 6</t>
  </si>
  <si>
    <t>HNOL - HPLUS1</t>
  </si>
  <si>
    <t>HPLUS2</t>
  </si>
  <si>
    <t>Pair 7</t>
  </si>
  <si>
    <t>HNOL - HPLUS2</t>
  </si>
  <si>
    <t>HPLUS3</t>
  </si>
  <si>
    <t>Pair 8</t>
  </si>
  <si>
    <t>HNOL - HPLUS3</t>
  </si>
  <si>
    <t>HPLUS4</t>
  </si>
  <si>
    <t>Pair 9</t>
  </si>
  <si>
    <t>HNOL - HPLUS4</t>
  </si>
  <si>
    <t>HPLUS5</t>
  </si>
  <si>
    <t>Pair 10</t>
  </si>
  <si>
    <t>HNOL - HPLUS5</t>
  </si>
  <si>
    <t>Paired Samples Test Return Harian</t>
  </si>
  <si>
    <t>Tests of Normality TVA</t>
  </si>
  <si>
    <t>Paired Samples Test Abnormal Return</t>
  </si>
  <si>
    <t>Tests of Normality Abnormal Return</t>
  </si>
  <si>
    <t>Paired Samples Test Output</t>
  </si>
  <si>
    <t>Return Harian Saham</t>
  </si>
  <si>
    <t>Trading Volume Activity</t>
  </si>
  <si>
    <t>&lt;0.05 ho ditolak dan ha diterima</t>
  </si>
  <si>
    <t>&gt;0.05 ho diterima dan ha ditolak</t>
  </si>
  <si>
    <t>Avg Abnormal Return</t>
  </si>
  <si>
    <t>Avg Return</t>
  </si>
  <si>
    <t>Avg Trading Volume</t>
  </si>
  <si>
    <t>STDV Avg Abnormal Return</t>
  </si>
  <si>
    <t>STDV Avg Return</t>
  </si>
  <si>
    <t>STDV Avg Trading Volume</t>
  </si>
  <si>
    <t>H-5</t>
  </si>
  <si>
    <t>H-4</t>
  </si>
  <si>
    <t>H-3</t>
  </si>
  <si>
    <t>H-2</t>
  </si>
  <si>
    <t>H-1</t>
  </si>
  <si>
    <t>H0</t>
  </si>
  <si>
    <t>H+1</t>
  </si>
  <si>
    <t>H+2</t>
  </si>
  <si>
    <t>H+3</t>
  </si>
  <si>
    <t>H+4</t>
  </si>
  <si>
    <t>H+5</t>
  </si>
  <si>
    <t>Trading Volume</t>
  </si>
  <si>
    <t>Abn Return</t>
  </si>
  <si>
    <t xml:space="preserve">sebelum </t>
  </si>
  <si>
    <t>sesudah</t>
  </si>
  <si>
    <t>D = X1-X2</t>
  </si>
  <si>
    <t>D^2</t>
  </si>
  <si>
    <t>S</t>
  </si>
  <si>
    <t>t hitung</t>
  </si>
  <si>
    <t>t tabel</t>
  </si>
  <si>
    <t>H-5 dan H0</t>
  </si>
  <si>
    <t>H-4 dan H0</t>
  </si>
  <si>
    <t>H-3 dan H0</t>
  </si>
  <si>
    <t>H-2 dan H0</t>
  </si>
  <si>
    <t>H-1 dan H0</t>
  </si>
  <si>
    <t>H0 dan H1</t>
  </si>
  <si>
    <t>H0 dan H2</t>
  </si>
  <si>
    <t>H0 dan H3</t>
  </si>
  <si>
    <t>H0 dan H4</t>
  </si>
  <si>
    <t>H0 dan H5</t>
  </si>
  <si>
    <t>Average Return</t>
  </si>
  <si>
    <t>Average TV</t>
  </si>
  <si>
    <t>Date</t>
  </si>
  <si>
    <t>Open</t>
  </si>
  <si>
    <t>High</t>
  </si>
  <si>
    <t>Low</t>
  </si>
  <si>
    <t>Close</t>
  </si>
  <si>
    <t>Adj Close</t>
  </si>
  <si>
    <t>IHSG</t>
  </si>
  <si>
    <t>Return AGRO</t>
  </si>
  <si>
    <t>Return IHSG</t>
  </si>
  <si>
    <t>Expected Return</t>
  </si>
  <si>
    <t>Volume Saham Diperdagangkan</t>
  </si>
  <si>
    <t>Saham Beredar</t>
  </si>
  <si>
    <t>Trading Vol</t>
  </si>
  <si>
    <t>Volume</t>
  </si>
  <si>
    <t>Rata2 Return Saham Harian</t>
  </si>
  <si>
    <t>rata2 abnormal return</t>
  </si>
  <si>
    <t xml:space="preserve">rata2 trading vol </t>
  </si>
  <si>
    <t>11/22/2016</t>
  </si>
  <si>
    <t>11/23/2017</t>
  </si>
  <si>
    <t>11/23/2018</t>
  </si>
  <si>
    <t>11/20/2019</t>
  </si>
  <si>
    <t>11/23/2016</t>
  </si>
  <si>
    <t>11/24/2017</t>
  </si>
  <si>
    <t>11/26/2018</t>
  </si>
  <si>
    <t>11/21/2019</t>
  </si>
  <si>
    <t>11/24/2016</t>
  </si>
  <si>
    <t>11/27/2017</t>
  </si>
  <si>
    <t>11/27/2018</t>
  </si>
  <si>
    <t>11/22/2019</t>
  </si>
  <si>
    <t>11/25/2016</t>
  </si>
  <si>
    <t>11/28/2017</t>
  </si>
  <si>
    <t>11/28/2018</t>
  </si>
  <si>
    <t>11/25/2019</t>
  </si>
  <si>
    <t>11/28/2016</t>
  </si>
  <si>
    <t>11/29/2017</t>
  </si>
  <si>
    <t>11/29/2018</t>
  </si>
  <si>
    <t>11/26/2019</t>
  </si>
  <si>
    <t>11/29/2016</t>
  </si>
  <si>
    <t>11/30/2017</t>
  </si>
  <si>
    <t>11/30/2018</t>
  </si>
  <si>
    <t>11/27/2019</t>
  </si>
  <si>
    <t>11/30/2016</t>
  </si>
  <si>
    <t>11/28/2019</t>
  </si>
  <si>
    <t>2.23E+08</t>
  </si>
  <si>
    <t>11/29/2019</t>
  </si>
  <si>
    <t>12/13/2016</t>
  </si>
  <si>
    <t>12/13/2017</t>
  </si>
  <si>
    <t>12/13/2018</t>
  </si>
  <si>
    <t>12/14/2016</t>
  </si>
  <si>
    <t>12/14/2017</t>
  </si>
  <si>
    <t>12/14/2018</t>
  </si>
  <si>
    <t>12/15/2016</t>
  </si>
  <si>
    <t>12/15/2017</t>
  </si>
  <si>
    <t>12/17/2018</t>
  </si>
  <si>
    <t>12/16/2016</t>
  </si>
  <si>
    <t>1.79E+08</t>
  </si>
  <si>
    <t>12/18/2017</t>
  </si>
  <si>
    <t>12/18/2018</t>
  </si>
  <si>
    <t>12/13/2019</t>
  </si>
  <si>
    <t>12/19/2016</t>
  </si>
  <si>
    <t>12/19/2017</t>
  </si>
  <si>
    <t>12/19/2018</t>
  </si>
  <si>
    <t>12/16/2019</t>
  </si>
  <si>
    <t>12/20/2016</t>
  </si>
  <si>
    <t>12/20/2017</t>
  </si>
  <si>
    <t>12/20/2018</t>
  </si>
  <si>
    <t>12/17/2019</t>
  </si>
  <si>
    <t>12/21/2016</t>
  </si>
  <si>
    <t>12/21/2017</t>
  </si>
  <si>
    <t>12/21/2018</t>
  </si>
  <si>
    <t>12/18/2019</t>
  </si>
  <si>
    <t>12/22/2016</t>
  </si>
  <si>
    <t>12/22/2017</t>
  </si>
  <si>
    <t>12/24/2018</t>
  </si>
  <si>
    <t>12/19/2019</t>
  </si>
  <si>
    <t>12/23/2016</t>
  </si>
  <si>
    <t>12/25/2017</t>
  </si>
  <si>
    <t>12/25/2018</t>
  </si>
  <si>
    <t>12/20/2019</t>
  </si>
  <si>
    <t>12/27/2016</t>
  </si>
  <si>
    <t>12/26/2017</t>
  </si>
  <si>
    <t>12/26/2018</t>
  </si>
  <si>
    <t>12/23/2019</t>
  </si>
  <si>
    <t>12/28/2016</t>
  </si>
  <si>
    <t>1.19E+08</t>
  </si>
  <si>
    <t>12/27/2017</t>
  </si>
  <si>
    <t>12/27/2018</t>
  </si>
  <si>
    <t>12/26/2019</t>
  </si>
  <si>
    <t>12/29/2016</t>
  </si>
  <si>
    <t>12/28/2017</t>
  </si>
  <si>
    <t>12/28/2018</t>
  </si>
  <si>
    <t>12/27/2019</t>
  </si>
  <si>
    <t>12/30/2016</t>
  </si>
  <si>
    <t>12/29/2017</t>
  </si>
  <si>
    <t>12/31/2018</t>
  </si>
  <si>
    <t>12/30/2019</t>
  </si>
  <si>
    <t>Actual Return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</si>
  <si>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</si>
  <si>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</si>
  <si>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</si>
  <si>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</si>
  <si>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</si>
  <si>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</si>
  <si>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</si>
  <si>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</si>
  <si>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SS</t>
  </si>
  <si>
    <t>MS</t>
  </si>
  <si>
    <t>F</t>
  </si>
  <si>
    <t>Significance F</t>
  </si>
  <si>
    <t>Regression</t>
  </si>
  <si>
    <t>Residual</t>
  </si>
  <si>
    <t>Total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</si>
  <si>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</si>
  <si>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</si>
  <si>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</si>
  <si>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</si>
  <si>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</si>
  <si>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</si>
  <si>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</si>
  <si>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</si>
  <si>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X Variable 1</t>
  </si>
  <si>
    <t>Return AGRS</t>
  </si>
  <si>
    <t>Rata2 Return Harian</t>
  </si>
  <si>
    <t xml:space="preserve">rata2 abnormal return </t>
  </si>
  <si>
    <t xml:space="preserve">rata2 trading volume </t>
  </si>
  <si>
    <t>Return ARTO</t>
  </si>
  <si>
    <t>Return BBCA</t>
  </si>
  <si>
    <t xml:space="preserve">Rata2 return harian </t>
  </si>
  <si>
    <t>13613.32</t>
  </si>
  <si>
    <t>19758.01</t>
  </si>
  <si>
    <t>23885.12</t>
  </si>
  <si>
    <t>30589.25</t>
  </si>
  <si>
    <t>13659.79</t>
  </si>
  <si>
    <t>24004.07</t>
  </si>
  <si>
    <t>30348.39</t>
  </si>
  <si>
    <t>13520.4</t>
  </si>
  <si>
    <t>20040.27</t>
  </si>
  <si>
    <t>24265.76</t>
  </si>
  <si>
    <t>30372.48</t>
  </si>
  <si>
    <t>13497.17</t>
  </si>
  <si>
    <t>24218.18</t>
  </si>
  <si>
    <t>30227.96</t>
  </si>
  <si>
    <t>13357.78</t>
  </si>
  <si>
    <t>19997.77</t>
  </si>
  <si>
    <t>24931.88</t>
  </si>
  <si>
    <t>30276.13</t>
  </si>
  <si>
    <t>13334.55</t>
  </si>
  <si>
    <t>19218.64</t>
  </si>
  <si>
    <t>24789.14</t>
  </si>
  <si>
    <t>13288.09</t>
  </si>
  <si>
    <t>24631.61</t>
  </si>
  <si>
    <t>30107.53</t>
  </si>
  <si>
    <t>13540.22</t>
  </si>
  <si>
    <t>19643.62</t>
  </si>
  <si>
    <t>25013.49</t>
  </si>
  <si>
    <t>30252.04</t>
  </si>
  <si>
    <t>13703.63</t>
  </si>
  <si>
    <t>19832.5</t>
  </si>
  <si>
    <t>24965.76</t>
  </si>
  <si>
    <t>30950.54</t>
  </si>
  <si>
    <t>13680.29</t>
  </si>
  <si>
    <t>20115.82</t>
  </si>
  <si>
    <t>25108.97</t>
  </si>
  <si>
    <t>30709.68</t>
  </si>
  <si>
    <t>19808.89</t>
  </si>
  <si>
    <t>24774.82</t>
  </si>
  <si>
    <t>30661.51</t>
  </si>
  <si>
    <t>19950.55</t>
  </si>
  <si>
    <t>24727.08</t>
  </si>
  <si>
    <t>30541.08</t>
  </si>
  <si>
    <t>13726.98</t>
  </si>
  <si>
    <t>19903.33</t>
  </si>
  <si>
    <t>30903.51</t>
  </si>
  <si>
    <t>20068.6</t>
  </si>
  <si>
    <t>24655.48</t>
  </si>
  <si>
    <t>19761.67</t>
  </si>
  <si>
    <t>30758.54</t>
  </si>
  <si>
    <t>13773.67</t>
  </si>
  <si>
    <t>19926.94</t>
  </si>
  <si>
    <t>30831.02</t>
  </si>
  <si>
    <t>13797.01</t>
  </si>
  <si>
    <t>30637.72</t>
  </si>
  <si>
    <t>13820.36</t>
  </si>
  <si>
    <t>24178.12</t>
  </si>
  <si>
    <t>30734.37</t>
  </si>
  <si>
    <t>13750.32</t>
  </si>
  <si>
    <t>24416.8</t>
  </si>
  <si>
    <t>31410.92</t>
  </si>
  <si>
    <t>24679.35</t>
  </si>
  <si>
    <t>32643.19</t>
  </si>
  <si>
    <t>13586.91</t>
  </si>
  <si>
    <t>20304.7</t>
  </si>
  <si>
    <t>31894.16</t>
  </si>
  <si>
    <t>13493.53</t>
  </si>
  <si>
    <t>32184.11</t>
  </si>
  <si>
    <t>24941.89</t>
  </si>
  <si>
    <t>20328.31</t>
  </si>
  <si>
    <t>24798.68</t>
  </si>
  <si>
    <t>32280.76</t>
  </si>
  <si>
    <t>14333.96</t>
  </si>
  <si>
    <t>20706.08</t>
  </si>
  <si>
    <t>24822.55</t>
  </si>
  <si>
    <t>32353.25</t>
  </si>
  <si>
    <t>14474.03</t>
  </si>
  <si>
    <t>20682.46</t>
  </si>
  <si>
    <t>32304.92</t>
  </si>
  <si>
    <t>14730.82</t>
  </si>
  <si>
    <t>32329.08</t>
  </si>
  <si>
    <t>14660.79</t>
  </si>
  <si>
    <t>32860.65</t>
  </si>
  <si>
    <t>14637.44</t>
  </si>
  <si>
    <t>20989.4</t>
  </si>
  <si>
    <t>24846.42</t>
  </si>
  <si>
    <t>32546.54</t>
  </si>
  <si>
    <t>14567.41</t>
  </si>
  <si>
    <t>21013.01</t>
  </si>
  <si>
    <t>25037.36</t>
  </si>
  <si>
    <t>32570.71</t>
  </si>
  <si>
    <t>21107.45</t>
  </si>
  <si>
    <t>14380.64</t>
  </si>
  <si>
    <t>21272.72</t>
  </si>
  <si>
    <t>25085.1</t>
  </si>
  <si>
    <t>Return BBKP</t>
  </si>
  <si>
    <t xml:space="preserve">Return IHSG </t>
  </si>
  <si>
    <t xml:space="preserve">Abnormal Return </t>
  </si>
  <si>
    <t xml:space="preserve">Expected Return </t>
  </si>
  <si>
    <t xml:space="preserve">rata2 return saham </t>
  </si>
  <si>
    <t xml:space="preserve">Return BBNI </t>
  </si>
  <si>
    <t>Return BBNI</t>
  </si>
  <si>
    <t xml:space="preserve">Expected return </t>
  </si>
  <si>
    <t>Return BACA</t>
  </si>
  <si>
    <t>4.3E+08</t>
  </si>
  <si>
    <t>7.73E+08</t>
  </si>
  <si>
    <t>Return BBRI</t>
  </si>
  <si>
    <t>rata2 return saham</t>
  </si>
  <si>
    <t>Return BBTN</t>
  </si>
  <si>
    <t xml:space="preserve">Return BBTN </t>
  </si>
  <si>
    <t>22/11/2016</t>
  </si>
  <si>
    <t>23/11/2017</t>
  </si>
  <si>
    <t>23/11/2018</t>
  </si>
  <si>
    <t>20/11/2019</t>
  </si>
  <si>
    <t>23/11/2016</t>
  </si>
  <si>
    <t>24/11/2017</t>
  </si>
  <si>
    <t>26/11/2018</t>
  </si>
  <si>
    <t>21/11/2019</t>
  </si>
  <si>
    <t>24/11/2016</t>
  </si>
  <si>
    <t>27/11/2017</t>
  </si>
  <si>
    <t>27/11/2018</t>
  </si>
  <si>
    <t>22/11/2019</t>
  </si>
  <si>
    <t>25/11/2016</t>
  </si>
  <si>
    <t>28/11/2017</t>
  </si>
  <si>
    <t>28/11/2018</t>
  </si>
  <si>
    <t>25/11/2019</t>
  </si>
  <si>
    <t>28/11/2016</t>
  </si>
  <si>
    <t>29/11/2017</t>
  </si>
  <si>
    <t>29/11/2018</t>
  </si>
  <si>
    <t>26/11/2019</t>
  </si>
  <si>
    <t>29/11/2016</t>
  </si>
  <si>
    <t>30/11/2017</t>
  </si>
  <si>
    <t>30/11/2018</t>
  </si>
  <si>
    <t>27/11/2019</t>
  </si>
  <si>
    <t>30/11/2016</t>
  </si>
  <si>
    <t>28/11/2019</t>
  </si>
  <si>
    <t>29/11/2019</t>
  </si>
  <si>
    <t>13/12/2016</t>
  </si>
  <si>
    <t>13/12/2017</t>
  </si>
  <si>
    <t>13/12/2018</t>
  </si>
  <si>
    <t>14/12/2016</t>
  </si>
  <si>
    <t>14/12/2017</t>
  </si>
  <si>
    <t>14/12/2018</t>
  </si>
  <si>
    <t>15/12/2016</t>
  </si>
  <si>
    <t>15/12/2017</t>
  </si>
  <si>
    <t>17/12/2018</t>
  </si>
  <si>
    <t>16/12/2016</t>
  </si>
  <si>
    <t>18/12/2017</t>
  </si>
  <si>
    <t>18/12/2018</t>
  </si>
  <si>
    <t>13/12/2019</t>
  </si>
  <si>
    <t>19/12/2016</t>
  </si>
  <si>
    <t>19/12/2017</t>
  </si>
  <si>
    <t>19/12/2018</t>
  </si>
  <si>
    <t>16/12/2019</t>
  </si>
  <si>
    <t>20/12/2016</t>
  </si>
  <si>
    <t>20/12/2017</t>
  </si>
  <si>
    <t>20/12/2018</t>
  </si>
  <si>
    <t>17/12/2019</t>
  </si>
  <si>
    <t>21/12/2016</t>
  </si>
  <si>
    <t>21/12/2017</t>
  </si>
  <si>
    <t>21/12/2018</t>
  </si>
  <si>
    <t>18/12/2019</t>
  </si>
  <si>
    <t>22/12/2016</t>
  </si>
  <si>
    <t>22/12/2017</t>
  </si>
  <si>
    <t>24/12/2018</t>
  </si>
  <si>
    <t>19/12/2019</t>
  </si>
  <si>
    <t>23/12/2016</t>
  </si>
  <si>
    <t>25/12/2017</t>
  </si>
  <si>
    <t>25/12/2018</t>
  </si>
  <si>
    <t>20/12/2019</t>
  </si>
  <si>
    <t>27/12/2016</t>
  </si>
  <si>
    <t>26/12/2017</t>
  </si>
  <si>
    <t>26/12/2018</t>
  </si>
  <si>
    <t>23/12/2019</t>
  </si>
  <si>
    <t>28/12/2016</t>
  </si>
  <si>
    <t>27/12/2017</t>
  </si>
  <si>
    <t>27/12/2018</t>
  </si>
  <si>
    <t>26/12/2019</t>
  </si>
  <si>
    <t>29/12/2016</t>
  </si>
  <si>
    <t>28/12/2017</t>
  </si>
  <si>
    <t>28/12/2018</t>
  </si>
  <si>
    <t>27/12/2019</t>
  </si>
  <si>
    <t>30/12/2016</t>
  </si>
  <si>
    <t>29/12/2017</t>
  </si>
  <si>
    <t>31/12/2018</t>
  </si>
  <si>
    <t>30/12/2019</t>
  </si>
  <si>
    <t>Return BBHI</t>
  </si>
  <si>
    <t xml:space="preserve">Return BBYB </t>
  </si>
  <si>
    <t>Return BBYB</t>
  </si>
  <si>
    <t xml:space="preserve">Ex[ected Return </t>
  </si>
  <si>
    <t>rata2 trading volume</t>
  </si>
  <si>
    <t>Return BDMN</t>
  </si>
  <si>
    <t>Return BINA</t>
  </si>
  <si>
    <t xml:space="preserve">Return BINA </t>
  </si>
  <si>
    <t>1/13/2017</t>
  </si>
  <si>
    <t>1/16/2017</t>
  </si>
  <si>
    <t>1/17/2017</t>
  </si>
  <si>
    <t>1/18/2017</t>
  </si>
  <si>
    <t>1/19/2017</t>
  </si>
  <si>
    <t>1/20/2017</t>
  </si>
  <si>
    <t>1/23/2017</t>
  </si>
  <si>
    <t>1/24/2017</t>
  </si>
  <si>
    <t>1/25/2017</t>
  </si>
  <si>
    <t>1/26/2017</t>
  </si>
  <si>
    <t>1/27/2017</t>
  </si>
  <si>
    <t>1/30/2017</t>
  </si>
  <si>
    <t>1/31/2017</t>
  </si>
  <si>
    <t>2/13/2017</t>
  </si>
  <si>
    <t>2/14/2017</t>
  </si>
  <si>
    <t>2/15/2017</t>
  </si>
  <si>
    <t>2/16/2017</t>
  </si>
  <si>
    <t>2/17/2017</t>
  </si>
  <si>
    <t>2/20/2017</t>
  </si>
  <si>
    <t>2/21/2017</t>
  </si>
  <si>
    <t>2/22/2017</t>
  </si>
  <si>
    <t>2/23/2017</t>
  </si>
  <si>
    <t>2/24/2017</t>
  </si>
  <si>
    <t>2/27/2017</t>
  </si>
  <si>
    <t>2/28/2017</t>
  </si>
  <si>
    <t>3/13/2017</t>
  </si>
  <si>
    <t>3/14/2017</t>
  </si>
  <si>
    <t>3/15/2017</t>
  </si>
  <si>
    <t>3/16/2017</t>
  </si>
  <si>
    <t>3/17/2017</t>
  </si>
  <si>
    <t>3/20/2017</t>
  </si>
  <si>
    <t>3/21/2017</t>
  </si>
  <si>
    <t>3/22/2017</t>
  </si>
  <si>
    <t>3/23/2017</t>
  </si>
  <si>
    <t>3/24/2017</t>
  </si>
  <si>
    <t>3/27/2017</t>
  </si>
  <si>
    <t>3/29/2017</t>
  </si>
  <si>
    <t>3/30/2017</t>
  </si>
  <si>
    <t>3/31/2017</t>
  </si>
  <si>
    <t>null</t>
  </si>
  <si>
    <t>4/13/2017</t>
  </si>
  <si>
    <t>4/17/2017</t>
  </si>
  <si>
    <t>4/18/2017</t>
  </si>
  <si>
    <t>4/19/2017</t>
  </si>
  <si>
    <t>4/20/2017</t>
  </si>
  <si>
    <t>4/21/2017</t>
  </si>
  <si>
    <t>4/25/2017</t>
  </si>
  <si>
    <t>4/26/2017</t>
  </si>
  <si>
    <t>4/27/2017</t>
  </si>
  <si>
    <t>4/28/2017</t>
  </si>
  <si>
    <t>5/15/2017</t>
  </si>
  <si>
    <t>5/16/2017</t>
  </si>
  <si>
    <t>5/17/2017</t>
  </si>
  <si>
    <t>5/18/2017</t>
  </si>
  <si>
    <t>5/19/2017</t>
  </si>
  <si>
    <t>5/22/2017</t>
  </si>
  <si>
    <t>5/23/2017</t>
  </si>
  <si>
    <t>5/24/2017</t>
  </si>
  <si>
    <t>5/26/2017</t>
  </si>
  <si>
    <t>5/29/2017</t>
  </si>
  <si>
    <t>5/30/2017</t>
  </si>
  <si>
    <t>5/31/2017</t>
  </si>
  <si>
    <t>6/13/2017</t>
  </si>
  <si>
    <t>6/14/2017</t>
  </si>
  <si>
    <t>6/15/2017</t>
  </si>
  <si>
    <t>6/16/2017</t>
  </si>
  <si>
    <t>6/19/2017</t>
  </si>
  <si>
    <t>6/20/2017</t>
  </si>
  <si>
    <t>6/21/2017</t>
  </si>
  <si>
    <t>6/22/2017</t>
  </si>
  <si>
    <t>6/23/2017</t>
  </si>
  <si>
    <t>6/26/2017</t>
  </si>
  <si>
    <t>6/27/2017</t>
  </si>
  <si>
    <t>6/28/2017</t>
  </si>
  <si>
    <t>6/29/2017</t>
  </si>
  <si>
    <t>6/30/2017</t>
  </si>
  <si>
    <t>7/13/2017</t>
  </si>
  <si>
    <t>7/14/2017</t>
  </si>
  <si>
    <t>7/17/2017</t>
  </si>
  <si>
    <t>7/18/2017</t>
  </si>
  <si>
    <t>7/19/2017</t>
  </si>
  <si>
    <t>7/20/2017</t>
  </si>
  <si>
    <t>7/21/2017</t>
  </si>
  <si>
    <t>7/24/2017</t>
  </si>
  <si>
    <t>7/25/2017</t>
  </si>
  <si>
    <t>7/26/2017</t>
  </si>
  <si>
    <t>7/27/2017</t>
  </si>
  <si>
    <t>7/28/2017</t>
  </si>
  <si>
    <t>7/31/2017</t>
  </si>
  <si>
    <t>8/14/2017</t>
  </si>
  <si>
    <t>8/15/2017</t>
  </si>
  <si>
    <t>8/16/2017</t>
  </si>
  <si>
    <t>8/17/2017</t>
  </si>
  <si>
    <t>8/18/2017</t>
  </si>
  <si>
    <t>8/21/2017</t>
  </si>
  <si>
    <t>8/22/2017</t>
  </si>
  <si>
    <t>8/23/2017</t>
  </si>
  <si>
    <t>8/24/2017</t>
  </si>
  <si>
    <t>8/25/2017</t>
  </si>
  <si>
    <t>8/28/2017</t>
  </si>
  <si>
    <t>8/29/2017</t>
  </si>
  <si>
    <t>8/30/2017</t>
  </si>
  <si>
    <t>8/31/2017</t>
  </si>
  <si>
    <t>9/13/2017</t>
  </si>
  <si>
    <t>9/14/2017</t>
  </si>
  <si>
    <t>9/15/2017</t>
  </si>
  <si>
    <t>9/18/2017</t>
  </si>
  <si>
    <t>9/19/2017</t>
  </si>
  <si>
    <t>9/20/2017</t>
  </si>
  <si>
    <t>9/21/2017</t>
  </si>
  <si>
    <t>9/22/2017</t>
  </si>
  <si>
    <t>9/25/2017</t>
  </si>
  <si>
    <t>9/26/2017</t>
  </si>
  <si>
    <t>9/27/2017</t>
  </si>
  <si>
    <t>9/28/2017</t>
  </si>
  <si>
    <t>9/29/2017</t>
  </si>
  <si>
    <t>10/13/2017</t>
  </si>
  <si>
    <t>10/16/2017</t>
  </si>
  <si>
    <t>10/17/2017</t>
  </si>
  <si>
    <t>10/18/2017</t>
  </si>
  <si>
    <t>10/19/2017</t>
  </si>
  <si>
    <t>10/20/2017</t>
  </si>
  <si>
    <t>10/23/2017</t>
  </si>
  <si>
    <t>10/24/2017</t>
  </si>
  <si>
    <t>10/25/2017</t>
  </si>
  <si>
    <t>10/26/2017</t>
  </si>
  <si>
    <t>10/27/2017</t>
  </si>
  <si>
    <t>10/30/2017</t>
  </si>
  <si>
    <t>10/31/2017</t>
  </si>
  <si>
    <t>11/13/2017</t>
  </si>
  <si>
    <t>11/14/2017</t>
  </si>
  <si>
    <t>11/15/2017</t>
  </si>
  <si>
    <t>11/16/2017</t>
  </si>
  <si>
    <t>11/17/2017</t>
  </si>
  <si>
    <t>11/20/2017</t>
  </si>
  <si>
    <t>11/21/2017</t>
  </si>
  <si>
    <t>11/22/2017</t>
  </si>
  <si>
    <t>1/15/2018</t>
  </si>
  <si>
    <t>1/16/2018</t>
  </si>
  <si>
    <t>1/17/2018</t>
  </si>
  <si>
    <t>1/18/2018</t>
  </si>
  <si>
    <t>1/19/2018</t>
  </si>
  <si>
    <t>1/22/2018</t>
  </si>
  <si>
    <t>1/23/2018</t>
  </si>
  <si>
    <t>1/24/2018</t>
  </si>
  <si>
    <t>1/25/2018</t>
  </si>
  <si>
    <t>1/26/2018</t>
  </si>
  <si>
    <t>1/29/2018</t>
  </si>
  <si>
    <t>1/30/2018</t>
  </si>
  <si>
    <t>1/31/2018</t>
  </si>
  <si>
    <t>1.38E+08</t>
  </si>
  <si>
    <t>2/13/2018</t>
  </si>
  <si>
    <t>2/14/2018</t>
  </si>
  <si>
    <t>2/15/2018</t>
  </si>
  <si>
    <t>2/16/2018</t>
  </si>
  <si>
    <t>2/19/2018</t>
  </si>
  <si>
    <t>2/20/2018</t>
  </si>
  <si>
    <t>2/21/2018</t>
  </si>
  <si>
    <t>2/22/2018</t>
  </si>
  <si>
    <t>2/23/2018</t>
  </si>
  <si>
    <t>2/26/2018</t>
  </si>
  <si>
    <t>2/27/2018</t>
  </si>
  <si>
    <t>2/28/2018</t>
  </si>
  <si>
    <t>1.27E+08</t>
  </si>
  <si>
    <t>2.36E+08</t>
  </si>
  <si>
    <t>3/13/2018</t>
  </si>
  <si>
    <t>3/14/2018</t>
  </si>
  <si>
    <t>3/15/2018</t>
  </si>
  <si>
    <t>1.72E+08</t>
  </si>
  <si>
    <t>3/16/2018</t>
  </si>
  <si>
    <t>3/19/2018</t>
  </si>
  <si>
    <t>3/20/2018</t>
  </si>
  <si>
    <t>3/21/2018</t>
  </si>
  <si>
    <t>3/22/2018</t>
  </si>
  <si>
    <t>3/23/2018</t>
  </si>
  <si>
    <t>3/26/2018</t>
  </si>
  <si>
    <t>3/27/2018</t>
  </si>
  <si>
    <t>3/28/2018</t>
  </si>
  <si>
    <t>3/29/2018</t>
  </si>
  <si>
    <t>3/30/2018</t>
  </si>
  <si>
    <t>1.78E+08</t>
  </si>
  <si>
    <t>4/13/2018</t>
  </si>
  <si>
    <t>4/16/2018</t>
  </si>
  <si>
    <t>4/17/2018</t>
  </si>
  <si>
    <t>4/18/2018</t>
  </si>
  <si>
    <t>4/19/2018</t>
  </si>
  <si>
    <t>4/20/2018</t>
  </si>
  <si>
    <t>4/23/2018</t>
  </si>
  <si>
    <t>4/24/2018</t>
  </si>
  <si>
    <t>4/25/2018</t>
  </si>
  <si>
    <t>4/26/2018</t>
  </si>
  <si>
    <t>4/27/2018</t>
  </si>
  <si>
    <t>4/30/2018</t>
  </si>
  <si>
    <t>5/14/2018</t>
  </si>
  <si>
    <t>5/15/2018</t>
  </si>
  <si>
    <t>5/16/2018</t>
  </si>
  <si>
    <t>5/17/2018</t>
  </si>
  <si>
    <t>1.09E+08</t>
  </si>
  <si>
    <t>5/18/2018</t>
  </si>
  <si>
    <t>5/21/2018</t>
  </si>
  <si>
    <t>5/22/2018</t>
  </si>
  <si>
    <t>5/23/2018</t>
  </si>
  <si>
    <t>5/24/2018</t>
  </si>
  <si>
    <t>5/25/2018</t>
  </si>
  <si>
    <t>5/28/2018</t>
  </si>
  <si>
    <t>5/29/2018</t>
  </si>
  <si>
    <t>5/30/2018</t>
  </si>
  <si>
    <t>5/31/2018</t>
  </si>
  <si>
    <t>6/13/2018</t>
  </si>
  <si>
    <t>6/14/2018</t>
  </si>
  <si>
    <t>6/15/2018</t>
  </si>
  <si>
    <t>6/18/2018</t>
  </si>
  <si>
    <t>6/19/2018</t>
  </si>
  <si>
    <t>6/20/2018</t>
  </si>
  <si>
    <t>6/21/2018</t>
  </si>
  <si>
    <t>6/22/2018</t>
  </si>
  <si>
    <t>6/25/2018</t>
  </si>
  <si>
    <t>6/26/2018</t>
  </si>
  <si>
    <t>6/27/2018</t>
  </si>
  <si>
    <t>6/28/2018</t>
  </si>
  <si>
    <t>6/29/2018</t>
  </si>
  <si>
    <t>7/13/2018</t>
  </si>
  <si>
    <t>7/16/2018</t>
  </si>
  <si>
    <t>7/17/2018</t>
  </si>
  <si>
    <t>7/18/2018</t>
  </si>
  <si>
    <t>7/19/2018</t>
  </si>
  <si>
    <t>7/20/2018</t>
  </si>
  <si>
    <t>7/23/2018</t>
  </si>
  <si>
    <t>7/24/2018</t>
  </si>
  <si>
    <t>7/25/2018</t>
  </si>
  <si>
    <t>7/26/2018</t>
  </si>
  <si>
    <t>7/27/2018</t>
  </si>
  <si>
    <t>7/30/2018</t>
  </si>
  <si>
    <t>7/31/2018</t>
  </si>
  <si>
    <t>8/13/2018</t>
  </si>
  <si>
    <t>8/14/2018</t>
  </si>
  <si>
    <t>8/15/2018</t>
  </si>
  <si>
    <t>8/16/2018</t>
  </si>
  <si>
    <t>2.24E+08</t>
  </si>
  <si>
    <t>8/17/2018</t>
  </si>
  <si>
    <t>8/20/2018</t>
  </si>
  <si>
    <t>8/21/2018</t>
  </si>
  <si>
    <t>8/22/2018</t>
  </si>
  <si>
    <t>8/23/2018</t>
  </si>
  <si>
    <t>8/24/2018</t>
  </si>
  <si>
    <t>8/27/2018</t>
  </si>
  <si>
    <t>8/28/2018</t>
  </si>
  <si>
    <t>8/29/2018</t>
  </si>
  <si>
    <t>8/30/2018</t>
  </si>
  <si>
    <t>8/31/2018</t>
  </si>
  <si>
    <t>9/13/2018</t>
  </si>
  <si>
    <t>9/14/2018</t>
  </si>
  <si>
    <t>9/17/2018</t>
  </si>
  <si>
    <t>2.76E+08</t>
  </si>
  <si>
    <t>9/18/2018</t>
  </si>
  <si>
    <t>1.74E+08</t>
  </si>
  <si>
    <t>9/19/2018</t>
  </si>
  <si>
    <t>9/20/2018</t>
  </si>
  <si>
    <t>1.15E+08</t>
  </si>
  <si>
    <t>9/21/2018</t>
  </si>
  <si>
    <t>9/24/2018</t>
  </si>
  <si>
    <t>9/25/2018</t>
  </si>
  <si>
    <t>9/26/2018</t>
  </si>
  <si>
    <t>1.32E+08</t>
  </si>
  <si>
    <t>9/27/2018</t>
  </si>
  <si>
    <t>9/28/2018</t>
  </si>
  <si>
    <t>10/15/2018</t>
  </si>
  <si>
    <t>10/16/2018</t>
  </si>
  <si>
    <t>10/17/2018</t>
  </si>
  <si>
    <t>10/18/2018</t>
  </si>
  <si>
    <t>10/19/2018</t>
  </si>
  <si>
    <t>10/22/2018</t>
  </si>
  <si>
    <t>10/23/2018</t>
  </si>
  <si>
    <t>10/24/2018</t>
  </si>
  <si>
    <t>10/25/2018</t>
  </si>
  <si>
    <t>10/26/2018</t>
  </si>
  <si>
    <t>10/29/2018</t>
  </si>
  <si>
    <t>10/30/2018</t>
  </si>
  <si>
    <t>10/31/2018</t>
  </si>
  <si>
    <t>11/13/2018</t>
  </si>
  <si>
    <t>11/14/2018</t>
  </si>
  <si>
    <t>11/15/2018</t>
  </si>
  <si>
    <t>11/16/2018</t>
  </si>
  <si>
    <t>11/19/2018</t>
  </si>
  <si>
    <t>11/20/2018</t>
  </si>
  <si>
    <t>11/21/2018</t>
  </si>
  <si>
    <t>11/22/2018</t>
  </si>
  <si>
    <t>1/14/2019</t>
  </si>
  <si>
    <t>1/15/2019</t>
  </si>
  <si>
    <t>1/16/2019</t>
  </si>
  <si>
    <t>1.3E+08</t>
  </si>
  <si>
    <t>1/17/2019</t>
  </si>
  <si>
    <t>1/18/2019</t>
  </si>
  <si>
    <t>1/21/2019</t>
  </si>
  <si>
    <t>1/22/2019</t>
  </si>
  <si>
    <t>1/23/2019</t>
  </si>
  <si>
    <t>1/24/2019</t>
  </si>
  <si>
    <t>1/25/2019</t>
  </si>
  <si>
    <t>1/28/2019</t>
  </si>
  <si>
    <t>1/29/2019</t>
  </si>
  <si>
    <t>1/30/2019</t>
  </si>
  <si>
    <t>1/31/2019</t>
  </si>
  <si>
    <t>2/13/2019</t>
  </si>
  <si>
    <t>2/14/2019</t>
  </si>
  <si>
    <t>2/15/2019</t>
  </si>
  <si>
    <t>2/18/2019</t>
  </si>
  <si>
    <t>2/19/2019</t>
  </si>
  <si>
    <t>2/20/2019</t>
  </si>
  <si>
    <t>2/21/2019</t>
  </si>
  <si>
    <t>2/22/2019</t>
  </si>
  <si>
    <t>2/25/2019</t>
  </si>
  <si>
    <t>2/26/2019</t>
  </si>
  <si>
    <t>2/27/2019</t>
  </si>
  <si>
    <t>2/28/2019</t>
  </si>
  <si>
    <t>3/13/2019</t>
  </si>
  <si>
    <t>3/14/2019</t>
  </si>
  <si>
    <t>3/15/2019</t>
  </si>
  <si>
    <t>3/18/2019</t>
  </si>
  <si>
    <t>3/19/2019</t>
  </si>
  <si>
    <t>3/20/2019</t>
  </si>
  <si>
    <t>3/21/2019</t>
  </si>
  <si>
    <t>3/22/2019</t>
  </si>
  <si>
    <t>3/25/2019</t>
  </si>
  <si>
    <t>3/26/2019</t>
  </si>
  <si>
    <t>3/27/2019</t>
  </si>
  <si>
    <t>3/28/2019</t>
  </si>
  <si>
    <t>3/29/2019</t>
  </si>
  <si>
    <t>4/15/2019</t>
  </si>
  <si>
    <t>4/16/2019</t>
  </si>
  <si>
    <t>4/17/2019</t>
  </si>
  <si>
    <t>4/18/2019</t>
  </si>
  <si>
    <t>4/19/2019</t>
  </si>
  <si>
    <t>4/22/2019</t>
  </si>
  <si>
    <t>4/23/2019</t>
  </si>
  <si>
    <t>4/24/2019</t>
  </si>
  <si>
    <t>4/25/2019</t>
  </si>
  <si>
    <t>4/26/2019</t>
  </si>
  <si>
    <t>4/29/2019</t>
  </si>
  <si>
    <t>4/30/2019</t>
  </si>
  <si>
    <t>5/13/2019</t>
  </si>
  <si>
    <t>5/14/2019</t>
  </si>
  <si>
    <t>5/15/2019</t>
  </si>
  <si>
    <t>5/16/2019</t>
  </si>
  <si>
    <t>5/17/2019</t>
  </si>
  <si>
    <t>5/20/2019</t>
  </si>
  <si>
    <t>5/21/2019</t>
  </si>
  <si>
    <t>5/22/2019</t>
  </si>
  <si>
    <t>5/23/2019</t>
  </si>
  <si>
    <t>5/24/2019</t>
  </si>
  <si>
    <t>5/27/2019</t>
  </si>
  <si>
    <t>5/28/2019</t>
  </si>
  <si>
    <t>5/29/2019</t>
  </si>
  <si>
    <t>5/30/2019</t>
  </si>
  <si>
    <t>5/31/2019</t>
  </si>
  <si>
    <t>6/13/2019</t>
  </si>
  <si>
    <t>6/14/2019</t>
  </si>
  <si>
    <t>6/17/2019</t>
  </si>
  <si>
    <t>6/18/2019</t>
  </si>
  <si>
    <t>6/19/2019</t>
  </si>
  <si>
    <t>6/20/2019</t>
  </si>
  <si>
    <t>6/21/2019</t>
  </si>
  <si>
    <t>6/24/2019</t>
  </si>
  <si>
    <t>6/25/2019</t>
  </si>
  <si>
    <t>6/26/2019</t>
  </si>
  <si>
    <t>6/27/2019</t>
  </si>
  <si>
    <t>6/28/2019</t>
  </si>
  <si>
    <t>7/15/2019</t>
  </si>
  <si>
    <t>7/16/2019</t>
  </si>
  <si>
    <t>7/17/2019</t>
  </si>
  <si>
    <t>7/18/2019</t>
  </si>
  <si>
    <t>7/19/2019</t>
  </si>
  <si>
    <t>7/22/2019</t>
  </si>
  <si>
    <t>7/23/2019</t>
  </si>
  <si>
    <t>7/24/2019</t>
  </si>
  <si>
    <t>7/25/2019</t>
  </si>
  <si>
    <t>7/26/2019</t>
  </si>
  <si>
    <t>7/29/2019</t>
  </si>
  <si>
    <t>7/30/2019</t>
  </si>
  <si>
    <t>7/31/2019</t>
  </si>
  <si>
    <t>8/13/2019</t>
  </si>
  <si>
    <t>8/14/2019</t>
  </si>
  <si>
    <t>8/15/2019</t>
  </si>
  <si>
    <t>8/16/2019</t>
  </si>
  <si>
    <t>8/19/2019</t>
  </si>
  <si>
    <t>8/20/2019</t>
  </si>
  <si>
    <t>8/21/2019</t>
  </si>
  <si>
    <t>8/22/2019</t>
  </si>
  <si>
    <t>8/23/2019</t>
  </si>
  <si>
    <t>8/26/2019</t>
  </si>
  <si>
    <t>8/27/2019</t>
  </si>
  <si>
    <t>8/28/2019</t>
  </si>
  <si>
    <t>8/29/2019</t>
  </si>
  <si>
    <t>8/30/2019</t>
  </si>
  <si>
    <t>9/13/2019</t>
  </si>
  <si>
    <t>9/16/2019</t>
  </si>
  <si>
    <t>9/17/2019</t>
  </si>
  <si>
    <t>9/18/2019</t>
  </si>
  <si>
    <t>9/19/2019</t>
  </si>
  <si>
    <t>9/20/2019</t>
  </si>
  <si>
    <t>9/23/2019</t>
  </si>
  <si>
    <t>9/24/2019</t>
  </si>
  <si>
    <t>9/25/2019</t>
  </si>
  <si>
    <t>9/26/2019</t>
  </si>
  <si>
    <t>9/27/2019</t>
  </si>
  <si>
    <t>9/30/2019</t>
  </si>
  <si>
    <t>10/14/2019</t>
  </si>
  <si>
    <t>10/15/2019</t>
  </si>
  <si>
    <t>10/16/2019</t>
  </si>
  <si>
    <t>10/17/2019</t>
  </si>
  <si>
    <t>10/18/2019</t>
  </si>
  <si>
    <t>10/21/2019</t>
  </si>
  <si>
    <t>10/22/2019</t>
  </si>
  <si>
    <t>10/23/2019</t>
  </si>
  <si>
    <t>10/24/2019</t>
  </si>
  <si>
    <t>10/25/2019</t>
  </si>
  <si>
    <t>10/28/2019</t>
  </si>
  <si>
    <t>10/29/2019</t>
  </si>
  <si>
    <t>10/30/2019</t>
  </si>
  <si>
    <t>10/31/2019</t>
  </si>
  <si>
    <t>11/13/2019</t>
  </si>
  <si>
    <t>11/14/2019</t>
  </si>
  <si>
    <t>11/15/2019</t>
  </si>
  <si>
    <t>11/18/2019</t>
  </si>
  <si>
    <t>11/19/2019</t>
  </si>
  <si>
    <t>1/13/2020</t>
  </si>
  <si>
    <t>1/14/2020</t>
  </si>
  <si>
    <t>1/15/2020</t>
  </si>
  <si>
    <t>1/16/2020</t>
  </si>
  <si>
    <t>1/17/2020</t>
  </si>
  <si>
    <t>1/20/2020</t>
  </si>
  <si>
    <t>1/21/2020</t>
  </si>
  <si>
    <t>1/22/2020</t>
  </si>
  <si>
    <t>1/23/2020</t>
  </si>
  <si>
    <t>1/24/2020</t>
  </si>
  <si>
    <t>1/27/2020</t>
  </si>
  <si>
    <t>1/28/2020</t>
  </si>
  <si>
    <t>1/29/2020</t>
  </si>
  <si>
    <t>1/30/2020</t>
  </si>
  <si>
    <t>1/31/2020</t>
  </si>
  <si>
    <t>2/13/2020</t>
  </si>
  <si>
    <t>2/14/2020</t>
  </si>
  <si>
    <t>2/17/2020</t>
  </si>
  <si>
    <t>2/18/2020</t>
  </si>
  <si>
    <t>2/19/2020</t>
  </si>
  <si>
    <t>2/20/2020</t>
  </si>
  <si>
    <t>2/21/2020</t>
  </si>
  <si>
    <t>2/24/2020</t>
  </si>
  <si>
    <t>2/25/2020</t>
  </si>
  <si>
    <t>2/26/2020</t>
  </si>
  <si>
    <t>2/27/2020</t>
  </si>
  <si>
    <t>2/28/2020</t>
  </si>
  <si>
    <t>3/13/2020</t>
  </si>
  <si>
    <t>3/16/2020</t>
  </si>
  <si>
    <t>3/17/2020</t>
  </si>
  <si>
    <t>3/18/2020</t>
  </si>
  <si>
    <t>3/19/2020</t>
  </si>
  <si>
    <t>3/20/2020</t>
  </si>
  <si>
    <t>3/23/2020</t>
  </si>
  <si>
    <t>3/24/2020</t>
  </si>
  <si>
    <t>3/26/2020</t>
  </si>
  <si>
    <t>3/27/2020</t>
  </si>
  <si>
    <t>3/30/2020</t>
  </si>
  <si>
    <t>3/31/2020</t>
  </si>
  <si>
    <t>4/13/2020</t>
  </si>
  <si>
    <t>4/14/2020</t>
  </si>
  <si>
    <t>4/15/2020</t>
  </si>
  <si>
    <t>4/16/2020</t>
  </si>
  <si>
    <t>4/17/2020</t>
  </si>
  <si>
    <t>4/20/2020</t>
  </si>
  <si>
    <t>4/21/2020</t>
  </si>
  <si>
    <t>4/22/2020</t>
  </si>
  <si>
    <t>4/23/2020</t>
  </si>
  <si>
    <t>4/24/2020</t>
  </si>
  <si>
    <t>4/27/2020</t>
  </si>
  <si>
    <t>4/28/2020</t>
  </si>
  <si>
    <t>4/29/2020</t>
  </si>
  <si>
    <t>4/30/2020</t>
  </si>
  <si>
    <t>5/13/2020</t>
  </si>
  <si>
    <t>5/14/2020</t>
  </si>
  <si>
    <t>5/15/2020</t>
  </si>
  <si>
    <t>5/18/2020</t>
  </si>
  <si>
    <t>5/19/2020</t>
  </si>
  <si>
    <t>5/20/2020</t>
  </si>
  <si>
    <t>5/26/2020</t>
  </si>
  <si>
    <t>5/27/2020</t>
  </si>
  <si>
    <t>5/28/2020</t>
  </si>
  <si>
    <t>5/29/2020</t>
  </si>
  <si>
    <t>6/15/2020</t>
  </si>
  <si>
    <t>6/16/2020</t>
  </si>
  <si>
    <t>6/17/2020</t>
  </si>
  <si>
    <t>6/18/2020</t>
  </si>
  <si>
    <t>6/19/2020</t>
  </si>
  <si>
    <t>6/22/2020</t>
  </si>
  <si>
    <t>6/23/2020</t>
  </si>
  <si>
    <t>6/24/2020</t>
  </si>
  <si>
    <t>6/25/2020</t>
  </si>
  <si>
    <t>6/26/2020</t>
  </si>
  <si>
    <t>6/29/2020</t>
  </si>
  <si>
    <t>6/30/2020</t>
  </si>
  <si>
    <t>7/13/2020</t>
  </si>
  <si>
    <t>7/14/2020</t>
  </si>
  <si>
    <t>7/15/2020</t>
  </si>
  <si>
    <t>7/16/2020</t>
  </si>
  <si>
    <t>7/17/2020</t>
  </si>
  <si>
    <t>7/20/2020</t>
  </si>
  <si>
    <t>7/21/2020</t>
  </si>
  <si>
    <t>7/22/2020</t>
  </si>
  <si>
    <t>7/23/2020</t>
  </si>
  <si>
    <t>7/24/2020</t>
  </si>
  <si>
    <t>7/27/2020</t>
  </si>
  <si>
    <t>7/28/2020</t>
  </si>
  <si>
    <t>7/29/2020</t>
  </si>
  <si>
    <t>7/30/2020</t>
  </si>
  <si>
    <t>8/13/2020</t>
  </si>
  <si>
    <t>8/14/2020</t>
  </si>
  <si>
    <t>8/18/2020</t>
  </si>
  <si>
    <t>8/19/2020</t>
  </si>
  <si>
    <t>8/24/2020</t>
  </si>
  <si>
    <t>8/25/2020</t>
  </si>
  <si>
    <t>8/26/2020</t>
  </si>
  <si>
    <t>8/27/2020</t>
  </si>
  <si>
    <t>8/28/2020</t>
  </si>
  <si>
    <t>8/31/2020</t>
  </si>
  <si>
    <t>9/14/2020</t>
  </si>
  <si>
    <t>9/15/2020</t>
  </si>
  <si>
    <t>9/16/2020</t>
  </si>
  <si>
    <t>9/17/2020</t>
  </si>
  <si>
    <t>9/18/2020</t>
  </si>
  <si>
    <t>9/21/2020</t>
  </si>
  <si>
    <t>9/22/2020</t>
  </si>
  <si>
    <t>9/23/2020</t>
  </si>
  <si>
    <t>9/24/2020</t>
  </si>
  <si>
    <t>9/25/2020</t>
  </si>
  <si>
    <t>9/28/2020</t>
  </si>
  <si>
    <t>9/29/2020</t>
  </si>
  <si>
    <t>9/30/2020</t>
  </si>
  <si>
    <t>10/13/2020</t>
  </si>
  <si>
    <t>10/14/2020</t>
  </si>
  <si>
    <t>10/15/2020</t>
  </si>
  <si>
    <t>10/16/2020</t>
  </si>
  <si>
    <t>10/19/2020</t>
  </si>
  <si>
    <t>10/20/2020</t>
  </si>
  <si>
    <t>10/21/2020</t>
  </si>
  <si>
    <t>10/22/2020</t>
  </si>
  <si>
    <t>10/23/2020</t>
  </si>
  <si>
    <t>10/26/2020</t>
  </si>
  <si>
    <t>10/27/2020</t>
  </si>
  <si>
    <t>3.24E+08</t>
  </si>
  <si>
    <t>11/13/2020</t>
  </si>
  <si>
    <t>1.53E+08</t>
  </si>
  <si>
    <t>11/16/2020</t>
  </si>
  <si>
    <t>11/17/2020</t>
  </si>
  <si>
    <t>11/18/2020</t>
  </si>
  <si>
    <t>11/19/2020</t>
  </si>
  <si>
    <t>11/20/2020</t>
  </si>
  <si>
    <t>11/23/2020</t>
  </si>
  <si>
    <t>1.92E+08</t>
  </si>
  <si>
    <t>11/24/2020</t>
  </si>
  <si>
    <t>11/25/2020</t>
  </si>
  <si>
    <t>11/26/2020</t>
  </si>
  <si>
    <t>11/27/2020</t>
  </si>
  <si>
    <t>11/30/2020</t>
  </si>
  <si>
    <t>12/14/2020</t>
  </si>
  <si>
    <t>12/15/2020</t>
  </si>
  <si>
    <t>12/16/2020</t>
  </si>
  <si>
    <t>12/17/2020</t>
  </si>
  <si>
    <t>12/18/2020</t>
  </si>
  <si>
    <t>12/21/2020</t>
  </si>
  <si>
    <t>12/22/2020</t>
  </si>
  <si>
    <t>12/23/2020</t>
  </si>
  <si>
    <t>12/28/2020</t>
  </si>
  <si>
    <t>12/29/2020</t>
  </si>
  <si>
    <t>12/30/2020</t>
  </si>
  <si>
    <t>2.72E+08</t>
  </si>
  <si>
    <t>Return BJBR</t>
  </si>
  <si>
    <t>Return BKSW</t>
  </si>
  <si>
    <t xml:space="preserve">Return BMRI </t>
  </si>
  <si>
    <t>Rata2 return harian</t>
  </si>
  <si>
    <t>Return BNBA</t>
  </si>
  <si>
    <t>Return BNGA</t>
  </si>
  <si>
    <t>1,365.00</t>
  </si>
  <si>
    <t>1,285.00</t>
  </si>
  <si>
    <t>4,330,100</t>
  </si>
  <si>
    <t>Return NISP</t>
  </si>
  <si>
    <t xml:space="preserve">rata2 return </t>
  </si>
  <si>
    <t>922.5</t>
  </si>
  <si>
    <t>997.5</t>
  </si>
  <si>
    <t>777.5</t>
  </si>
  <si>
    <t>812.5</t>
  </si>
  <si>
    <t>962.5</t>
  </si>
  <si>
    <t>937.5</t>
  </si>
  <si>
    <t>927.5</t>
  </si>
  <si>
    <t>967.5</t>
  </si>
  <si>
    <t>992.5</t>
  </si>
  <si>
    <t>802.5</t>
  </si>
  <si>
    <t>912.5</t>
  </si>
  <si>
    <t>832.5</t>
  </si>
  <si>
    <t>922.6</t>
  </si>
  <si>
    <t>897.5</t>
  </si>
  <si>
    <t>Return MCOR</t>
  </si>
  <si>
    <t>Return PNBN</t>
  </si>
  <si>
    <t>Return BVIC</t>
  </si>
  <si>
    <t>1.12E+08</t>
  </si>
  <si>
    <t>2.56E+08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</si>
</sst>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1">
    <numFmt numFmtId="164" formatCode="0.000000000"/>
    <numFmt numFmtId="165" formatCode="#,##0.000000"/>
    <numFmt numFmtId="166" formatCode="#,##0.0000"/>
    <numFmt numFmtId="167" formatCode="#,##0.000"/>
    <numFmt numFmtId="168" formatCode="0.00000"/>
    <numFmt numFmtId="169" formatCode="0.000000"/>
    <numFmt numFmtId="170" formatCode="d/m/yyyy"/>
    <numFmt numFmtId="171" formatCode="m/d/yyyy"/>
    <numFmt numFmtId="172" formatCode="mm/dd/yyyy"/>
    <numFmt numFmtId="173" formatCode="#,##0.00000"/>
    <numFmt numFmtId="174" formatCode="dd/mm/yyyy"/>
  </numFmts>
  <fonts count="21">
    <font>
      <sz val="10.0"/>
      <color rgb="FF000000"/>
      <name val="Arial"/>
    </font>
    <font>
      <sz val="11.0"/>
      <color rgb="FF000000"/>
      <name val="Calibri"/>
    </font>
    <font>
      <color theme="1"/>
      <name val="Arial"/>
    </font>
    <font>
      <b/>
      <sz val="11.0"/>
      <color rgb="FF993300"/>
      <name val="Times New Roman"/>
    </font>
    <font>
      <b/>
      <sz val="11.0"/>
      <color rgb="FF000000"/>
      <name val="Times New Roman"/>
    </font>
    <font/>
    <font>
      <b/>
      <sz val="9.0"/>
      <color rgb="FF333399"/>
      <name val="Arial"/>
    </font>
    <font>
      <color rgb="FF000000"/>
      <name val="Times New Roman"/>
    </font>
    <font>
      <sz val="9.0"/>
      <color rgb="FF000000"/>
      <name val="Times New Roman"/>
    </font>
    <font>
      <sz val="9.0"/>
      <color rgb="FF333399"/>
      <name val="Arial"/>
    </font>
    <font>
      <sz val="9.0"/>
      <color rgb="FF993300"/>
      <name val="Arial"/>
    </font>
    <font>
      <b/>
      <sz val="11.0"/>
      <color rgb="FF993300"/>
      <name val="&quot;Arial Bold&quot;"/>
    </font>
    <font>
      <color theme="1"/>
      <name val="Times New Roman"/>
    </font>
    <font>
      <name val="Times New Roman"/>
    </font>
    <font>
      <name val="Arial"/>
    </font>
    <font>
      <color theme="1"/>
      <name val="Calibri"/>
    </font>
    <font>
      <name val="Calibri"/>
    </font>
    <font>
      <sz val="11.0"/>
      <color theme="1"/>
      <name val="Calibri"/>
    </font>
    <font>
      <i/>
      <sz val="11.0"/>
      <color rgb="FF000000"/>
      <name val="Calibri"/>
    </font>
    <font>
      <b/>
      <sz val="11.0"/>
      <color rgb="FF000000"/>
      <name val="Calibri"/>
    </font>
    <font>
      <b/>
      <color theme="1"/>
      <name val="Arial"/>
    </font>
  </fonts>
  <fills count="9">
    <fill>
      <patternFill patternType="none"/>
    </fill>
    <fill>
      <patternFill patternType="lightGray"/>
    </fill>
    <fill>
      <patternFill patternType="solid">
        <fgColor rgb="FF00FF00"/>
        <bgColor rgb="FF00FF00"/>
      </patternFill>
    </fill>
    <fill>
      <patternFill patternType="solid">
        <fgColor rgb="FFE06666"/>
        <bgColor rgb="FFE06666"/>
      </patternFill>
    </fill>
    <fill>
      <patternFill patternType="solid">
        <fgColor rgb="FFFF0000"/>
        <bgColor rgb="FFFF0000"/>
      </patternFill>
    </fill>
    <fill>
      <patternFill patternType="solid">
        <fgColor rgb="FFCCCCFF"/>
        <bgColor rgb="FFCCCCFF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</fills>
  <borders count="29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C0C0C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FFFFFF"/>
      </left>
      <top style="thin">
        <color rgb="FFFFFFFF"/>
      </top>
      <bottom style="thin">
        <color rgb="FF000000"/>
      </bottom>
    </border>
    <border>
      <top style="thin">
        <color rgb="FFFFFFFF"/>
      </top>
      <bottom style="thin">
        <color rgb="FF000000"/>
      </bottom>
    </border>
    <border>
      <right style="thin">
        <color rgb="FFFFFFFF"/>
      </right>
      <top style="thin">
        <color rgb="FFFFFFFF"/>
      </top>
      <bottom style="thin">
        <color rgb="FF000000"/>
      </bottom>
    </border>
    <border>
      <left style="thin">
        <color rgb="FFFFFFFF"/>
      </left>
    </border>
    <border>
      <right style="thin">
        <color rgb="FFFFFFFF"/>
      </right>
    </border>
    <border>
      <left style="thin">
        <color rgb="FFFFFFFF"/>
      </left>
      <bottom style="thin">
        <color rgb="FF000000"/>
      </bottom>
    </border>
    <border>
      <right style="thin">
        <color rgb="FFFFFFFF"/>
      </right>
      <bottom style="thin">
        <color rgb="FF000000"/>
      </bottom>
    </border>
    <border>
      <left style="thin">
        <color rgb="FFFFFFFF"/>
      </left>
      <right style="thin">
        <color rgb="FFFFFFFF"/>
      </right>
    </border>
    <border>
      <left style="thin">
        <color rgb="FFFFFFFF"/>
      </left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5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readingOrder="0"/>
    </xf>
    <xf borderId="0" fillId="2" fontId="1" numFmtId="10" xfId="0" applyAlignment="1" applyFill="1" applyFont="1" applyNumberFormat="1">
      <alignment readingOrder="0" shrinkToFit="0" vertical="bottom" wrapText="0"/>
    </xf>
    <xf borderId="0" fillId="3" fontId="1" numFmtId="10" xfId="0" applyAlignment="1" applyFill="1" applyFont="1" applyNumberFormat="1">
      <alignment readingOrder="0" shrinkToFit="0" vertical="bottom" wrapText="0"/>
    </xf>
    <xf borderId="0" fillId="0" fontId="2" numFmtId="10" xfId="0" applyFont="1" applyNumberFormat="1"/>
    <xf borderId="0" fillId="4" fontId="2" numFmtId="0" xfId="0" applyAlignment="1" applyFill="1" applyFont="1">
      <alignment readingOrder="0"/>
    </xf>
    <xf borderId="0" fillId="0" fontId="2" numFmtId="0" xfId="0" applyFont="1"/>
    <xf borderId="0" fillId="0" fontId="2" numFmtId="0" xfId="0" applyFont="1"/>
    <xf borderId="0" fillId="0" fontId="3" numFmtId="0" xfId="0" applyAlignment="1" applyFont="1">
      <alignment horizontal="center" readingOrder="0"/>
    </xf>
    <xf borderId="1" fillId="0" fontId="4" numFmtId="0" xfId="0" applyAlignment="1" applyBorder="1" applyFont="1">
      <alignment horizontal="center" readingOrder="0"/>
    </xf>
    <xf borderId="2" fillId="0" fontId="5" numFmtId="0" xfId="0" applyBorder="1" applyFont="1"/>
    <xf borderId="3" fillId="0" fontId="5" numFmtId="0" xfId="0" applyBorder="1" applyFont="1"/>
    <xf borderId="0" fillId="0" fontId="6" numFmtId="0" xfId="0" applyAlignment="1" applyFont="1">
      <alignment horizontal="center" readingOrder="0" vertical="bottom"/>
    </xf>
    <xf borderId="0" fillId="0" fontId="1" numFmtId="0" xfId="0" applyAlignment="1" applyFont="1">
      <alignment shrinkToFit="0" vertical="bottom" wrapText="0"/>
    </xf>
    <xf borderId="4" fillId="0" fontId="7" numFmtId="0" xfId="0" applyAlignment="1" applyBorder="1" applyFont="1">
      <alignment horizontal="center" readingOrder="0"/>
    </xf>
    <xf borderId="4" fillId="0" fontId="5" numFmtId="0" xfId="0" applyBorder="1" applyFont="1"/>
    <xf borderId="5" fillId="0" fontId="7" numFmtId="0" xfId="0" applyBorder="1" applyFont="1"/>
    <xf borderId="4" fillId="0" fontId="8" numFmtId="0" xfId="0" applyAlignment="1" applyBorder="1" applyFont="1">
      <alignment horizontal="center" readingOrder="0" vertical="bottom"/>
    </xf>
    <xf borderId="0" fillId="0" fontId="8" numFmtId="0" xfId="0" applyAlignment="1" applyFont="1">
      <alignment horizontal="center" readingOrder="0" vertical="bottom"/>
    </xf>
    <xf borderId="6" fillId="0" fontId="5" numFmtId="0" xfId="0" applyBorder="1" applyFont="1"/>
    <xf borderId="0" fillId="0" fontId="9" numFmtId="0" xfId="0" applyAlignment="1" applyFont="1">
      <alignment horizontal="center" readingOrder="0" vertical="bottom"/>
    </xf>
    <xf borderId="4" fillId="0" fontId="7" numFmtId="0" xfId="0" applyAlignment="1" applyBorder="1" applyFont="1">
      <alignment horizontal="center"/>
    </xf>
    <xf borderId="5" fillId="0" fontId="5" numFmtId="0" xfId="0" applyBorder="1" applyFont="1"/>
    <xf borderId="6" fillId="0" fontId="8" numFmtId="0" xfId="0" applyAlignment="1" applyBorder="1" applyFont="1">
      <alignment horizontal="center" readingOrder="0" vertical="bottom"/>
    </xf>
    <xf borderId="7" fillId="5" fontId="9" numFmtId="0" xfId="0" applyAlignment="1" applyBorder="1" applyFill="1" applyFont="1">
      <alignment horizontal="left" readingOrder="0" vertical="top"/>
    </xf>
    <xf borderId="7" fillId="6" fontId="10" numFmtId="0" xfId="0" applyAlignment="1" applyBorder="1" applyFill="1" applyFont="1">
      <alignment horizontal="right" readingOrder="0" shrinkToFit="0" vertical="top" wrapText="0"/>
    </xf>
    <xf borderId="0" fillId="0" fontId="8" numFmtId="0" xfId="0" applyAlignment="1" applyFont="1">
      <alignment horizontal="center" readingOrder="0" vertical="top"/>
    </xf>
    <xf borderId="0" fillId="0" fontId="7" numFmtId="0" xfId="0" applyAlignment="1" applyFont="1">
      <alignment horizontal="center"/>
    </xf>
    <xf borderId="8" fillId="0" fontId="5" numFmtId="0" xfId="0" applyBorder="1" applyFont="1"/>
    <xf borderId="5" fillId="0" fontId="8" numFmtId="0" xfId="0" applyAlignment="1" applyBorder="1" applyFont="1">
      <alignment horizontal="left" readingOrder="0" vertical="top"/>
    </xf>
    <xf borderId="0" fillId="0" fontId="8" numFmtId="0" xfId="0" applyAlignment="1" applyFont="1">
      <alignment horizontal="left" readingOrder="0" vertical="top"/>
    </xf>
    <xf borderId="0" fillId="0" fontId="8" numFmtId="0" xfId="0" applyAlignment="1" applyFont="1">
      <alignment horizontal="right" readingOrder="0" shrinkToFit="0" vertical="top" wrapText="0"/>
    </xf>
    <xf borderId="6" fillId="0" fontId="8" numFmtId="0" xfId="0" applyAlignment="1" applyBorder="1" applyFont="1">
      <alignment horizontal="right" readingOrder="0" shrinkToFit="0" vertical="top" wrapText="0"/>
    </xf>
    <xf borderId="0" fillId="5" fontId="9" numFmtId="0" xfId="0" applyAlignment="1" applyFont="1">
      <alignment horizontal="left" readingOrder="0" vertical="top"/>
    </xf>
    <xf borderId="0" fillId="6" fontId="10" numFmtId="0" xfId="0" applyAlignment="1" applyFont="1">
      <alignment horizontal="right" readingOrder="0" shrinkToFit="0" vertical="top" wrapText="0"/>
    </xf>
    <xf borderId="4" fillId="0" fontId="8" numFmtId="0" xfId="0" applyAlignment="1" applyBorder="1" applyFont="1">
      <alignment horizontal="center" readingOrder="0" vertical="top"/>
    </xf>
    <xf borderId="9" fillId="0" fontId="8" numFmtId="0" xfId="0" applyAlignment="1" applyBorder="1" applyFont="1">
      <alignment horizontal="left" readingOrder="0" vertical="top"/>
    </xf>
    <xf borderId="4" fillId="0" fontId="8" numFmtId="0" xfId="0" applyAlignment="1" applyBorder="1" applyFont="1">
      <alignment horizontal="left" readingOrder="0" vertical="top"/>
    </xf>
    <xf borderId="4" fillId="0" fontId="8" numFmtId="0" xfId="0" applyAlignment="1" applyBorder="1" applyFont="1">
      <alignment horizontal="right" readingOrder="0" shrinkToFit="0" vertical="top" wrapText="0"/>
    </xf>
    <xf borderId="8" fillId="0" fontId="8" numFmtId="0" xfId="0" applyAlignment="1" applyBorder="1" applyFont="1">
      <alignment horizontal="right" readingOrder="0" shrinkToFit="0" vertical="top" wrapText="0"/>
    </xf>
    <xf borderId="0" fillId="0" fontId="7" numFmtId="0" xfId="0" applyFont="1"/>
    <xf borderId="10" fillId="0" fontId="4" numFmtId="0" xfId="0" applyAlignment="1" applyBorder="1" applyFont="1">
      <alignment horizontal="center" readingOrder="0"/>
    </xf>
    <xf borderId="11" fillId="0" fontId="5" numFmtId="0" xfId="0" applyBorder="1" applyFont="1"/>
    <xf borderId="12" fillId="0" fontId="5" numFmtId="0" xfId="0" applyBorder="1" applyFont="1"/>
    <xf borderId="0" fillId="0" fontId="2" numFmtId="0" xfId="0" applyAlignment="1" applyFont="1">
      <alignment shrinkToFit="0" vertical="bottom" wrapText="0"/>
    </xf>
    <xf borderId="0" fillId="0" fontId="9" numFmtId="0" xfId="0" applyAlignment="1" applyFont="1">
      <alignment vertical="bottom"/>
    </xf>
    <xf borderId="0" fillId="0" fontId="11" numFmtId="0" xfId="0" applyFont="1"/>
    <xf borderId="0" fillId="0" fontId="12" numFmtId="0" xfId="0" applyFont="1"/>
    <xf borderId="0" fillId="0" fontId="12" numFmtId="0" xfId="0" applyAlignment="1" applyFont="1">
      <alignment readingOrder="0"/>
    </xf>
    <xf borderId="13" fillId="0" fontId="4" numFmtId="0" xfId="0" applyAlignment="1" applyBorder="1" applyFont="1">
      <alignment horizontal="center" readingOrder="0" vertical="center"/>
    </xf>
    <xf borderId="14" fillId="0" fontId="5" numFmtId="0" xfId="0" applyBorder="1" applyFont="1"/>
    <xf borderId="15" fillId="0" fontId="5" numFmtId="0" xfId="0" applyBorder="1" applyFont="1"/>
    <xf borderId="0" fillId="0" fontId="4" numFmtId="0" xfId="0" applyAlignment="1" applyFont="1">
      <alignment horizontal="center" readingOrder="0" vertical="center"/>
    </xf>
    <xf borderId="0" fillId="0" fontId="4" numFmtId="0" xfId="0" applyAlignment="1" applyFont="1">
      <alignment horizontal="center" readingOrder="0"/>
    </xf>
    <xf borderId="16" fillId="0" fontId="7" numFmtId="0" xfId="0" applyAlignment="1" applyBorder="1" applyFont="1">
      <alignment vertical="center"/>
    </xf>
    <xf borderId="17" fillId="0" fontId="5" numFmtId="0" xfId="0" applyBorder="1" applyFont="1"/>
    <xf borderId="18" fillId="0" fontId="8" numFmtId="0" xfId="0" applyAlignment="1" applyBorder="1" applyFont="1">
      <alignment horizontal="center" readingOrder="0" vertical="center"/>
    </xf>
    <xf borderId="19" fillId="0" fontId="5" numFmtId="0" xfId="0" applyBorder="1" applyFont="1"/>
    <xf borderId="0" fillId="0" fontId="8" numFmtId="0" xfId="0" applyAlignment="1" applyFont="1">
      <alignment horizontal="center" readingOrder="0" vertical="center"/>
    </xf>
    <xf borderId="16" fillId="0" fontId="5" numFmtId="0" xfId="0" applyBorder="1" applyFont="1"/>
    <xf borderId="20" fillId="0" fontId="8" numFmtId="0" xfId="0" applyAlignment="1" applyBorder="1" applyFont="1">
      <alignment horizontal="center" readingOrder="0" shrinkToFit="0" vertical="center" wrapText="1"/>
    </xf>
    <xf borderId="0" fillId="0" fontId="8" numFmtId="0" xfId="0" applyAlignment="1" applyFont="1">
      <alignment horizontal="center" readingOrder="0" shrinkToFit="0" vertical="center" wrapText="1"/>
    </xf>
    <xf borderId="21" fillId="0" fontId="5" numFmtId="0" xfId="0" applyBorder="1" applyFont="1"/>
    <xf borderId="22" fillId="0" fontId="5" numFmtId="0" xfId="0" applyBorder="1" applyFont="1"/>
    <xf borderId="23" fillId="0" fontId="5" numFmtId="0" xfId="0" applyBorder="1" applyFont="1"/>
    <xf borderId="24" fillId="0" fontId="8" numFmtId="0" xfId="0" applyAlignment="1" applyBorder="1" applyFont="1">
      <alignment horizontal="left" readingOrder="0" vertical="center"/>
    </xf>
    <xf borderId="25" fillId="0" fontId="8" numFmtId="0" xfId="0" applyAlignment="1" applyBorder="1" applyFont="1">
      <alignment horizontal="right" readingOrder="0" shrinkToFit="0" vertical="center" wrapText="0"/>
    </xf>
    <xf borderId="0" fillId="0" fontId="8" numFmtId="0" xfId="0" applyAlignment="1" applyFont="1">
      <alignment horizontal="right" readingOrder="0" shrinkToFit="0" vertical="center" wrapText="0"/>
    </xf>
    <xf borderId="26" fillId="0" fontId="8" numFmtId="0" xfId="0" applyAlignment="1" applyBorder="1" applyFont="1">
      <alignment horizontal="left" readingOrder="0" vertical="center"/>
    </xf>
    <xf borderId="26" fillId="0" fontId="8" numFmtId="0" xfId="0" applyAlignment="1" applyBorder="1" applyFont="1">
      <alignment horizontal="right" readingOrder="0" shrinkToFit="0" vertical="center" wrapText="0"/>
    </xf>
    <xf borderId="27" fillId="0" fontId="8" numFmtId="0" xfId="0" applyAlignment="1" applyBorder="1" applyFont="1">
      <alignment horizontal="left" readingOrder="0" vertical="center"/>
    </xf>
    <xf borderId="27" fillId="0" fontId="8" numFmtId="0" xfId="0" applyAlignment="1" applyBorder="1" applyFont="1">
      <alignment horizontal="right" readingOrder="0" shrinkToFit="0" vertical="center" wrapText="0"/>
    </xf>
    <xf borderId="25" fillId="0" fontId="13" numFmtId="0" xfId="0" applyAlignment="1" applyBorder="1" applyFont="1">
      <alignment shrinkToFit="0" vertical="bottom" wrapText="0"/>
    </xf>
    <xf borderId="25" fillId="0" fontId="14" numFmtId="0" xfId="0" applyAlignment="1" applyBorder="1" applyFont="1">
      <alignment vertical="bottom"/>
    </xf>
    <xf borderId="25" fillId="0" fontId="13" numFmtId="0" xfId="0" applyBorder="1" applyFont="1"/>
    <xf borderId="27" fillId="0" fontId="13" numFmtId="0" xfId="0" applyAlignment="1" applyBorder="1" applyFont="1">
      <alignment shrinkToFit="0" vertical="bottom" wrapText="0"/>
    </xf>
    <xf borderId="27" fillId="0" fontId="14" numFmtId="0" xfId="0" applyAlignment="1" applyBorder="1" applyFont="1">
      <alignment vertical="bottom"/>
    </xf>
    <xf borderId="27" fillId="0" fontId="13" numFmtId="0" xfId="0" applyBorder="1" applyFont="1"/>
    <xf borderId="23" fillId="0" fontId="8" numFmtId="0" xfId="0" applyAlignment="1" applyBorder="1" applyFont="1">
      <alignment horizontal="center" readingOrder="0" vertical="center"/>
    </xf>
    <xf borderId="18" fillId="0" fontId="5" numFmtId="0" xfId="0" applyBorder="1" applyFont="1"/>
    <xf borderId="0" fillId="0" fontId="13" numFmtId="0" xfId="0" applyFont="1"/>
    <xf borderId="25" fillId="0" fontId="8" numFmtId="0" xfId="0" applyAlignment="1" applyBorder="1" applyFont="1">
      <alignment horizontal="left" readingOrder="0" vertical="center"/>
    </xf>
    <xf borderId="25" fillId="0" fontId="8" numFmtId="0" xfId="0" applyAlignment="1" applyBorder="1" applyFont="1">
      <alignment horizontal="right" readingOrder="0" shrinkToFit="0" vertical="top" wrapText="0"/>
    </xf>
    <xf borderId="26" fillId="0" fontId="8" numFmtId="0" xfId="0" applyAlignment="1" applyBorder="1" applyFont="1">
      <alignment horizontal="right" readingOrder="0" shrinkToFit="0" vertical="top" wrapText="0"/>
    </xf>
    <xf borderId="27" fillId="0" fontId="8" numFmtId="0" xfId="0" applyAlignment="1" applyBorder="1" applyFont="1">
      <alignment horizontal="right" readingOrder="0" shrinkToFit="0" vertical="top" wrapText="0"/>
    </xf>
    <xf borderId="27" fillId="0" fontId="13" numFmtId="0" xfId="0" applyAlignment="1" applyBorder="1" applyFont="1">
      <alignment horizontal="center"/>
    </xf>
    <xf borderId="27" fillId="0" fontId="13" numFmtId="0" xfId="0" applyAlignment="1" applyBorder="1" applyFont="1">
      <alignment horizontal="center" readingOrder="0" shrinkToFit="0" wrapText="1"/>
    </xf>
    <xf borderId="26" fillId="0" fontId="13" numFmtId="0" xfId="0" applyAlignment="1" applyBorder="1" applyFont="1">
      <alignment horizontal="center"/>
    </xf>
    <xf borderId="0" fillId="0" fontId="15" numFmtId="0" xfId="0" applyAlignment="1" applyFont="1">
      <alignment horizontal="center"/>
    </xf>
    <xf borderId="0" fillId="0" fontId="2" numFmtId="0" xfId="0" applyAlignment="1" applyFont="1">
      <alignment horizontal="center"/>
    </xf>
    <xf borderId="25" fillId="0" fontId="13" numFmtId="0" xfId="0" applyAlignment="1" applyBorder="1" applyFont="1">
      <alignment horizontal="center" readingOrder="0"/>
    </xf>
    <xf borderId="25" fillId="0" fontId="12" numFmtId="10" xfId="0" applyAlignment="1" applyBorder="1" applyFont="1" applyNumberFormat="1">
      <alignment horizontal="center"/>
    </xf>
    <xf borderId="25" fillId="0" fontId="12" numFmtId="164" xfId="0" applyAlignment="1" applyBorder="1" applyFont="1" applyNumberFormat="1">
      <alignment horizontal="center"/>
    </xf>
    <xf borderId="25" fillId="0" fontId="12" numFmtId="165" xfId="0" applyAlignment="1" applyBorder="1" applyFont="1" applyNumberFormat="1">
      <alignment horizontal="center"/>
    </xf>
    <xf borderId="26" fillId="0" fontId="12" numFmtId="0" xfId="0" applyAlignment="1" applyBorder="1" applyFont="1">
      <alignment horizontal="center"/>
    </xf>
    <xf borderId="26" fillId="0" fontId="12" numFmtId="0" xfId="0" applyAlignment="1" applyBorder="1" applyFont="1">
      <alignment horizontal="center" vertical="bottom"/>
    </xf>
    <xf borderId="0" fillId="0" fontId="15" numFmtId="0" xfId="0" applyFont="1"/>
    <xf borderId="26" fillId="0" fontId="13" numFmtId="0" xfId="0" applyAlignment="1" applyBorder="1" applyFont="1">
      <alignment horizontal="center" readingOrder="0"/>
    </xf>
    <xf borderId="26" fillId="0" fontId="12" numFmtId="10" xfId="0" applyAlignment="1" applyBorder="1" applyFont="1" applyNumberFormat="1">
      <alignment horizontal="center"/>
    </xf>
    <xf borderId="26" fillId="0" fontId="12" numFmtId="164" xfId="0" applyAlignment="1" applyBorder="1" applyFont="1" applyNumberFormat="1">
      <alignment horizontal="center"/>
    </xf>
    <xf borderId="26" fillId="0" fontId="12" numFmtId="165" xfId="0" applyAlignment="1" applyBorder="1" applyFont="1" applyNumberFormat="1">
      <alignment horizontal="center"/>
    </xf>
    <xf borderId="26" fillId="0" fontId="13" numFmtId="166" xfId="0" applyAlignment="1" applyBorder="1" applyFont="1" applyNumberFormat="1">
      <alignment horizontal="center" readingOrder="0"/>
    </xf>
    <xf borderId="27" fillId="0" fontId="13" numFmtId="0" xfId="0" applyAlignment="1" applyBorder="1" applyFont="1">
      <alignment horizontal="center" readingOrder="0"/>
    </xf>
    <xf borderId="27" fillId="0" fontId="12" numFmtId="10" xfId="0" applyAlignment="1" applyBorder="1" applyFont="1" applyNumberFormat="1">
      <alignment horizontal="center"/>
    </xf>
    <xf borderId="27" fillId="0" fontId="12" numFmtId="164" xfId="0" applyAlignment="1" applyBorder="1" applyFont="1" applyNumberFormat="1">
      <alignment horizontal="center"/>
    </xf>
    <xf borderId="27" fillId="0" fontId="12" numFmtId="165" xfId="0" applyAlignment="1" applyBorder="1" applyFont="1" applyNumberFormat="1">
      <alignment horizontal="center"/>
    </xf>
    <xf borderId="25" fillId="0" fontId="16" numFmtId="0" xfId="0" applyBorder="1" applyFont="1"/>
    <xf borderId="25" fillId="0" fontId="15" numFmtId="10" xfId="0" applyBorder="1" applyFont="1" applyNumberFormat="1"/>
    <xf borderId="25" fillId="0" fontId="5" numFmtId="0" xfId="0" applyBorder="1" applyFont="1"/>
    <xf borderId="26" fillId="0" fontId="16" numFmtId="0" xfId="0" applyBorder="1" applyFont="1"/>
    <xf borderId="0" fillId="0" fontId="15" numFmtId="0" xfId="0" applyAlignment="1" applyFont="1">
      <alignment readingOrder="0"/>
    </xf>
    <xf borderId="0" fillId="0" fontId="15" numFmtId="167" xfId="0" applyAlignment="1" applyFont="1" applyNumberFormat="1">
      <alignment readingOrder="0"/>
    </xf>
    <xf borderId="0" fillId="0" fontId="15" numFmtId="166" xfId="0" applyAlignment="1" applyFont="1" applyNumberFormat="1">
      <alignment readingOrder="0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horizontal="center" readingOrder="0" vertical="bottom"/>
    </xf>
    <xf borderId="0" fillId="0" fontId="15" numFmtId="0" xfId="0" applyAlignment="1" applyFont="1">
      <alignment readingOrder="0"/>
    </xf>
    <xf borderId="0" fillId="0" fontId="15" numFmtId="0" xfId="0" applyAlignment="1" applyFont="1">
      <alignment horizontal="center" readingOrder="0"/>
    </xf>
    <xf borderId="0" fillId="0" fontId="15" numFmtId="0" xfId="0" applyAlignment="1" applyFont="1">
      <alignment horizontal="center" readingOrder="0"/>
    </xf>
    <xf borderId="0" fillId="0" fontId="15" numFmtId="168" xfId="0" applyAlignment="1" applyFont="1" applyNumberFormat="1">
      <alignment readingOrder="0"/>
    </xf>
    <xf borderId="0" fillId="0" fontId="15" numFmtId="10" xfId="0" applyAlignment="1" applyFont="1" applyNumberFormat="1">
      <alignment readingOrder="0"/>
    </xf>
    <xf borderId="0" fillId="0" fontId="15" numFmtId="169" xfId="0" applyAlignment="1" applyFont="1" applyNumberFormat="1">
      <alignment readingOrder="0"/>
    </xf>
    <xf borderId="0" fillId="0" fontId="2" numFmtId="0" xfId="0" applyAlignment="1" applyFont="1">
      <alignment vertical="bottom"/>
    </xf>
    <xf borderId="0" fillId="0" fontId="15" numFmtId="10" xfId="0" applyFont="1" applyNumberFormat="1"/>
    <xf borderId="0" fillId="0" fontId="15" numFmtId="169" xfId="0" applyFont="1" applyNumberFormat="1"/>
    <xf borderId="0" fillId="0" fontId="15" numFmtId="164" xfId="0" applyAlignment="1" applyFont="1" applyNumberFormat="1">
      <alignment readingOrder="0"/>
    </xf>
    <xf borderId="0" fillId="0" fontId="15" numFmtId="164" xfId="0" applyFont="1" applyNumberFormat="1"/>
    <xf borderId="0" fillId="0" fontId="1" numFmtId="0" xfId="0" applyAlignment="1" applyFont="1">
      <alignment horizontal="center" readingOrder="0" shrinkToFit="0" vertical="bottom" wrapText="0"/>
    </xf>
    <xf borderId="0" fillId="0" fontId="1" numFmtId="3" xfId="0" applyAlignment="1" applyFont="1" applyNumberFormat="1">
      <alignment horizontal="center" readingOrder="0" shrinkToFit="0" vertical="bottom" wrapText="0"/>
    </xf>
    <xf borderId="0" fillId="0" fontId="17" numFmtId="0" xfId="0" applyAlignment="1" applyFont="1">
      <alignment horizontal="center" readingOrder="0"/>
    </xf>
    <xf borderId="0" fillId="0" fontId="17" numFmtId="0" xfId="0" applyAlignment="1" applyFont="1">
      <alignment horizontal="center"/>
    </xf>
    <xf borderId="0" fillId="0" fontId="1" numFmtId="0" xfId="0" applyAlignment="1" applyFont="1">
      <alignment horizontal="right" readingOrder="0" shrinkToFit="0" vertical="bottom" wrapText="0"/>
    </xf>
    <xf borderId="0" fillId="0" fontId="1" numFmtId="3" xfId="0" applyAlignment="1" applyFont="1" applyNumberFormat="1">
      <alignment horizontal="right" readingOrder="0" shrinkToFit="0" vertical="bottom" wrapText="0"/>
    </xf>
    <xf borderId="0" fillId="0" fontId="1" numFmtId="4" xfId="0" applyAlignment="1" applyFont="1" applyNumberFormat="1">
      <alignment horizontal="right" readingOrder="0" shrinkToFit="0" vertical="bottom" wrapText="0"/>
    </xf>
    <xf borderId="0" fillId="0" fontId="17" numFmtId="0" xfId="0" applyAlignment="1" applyFont="1">
      <alignment horizontal="right"/>
    </xf>
    <xf borderId="0" fillId="0" fontId="1" numFmtId="167" xfId="0" applyAlignment="1" applyFont="1" applyNumberFormat="1">
      <alignment horizontal="right" readingOrder="0" shrinkToFit="0" vertical="bottom" wrapText="0"/>
    </xf>
    <xf borderId="0" fillId="0" fontId="1" numFmtId="1" xfId="0" applyAlignment="1" applyFont="1" applyNumberFormat="1">
      <alignment horizontal="right" readingOrder="0" shrinkToFit="0" vertical="bottom" wrapText="0"/>
    </xf>
    <xf borderId="0" fillId="0" fontId="1" numFmtId="10" xfId="0" applyAlignment="1" applyFont="1" applyNumberFormat="1">
      <alignment horizontal="right" readingOrder="0" shrinkToFit="0" vertical="bottom" wrapText="0"/>
    </xf>
    <xf borderId="0" fillId="0" fontId="1" numFmtId="170" xfId="0" applyAlignment="1" applyFont="1" applyNumberFormat="1">
      <alignment horizontal="right" readingOrder="0" shrinkToFit="0" vertical="bottom" wrapText="0"/>
    </xf>
    <xf borderId="0" fillId="7" fontId="1" numFmtId="0" xfId="0" applyAlignment="1" applyFill="1" applyFont="1">
      <alignment horizontal="right" readingOrder="0" shrinkToFit="0" vertical="bottom" wrapText="0"/>
    </xf>
    <xf borderId="0" fillId="7" fontId="1" numFmtId="3" xfId="0" applyAlignment="1" applyFont="1" applyNumberFormat="1">
      <alignment horizontal="right" readingOrder="0" shrinkToFit="0" vertical="bottom" wrapText="0"/>
    </xf>
    <xf borderId="0" fillId="7" fontId="1" numFmtId="4" xfId="0" applyAlignment="1" applyFont="1" applyNumberFormat="1">
      <alignment horizontal="right" readingOrder="0" shrinkToFit="0" vertical="bottom" wrapText="0"/>
    </xf>
    <xf borderId="0" fillId="7" fontId="1" numFmtId="10" xfId="0" applyAlignment="1" applyFont="1" applyNumberFormat="1">
      <alignment horizontal="right" readingOrder="0" shrinkToFit="0" vertical="bottom" wrapText="0"/>
    </xf>
    <xf borderId="0" fillId="7" fontId="17" numFmtId="0" xfId="0" applyAlignment="1" applyFont="1">
      <alignment horizontal="right"/>
    </xf>
    <xf borderId="0" fillId="7" fontId="1" numFmtId="167" xfId="0" applyAlignment="1" applyFont="1" applyNumberFormat="1">
      <alignment horizontal="right" readingOrder="0" shrinkToFit="0" vertical="bottom" wrapText="0"/>
    </xf>
    <xf borderId="0" fillId="7" fontId="1" numFmtId="1" xfId="0" applyAlignment="1" applyFont="1" applyNumberFormat="1">
      <alignment horizontal="right" readingOrder="0" shrinkToFit="0" vertical="bottom" wrapText="0"/>
    </xf>
    <xf borderId="0" fillId="7" fontId="1" numFmtId="11" xfId="0" applyAlignment="1" applyFont="1" applyNumberFormat="1">
      <alignment horizontal="right" readingOrder="0" shrinkToFit="0" vertical="bottom" wrapText="0"/>
    </xf>
    <xf borderId="0" fillId="0" fontId="1" numFmtId="11" xfId="0" applyAlignment="1" applyFont="1" applyNumberFormat="1">
      <alignment horizontal="right" readingOrder="0" shrinkToFit="0" vertical="bottom" wrapText="0"/>
    </xf>
    <xf borderId="0" fillId="8" fontId="1" numFmtId="170" xfId="0" applyAlignment="1" applyFill="1" applyFont="1" applyNumberFormat="1">
      <alignment horizontal="right" readingOrder="0" shrinkToFit="0" vertical="bottom" wrapText="0"/>
    </xf>
    <xf borderId="0" fillId="8" fontId="1" numFmtId="3" xfId="0" applyAlignment="1" applyFont="1" applyNumberFormat="1">
      <alignment horizontal="right" readingOrder="0" shrinkToFit="0" vertical="bottom" wrapText="0"/>
    </xf>
    <xf borderId="0" fillId="8" fontId="1" numFmtId="4" xfId="0" applyAlignment="1" applyFont="1" applyNumberFormat="1">
      <alignment horizontal="right" readingOrder="0" shrinkToFit="0" vertical="bottom" wrapText="0"/>
    </xf>
    <xf borderId="0" fillId="8" fontId="1" numFmtId="0" xfId="0" applyAlignment="1" applyFont="1">
      <alignment horizontal="right" readingOrder="0" shrinkToFit="0" vertical="bottom" wrapText="0"/>
    </xf>
    <xf borderId="0" fillId="8" fontId="1" numFmtId="10" xfId="0" applyAlignment="1" applyFont="1" applyNumberFormat="1">
      <alignment horizontal="right" readingOrder="0" shrinkToFit="0" vertical="bottom" wrapText="0"/>
    </xf>
    <xf borderId="0" fillId="8" fontId="17" numFmtId="0" xfId="0" applyAlignment="1" applyFont="1">
      <alignment horizontal="right"/>
    </xf>
    <xf borderId="0" fillId="8" fontId="1" numFmtId="167" xfId="0" applyAlignment="1" applyFont="1" applyNumberFormat="1">
      <alignment horizontal="right" readingOrder="0" shrinkToFit="0" vertical="bottom" wrapText="0"/>
    </xf>
    <xf borderId="0" fillId="8" fontId="1" numFmtId="1" xfId="0" applyAlignment="1" applyFont="1" applyNumberFormat="1">
      <alignment horizontal="right" readingOrder="0" shrinkToFit="0" vertical="bottom" wrapText="0"/>
    </xf>
    <xf borderId="0" fillId="8" fontId="1" numFmtId="11" xfId="0" applyAlignment="1" applyFont="1" applyNumberFormat="1">
      <alignment horizontal="right" readingOrder="0" shrinkToFit="0" vertical="bottom" wrapText="0"/>
    </xf>
    <xf borderId="0" fillId="0" fontId="17" numFmtId="0" xfId="0" applyFont="1"/>
    <xf borderId="28" fillId="0" fontId="17" numFmtId="0" xfId="0" applyAlignment="1" applyBorder="1" applyFont="1">
      <alignment horizontal="center" vertical="bottom"/>
    </xf>
    <xf borderId="28" fillId="0" fontId="17" numFmtId="0" xfId="0" applyAlignment="1" applyBorder="1" applyFont="1">
      <alignment horizontal="center" readingOrder="0" vertical="bottom"/>
    </xf>
    <xf borderId="28" fillId="0" fontId="17" numFmtId="171" xfId="0" applyAlignment="1" applyBorder="1" applyFont="1" applyNumberFormat="1">
      <alignment horizontal="center" vertical="bottom"/>
    </xf>
    <xf borderId="28" fillId="0" fontId="17" numFmtId="10" xfId="0" applyAlignment="1" applyBorder="1" applyFont="1" applyNumberFormat="1">
      <alignment horizontal="center" vertical="bottom"/>
    </xf>
    <xf borderId="0" fillId="0" fontId="1" numFmtId="0" xfId="0" applyAlignment="1" applyFont="1">
      <alignment shrinkToFit="0" vertical="bottom" wrapText="0"/>
    </xf>
    <xf borderId="0" fillId="0" fontId="1" numFmtId="3" xfId="0" applyAlignment="1" applyFont="1" applyNumberFormat="1">
      <alignment shrinkToFit="0" vertical="bottom" wrapText="0"/>
    </xf>
    <xf borderId="2" fillId="0" fontId="18" numFmtId="0" xfId="0" applyAlignment="1" applyBorder="1" applyFont="1">
      <alignment horizontal="center" readingOrder="0" shrinkToFit="0" vertical="bottom" wrapText="0"/>
    </xf>
    <xf borderId="0" fillId="0" fontId="1" numFmtId="3" xfId="0" applyAlignment="1" applyFont="1" applyNumberFormat="1">
      <alignment readingOrder="0" shrinkToFit="0" vertical="bottom" wrapText="0"/>
    </xf>
    <xf borderId="0" fillId="0" fontId="1" numFmtId="0" xfId="0" applyAlignment="1" applyFont="1">
      <alignment horizontal="right" readingOrder="0" shrinkToFit="0" vertical="bottom" wrapText="0"/>
    </xf>
    <xf borderId="4" fillId="0" fontId="1" numFmtId="3" xfId="0" applyAlignment="1" applyBorder="1" applyFont="1" applyNumberFormat="1">
      <alignment readingOrder="0" shrinkToFit="0" vertical="bottom" wrapText="0"/>
    </xf>
    <xf borderId="4" fillId="0" fontId="1" numFmtId="0" xfId="0" applyAlignment="1" applyBorder="1" applyFont="1">
      <alignment horizontal="right" readingOrder="0" shrinkToFit="0" vertical="bottom" wrapText="0"/>
    </xf>
    <xf borderId="4" fillId="0" fontId="1" numFmtId="0" xfId="0" applyAlignment="1" applyBorder="1" applyFont="1">
      <alignment readingOrder="0" shrinkToFit="0" vertical="bottom" wrapText="0"/>
    </xf>
    <xf borderId="2" fillId="0" fontId="18" numFmtId="3" xfId="0" applyAlignment="1" applyBorder="1" applyFont="1" applyNumberFormat="1">
      <alignment horizontal="center" shrinkToFit="0" vertical="bottom" wrapText="0"/>
    </xf>
    <xf borderId="2" fillId="0" fontId="18" numFmtId="0" xfId="0" applyAlignment="1" applyBorder="1" applyFont="1">
      <alignment horizontal="center" shrinkToFit="0" vertical="bottom" wrapText="0"/>
    </xf>
    <xf borderId="4" fillId="0" fontId="1" numFmtId="0" xfId="0" applyAlignment="1" applyBorder="1" applyFont="1">
      <alignment shrinkToFit="0" vertical="bottom" wrapText="0"/>
    </xf>
    <xf borderId="4" fillId="0" fontId="1" numFmtId="0" xfId="0" applyAlignment="1" applyBorder="1" applyFont="1">
      <alignment shrinkToFit="0" vertical="bottom" wrapText="0"/>
    </xf>
    <xf borderId="0" fillId="0" fontId="18" numFmtId="0" xfId="0" applyAlignment="1" applyFont="1">
      <alignment horizontal="center" readingOrder="0" shrinkToFit="0" vertical="bottom" wrapText="0"/>
    </xf>
    <xf borderId="0" fillId="0" fontId="1" numFmtId="11" xfId="0" applyAlignment="1" applyFont="1" applyNumberFormat="1">
      <alignment horizontal="right"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vertical="bottom" wrapText="0"/>
    </xf>
    <xf borderId="0" fillId="0" fontId="2" numFmtId="0" xfId="0" applyAlignment="1" applyFont="1">
      <alignment horizontal="center" readingOrder="0"/>
    </xf>
    <xf borderId="0" fillId="0" fontId="1" numFmtId="172" xfId="0" applyAlignment="1" applyFont="1" applyNumberFormat="1">
      <alignment horizontal="right" readingOrder="0" shrinkToFit="0" vertical="bottom" wrapText="0"/>
    </xf>
    <xf borderId="0" fillId="0" fontId="1" numFmtId="3" xfId="0" applyAlignment="1" applyFont="1" applyNumberFormat="1">
      <alignment horizontal="right" readingOrder="0" shrinkToFit="0" vertical="bottom" wrapText="0"/>
    </xf>
    <xf borderId="0" fillId="0" fontId="1" numFmtId="10" xfId="0" applyAlignment="1" applyFont="1" applyNumberFormat="1">
      <alignment horizontal="right" readingOrder="0" shrinkToFit="0" vertical="bottom" wrapText="0"/>
    </xf>
    <xf borderId="0" fillId="7" fontId="1" numFmtId="172" xfId="0" applyAlignment="1" applyFont="1" applyNumberFormat="1">
      <alignment horizontal="right" readingOrder="0" shrinkToFit="0" vertical="bottom" wrapText="0"/>
    </xf>
    <xf borderId="0" fillId="7" fontId="1" numFmtId="0" xfId="0" applyAlignment="1" applyFont="1">
      <alignment horizontal="right" readingOrder="0" shrinkToFit="0" vertical="bottom" wrapText="0"/>
    </xf>
    <xf borderId="0" fillId="7" fontId="1" numFmtId="3" xfId="0" applyAlignment="1" applyFont="1" applyNumberFormat="1">
      <alignment horizontal="right" readingOrder="0" shrinkToFit="0" vertical="bottom" wrapText="0"/>
    </xf>
    <xf borderId="0" fillId="7" fontId="1" numFmtId="10" xfId="0" applyAlignment="1" applyFont="1" applyNumberFormat="1">
      <alignment horizontal="right" readingOrder="0" shrinkToFit="0" vertical="bottom" wrapText="0"/>
    </xf>
    <xf borderId="0" fillId="7" fontId="2" numFmtId="0" xfId="0" applyFont="1"/>
    <xf borderId="0" fillId="7" fontId="1" numFmtId="166" xfId="0" applyAlignment="1" applyFont="1" applyNumberFormat="1">
      <alignment horizontal="right" readingOrder="0" shrinkToFit="0" vertical="bottom" wrapText="0"/>
    </xf>
    <xf borderId="0" fillId="0" fontId="1" numFmtId="166" xfId="0" applyAlignment="1" applyFont="1" applyNumberFormat="1">
      <alignment horizontal="right" readingOrder="0" shrinkToFit="0" vertical="bottom" wrapText="0"/>
    </xf>
    <xf borderId="0" fillId="8" fontId="1" numFmtId="172" xfId="0" applyAlignment="1" applyFont="1" applyNumberFormat="1">
      <alignment horizontal="right" readingOrder="0" shrinkToFit="0" vertical="bottom" wrapText="0"/>
    </xf>
    <xf borderId="0" fillId="8" fontId="1" numFmtId="0" xfId="0" applyAlignment="1" applyFont="1">
      <alignment horizontal="right" readingOrder="0" shrinkToFit="0" vertical="bottom" wrapText="0"/>
    </xf>
    <xf borderId="0" fillId="8" fontId="1" numFmtId="3" xfId="0" applyAlignment="1" applyFont="1" applyNumberFormat="1">
      <alignment horizontal="right" readingOrder="0" shrinkToFit="0" vertical="bottom" wrapText="0"/>
    </xf>
    <xf borderId="0" fillId="8" fontId="1" numFmtId="10" xfId="0" applyAlignment="1" applyFont="1" applyNumberFormat="1">
      <alignment horizontal="right" readingOrder="0" shrinkToFit="0" vertical="bottom" wrapText="0"/>
    </xf>
    <xf borderId="0" fillId="8" fontId="2" numFmtId="0" xfId="0" applyFont="1"/>
    <xf borderId="0" fillId="8" fontId="19" numFmtId="166" xfId="0" applyAlignment="1" applyFont="1" applyNumberFormat="1">
      <alignment horizontal="right" readingOrder="0" shrinkToFit="0" vertical="bottom" wrapText="0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center" vertical="bottom"/>
    </xf>
    <xf borderId="0" fillId="0" fontId="19" numFmtId="10" xfId="0" applyAlignment="1" applyFont="1" applyNumberFormat="1">
      <alignment horizontal="right" readingOrder="0" shrinkToFit="0" vertical="bottom" wrapText="0"/>
    </xf>
    <xf borderId="0" fillId="0" fontId="19" numFmtId="0" xfId="0" applyAlignment="1" applyFont="1">
      <alignment horizontal="right" readingOrder="0" shrinkToFit="0" vertical="bottom" wrapText="0"/>
    </xf>
    <xf borderId="0" fillId="7" fontId="2" numFmtId="0" xfId="0" applyAlignment="1" applyFont="1">
      <alignment readingOrder="0"/>
    </xf>
    <xf borderId="0" fillId="0" fontId="19" numFmtId="166" xfId="0" applyAlignment="1" applyFont="1" applyNumberFormat="1">
      <alignment horizontal="right" readingOrder="0" shrinkToFit="0" vertical="bottom" wrapText="0"/>
    </xf>
    <xf borderId="0" fillId="8" fontId="2" numFmtId="0" xfId="0" applyAlignment="1" applyFont="1">
      <alignment readingOrder="0"/>
    </xf>
    <xf borderId="0" fillId="8" fontId="1" numFmtId="166" xfId="0" applyAlignment="1" applyFont="1" applyNumberFormat="1">
      <alignment horizontal="right" readingOrder="0" shrinkToFit="0" vertical="bottom" wrapText="0"/>
    </xf>
    <xf borderId="4" fillId="0" fontId="1" numFmtId="11" xfId="0" applyAlignment="1" applyBorder="1" applyFont="1" applyNumberFormat="1">
      <alignment horizontal="right" readingOrder="0" shrinkToFit="0" vertical="bottom" wrapText="0"/>
    </xf>
    <xf borderId="0" fillId="0" fontId="19" numFmtId="0" xfId="0" applyAlignment="1" applyFont="1">
      <alignment horizontal="center" readingOrder="0" shrinkToFit="0" vertical="bottom" wrapText="0"/>
    </xf>
    <xf borderId="0" fillId="0" fontId="1" numFmtId="0" xfId="0" applyAlignment="1" applyFont="1">
      <alignment horizontal="center" vertical="bottom"/>
    </xf>
    <xf borderId="0" fillId="0" fontId="1" numFmtId="10" xfId="0" applyAlignment="1" applyFont="1" applyNumberFormat="1">
      <alignment horizontal="center" readingOrder="0" shrinkToFit="0" vertical="bottom" wrapText="0"/>
    </xf>
    <xf borderId="0" fillId="0" fontId="1" numFmtId="0" xfId="0" applyAlignment="1" applyFont="1">
      <alignment horizontal="center" vertical="bottom"/>
    </xf>
    <xf borderId="0" fillId="0" fontId="19" numFmtId="172" xfId="0" applyAlignment="1" applyFont="1" applyNumberFormat="1">
      <alignment horizontal="right" readingOrder="0" shrinkToFit="0" vertical="bottom" wrapText="0"/>
    </xf>
    <xf borderId="0" fillId="0" fontId="1" numFmtId="3" xfId="0" applyAlignment="1" applyFont="1" applyNumberFormat="1">
      <alignment horizontal="right" vertical="bottom"/>
    </xf>
    <xf borderId="0" fillId="0" fontId="1" numFmtId="0" xfId="0" applyAlignment="1" applyFont="1">
      <alignment horizontal="right" vertical="bottom"/>
    </xf>
    <xf borderId="0" fillId="7" fontId="19" numFmtId="172" xfId="0" applyAlignment="1" applyFont="1" applyNumberFormat="1">
      <alignment horizontal="right" readingOrder="0" shrinkToFit="0" vertical="bottom" wrapText="0"/>
    </xf>
    <xf borderId="0" fillId="7" fontId="1" numFmtId="3" xfId="0" applyAlignment="1" applyFont="1" applyNumberFormat="1">
      <alignment horizontal="right" vertical="bottom"/>
    </xf>
    <xf borderId="0" fillId="7" fontId="1" numFmtId="0" xfId="0" applyAlignment="1" applyFont="1">
      <alignment horizontal="right" vertical="bottom"/>
    </xf>
    <xf borderId="0" fillId="7" fontId="1" numFmtId="173" xfId="0" applyAlignment="1" applyFont="1" applyNumberFormat="1">
      <alignment horizontal="right" readingOrder="0" shrinkToFit="0" vertical="bottom" wrapText="0"/>
    </xf>
    <xf borderId="0" fillId="0" fontId="1" numFmtId="173" xfId="0" applyAlignment="1" applyFont="1" applyNumberFormat="1">
      <alignment horizontal="right" readingOrder="0" shrinkToFit="0" vertical="bottom" wrapText="0"/>
    </xf>
    <xf borderId="0" fillId="8" fontId="19" numFmtId="172" xfId="0" applyAlignment="1" applyFont="1" applyNumberFormat="1">
      <alignment horizontal="right" readingOrder="0" shrinkToFit="0" vertical="bottom" wrapText="0"/>
    </xf>
    <xf borderId="0" fillId="8" fontId="1" numFmtId="3" xfId="0" applyAlignment="1" applyFont="1" applyNumberFormat="1">
      <alignment horizontal="right" vertical="bottom"/>
    </xf>
    <xf borderId="0" fillId="8" fontId="1" numFmtId="0" xfId="0" applyAlignment="1" applyFont="1">
      <alignment horizontal="right" vertical="bottom"/>
    </xf>
    <xf borderId="0" fillId="8" fontId="1" numFmtId="173" xfId="0" applyAlignment="1" applyFont="1" applyNumberFormat="1">
      <alignment horizontal="right" readingOrder="0" shrinkToFit="0" vertical="bottom" wrapText="0"/>
    </xf>
    <xf borderId="0" fillId="0" fontId="20" numFmtId="0" xfId="0" applyFont="1"/>
    <xf borderId="0" fillId="0" fontId="1" numFmtId="10" xfId="0" applyAlignment="1" applyFont="1" applyNumberFormat="1">
      <alignment shrinkToFit="0" vertical="bottom" wrapText="0"/>
    </xf>
    <xf borderId="4" fillId="0" fontId="1" numFmtId="10" xfId="0" applyAlignment="1" applyBorder="1" applyFont="1" applyNumberFormat="1">
      <alignment shrinkToFit="0" vertical="bottom" wrapText="0"/>
    </xf>
    <xf borderId="0" fillId="0" fontId="2" numFmtId="0" xfId="0" applyAlignment="1" applyFont="1">
      <alignment vertical="bottom"/>
    </xf>
    <xf borderId="0" fillId="0" fontId="1" numFmtId="0" xfId="0" applyAlignment="1" applyFont="1">
      <alignment horizontal="right" vertical="bottom"/>
    </xf>
    <xf borderId="2" fillId="0" fontId="18" numFmtId="0" xfId="0" applyAlignment="1" applyBorder="1" applyFont="1">
      <alignment horizontal="center" shrinkToFit="0" vertical="bottom" wrapText="0"/>
    </xf>
    <xf borderId="0" fillId="0" fontId="1" numFmtId="174" xfId="0" applyAlignment="1" applyFont="1" applyNumberFormat="1">
      <alignment horizontal="right" readingOrder="0" shrinkToFit="0" vertical="bottom" wrapText="0"/>
    </xf>
    <xf borderId="0" fillId="0" fontId="1" numFmtId="170" xfId="0" applyAlignment="1" applyFont="1" applyNumberFormat="1">
      <alignment horizontal="right" readingOrder="0" shrinkToFit="0" vertical="bottom" wrapText="0"/>
    </xf>
    <xf borderId="0" fillId="0" fontId="1" numFmtId="167" xfId="0" applyAlignment="1" applyFont="1" applyNumberFormat="1">
      <alignment horizontal="right" readingOrder="0" shrinkToFit="0" vertical="bottom" wrapText="0"/>
    </xf>
    <xf borderId="0" fillId="0" fontId="1" numFmtId="4" xfId="0" applyAlignment="1" applyFont="1" applyNumberFormat="1">
      <alignment horizontal="right" readingOrder="0" shrinkToFit="0" vertical="bottom" wrapText="0"/>
    </xf>
    <xf borderId="0" fillId="7" fontId="1" numFmtId="167" xfId="0" applyAlignment="1" applyFont="1" applyNumberFormat="1">
      <alignment horizontal="right" readingOrder="0" shrinkToFit="0" vertical="bottom" wrapText="0"/>
    </xf>
    <xf borderId="0" fillId="7" fontId="1" numFmtId="4" xfId="0" applyAlignment="1" applyFont="1" applyNumberFormat="1">
      <alignment horizontal="right" readingOrder="0" shrinkToFit="0" vertical="bottom" wrapText="0"/>
    </xf>
    <xf borderId="0" fillId="8" fontId="1" numFmtId="167" xfId="0" applyAlignment="1" applyFont="1" applyNumberFormat="1">
      <alignment horizontal="right" readingOrder="0" shrinkToFit="0" vertical="bottom" wrapText="0"/>
    </xf>
    <xf borderId="0" fillId="8" fontId="1" numFmtId="4" xfId="0" applyAlignment="1" applyFont="1" applyNumberFormat="1">
      <alignment horizontal="right" readingOrder="0" shrinkToFit="0" vertical="bottom" wrapText="0"/>
    </xf>
    <xf borderId="0" fillId="0" fontId="1" numFmtId="171" xfId="0" applyAlignment="1" applyFont="1" applyNumberFormat="1">
      <alignment horizontal="right" readingOrder="0" shrinkToFit="0" vertical="bottom" wrapText="0"/>
    </xf>
    <xf borderId="0" fillId="0" fontId="17" numFmtId="3" xfId="0" applyAlignment="1" applyFont="1" applyNumberFormat="1">
      <alignment readingOrder="0"/>
    </xf>
    <xf borderId="0" fillId="7" fontId="17" numFmtId="3" xfId="0" applyAlignment="1" applyFont="1" applyNumberFormat="1">
      <alignment readingOrder="0"/>
    </xf>
    <xf borderId="0" fillId="8" fontId="17" numFmtId="3" xfId="0" applyAlignment="1" applyFont="1" applyNumberFormat="1">
      <alignment readingOrder="0"/>
    </xf>
    <xf borderId="0" fillId="0" fontId="17" numFmtId="171" xfId="0" applyAlignment="1" applyFont="1" applyNumberFormat="1">
      <alignment horizontal="center" vertical="bottom"/>
    </xf>
    <xf borderId="0" fillId="0" fontId="17" numFmtId="10" xfId="0" applyAlignment="1" applyFont="1" applyNumberFormat="1">
      <alignment horizontal="center" vertical="bottom"/>
    </xf>
    <xf borderId="0" fillId="0" fontId="1" numFmtId="171" xfId="0" applyAlignment="1" applyFont="1" applyNumberFormat="1">
      <alignment shrinkToFit="0" vertical="bottom" wrapText="0"/>
    </xf>
    <xf borderId="2" fillId="0" fontId="18" numFmtId="171" xfId="0" applyAlignment="1" applyBorder="1" applyFont="1" applyNumberFormat="1">
      <alignment horizontal="center" shrinkToFit="0" vertical="bottom" wrapText="0"/>
    </xf>
    <xf borderId="2" fillId="0" fontId="18" numFmtId="3" xfId="0" applyAlignment="1" applyBorder="1" applyFont="1" applyNumberFormat="1">
      <alignment horizontal="center" readingOrder="0" shrinkToFit="0" vertical="bottom" wrapText="0"/>
    </xf>
    <xf borderId="4" fillId="0" fontId="1" numFmtId="3" xfId="0" applyAlignment="1" applyBorder="1" applyFont="1" applyNumberFormat="1">
      <alignment shrinkToFit="0" vertical="bottom" wrapText="0"/>
    </xf>
    <xf borderId="4" fillId="0" fontId="1" numFmtId="3" xfId="0" applyAlignment="1" applyBorder="1" applyFont="1" applyNumberFormat="1">
      <alignment horizontal="right" readingOrder="0" shrinkToFit="0" vertical="bottom" wrapText="0"/>
    </xf>
    <xf borderId="0" fillId="7" fontId="1" numFmtId="174" xfId="0" applyAlignment="1" applyFont="1" applyNumberFormat="1">
      <alignment horizontal="right" readingOrder="0" shrinkToFit="0" vertical="bottom" wrapText="0"/>
    </xf>
    <xf borderId="0" fillId="7" fontId="1" numFmtId="170" xfId="0" applyAlignment="1" applyFont="1" applyNumberFormat="1">
      <alignment horizontal="right" readingOrder="0" shrinkToFit="0" vertical="bottom" wrapText="0"/>
    </xf>
    <xf borderId="0" fillId="8" fontId="1" numFmtId="174" xfId="0" applyAlignment="1" applyFont="1" applyNumberFormat="1">
      <alignment horizontal="right" readingOrder="0" shrinkToFit="0" vertical="bottom" wrapText="0"/>
    </xf>
    <xf borderId="0" fillId="0" fontId="1" numFmtId="0" xfId="0" applyAlignment="1" applyFont="1">
      <alignment vertical="bottom"/>
    </xf>
    <xf borderId="4" fillId="0" fontId="2" numFmtId="0" xfId="0" applyAlignment="1" applyBorder="1" applyFont="1">
      <alignment vertical="bottom"/>
    </xf>
    <xf borderId="4" fillId="0" fontId="18" numFmtId="0" xfId="0" applyAlignment="1" applyBorder="1" applyFont="1">
      <alignment horizontal="center" vertical="bottom"/>
    </xf>
    <xf borderId="4" fillId="0" fontId="1" numFmtId="0" xfId="0" applyAlignment="1" applyBorder="1" applyFont="1">
      <alignment vertical="bottom"/>
    </xf>
    <xf borderId="4" fillId="0" fontId="1" numFmtId="0" xfId="0" applyAlignment="1" applyBorder="1" applyFont="1">
      <alignment horizontal="right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7.0"/>
    <col customWidth="1" min="11" max="11" width="7.43"/>
    <col customWidth="1" min="12" max="12" width="7.0"/>
    <col customWidth="1" min="13" max="14" width="8.0"/>
    <col customWidth="1" min="15" max="15" width="7.0"/>
    <col customWidth="1" min="16" max="16" width="7.43"/>
    <col customWidth="1" min="17" max="17" width="7.0"/>
    <col customWidth="1" min="18" max="19" width="8.0"/>
    <col customWidth="1" min="20" max="20" width="7.43"/>
    <col customWidth="1" min="21" max="21" width="7.0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>
      <c r="A2" s="1" t="s">
        <v>7</v>
      </c>
      <c r="B2" s="1" t="s">
        <v>8</v>
      </c>
      <c r="C2" s="1" t="s">
        <v>9</v>
      </c>
      <c r="D2" s="1" t="s">
        <v>10</v>
      </c>
      <c r="E2" s="1" t="s">
        <v>11</v>
      </c>
      <c r="F2" s="1" t="s">
        <v>12</v>
      </c>
      <c r="G2" s="1" t="s">
        <v>13</v>
      </c>
    </row>
    <row r="3">
      <c r="A3" s="1" t="s">
        <v>14</v>
      </c>
      <c r="B3" s="1" t="s">
        <v>15</v>
      </c>
      <c r="C3" s="1" t="s">
        <v>16</v>
      </c>
      <c r="D3" s="1" t="s">
        <v>17</v>
      </c>
      <c r="E3" s="1" t="s">
        <v>18</v>
      </c>
      <c r="F3" s="1" t="s">
        <v>19</v>
      </c>
      <c r="G3" s="1" t="s">
        <v>20</v>
      </c>
    </row>
    <row r="4">
      <c r="A4" s="1" t="s">
        <v>21</v>
      </c>
      <c r="B4" s="1" t="s">
        <v>22</v>
      </c>
      <c r="C4" s="1" t="s">
        <v>23</v>
      </c>
      <c r="D4" s="1" t="s">
        <v>24</v>
      </c>
      <c r="E4" s="1" t="s">
        <v>25</v>
      </c>
      <c r="F4" s="1" t="s">
        <v>26</v>
      </c>
      <c r="G4" s="1" t="s">
        <v>27</v>
      </c>
    </row>
    <row r="5">
      <c r="A5" s="1" t="s">
        <v>28</v>
      </c>
      <c r="B5" s="1" t="s">
        <v>29</v>
      </c>
      <c r="C5" s="1" t="s">
        <v>30</v>
      </c>
      <c r="D5" s="1" t="s">
        <v>31</v>
      </c>
      <c r="E5" s="1" t="s">
        <v>32</v>
      </c>
      <c r="F5" s="1" t="s">
        <v>33</v>
      </c>
      <c r="G5" s="1" t="s">
        <v>34</v>
      </c>
    </row>
    <row r="6">
      <c r="A6" s="1" t="s">
        <v>35</v>
      </c>
      <c r="B6" s="1" t="s">
        <v>36</v>
      </c>
      <c r="C6" s="1" t="s">
        <v>37</v>
      </c>
      <c r="D6" s="1" t="s">
        <v>38</v>
      </c>
      <c r="E6" s="1" t="s">
        <v>39</v>
      </c>
      <c r="F6" s="1" t="s">
        <v>40</v>
      </c>
      <c r="G6" s="1" t="s">
        <v>41</v>
      </c>
      <c r="J6" s="2" t="s">
        <v>42</v>
      </c>
      <c r="K6" s="2" t="s">
        <v>43</v>
      </c>
      <c r="L6" s="2" t="s">
        <v>44</v>
      </c>
      <c r="M6" s="2" t="s">
        <v>45</v>
      </c>
      <c r="N6" s="2" t="s">
        <v>46</v>
      </c>
      <c r="O6" s="2" t="s">
        <v>47</v>
      </c>
      <c r="P6" s="2" t="s">
        <v>48</v>
      </c>
      <c r="Q6" s="2" t="s">
        <v>49</v>
      </c>
      <c r="R6" s="2" t="s">
        <v>50</v>
      </c>
      <c r="S6" s="2" t="s">
        <v>51</v>
      </c>
      <c r="T6" s="2" t="s">
        <v>52</v>
      </c>
      <c r="U6" s="2" t="s">
        <v>53</v>
      </c>
    </row>
    <row r="7">
      <c r="A7" s="1" t="s">
        <v>54</v>
      </c>
      <c r="B7" s="1" t="s">
        <v>55</v>
      </c>
      <c r="C7" s="1" t="s">
        <v>56</v>
      </c>
      <c r="D7" s="1" t="s">
        <v>57</v>
      </c>
      <c r="E7" s="1" t="s">
        <v>58</v>
      </c>
      <c r="F7" s="1" t="s">
        <v>59</v>
      </c>
      <c r="G7" s="1" t="s">
        <v>60</v>
      </c>
    </row>
    <row r="8">
      <c r="A8" s="1" t="s">
        <v>61</v>
      </c>
      <c r="B8" s="1" t="s">
        <v>62</v>
      </c>
      <c r="C8" s="1" t="s">
        <v>63</v>
      </c>
      <c r="D8" s="1" t="s">
        <v>64</v>
      </c>
      <c r="E8" s="1" t="s">
        <v>65</v>
      </c>
      <c r="F8" s="1" t="s">
        <v>66</v>
      </c>
      <c r="G8" s="1" t="s">
        <v>67</v>
      </c>
      <c r="I8" s="2">
        <v>2009.0</v>
      </c>
      <c r="J8" s="3">
        <v>0.0271</v>
      </c>
      <c r="K8" s="3">
        <v>0.0179</v>
      </c>
      <c r="L8" s="4">
        <v>-0.0412</v>
      </c>
      <c r="M8" s="3">
        <v>0.0721</v>
      </c>
      <c r="N8" s="3">
        <v>0.0281</v>
      </c>
      <c r="O8" s="3">
        <v>0.1196</v>
      </c>
      <c r="P8" s="3">
        <v>0.0703</v>
      </c>
      <c r="Q8" s="3">
        <v>0.0553</v>
      </c>
      <c r="R8" s="3">
        <v>0.2491</v>
      </c>
      <c r="S8" s="3">
        <v>0.1834</v>
      </c>
      <c r="T8" s="4">
        <v>-0.0949</v>
      </c>
      <c r="U8" s="4">
        <v>-0.0856</v>
      </c>
    </row>
    <row r="9">
      <c r="A9" s="1" t="s">
        <v>68</v>
      </c>
      <c r="B9" s="1" t="s">
        <v>69</v>
      </c>
      <c r="C9" s="1" t="s">
        <v>70</v>
      </c>
      <c r="D9" s="1" t="s">
        <v>71</v>
      </c>
      <c r="E9" s="1" t="s">
        <v>72</v>
      </c>
      <c r="F9" s="1" t="s">
        <v>73</v>
      </c>
      <c r="G9" s="1" t="s">
        <v>74</v>
      </c>
      <c r="I9" s="2">
        <v>2010.0</v>
      </c>
      <c r="J9" s="3">
        <v>0.0302</v>
      </c>
      <c r="K9" s="4">
        <v>-0.0314</v>
      </c>
      <c r="L9" s="3">
        <v>0.0474</v>
      </c>
      <c r="M9" s="3">
        <v>0.1261</v>
      </c>
      <c r="N9" s="3">
        <v>0.0025</v>
      </c>
      <c r="O9" s="3">
        <v>0.0486</v>
      </c>
      <c r="P9" s="3">
        <v>0.0556</v>
      </c>
      <c r="Q9" s="4">
        <v>-0.0425</v>
      </c>
      <c r="R9" s="3">
        <v>0.0801</v>
      </c>
      <c r="S9" s="3">
        <v>0.1412</v>
      </c>
      <c r="T9" s="4">
        <v>-0.0286</v>
      </c>
      <c r="U9" s="3">
        <v>0.034</v>
      </c>
    </row>
    <row r="10">
      <c r="A10" s="1" t="s">
        <v>75</v>
      </c>
      <c r="B10" s="1" t="s">
        <v>70</v>
      </c>
      <c r="C10" s="1" t="s">
        <v>76</v>
      </c>
      <c r="D10" s="1" t="s">
        <v>77</v>
      </c>
      <c r="E10" s="1" t="s">
        <v>78</v>
      </c>
      <c r="F10" s="1" t="s">
        <v>79</v>
      </c>
      <c r="G10" s="1" t="s">
        <v>80</v>
      </c>
      <c r="I10" s="2">
        <v>2011.0</v>
      </c>
      <c r="J10" s="3">
        <v>0.0182</v>
      </c>
      <c r="K10" s="4">
        <v>-0.0529</v>
      </c>
      <c r="L10" s="3">
        <v>0.0929</v>
      </c>
      <c r="M10" s="4">
        <v>-0.0799</v>
      </c>
      <c r="N10" s="4">
        <v>-0.0664</v>
      </c>
      <c r="O10" s="3">
        <v>0.0717</v>
      </c>
      <c r="P10" s="3">
        <v>0.0106</v>
      </c>
      <c r="Q10" s="4">
        <v>-0.0192</v>
      </c>
      <c r="R10" s="3">
        <v>0.0593</v>
      </c>
      <c r="S10" s="3">
        <v>0.1168</v>
      </c>
      <c r="T10" s="3">
        <v>0.0243</v>
      </c>
      <c r="U10" s="4">
        <v>-0.0956</v>
      </c>
    </row>
    <row r="11">
      <c r="A11" s="1" t="s">
        <v>81</v>
      </c>
      <c r="B11" s="1" t="s">
        <v>76</v>
      </c>
      <c r="C11" s="1" t="s">
        <v>82</v>
      </c>
      <c r="D11" s="1" t="s">
        <v>76</v>
      </c>
      <c r="E11" s="1" t="s">
        <v>82</v>
      </c>
      <c r="F11" s="1" t="s">
        <v>83</v>
      </c>
      <c r="G11" s="1" t="s">
        <v>84</v>
      </c>
      <c r="I11" s="2">
        <v>2012.0</v>
      </c>
      <c r="J11" s="3">
        <v>0.0054</v>
      </c>
      <c r="K11" s="4">
        <v>-0.0051</v>
      </c>
      <c r="L11" s="3">
        <v>0.0118</v>
      </c>
      <c r="M11" s="3">
        <v>0.0455</v>
      </c>
      <c r="N11" s="4">
        <v>-0.0256</v>
      </c>
      <c r="O11" s="3">
        <v>0.071</v>
      </c>
      <c r="P11" s="3">
        <v>0.0453</v>
      </c>
      <c r="Q11" s="4">
        <v>-0.0869</v>
      </c>
      <c r="R11" s="3">
        <v>0.0272</v>
      </c>
      <c r="S11" s="3">
        <v>0.0323</v>
      </c>
      <c r="T11" s="4">
        <v>-0.0114</v>
      </c>
      <c r="U11" s="3">
        <v>0.0124</v>
      </c>
    </row>
    <row r="12">
      <c r="A12" s="1" t="s">
        <v>85</v>
      </c>
      <c r="B12" s="1" t="s">
        <v>82</v>
      </c>
      <c r="C12" s="1" t="s">
        <v>86</v>
      </c>
      <c r="D12" s="1" t="s">
        <v>87</v>
      </c>
      <c r="E12" s="1" t="s">
        <v>86</v>
      </c>
      <c r="F12" s="1" t="s">
        <v>88</v>
      </c>
      <c r="G12" s="1" t="s">
        <v>89</v>
      </c>
      <c r="I12" s="2">
        <v>2013.0</v>
      </c>
      <c r="J12" s="4">
        <v>-0.0042</v>
      </c>
      <c r="K12" s="4">
        <v>-0.0784</v>
      </c>
      <c r="L12" s="3">
        <v>0.0688</v>
      </c>
      <c r="M12" s="3">
        <v>0.0892</v>
      </c>
      <c r="N12" s="4">
        <v>-0.1526</v>
      </c>
      <c r="O12" s="4">
        <v>-0.0012</v>
      </c>
      <c r="P12" s="4">
        <v>-0.0755</v>
      </c>
      <c r="Q12" s="4">
        <v>-0.0441</v>
      </c>
      <c r="R12" s="3">
        <v>0.0142</v>
      </c>
      <c r="S12" s="3">
        <v>0.0087</v>
      </c>
      <c r="T12" s="3">
        <v>0.1129</v>
      </c>
      <c r="U12" s="3">
        <v>0.0796</v>
      </c>
    </row>
    <row r="13">
      <c r="A13" s="1" t="s">
        <v>90</v>
      </c>
      <c r="B13" s="1" t="s">
        <v>86</v>
      </c>
      <c r="C13" s="1" t="s">
        <v>91</v>
      </c>
      <c r="D13" s="1" t="s">
        <v>92</v>
      </c>
      <c r="E13" s="1" t="s">
        <v>93</v>
      </c>
      <c r="F13" s="1" t="s">
        <v>94</v>
      </c>
      <c r="G13" s="1" t="s">
        <v>95</v>
      </c>
      <c r="I13" s="2">
        <v>2014.0</v>
      </c>
      <c r="J13" s="3">
        <v>0.0148</v>
      </c>
      <c r="K13" s="3">
        <v>0.0149</v>
      </c>
      <c r="L13" s="3">
        <v>0.02</v>
      </c>
      <c r="M13" s="3">
        <v>0.0232</v>
      </c>
      <c r="N13" s="3">
        <v>0.0017</v>
      </c>
      <c r="O13" s="3">
        <v>0.0487</v>
      </c>
      <c r="P13" s="4">
        <v>-0.0046</v>
      </c>
      <c r="Q13" s="3">
        <v>0.01</v>
      </c>
      <c r="R13" s="3">
        <v>0.0189</v>
      </c>
      <c r="S13" s="3">
        <v>0.0382</v>
      </c>
      <c r="T13" s="3">
        <v>0.0487</v>
      </c>
      <c r="U13" s="3">
        <v>0.0752</v>
      </c>
    </row>
    <row r="14">
      <c r="A14" s="1" t="s">
        <v>96</v>
      </c>
      <c r="B14" s="1" t="s">
        <v>91</v>
      </c>
      <c r="C14" s="1" t="s">
        <v>97</v>
      </c>
      <c r="D14" s="1" t="s">
        <v>98</v>
      </c>
      <c r="E14" s="1" t="s">
        <v>99</v>
      </c>
      <c r="F14" s="1" t="s">
        <v>100</v>
      </c>
      <c r="G14" s="1" t="s">
        <v>101</v>
      </c>
      <c r="I14" s="2">
        <v>2015.0</v>
      </c>
      <c r="J14" s="3">
        <v>0.0545</v>
      </c>
      <c r="K14" s="4">
        <v>-0.01</v>
      </c>
      <c r="L14" s="3">
        <v>0.0865</v>
      </c>
      <c r="M14" s="4">
        <v>-0.1004</v>
      </c>
      <c r="N14" s="4">
        <v>-0.0052</v>
      </c>
      <c r="O14" s="4">
        <v>-0.0351</v>
      </c>
      <c r="P14" s="4">
        <v>-0.0767</v>
      </c>
      <c r="Q14" s="3">
        <v>0.0192</v>
      </c>
      <c r="R14" s="4">
        <v>-0.1017</v>
      </c>
      <c r="S14" s="3">
        <v>0.0483</v>
      </c>
      <c r="T14" s="3">
        <v>0.0763</v>
      </c>
      <c r="U14" s="3">
        <v>0.0051</v>
      </c>
    </row>
    <row r="15">
      <c r="A15" s="1" t="s">
        <v>102</v>
      </c>
      <c r="B15" s="1" t="s">
        <v>97</v>
      </c>
      <c r="C15" s="1" t="s">
        <v>103</v>
      </c>
      <c r="D15" s="1" t="s">
        <v>104</v>
      </c>
      <c r="E15" s="1" t="s">
        <v>105</v>
      </c>
      <c r="F15" s="1" t="s">
        <v>106</v>
      </c>
      <c r="G15" s="1" t="s">
        <v>107</v>
      </c>
      <c r="I15" s="2">
        <v>2016.0</v>
      </c>
      <c r="J15" s="3">
        <v>0.0767</v>
      </c>
      <c r="K15" s="4">
        <v>-0.0674</v>
      </c>
      <c r="L15" s="3">
        <v>0.0058</v>
      </c>
      <c r="M15" s="3">
        <v>0.0084</v>
      </c>
      <c r="N15" s="3">
        <v>0.0595</v>
      </c>
      <c r="O15" s="3">
        <v>0.0707</v>
      </c>
      <c r="P15" s="3">
        <v>0.0479</v>
      </c>
      <c r="Q15" s="4">
        <v>-0.0043</v>
      </c>
      <c r="R15" s="4">
        <v>-0.0439</v>
      </c>
      <c r="S15" s="3">
        <v>0.0204</v>
      </c>
      <c r="T15" s="3">
        <v>0.0104</v>
      </c>
      <c r="U15" s="4">
        <v>-0.0056</v>
      </c>
    </row>
    <row r="16">
      <c r="A16" s="1" t="s">
        <v>108</v>
      </c>
      <c r="B16" s="1" t="s">
        <v>109</v>
      </c>
      <c r="C16" s="1" t="s">
        <v>110</v>
      </c>
      <c r="D16" s="1" t="s">
        <v>111</v>
      </c>
      <c r="E16" s="1" t="s">
        <v>112</v>
      </c>
      <c r="F16" s="1" t="s">
        <v>113</v>
      </c>
      <c r="G16" s="1" t="s">
        <v>114</v>
      </c>
      <c r="I16" s="2">
        <v>2017.0</v>
      </c>
      <c r="J16" s="3">
        <v>0.0877</v>
      </c>
      <c r="K16" s="3">
        <v>0.0137</v>
      </c>
      <c r="L16" s="3">
        <v>0.0207</v>
      </c>
      <c r="M16" s="3">
        <v>0.0251</v>
      </c>
      <c r="N16" s="3">
        <v>0.0071</v>
      </c>
      <c r="O16" s="3">
        <v>0.0339</v>
      </c>
      <c r="P16" s="3">
        <v>0.033</v>
      </c>
      <c r="Q16" s="3">
        <v>0.0308</v>
      </c>
      <c r="R16" s="3">
        <v>0.0226</v>
      </c>
      <c r="S16" s="3">
        <v>0.05</v>
      </c>
      <c r="T16" s="3">
        <v>0.0324</v>
      </c>
      <c r="U16" s="4">
        <v>-0.009</v>
      </c>
    </row>
    <row r="17">
      <c r="A17" s="1" t="s">
        <v>115</v>
      </c>
      <c r="B17" s="1" t="s">
        <v>116</v>
      </c>
      <c r="C17" s="1" t="s">
        <v>117</v>
      </c>
      <c r="D17" s="1" t="s">
        <v>118</v>
      </c>
      <c r="E17" s="1" t="s">
        <v>119</v>
      </c>
      <c r="F17" s="1" t="s">
        <v>120</v>
      </c>
      <c r="G17" s="1" t="s">
        <v>121</v>
      </c>
      <c r="I17" s="2">
        <v>2018.0</v>
      </c>
      <c r="J17" s="3">
        <v>0.0083</v>
      </c>
      <c r="K17" s="3">
        <v>0.0855</v>
      </c>
      <c r="L17" s="4">
        <v>-0.0023</v>
      </c>
      <c r="M17" s="4">
        <v>-0.0128</v>
      </c>
      <c r="N17" s="3">
        <v>0.041</v>
      </c>
      <c r="O17" s="3">
        <v>0.0387</v>
      </c>
      <c r="P17" s="4">
        <v>-0.0542</v>
      </c>
      <c r="Q17" s="4">
        <v>-0.001</v>
      </c>
      <c r="R17" s="4">
        <v>-0.06</v>
      </c>
      <c r="S17" s="4">
        <v>-0.0447</v>
      </c>
      <c r="T17" s="3">
        <v>0.0119</v>
      </c>
      <c r="U17" s="3">
        <v>0.0298</v>
      </c>
    </row>
    <row r="18">
      <c r="A18" s="1" t="s">
        <v>122</v>
      </c>
      <c r="B18" s="1" t="s">
        <v>123</v>
      </c>
      <c r="C18" s="1" t="s">
        <v>124</v>
      </c>
      <c r="D18" s="1" t="s">
        <v>125</v>
      </c>
      <c r="E18" s="1" t="s">
        <v>126</v>
      </c>
      <c r="F18" s="1" t="s">
        <v>127</v>
      </c>
      <c r="G18" s="1" t="s">
        <v>128</v>
      </c>
      <c r="I18" s="2">
        <v>2019.0</v>
      </c>
      <c r="J18" s="3">
        <v>0.0636</v>
      </c>
      <c r="K18" s="4">
        <v>-0.0039</v>
      </c>
      <c r="L18" s="3">
        <v>0.0272</v>
      </c>
      <c r="M18" s="4">
        <v>-0.0151</v>
      </c>
      <c r="N18" s="4">
        <v>-0.0454</v>
      </c>
      <c r="O18" s="3">
        <v>0.0137</v>
      </c>
      <c r="P18" s="3">
        <v>0.0423</v>
      </c>
      <c r="Q18" s="4">
        <v>-0.0396</v>
      </c>
      <c r="R18" s="3">
        <v>0.0276</v>
      </c>
      <c r="S18" s="3">
        <v>0.0321</v>
      </c>
      <c r="T18" s="4">
        <v>-0.0133</v>
      </c>
      <c r="U18" s="3">
        <v>0.0604</v>
      </c>
    </row>
    <row r="19">
      <c r="A19" s="1" t="s">
        <v>129</v>
      </c>
      <c r="B19" s="1" t="s">
        <v>130</v>
      </c>
      <c r="C19" s="1" t="s">
        <v>131</v>
      </c>
      <c r="D19" s="1" t="s">
        <v>132</v>
      </c>
      <c r="E19" s="1" t="s">
        <v>133</v>
      </c>
      <c r="F19" s="1" t="s">
        <v>134</v>
      </c>
      <c r="G19" s="1" t="s">
        <v>135</v>
      </c>
    </row>
    <row r="20">
      <c r="A20" s="1" t="s">
        <v>136</v>
      </c>
      <c r="B20" s="1" t="s">
        <v>137</v>
      </c>
      <c r="C20" s="1" t="s">
        <v>138</v>
      </c>
      <c r="D20" s="1" t="s">
        <v>139</v>
      </c>
      <c r="E20" s="1" t="s">
        <v>140</v>
      </c>
      <c r="F20" s="1" t="s">
        <v>141</v>
      </c>
      <c r="G20" s="1" t="s">
        <v>142</v>
      </c>
    </row>
    <row r="21">
      <c r="A21" s="1" t="s">
        <v>143</v>
      </c>
      <c r="B21" s="1" t="s">
        <v>144</v>
      </c>
      <c r="C21" s="1" t="s">
        <v>145</v>
      </c>
      <c r="D21" s="1" t="s">
        <v>146</v>
      </c>
      <c r="E21" s="1" t="s">
        <v>147</v>
      </c>
      <c r="F21" s="1" t="s">
        <v>148</v>
      </c>
      <c r="G21" s="1" t="s">
        <v>149</v>
      </c>
      <c r="J21" s="5">
        <f t="shared" ref="J21:U21" si="1">average(J8:J20)</f>
        <v>0.03475454545</v>
      </c>
      <c r="K21" s="5">
        <f t="shared" si="1"/>
        <v>-0.01064545455</v>
      </c>
      <c r="L21" s="5">
        <f t="shared" si="1"/>
        <v>0.03069090909</v>
      </c>
      <c r="M21" s="5">
        <f t="shared" si="1"/>
        <v>0.01649090909</v>
      </c>
      <c r="N21" s="5">
        <f t="shared" si="1"/>
        <v>-0.01411818182</v>
      </c>
      <c r="O21" s="5">
        <f t="shared" si="1"/>
        <v>0.04366363636</v>
      </c>
      <c r="P21" s="5">
        <f t="shared" si="1"/>
        <v>0.008545454545</v>
      </c>
      <c r="Q21" s="5">
        <f t="shared" si="1"/>
        <v>-0.01111818182</v>
      </c>
      <c r="R21" s="5">
        <f t="shared" si="1"/>
        <v>0.02667272727</v>
      </c>
      <c r="S21" s="5">
        <f t="shared" si="1"/>
        <v>0.05697272727</v>
      </c>
      <c r="T21" s="5">
        <f t="shared" si="1"/>
        <v>0.01533636364</v>
      </c>
      <c r="U21" s="5">
        <f t="shared" si="1"/>
        <v>0.009154545455</v>
      </c>
    </row>
    <row r="22">
      <c r="A22" s="1" t="s">
        <v>150</v>
      </c>
      <c r="B22" s="1" t="s">
        <v>151</v>
      </c>
      <c r="C22" s="1" t="s">
        <v>152</v>
      </c>
      <c r="D22" s="1" t="s">
        <v>153</v>
      </c>
      <c r="E22" s="1" t="s">
        <v>154</v>
      </c>
      <c r="F22" s="1" t="s">
        <v>155</v>
      </c>
      <c r="G22" s="1" t="s">
        <v>156</v>
      </c>
    </row>
    <row r="23">
      <c r="A23" s="1" t="s">
        <v>157</v>
      </c>
      <c r="B23" s="1" t="s">
        <v>158</v>
      </c>
      <c r="C23" s="1" t="s">
        <v>159</v>
      </c>
      <c r="D23" s="1" t="s">
        <v>160</v>
      </c>
      <c r="E23" s="1" t="s">
        <v>161</v>
      </c>
      <c r="F23" s="1" t="s">
        <v>162</v>
      </c>
      <c r="G23" s="1" t="s">
        <v>163</v>
      </c>
    </row>
    <row r="24">
      <c r="A24" s="1" t="s">
        <v>164</v>
      </c>
      <c r="B24" s="1" t="s">
        <v>165</v>
      </c>
      <c r="C24" s="1" t="s">
        <v>166</v>
      </c>
      <c r="D24" s="1" t="s">
        <v>167</v>
      </c>
      <c r="E24" s="1" t="s">
        <v>168</v>
      </c>
      <c r="F24" s="1" t="s">
        <v>169</v>
      </c>
      <c r="G24" s="1" t="s">
        <v>170</v>
      </c>
    </row>
    <row r="25">
      <c r="A25" s="1" t="s">
        <v>171</v>
      </c>
      <c r="B25" s="1" t="s">
        <v>172</v>
      </c>
      <c r="C25" s="1" t="s">
        <v>173</v>
      </c>
      <c r="D25" s="1" t="s">
        <v>174</v>
      </c>
      <c r="E25" s="1" t="s">
        <v>175</v>
      </c>
      <c r="F25" s="1" t="s">
        <v>176</v>
      </c>
      <c r="G25" s="1" t="s">
        <v>177</v>
      </c>
    </row>
    <row r="26">
      <c r="A26" s="1" t="s">
        <v>178</v>
      </c>
      <c r="B26" s="1" t="s">
        <v>179</v>
      </c>
      <c r="C26" s="1" t="s">
        <v>180</v>
      </c>
      <c r="D26" s="1" t="s">
        <v>181</v>
      </c>
      <c r="E26" s="1" t="s">
        <v>182</v>
      </c>
      <c r="F26" s="1" t="s">
        <v>183</v>
      </c>
      <c r="G26" s="1" t="s">
        <v>184</v>
      </c>
      <c r="V26" s="2">
        <v>2008.0</v>
      </c>
      <c r="W26" s="3">
        <v>0.1685</v>
      </c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>
      <c r="A27" s="1" t="s">
        <v>185</v>
      </c>
      <c r="B27" s="1" t="s">
        <v>186</v>
      </c>
      <c r="C27" s="1" t="s">
        <v>187</v>
      </c>
      <c r="D27" s="1" t="s">
        <v>186</v>
      </c>
      <c r="E27" s="1" t="s">
        <v>188</v>
      </c>
      <c r="F27" s="1" t="s">
        <v>189</v>
      </c>
      <c r="G27" s="1" t="s">
        <v>190</v>
      </c>
      <c r="V27" s="2">
        <v>2020.0</v>
      </c>
      <c r="W27" s="3">
        <v>0.0588</v>
      </c>
      <c r="X27" s="3">
        <v>0.1049</v>
      </c>
      <c r="Y27" s="3">
        <v>0.0961</v>
      </c>
      <c r="Z27" s="4">
        <v>-0.1226</v>
      </c>
      <c r="AA27" s="3">
        <v>0.0442</v>
      </c>
      <c r="AB27" s="3">
        <v>0.0711</v>
      </c>
      <c r="AC27" s="3">
        <v>0.1009</v>
      </c>
      <c r="AD27" s="3">
        <v>0.0155</v>
      </c>
      <c r="AE27" s="4">
        <v>-0.0423</v>
      </c>
      <c r="AF27" s="4">
        <v>-0.2078</v>
      </c>
      <c r="AG27" s="4">
        <v>-0.0509</v>
      </c>
      <c r="AH27" s="4">
        <v>-0.0283</v>
      </c>
    </row>
    <row r="28">
      <c r="A28" s="1" t="s">
        <v>191</v>
      </c>
      <c r="B28" s="1" t="s">
        <v>192</v>
      </c>
      <c r="C28" s="1" t="s">
        <v>193</v>
      </c>
      <c r="D28" s="1" t="s">
        <v>194</v>
      </c>
      <c r="E28" s="1" t="s">
        <v>195</v>
      </c>
      <c r="F28" s="1" t="s">
        <v>196</v>
      </c>
      <c r="G28" s="1" t="s">
        <v>197</v>
      </c>
      <c r="V28" s="2">
        <v>2021.0</v>
      </c>
      <c r="W28" s="5"/>
      <c r="X28" s="5"/>
      <c r="Y28" s="5"/>
      <c r="Z28" s="5"/>
      <c r="AA28" s="5"/>
      <c r="AB28" s="5"/>
      <c r="AC28" s="5"/>
      <c r="AD28" s="5"/>
      <c r="AE28" s="4">
        <v>-0.0094</v>
      </c>
      <c r="AF28" s="4">
        <v>-0.0592</v>
      </c>
      <c r="AG28" s="3">
        <v>0.0972</v>
      </c>
      <c r="AH28" s="4">
        <v>-0.0027</v>
      </c>
    </row>
    <row r="29">
      <c r="A29" s="1" t="s">
        <v>198</v>
      </c>
      <c r="B29" s="1" t="s">
        <v>199</v>
      </c>
      <c r="C29" s="1" t="s">
        <v>200</v>
      </c>
      <c r="D29" s="1" t="s">
        <v>201</v>
      </c>
      <c r="E29" s="1" t="s">
        <v>202</v>
      </c>
      <c r="F29" s="1" t="s">
        <v>203</v>
      </c>
      <c r="G29" s="1" t="s">
        <v>204</v>
      </c>
    </row>
    <row r="30">
      <c r="A30" s="1" t="s">
        <v>205</v>
      </c>
      <c r="B30" s="1" t="s">
        <v>206</v>
      </c>
      <c r="C30" s="1" t="s">
        <v>207</v>
      </c>
      <c r="D30" s="1" t="s">
        <v>208</v>
      </c>
      <c r="E30" s="1" t="s">
        <v>209</v>
      </c>
      <c r="F30" s="1" t="s">
        <v>210</v>
      </c>
      <c r="G30" s="1" t="s">
        <v>211</v>
      </c>
    </row>
    <row r="31">
      <c r="A31" s="1" t="s">
        <v>212</v>
      </c>
      <c r="B31" s="1" t="s">
        <v>213</v>
      </c>
      <c r="C31" s="1" t="s">
        <v>214</v>
      </c>
      <c r="D31" s="1" t="s">
        <v>215</v>
      </c>
      <c r="E31" s="1" t="s">
        <v>216</v>
      </c>
      <c r="F31" s="1" t="s">
        <v>217</v>
      </c>
      <c r="G31" s="1" t="s">
        <v>218</v>
      </c>
    </row>
    <row r="32">
      <c r="A32" s="1" t="s">
        <v>219</v>
      </c>
      <c r="B32" s="1" t="s">
        <v>220</v>
      </c>
      <c r="C32" s="1" t="s">
        <v>221</v>
      </c>
      <c r="D32" s="1" t="s">
        <v>222</v>
      </c>
      <c r="E32" s="1" t="s">
        <v>223</v>
      </c>
      <c r="F32" s="1" t="s">
        <v>224</v>
      </c>
      <c r="G32" s="1" t="s">
        <v>225</v>
      </c>
    </row>
    <row r="33">
      <c r="A33" s="1" t="s">
        <v>226</v>
      </c>
      <c r="B33" s="1" t="s">
        <v>227</v>
      </c>
      <c r="C33" s="1" t="s">
        <v>228</v>
      </c>
      <c r="D33" s="1" t="s">
        <v>229</v>
      </c>
      <c r="E33" s="1" t="s">
        <v>230</v>
      </c>
      <c r="F33" s="1" t="s">
        <v>231</v>
      </c>
      <c r="G33" s="1" t="s">
        <v>232</v>
      </c>
    </row>
    <row r="34">
      <c r="A34" s="1" t="s">
        <v>233</v>
      </c>
      <c r="B34" s="1" t="s">
        <v>234</v>
      </c>
      <c r="C34" s="1" t="s">
        <v>235</v>
      </c>
      <c r="D34" s="1" t="s">
        <v>236</v>
      </c>
      <c r="E34" s="1" t="s">
        <v>237</v>
      </c>
      <c r="F34" s="1" t="s">
        <v>238</v>
      </c>
      <c r="G34" s="1" t="s">
        <v>239</v>
      </c>
    </row>
    <row r="35">
      <c r="A35" s="1" t="s">
        <v>240</v>
      </c>
      <c r="B35" s="1" t="s">
        <v>241</v>
      </c>
      <c r="C35" s="1" t="s">
        <v>242</v>
      </c>
      <c r="D35" s="1" t="s">
        <v>243</v>
      </c>
      <c r="E35" s="1" t="s">
        <v>244</v>
      </c>
      <c r="F35" s="1" t="s">
        <v>245</v>
      </c>
      <c r="G35" s="1" t="s">
        <v>246</v>
      </c>
    </row>
    <row r="36">
      <c r="A36" s="1" t="s">
        <v>247</v>
      </c>
      <c r="B36" s="1" t="s">
        <v>248</v>
      </c>
      <c r="C36" s="1" t="s">
        <v>249</v>
      </c>
      <c r="D36" s="1" t="s">
        <v>250</v>
      </c>
      <c r="E36" s="1" t="s">
        <v>251</v>
      </c>
      <c r="F36" s="1" t="s">
        <v>252</v>
      </c>
      <c r="G36" s="1" t="s">
        <v>253</v>
      </c>
    </row>
    <row r="37">
      <c r="A37" s="1" t="s">
        <v>254</v>
      </c>
      <c r="B37" s="1" t="s">
        <v>255</v>
      </c>
      <c r="C37" s="1" t="s">
        <v>256</v>
      </c>
      <c r="D37" s="1" t="s">
        <v>257</v>
      </c>
      <c r="E37" s="1" t="s">
        <v>258</v>
      </c>
      <c r="F37" s="1" t="s">
        <v>259</v>
      </c>
      <c r="G37" s="1" t="s">
        <v>260</v>
      </c>
    </row>
    <row r="38">
      <c r="A38" s="1" t="s">
        <v>261</v>
      </c>
      <c r="B38" s="1" t="s">
        <v>262</v>
      </c>
      <c r="C38" s="1" t="s">
        <v>263</v>
      </c>
      <c r="D38" s="1" t="s">
        <v>264</v>
      </c>
      <c r="E38" s="1" t="s">
        <v>265</v>
      </c>
      <c r="F38" s="1" t="s">
        <v>266</v>
      </c>
      <c r="G38" s="1" t="s">
        <v>267</v>
      </c>
    </row>
    <row r="39">
      <c r="A39" s="1" t="s">
        <v>268</v>
      </c>
      <c r="B39" s="1" t="s">
        <v>269</v>
      </c>
      <c r="C39" s="1" t="s">
        <v>270</v>
      </c>
      <c r="D39" s="1" t="s">
        <v>271</v>
      </c>
      <c r="E39" s="1" t="s">
        <v>272</v>
      </c>
      <c r="F39" s="1" t="s">
        <v>273</v>
      </c>
      <c r="G39" s="1" t="s">
        <v>274</v>
      </c>
    </row>
    <row r="40">
      <c r="A40" s="1" t="s">
        <v>275</v>
      </c>
      <c r="B40" s="1" t="s">
        <v>276</v>
      </c>
      <c r="C40" s="1" t="s">
        <v>277</v>
      </c>
      <c r="D40" s="1" t="s">
        <v>278</v>
      </c>
      <c r="E40" s="1" t="s">
        <v>279</v>
      </c>
      <c r="F40" s="1" t="s">
        <v>280</v>
      </c>
      <c r="G40" s="1" t="s">
        <v>281</v>
      </c>
    </row>
    <row r="41">
      <c r="A41" s="1" t="s">
        <v>282</v>
      </c>
      <c r="B41" s="1" t="s">
        <v>283</v>
      </c>
      <c r="C41" s="1" t="s">
        <v>284</v>
      </c>
      <c r="D41" s="1" t="s">
        <v>285</v>
      </c>
      <c r="E41" s="1" t="s">
        <v>286</v>
      </c>
      <c r="F41" s="1" t="s">
        <v>287</v>
      </c>
      <c r="G41" s="1" t="s">
        <v>288</v>
      </c>
    </row>
    <row r="42">
      <c r="A42" s="1" t="s">
        <v>289</v>
      </c>
      <c r="B42" s="1" t="s">
        <v>290</v>
      </c>
      <c r="C42" s="1" t="s">
        <v>291</v>
      </c>
      <c r="D42" s="1" t="s">
        <v>292</v>
      </c>
      <c r="E42" s="1" t="s">
        <v>293</v>
      </c>
      <c r="F42" s="1" t="s">
        <v>294</v>
      </c>
      <c r="G42" s="1" t="s">
        <v>295</v>
      </c>
    </row>
    <row r="43">
      <c r="A43" s="1" t="s">
        <v>296</v>
      </c>
      <c r="B43" s="1" t="s">
        <v>297</v>
      </c>
      <c r="C43" s="1" t="s">
        <v>298</v>
      </c>
      <c r="D43" s="1" t="s">
        <v>299</v>
      </c>
      <c r="E43" s="1" t="s">
        <v>300</v>
      </c>
      <c r="F43" s="1" t="s">
        <v>301</v>
      </c>
      <c r="G43" s="1" t="s">
        <v>163</v>
      </c>
    </row>
    <row r="44">
      <c r="A44" s="1" t="s">
        <v>302</v>
      </c>
      <c r="B44" s="1" t="s">
        <v>303</v>
      </c>
      <c r="C44" s="1" t="s">
        <v>304</v>
      </c>
      <c r="D44" s="1" t="s">
        <v>305</v>
      </c>
      <c r="E44" s="1" t="s">
        <v>306</v>
      </c>
      <c r="F44" s="1" t="s">
        <v>307</v>
      </c>
      <c r="G44" s="1" t="s">
        <v>308</v>
      </c>
    </row>
    <row r="45">
      <c r="A45" s="1" t="s">
        <v>309</v>
      </c>
      <c r="B45" s="1" t="s">
        <v>310</v>
      </c>
      <c r="C45" s="1" t="s">
        <v>311</v>
      </c>
      <c r="D45" s="1" t="s">
        <v>312</v>
      </c>
      <c r="E45" s="1" t="s">
        <v>313</v>
      </c>
      <c r="F45" s="1" t="s">
        <v>314</v>
      </c>
      <c r="G45" s="1" t="s">
        <v>315</v>
      </c>
    </row>
    <row r="46">
      <c r="A46" s="1" t="s">
        <v>316</v>
      </c>
      <c r="B46" s="1" t="s">
        <v>317</v>
      </c>
      <c r="C46" s="1" t="s">
        <v>318</v>
      </c>
      <c r="D46" s="1" t="s">
        <v>319</v>
      </c>
      <c r="E46" s="1" t="s">
        <v>320</v>
      </c>
      <c r="F46" s="1" t="s">
        <v>321</v>
      </c>
      <c r="G46" s="1" t="s">
        <v>322</v>
      </c>
    </row>
    <row r="47">
      <c r="A47" s="1" t="s">
        <v>323</v>
      </c>
      <c r="B47" s="1" t="s">
        <v>324</v>
      </c>
      <c r="C47" s="1" t="s">
        <v>325</v>
      </c>
      <c r="D47" s="1" t="s">
        <v>326</v>
      </c>
      <c r="E47" s="1" t="s">
        <v>327</v>
      </c>
      <c r="F47" s="1" t="s">
        <v>328</v>
      </c>
      <c r="G47" s="1" t="s">
        <v>329</v>
      </c>
    </row>
    <row r="48">
      <c r="A48" s="1" t="s">
        <v>330</v>
      </c>
      <c r="B48" s="1" t="s">
        <v>331</v>
      </c>
      <c r="C48" s="1" t="s">
        <v>332</v>
      </c>
      <c r="D48" s="1" t="s">
        <v>333</v>
      </c>
      <c r="E48" s="1" t="s">
        <v>334</v>
      </c>
      <c r="F48" s="1" t="s">
        <v>335</v>
      </c>
      <c r="G48" s="1" t="s">
        <v>336</v>
      </c>
    </row>
    <row r="49">
      <c r="A49" s="1" t="s">
        <v>337</v>
      </c>
      <c r="B49" s="1" t="s">
        <v>338</v>
      </c>
      <c r="C49" s="1" t="s">
        <v>339</v>
      </c>
      <c r="D49" s="1" t="s">
        <v>340</v>
      </c>
      <c r="E49" s="1" t="s">
        <v>341</v>
      </c>
      <c r="F49" s="1" t="s">
        <v>266</v>
      </c>
      <c r="G49" s="1" t="s">
        <v>342</v>
      </c>
    </row>
    <row r="50">
      <c r="A50" s="1" t="s">
        <v>343</v>
      </c>
      <c r="B50" s="1" t="s">
        <v>344</v>
      </c>
      <c r="C50" s="1" t="s">
        <v>345</v>
      </c>
      <c r="D50" s="1" t="s">
        <v>346</v>
      </c>
      <c r="E50" s="1" t="s">
        <v>347</v>
      </c>
      <c r="F50" s="1" t="s">
        <v>348</v>
      </c>
      <c r="G50" s="1" t="s">
        <v>349</v>
      </c>
    </row>
    <row r="51">
      <c r="A51" s="1" t="s">
        <v>350</v>
      </c>
      <c r="B51" s="1" t="s">
        <v>351</v>
      </c>
      <c r="C51" s="1" t="s">
        <v>352</v>
      </c>
      <c r="D51" s="1" t="s">
        <v>353</v>
      </c>
      <c r="E51" s="1" t="s">
        <v>354</v>
      </c>
      <c r="F51" s="1" t="s">
        <v>355</v>
      </c>
      <c r="G51" s="1" t="s">
        <v>356</v>
      </c>
    </row>
    <row r="52">
      <c r="A52" s="1" t="s">
        <v>357</v>
      </c>
      <c r="B52" s="1" t="s">
        <v>358</v>
      </c>
      <c r="C52" s="1" t="s">
        <v>359</v>
      </c>
      <c r="D52" s="1" t="s">
        <v>360</v>
      </c>
      <c r="E52" s="1" t="s">
        <v>361</v>
      </c>
      <c r="F52" s="1" t="s">
        <v>362</v>
      </c>
      <c r="G52" s="1" t="s">
        <v>363</v>
      </c>
    </row>
    <row r="53">
      <c r="A53" s="1" t="s">
        <v>364</v>
      </c>
      <c r="B53" s="1" t="s">
        <v>365</v>
      </c>
      <c r="C53" s="1" t="s">
        <v>366</v>
      </c>
      <c r="D53" s="1" t="s">
        <v>367</v>
      </c>
      <c r="E53" s="1" t="s">
        <v>368</v>
      </c>
      <c r="F53" s="1" t="s">
        <v>369</v>
      </c>
      <c r="G53" s="1" t="s">
        <v>370</v>
      </c>
    </row>
    <row r="54">
      <c r="A54" s="1" t="s">
        <v>371</v>
      </c>
      <c r="B54" s="1" t="s">
        <v>372</v>
      </c>
      <c r="C54" s="1" t="s">
        <v>373</v>
      </c>
      <c r="D54" s="1" t="s">
        <v>374</v>
      </c>
      <c r="E54" s="1" t="s">
        <v>375</v>
      </c>
      <c r="F54" s="1" t="s">
        <v>376</v>
      </c>
      <c r="G54" s="1" t="s">
        <v>377</v>
      </c>
    </row>
    <row r="55">
      <c r="A55" s="1" t="s">
        <v>378</v>
      </c>
      <c r="B55" s="1" t="s">
        <v>379</v>
      </c>
      <c r="C55" s="1" t="s">
        <v>380</v>
      </c>
      <c r="D55" s="1" t="s">
        <v>381</v>
      </c>
      <c r="E55" s="1" t="s">
        <v>382</v>
      </c>
      <c r="F55" s="1" t="s">
        <v>383</v>
      </c>
      <c r="G55" s="1" t="s">
        <v>384</v>
      </c>
    </row>
    <row r="56">
      <c r="A56" s="1" t="s">
        <v>385</v>
      </c>
      <c r="B56" s="1" t="s">
        <v>386</v>
      </c>
      <c r="C56" s="1" t="s">
        <v>387</v>
      </c>
      <c r="D56" s="1" t="s">
        <v>388</v>
      </c>
      <c r="E56" s="1" t="s">
        <v>389</v>
      </c>
      <c r="F56" s="1" t="s">
        <v>390</v>
      </c>
      <c r="G56" s="1" t="s">
        <v>391</v>
      </c>
    </row>
    <row r="57">
      <c r="A57" s="1" t="s">
        <v>392</v>
      </c>
      <c r="B57" s="1" t="s">
        <v>393</v>
      </c>
      <c r="C57" s="1" t="s">
        <v>394</v>
      </c>
      <c r="D57" s="1" t="s">
        <v>395</v>
      </c>
      <c r="E57" s="1" t="s">
        <v>396</v>
      </c>
      <c r="F57" s="1" t="s">
        <v>397</v>
      </c>
      <c r="G57" s="1" t="s">
        <v>398</v>
      </c>
    </row>
    <row r="58">
      <c r="A58" s="1" t="s">
        <v>399</v>
      </c>
      <c r="B58" s="1" t="s">
        <v>400</v>
      </c>
      <c r="C58" s="1" t="s">
        <v>401</v>
      </c>
      <c r="D58" s="1" t="s">
        <v>402</v>
      </c>
      <c r="E58" s="1" t="s">
        <v>403</v>
      </c>
      <c r="F58" s="1" t="s">
        <v>404</v>
      </c>
      <c r="G58" s="1" t="s">
        <v>405</v>
      </c>
    </row>
    <row r="59">
      <c r="A59" s="1" t="s">
        <v>406</v>
      </c>
      <c r="B59" s="1" t="s">
        <v>407</v>
      </c>
      <c r="C59" s="1" t="s">
        <v>408</v>
      </c>
      <c r="D59" s="1" t="s">
        <v>409</v>
      </c>
      <c r="E59" s="1" t="s">
        <v>410</v>
      </c>
      <c r="F59" s="1" t="s">
        <v>411</v>
      </c>
      <c r="G59" s="1" t="s">
        <v>412</v>
      </c>
    </row>
    <row r="60">
      <c r="A60" s="1" t="s">
        <v>413</v>
      </c>
      <c r="B60" s="1" t="s">
        <v>414</v>
      </c>
      <c r="C60" s="1" t="s">
        <v>415</v>
      </c>
      <c r="D60" s="1" t="s">
        <v>416</v>
      </c>
      <c r="E60" s="1" t="s">
        <v>417</v>
      </c>
      <c r="F60" s="1" t="s">
        <v>418</v>
      </c>
      <c r="G60" s="1" t="s">
        <v>419</v>
      </c>
    </row>
    <row r="61">
      <c r="A61" s="1" t="s">
        <v>420</v>
      </c>
      <c r="B61" s="1" t="s">
        <v>421</v>
      </c>
      <c r="C61" s="1" t="s">
        <v>422</v>
      </c>
      <c r="D61" s="1" t="s">
        <v>423</v>
      </c>
      <c r="E61" s="1" t="s">
        <v>424</v>
      </c>
      <c r="F61" s="1" t="s">
        <v>425</v>
      </c>
      <c r="G61" s="1" t="s">
        <v>426</v>
      </c>
    </row>
    <row r="62">
      <c r="A62" s="1" t="s">
        <v>427</v>
      </c>
      <c r="B62" s="1" t="s">
        <v>428</v>
      </c>
      <c r="C62" s="1" t="s">
        <v>429</v>
      </c>
      <c r="D62" s="1" t="s">
        <v>430</v>
      </c>
      <c r="E62" s="1" t="s">
        <v>431</v>
      </c>
      <c r="F62" s="1" t="s">
        <v>432</v>
      </c>
      <c r="G62" s="1" t="s">
        <v>433</v>
      </c>
    </row>
    <row r="63">
      <c r="A63" s="1" t="s">
        <v>434</v>
      </c>
      <c r="B63" s="1" t="s">
        <v>435</v>
      </c>
      <c r="C63" s="1" t="s">
        <v>436</v>
      </c>
      <c r="D63" s="1" t="s">
        <v>437</v>
      </c>
      <c r="E63" s="1" t="s">
        <v>438</v>
      </c>
      <c r="F63" s="1" t="s">
        <v>439</v>
      </c>
      <c r="G63" s="1" t="s">
        <v>440</v>
      </c>
    </row>
    <row r="64">
      <c r="A64" s="1" t="s">
        <v>441</v>
      </c>
      <c r="B64" s="1" t="s">
        <v>442</v>
      </c>
      <c r="C64" s="1" t="s">
        <v>443</v>
      </c>
      <c r="D64" s="1" t="s">
        <v>444</v>
      </c>
      <c r="E64" s="1" t="s">
        <v>445</v>
      </c>
      <c r="F64" s="1" t="s">
        <v>446</v>
      </c>
      <c r="G64" s="1" t="s">
        <v>447</v>
      </c>
    </row>
    <row r="65">
      <c r="A65" s="1" t="s">
        <v>448</v>
      </c>
      <c r="B65" s="1" t="s">
        <v>449</v>
      </c>
      <c r="C65" s="1" t="s">
        <v>450</v>
      </c>
      <c r="D65" s="1" t="s">
        <v>451</v>
      </c>
      <c r="E65" s="1" t="s">
        <v>452</v>
      </c>
      <c r="F65" s="1" t="s">
        <v>453</v>
      </c>
      <c r="G65" s="1" t="s">
        <v>454</v>
      </c>
    </row>
    <row r="66">
      <c r="A66" s="1" t="s">
        <v>455</v>
      </c>
      <c r="B66" s="1" t="s">
        <v>456</v>
      </c>
      <c r="C66" s="1" t="s">
        <v>457</v>
      </c>
      <c r="D66" s="1" t="s">
        <v>458</v>
      </c>
      <c r="E66" s="1" t="s">
        <v>459</v>
      </c>
      <c r="F66" s="1" t="s">
        <v>460</v>
      </c>
      <c r="G66" s="1" t="s">
        <v>461</v>
      </c>
    </row>
    <row r="67">
      <c r="A67" s="1" t="s">
        <v>462</v>
      </c>
      <c r="B67" s="1" t="s">
        <v>463</v>
      </c>
      <c r="C67" s="1" t="s">
        <v>464</v>
      </c>
      <c r="D67" s="1" t="s">
        <v>465</v>
      </c>
      <c r="E67" s="1" t="s">
        <v>466</v>
      </c>
      <c r="F67" s="1" t="s">
        <v>467</v>
      </c>
      <c r="G67" s="1" t="s">
        <v>468</v>
      </c>
    </row>
    <row r="68">
      <c r="A68" s="1" t="s">
        <v>469</v>
      </c>
      <c r="B68" s="1" t="s">
        <v>470</v>
      </c>
      <c r="C68" s="1" t="s">
        <v>471</v>
      </c>
      <c r="D68" s="1" t="s">
        <v>472</v>
      </c>
      <c r="E68" s="1" t="s">
        <v>473</v>
      </c>
      <c r="F68" s="1" t="s">
        <v>474</v>
      </c>
      <c r="G68" s="1" t="s">
        <v>475</v>
      </c>
    </row>
    <row r="69">
      <c r="A69" s="1" t="s">
        <v>476</v>
      </c>
      <c r="B69" s="1" t="s">
        <v>477</v>
      </c>
      <c r="C69" s="1" t="s">
        <v>478</v>
      </c>
      <c r="D69" s="1" t="s">
        <v>479</v>
      </c>
      <c r="E69" s="1" t="s">
        <v>480</v>
      </c>
      <c r="F69" s="1" t="s">
        <v>481</v>
      </c>
      <c r="G69" s="1" t="s">
        <v>482</v>
      </c>
    </row>
    <row r="70">
      <c r="A70" s="1" t="s">
        <v>483</v>
      </c>
      <c r="B70" s="1" t="s">
        <v>484</v>
      </c>
      <c r="C70" s="1" t="s">
        <v>485</v>
      </c>
      <c r="D70" s="1" t="s">
        <v>486</v>
      </c>
      <c r="E70" s="1" t="s">
        <v>487</v>
      </c>
      <c r="F70" s="1" t="s">
        <v>488</v>
      </c>
      <c r="G70" s="1" t="s">
        <v>489</v>
      </c>
    </row>
    <row r="71">
      <c r="A71" s="1" t="s">
        <v>490</v>
      </c>
      <c r="B71" s="1" t="s">
        <v>491</v>
      </c>
      <c r="C71" s="1" t="s">
        <v>492</v>
      </c>
      <c r="D71" s="1" t="s">
        <v>493</v>
      </c>
      <c r="E71" s="1" t="s">
        <v>494</v>
      </c>
      <c r="F71" s="1" t="s">
        <v>495</v>
      </c>
      <c r="G71" s="1" t="s">
        <v>496</v>
      </c>
    </row>
    <row r="72">
      <c r="A72" s="1" t="s">
        <v>497</v>
      </c>
      <c r="B72" s="1" t="s">
        <v>498</v>
      </c>
      <c r="C72" s="1" t="s">
        <v>499</v>
      </c>
      <c r="D72" s="1" t="s">
        <v>500</v>
      </c>
      <c r="E72" s="1" t="s">
        <v>501</v>
      </c>
      <c r="F72" s="1" t="s">
        <v>502</v>
      </c>
      <c r="G72" s="1" t="s">
        <v>503</v>
      </c>
    </row>
    <row r="73">
      <c r="A73" s="1" t="s">
        <v>504</v>
      </c>
      <c r="B73" s="1" t="s">
        <v>505</v>
      </c>
      <c r="C73" s="1" t="s">
        <v>506</v>
      </c>
      <c r="D73" s="1" t="s">
        <v>507</v>
      </c>
      <c r="E73" s="1" t="s">
        <v>508</v>
      </c>
      <c r="F73" s="1" t="s">
        <v>509</v>
      </c>
      <c r="G73" s="1" t="s">
        <v>510</v>
      </c>
    </row>
    <row r="74">
      <c r="A74" s="1" t="s">
        <v>511</v>
      </c>
      <c r="B74" s="1" t="s">
        <v>512</v>
      </c>
      <c r="C74" s="1" t="s">
        <v>513</v>
      </c>
      <c r="D74" s="1" t="s">
        <v>514</v>
      </c>
      <c r="E74" s="1" t="s">
        <v>515</v>
      </c>
      <c r="F74" s="1" t="s">
        <v>259</v>
      </c>
      <c r="G74" s="1" t="s">
        <v>516</v>
      </c>
    </row>
    <row r="75">
      <c r="A75" s="1" t="s">
        <v>517</v>
      </c>
      <c r="B75" s="1" t="s">
        <v>518</v>
      </c>
      <c r="C75" s="1" t="s">
        <v>519</v>
      </c>
      <c r="D75" s="1" t="s">
        <v>518</v>
      </c>
      <c r="E75" s="1" t="s">
        <v>520</v>
      </c>
      <c r="F75" s="1" t="s">
        <v>521</v>
      </c>
      <c r="G75" s="1" t="s">
        <v>522</v>
      </c>
    </row>
    <row r="76">
      <c r="A76" s="1" t="s">
        <v>523</v>
      </c>
      <c r="B76" s="1" t="s">
        <v>524</v>
      </c>
      <c r="C76" s="1" t="s">
        <v>525</v>
      </c>
      <c r="D76" s="1" t="s">
        <v>526</v>
      </c>
      <c r="E76" s="1" t="s">
        <v>527</v>
      </c>
      <c r="F76" s="1" t="s">
        <v>528</v>
      </c>
      <c r="G76" s="1" t="s">
        <v>529</v>
      </c>
    </row>
    <row r="77">
      <c r="A77" s="1" t="s">
        <v>530</v>
      </c>
      <c r="B77" s="1" t="s">
        <v>531</v>
      </c>
      <c r="C77" s="1" t="s">
        <v>532</v>
      </c>
      <c r="D77" s="1" t="s">
        <v>533</v>
      </c>
      <c r="E77" s="1" t="s">
        <v>534</v>
      </c>
      <c r="F77" s="1" t="s">
        <v>535</v>
      </c>
      <c r="G77" s="1" t="s">
        <v>536</v>
      </c>
    </row>
    <row r="78">
      <c r="A78" s="1" t="s">
        <v>537</v>
      </c>
      <c r="B78" s="1" t="s">
        <v>538</v>
      </c>
      <c r="C78" s="1" t="s">
        <v>539</v>
      </c>
      <c r="D78" s="1" t="s">
        <v>540</v>
      </c>
      <c r="E78" s="1" t="s">
        <v>541</v>
      </c>
      <c r="F78" s="1" t="s">
        <v>542</v>
      </c>
      <c r="G78" s="1" t="s">
        <v>543</v>
      </c>
    </row>
    <row r="79">
      <c r="A79" s="1" t="s">
        <v>544</v>
      </c>
      <c r="B79" s="1" t="s">
        <v>545</v>
      </c>
      <c r="C79" s="1" t="s">
        <v>546</v>
      </c>
      <c r="D79" s="1" t="s">
        <v>547</v>
      </c>
      <c r="E79" s="1" t="s">
        <v>548</v>
      </c>
      <c r="F79" s="1" t="s">
        <v>549</v>
      </c>
      <c r="G79" s="1" t="s">
        <v>550</v>
      </c>
    </row>
    <row r="80">
      <c r="A80" s="1" t="s">
        <v>551</v>
      </c>
      <c r="B80" s="1" t="s">
        <v>552</v>
      </c>
      <c r="C80" s="1" t="s">
        <v>553</v>
      </c>
      <c r="D80" s="1" t="s">
        <v>554</v>
      </c>
      <c r="E80" s="1" t="s">
        <v>555</v>
      </c>
      <c r="F80" s="1" t="s">
        <v>556</v>
      </c>
      <c r="G80" s="1" t="s">
        <v>557</v>
      </c>
    </row>
    <row r="81">
      <c r="A81" s="1" t="s">
        <v>558</v>
      </c>
      <c r="B81" s="1" t="s">
        <v>559</v>
      </c>
      <c r="C81" s="1" t="s">
        <v>560</v>
      </c>
      <c r="D81" s="1" t="s">
        <v>561</v>
      </c>
      <c r="E81" s="1" t="s">
        <v>562</v>
      </c>
      <c r="F81" s="1" t="s">
        <v>563</v>
      </c>
      <c r="G81" s="1" t="s">
        <v>564</v>
      </c>
    </row>
    <row r="82">
      <c r="A82" s="1" t="s">
        <v>565</v>
      </c>
      <c r="B82" s="1" t="s">
        <v>566</v>
      </c>
      <c r="C82" s="1" t="s">
        <v>567</v>
      </c>
      <c r="D82" s="1" t="s">
        <v>568</v>
      </c>
      <c r="E82" s="1" t="s">
        <v>569</v>
      </c>
      <c r="F82" s="1" t="s">
        <v>570</v>
      </c>
      <c r="G82" s="1" t="s">
        <v>571</v>
      </c>
    </row>
    <row r="83">
      <c r="A83" s="1" t="s">
        <v>572</v>
      </c>
      <c r="B83" s="1" t="s">
        <v>573</v>
      </c>
      <c r="C83" s="1" t="s">
        <v>574</v>
      </c>
      <c r="D83" s="1" t="s">
        <v>575</v>
      </c>
      <c r="E83" s="1" t="s">
        <v>576</v>
      </c>
      <c r="F83" s="1" t="s">
        <v>577</v>
      </c>
      <c r="G83" s="1" t="s">
        <v>578</v>
      </c>
    </row>
    <row r="84">
      <c r="A84" s="1" t="s">
        <v>579</v>
      </c>
      <c r="B84" s="1" t="s">
        <v>580</v>
      </c>
      <c r="C84" s="1" t="s">
        <v>581</v>
      </c>
      <c r="D84" s="1" t="s">
        <v>457</v>
      </c>
      <c r="E84" s="1" t="s">
        <v>582</v>
      </c>
      <c r="F84" s="1" t="s">
        <v>583</v>
      </c>
      <c r="G84" s="1" t="s">
        <v>584</v>
      </c>
    </row>
    <row r="85">
      <c r="A85" s="1" t="s">
        <v>585</v>
      </c>
      <c r="B85" s="1" t="s">
        <v>586</v>
      </c>
      <c r="C85" s="1" t="s">
        <v>587</v>
      </c>
      <c r="D85" s="1" t="s">
        <v>588</v>
      </c>
      <c r="E85" s="1" t="s">
        <v>589</v>
      </c>
      <c r="F85" s="1" t="s">
        <v>590</v>
      </c>
      <c r="G85" s="1" t="s">
        <v>591</v>
      </c>
    </row>
    <row r="86">
      <c r="A86" s="1" t="s">
        <v>592</v>
      </c>
      <c r="B86" s="1" t="s">
        <v>593</v>
      </c>
      <c r="C86" s="1" t="s">
        <v>594</v>
      </c>
      <c r="D86" s="1" t="s">
        <v>595</v>
      </c>
      <c r="E86" s="1" t="s">
        <v>596</v>
      </c>
      <c r="F86" s="1" t="s">
        <v>597</v>
      </c>
      <c r="G86" s="1" t="s">
        <v>598</v>
      </c>
    </row>
    <row r="87">
      <c r="A87" s="1" t="s">
        <v>599</v>
      </c>
      <c r="B87" s="1" t="s">
        <v>600</v>
      </c>
      <c r="C87" s="1" t="s">
        <v>601</v>
      </c>
      <c r="D87" s="1" t="s">
        <v>602</v>
      </c>
      <c r="E87" s="1" t="s">
        <v>603</v>
      </c>
      <c r="F87" s="1" t="s">
        <v>604</v>
      </c>
      <c r="G87" s="1" t="s">
        <v>605</v>
      </c>
    </row>
    <row r="88">
      <c r="A88" s="1" t="s">
        <v>606</v>
      </c>
      <c r="B88" s="1" t="s">
        <v>607</v>
      </c>
      <c r="C88" s="1" t="s">
        <v>608</v>
      </c>
      <c r="D88" s="1" t="s">
        <v>609</v>
      </c>
      <c r="E88" s="1" t="s">
        <v>610</v>
      </c>
      <c r="F88" s="1" t="s">
        <v>611</v>
      </c>
      <c r="G88" s="1" t="s">
        <v>578</v>
      </c>
    </row>
    <row r="89">
      <c r="A89" s="1" t="s">
        <v>612</v>
      </c>
      <c r="B89" s="1" t="s">
        <v>613</v>
      </c>
      <c r="C89" s="1" t="s">
        <v>614</v>
      </c>
      <c r="D89" s="1" t="s">
        <v>615</v>
      </c>
      <c r="E89" s="1" t="s">
        <v>616</v>
      </c>
      <c r="F89" s="1" t="s">
        <v>617</v>
      </c>
      <c r="G89" s="1" t="s">
        <v>618</v>
      </c>
    </row>
    <row r="90">
      <c r="A90" s="1" t="s">
        <v>619</v>
      </c>
      <c r="B90" s="1" t="s">
        <v>620</v>
      </c>
      <c r="C90" s="1" t="s">
        <v>621</v>
      </c>
      <c r="D90" s="1" t="s">
        <v>622</v>
      </c>
      <c r="E90" s="1" t="s">
        <v>623</v>
      </c>
      <c r="F90" s="1" t="s">
        <v>624</v>
      </c>
      <c r="G90" s="1" t="s">
        <v>625</v>
      </c>
    </row>
    <row r="91">
      <c r="A91" s="1" t="s">
        <v>626</v>
      </c>
      <c r="B91" s="1" t="s">
        <v>627</v>
      </c>
      <c r="C91" s="1" t="s">
        <v>628</v>
      </c>
      <c r="D91" s="1" t="s">
        <v>629</v>
      </c>
      <c r="E91" s="1" t="s">
        <v>630</v>
      </c>
      <c r="F91" s="1" t="s">
        <v>631</v>
      </c>
      <c r="G91" s="1" t="s">
        <v>632</v>
      </c>
    </row>
    <row r="92">
      <c r="A92" s="1" t="s">
        <v>633</v>
      </c>
      <c r="B92" s="1" t="s">
        <v>634</v>
      </c>
      <c r="C92" s="1" t="s">
        <v>635</v>
      </c>
      <c r="D92" s="1" t="s">
        <v>636</v>
      </c>
      <c r="E92" s="1" t="s">
        <v>637</v>
      </c>
      <c r="F92" s="1" t="s">
        <v>638</v>
      </c>
      <c r="G92" s="1" t="s">
        <v>639</v>
      </c>
    </row>
    <row r="93">
      <c r="A93" s="1" t="s">
        <v>640</v>
      </c>
      <c r="B93" s="1" t="s">
        <v>641</v>
      </c>
      <c r="C93" s="1" t="s">
        <v>642</v>
      </c>
      <c r="D93" s="1" t="s">
        <v>643</v>
      </c>
      <c r="E93" s="1" t="s">
        <v>644</v>
      </c>
      <c r="F93" s="1" t="s">
        <v>590</v>
      </c>
      <c r="G93" s="1" t="s">
        <v>645</v>
      </c>
    </row>
    <row r="94">
      <c r="A94" s="1" t="s">
        <v>646</v>
      </c>
      <c r="B94" s="1" t="s">
        <v>647</v>
      </c>
      <c r="C94" s="1" t="s">
        <v>648</v>
      </c>
      <c r="D94" s="1" t="s">
        <v>649</v>
      </c>
      <c r="E94" s="1" t="s">
        <v>650</v>
      </c>
      <c r="F94" s="1" t="s">
        <v>651</v>
      </c>
      <c r="G94" s="1" t="s">
        <v>652</v>
      </c>
    </row>
    <row r="95">
      <c r="A95" s="1" t="s">
        <v>653</v>
      </c>
      <c r="B95" s="1" t="s">
        <v>654</v>
      </c>
      <c r="C95" s="1" t="s">
        <v>655</v>
      </c>
      <c r="D95" s="1" t="s">
        <v>656</v>
      </c>
      <c r="E95" s="1" t="s">
        <v>657</v>
      </c>
      <c r="F95" s="1" t="s">
        <v>658</v>
      </c>
      <c r="G95" s="1" t="s">
        <v>659</v>
      </c>
    </row>
    <row r="96">
      <c r="A96" s="1" t="s">
        <v>660</v>
      </c>
      <c r="B96" s="1" t="s">
        <v>661</v>
      </c>
      <c r="C96" s="1" t="s">
        <v>662</v>
      </c>
      <c r="D96" s="1" t="s">
        <v>663</v>
      </c>
      <c r="E96" s="1" t="s">
        <v>664</v>
      </c>
      <c r="F96" s="1" t="s">
        <v>665</v>
      </c>
      <c r="G96" s="1" t="s">
        <v>666</v>
      </c>
    </row>
    <row r="97">
      <c r="A97" s="1" t="s">
        <v>667</v>
      </c>
      <c r="B97" s="1" t="s">
        <v>668</v>
      </c>
      <c r="C97" s="1" t="s">
        <v>669</v>
      </c>
      <c r="D97" s="1" t="s">
        <v>670</v>
      </c>
      <c r="E97" s="1" t="s">
        <v>668</v>
      </c>
      <c r="F97" s="1" t="s">
        <v>671</v>
      </c>
      <c r="G97" s="1" t="s">
        <v>672</v>
      </c>
    </row>
    <row r="98">
      <c r="A98" s="1" t="s">
        <v>673</v>
      </c>
      <c r="B98" s="1" t="s">
        <v>674</v>
      </c>
      <c r="C98" s="1" t="s">
        <v>675</v>
      </c>
      <c r="D98" s="1" t="s">
        <v>676</v>
      </c>
      <c r="E98" s="1" t="s">
        <v>677</v>
      </c>
      <c r="F98" s="1" t="s">
        <v>678</v>
      </c>
      <c r="G98" s="1" t="s">
        <v>679</v>
      </c>
    </row>
    <row r="99">
      <c r="A99" s="1" t="s">
        <v>680</v>
      </c>
      <c r="B99" s="1" t="s">
        <v>681</v>
      </c>
      <c r="C99" s="1" t="s">
        <v>682</v>
      </c>
      <c r="D99" s="1" t="s">
        <v>681</v>
      </c>
      <c r="E99" s="1" t="s">
        <v>683</v>
      </c>
      <c r="F99" s="1" t="s">
        <v>684</v>
      </c>
      <c r="G99" s="1" t="s">
        <v>685</v>
      </c>
    </row>
    <row r="100">
      <c r="A100" s="1" t="s">
        <v>686</v>
      </c>
      <c r="B100" s="1" t="s">
        <v>687</v>
      </c>
      <c r="C100" s="1" t="s">
        <v>688</v>
      </c>
      <c r="D100" s="1" t="s">
        <v>687</v>
      </c>
      <c r="E100" s="1" t="s">
        <v>689</v>
      </c>
      <c r="F100" s="1" t="s">
        <v>690</v>
      </c>
      <c r="G100" s="1" t="s">
        <v>691</v>
      </c>
    </row>
    <row r="101">
      <c r="A101" s="1" t="s">
        <v>692</v>
      </c>
      <c r="B101" s="1" t="s">
        <v>693</v>
      </c>
      <c r="C101" s="1" t="s">
        <v>694</v>
      </c>
      <c r="D101" s="1" t="s">
        <v>615</v>
      </c>
      <c r="E101" s="1" t="s">
        <v>695</v>
      </c>
      <c r="F101" s="1" t="s">
        <v>611</v>
      </c>
      <c r="G101" s="1" t="s">
        <v>696</v>
      </c>
    </row>
    <row r="102">
      <c r="A102" s="1" t="s">
        <v>697</v>
      </c>
      <c r="B102" s="1" t="s">
        <v>698</v>
      </c>
      <c r="C102" s="1" t="s">
        <v>699</v>
      </c>
      <c r="D102" s="1" t="s">
        <v>700</v>
      </c>
      <c r="E102" s="1" t="s">
        <v>701</v>
      </c>
      <c r="F102" s="1" t="s">
        <v>702</v>
      </c>
      <c r="G102" s="1" t="s">
        <v>703</v>
      </c>
    </row>
    <row r="103">
      <c r="A103" s="1" t="s">
        <v>704</v>
      </c>
      <c r="B103" s="1" t="s">
        <v>705</v>
      </c>
      <c r="C103" s="1" t="s">
        <v>706</v>
      </c>
      <c r="D103" s="1" t="s">
        <v>707</v>
      </c>
      <c r="E103" s="1" t="s">
        <v>708</v>
      </c>
      <c r="F103" s="1" t="s">
        <v>709</v>
      </c>
      <c r="G103" s="1" t="s">
        <v>710</v>
      </c>
    </row>
    <row r="104">
      <c r="A104" s="1" t="s">
        <v>711</v>
      </c>
      <c r="B104" s="1" t="s">
        <v>712</v>
      </c>
      <c r="C104" s="1" t="s">
        <v>713</v>
      </c>
      <c r="D104" s="1" t="s">
        <v>714</v>
      </c>
      <c r="E104" s="1" t="s">
        <v>715</v>
      </c>
      <c r="F104" s="1" t="s">
        <v>716</v>
      </c>
      <c r="G104" s="1" t="s">
        <v>717</v>
      </c>
    </row>
    <row r="105">
      <c r="A105" s="1" t="s">
        <v>718</v>
      </c>
      <c r="B105" s="1" t="s">
        <v>719</v>
      </c>
      <c r="C105" s="1" t="s">
        <v>720</v>
      </c>
      <c r="D105" s="1" t="s">
        <v>721</v>
      </c>
      <c r="E105" s="1" t="s">
        <v>722</v>
      </c>
      <c r="F105" s="1" t="s">
        <v>723</v>
      </c>
      <c r="G105" s="1" t="s">
        <v>724</v>
      </c>
    </row>
    <row r="106">
      <c r="A106" s="1" t="s">
        <v>725</v>
      </c>
      <c r="B106" s="1" t="s">
        <v>726</v>
      </c>
      <c r="C106" s="1" t="s">
        <v>727</v>
      </c>
      <c r="D106" s="1" t="s">
        <v>728</v>
      </c>
      <c r="E106" s="1" t="s">
        <v>729</v>
      </c>
      <c r="F106" s="1" t="s">
        <v>730</v>
      </c>
      <c r="G106" s="1" t="s">
        <v>731</v>
      </c>
    </row>
    <row r="107">
      <c r="A107" s="1" t="s">
        <v>732</v>
      </c>
      <c r="B107" s="1" t="s">
        <v>733</v>
      </c>
      <c r="C107" s="1" t="s">
        <v>734</v>
      </c>
      <c r="D107" s="1" t="s">
        <v>735</v>
      </c>
      <c r="E107" s="1" t="s">
        <v>736</v>
      </c>
      <c r="F107" s="1" t="s">
        <v>737</v>
      </c>
      <c r="G107" s="1" t="s">
        <v>738</v>
      </c>
    </row>
    <row r="108">
      <c r="A108" s="1" t="s">
        <v>739</v>
      </c>
      <c r="B108" s="1" t="s">
        <v>740</v>
      </c>
      <c r="C108" s="1" t="s">
        <v>741</v>
      </c>
      <c r="D108" s="1" t="s">
        <v>742</v>
      </c>
      <c r="E108" s="1" t="s">
        <v>743</v>
      </c>
      <c r="F108" s="1" t="s">
        <v>744</v>
      </c>
      <c r="G108" s="1" t="s">
        <v>745</v>
      </c>
    </row>
    <row r="109">
      <c r="A109" s="1" t="s">
        <v>746</v>
      </c>
      <c r="B109" s="1" t="s">
        <v>747</v>
      </c>
      <c r="C109" s="1" t="s">
        <v>748</v>
      </c>
      <c r="D109" s="1" t="s">
        <v>749</v>
      </c>
      <c r="E109" s="1" t="s">
        <v>750</v>
      </c>
      <c r="F109" s="1" t="s">
        <v>751</v>
      </c>
      <c r="G109" s="1" t="s">
        <v>752</v>
      </c>
    </row>
    <row r="110">
      <c r="A110" s="1" t="s">
        <v>753</v>
      </c>
      <c r="B110" s="1" t="s">
        <v>754</v>
      </c>
      <c r="C110" s="1" t="s">
        <v>755</v>
      </c>
      <c r="D110" s="1" t="s">
        <v>756</v>
      </c>
      <c r="E110" s="1" t="s">
        <v>757</v>
      </c>
      <c r="F110" s="1" t="s">
        <v>758</v>
      </c>
      <c r="G110" s="1" t="s">
        <v>142</v>
      </c>
    </row>
    <row r="111">
      <c r="A111" s="1" t="s">
        <v>759</v>
      </c>
      <c r="B111" s="1" t="s">
        <v>760</v>
      </c>
      <c r="C111" s="1" t="s">
        <v>761</v>
      </c>
      <c r="D111" s="1" t="s">
        <v>762</v>
      </c>
      <c r="E111" s="1" t="s">
        <v>763</v>
      </c>
      <c r="F111" s="1" t="s">
        <v>764</v>
      </c>
      <c r="G111" s="1" t="s">
        <v>765</v>
      </c>
    </row>
    <row r="112">
      <c r="A112" s="1" t="s">
        <v>766</v>
      </c>
      <c r="B112" s="1" t="s">
        <v>767</v>
      </c>
      <c r="C112" s="1" t="s">
        <v>768</v>
      </c>
      <c r="D112" s="1" t="s">
        <v>769</v>
      </c>
      <c r="E112" s="1" t="s">
        <v>770</v>
      </c>
      <c r="F112" s="1" t="s">
        <v>771</v>
      </c>
      <c r="G112" s="1" t="s">
        <v>772</v>
      </c>
    </row>
    <row r="113">
      <c r="A113" s="1" t="s">
        <v>773</v>
      </c>
      <c r="B113" s="1" t="s">
        <v>774</v>
      </c>
      <c r="C113" s="1" t="s">
        <v>775</v>
      </c>
      <c r="D113" s="1" t="s">
        <v>776</v>
      </c>
      <c r="E113" s="1" t="s">
        <v>777</v>
      </c>
      <c r="F113" s="1" t="s">
        <v>778</v>
      </c>
      <c r="G113" s="1" t="s">
        <v>779</v>
      </c>
    </row>
    <row r="114">
      <c r="A114" s="1" t="s">
        <v>780</v>
      </c>
      <c r="B114" s="1" t="s">
        <v>781</v>
      </c>
      <c r="C114" s="1" t="s">
        <v>782</v>
      </c>
      <c r="D114" s="1" t="s">
        <v>783</v>
      </c>
      <c r="E114" s="1" t="s">
        <v>784</v>
      </c>
      <c r="F114" s="1" t="s">
        <v>785</v>
      </c>
      <c r="G114" s="1" t="s">
        <v>786</v>
      </c>
    </row>
    <row r="115">
      <c r="A115" s="1" t="s">
        <v>787</v>
      </c>
      <c r="B115" s="1" t="s">
        <v>788</v>
      </c>
      <c r="C115" s="1" t="s">
        <v>789</v>
      </c>
      <c r="D115" s="1" t="s">
        <v>790</v>
      </c>
      <c r="E115" s="1" t="s">
        <v>791</v>
      </c>
      <c r="F115" s="1" t="s">
        <v>792</v>
      </c>
      <c r="G115" s="1" t="s">
        <v>793</v>
      </c>
    </row>
    <row r="116">
      <c r="A116" s="1" t="s">
        <v>794</v>
      </c>
      <c r="B116" s="1" t="s">
        <v>795</v>
      </c>
      <c r="C116" s="1" t="s">
        <v>796</v>
      </c>
      <c r="D116" s="1" t="s">
        <v>797</v>
      </c>
      <c r="E116" s="1" t="s">
        <v>798</v>
      </c>
      <c r="F116" s="1" t="s">
        <v>799</v>
      </c>
      <c r="G116" s="1" t="s">
        <v>800</v>
      </c>
    </row>
    <row r="117">
      <c r="A117" s="1" t="s">
        <v>801</v>
      </c>
      <c r="B117" s="1" t="s">
        <v>802</v>
      </c>
      <c r="C117" s="1" t="s">
        <v>803</v>
      </c>
      <c r="D117" s="1" t="s">
        <v>804</v>
      </c>
      <c r="E117" s="1" t="s">
        <v>805</v>
      </c>
      <c r="F117" s="1" t="s">
        <v>806</v>
      </c>
      <c r="G117" s="1" t="s">
        <v>807</v>
      </c>
    </row>
    <row r="118">
      <c r="A118" s="1" t="s">
        <v>808</v>
      </c>
      <c r="B118" s="1" t="s">
        <v>809</v>
      </c>
      <c r="C118" s="1" t="s">
        <v>810</v>
      </c>
      <c r="D118" s="1" t="s">
        <v>811</v>
      </c>
      <c r="E118" s="1" t="s">
        <v>812</v>
      </c>
      <c r="F118" s="1" t="s">
        <v>813</v>
      </c>
      <c r="G118" s="1" t="s">
        <v>814</v>
      </c>
    </row>
    <row r="119">
      <c r="A119" s="1" t="s">
        <v>815</v>
      </c>
      <c r="B119" s="1" t="s">
        <v>816</v>
      </c>
      <c r="C119" s="1" t="s">
        <v>817</v>
      </c>
      <c r="D119" s="1" t="s">
        <v>818</v>
      </c>
      <c r="E119" s="1" t="s">
        <v>819</v>
      </c>
      <c r="F119" s="1" t="s">
        <v>806</v>
      </c>
      <c r="G119" s="1" t="s">
        <v>820</v>
      </c>
    </row>
    <row r="120">
      <c r="A120" s="1" t="s">
        <v>821</v>
      </c>
      <c r="B120" s="1" t="s">
        <v>822</v>
      </c>
      <c r="C120" s="1" t="s">
        <v>823</v>
      </c>
      <c r="D120" s="1" t="s">
        <v>824</v>
      </c>
      <c r="E120" s="1" t="s">
        <v>825</v>
      </c>
      <c r="F120" s="1" t="s">
        <v>826</v>
      </c>
      <c r="G120" s="1" t="s">
        <v>827</v>
      </c>
    </row>
    <row r="121">
      <c r="A121" s="1" t="s">
        <v>828</v>
      </c>
      <c r="B121" s="1" t="s">
        <v>829</v>
      </c>
      <c r="C121" s="1" t="s">
        <v>830</v>
      </c>
      <c r="D121" s="1" t="s">
        <v>831</v>
      </c>
      <c r="E121" s="1" t="s">
        <v>832</v>
      </c>
      <c r="F121" s="1" t="s">
        <v>833</v>
      </c>
      <c r="G121" s="1" t="s">
        <v>834</v>
      </c>
    </row>
    <row r="122">
      <c r="A122" s="1" t="s">
        <v>835</v>
      </c>
      <c r="B122" s="1" t="s">
        <v>836</v>
      </c>
      <c r="C122" s="1" t="s">
        <v>837</v>
      </c>
      <c r="D122" s="1" t="s">
        <v>838</v>
      </c>
      <c r="E122" s="1" t="s">
        <v>839</v>
      </c>
      <c r="F122" s="1" t="s">
        <v>840</v>
      </c>
      <c r="G122" s="1" t="s">
        <v>841</v>
      </c>
    </row>
    <row r="123">
      <c r="A123" s="1" t="s">
        <v>842</v>
      </c>
      <c r="B123" s="1" t="s">
        <v>843</v>
      </c>
      <c r="C123" s="1" t="s">
        <v>844</v>
      </c>
      <c r="D123" s="1" t="s">
        <v>845</v>
      </c>
      <c r="E123" s="1" t="s">
        <v>844</v>
      </c>
      <c r="F123" s="1" t="s">
        <v>846</v>
      </c>
      <c r="G123" s="1" t="s">
        <v>847</v>
      </c>
    </row>
    <row r="124">
      <c r="A124" s="1" t="s">
        <v>848</v>
      </c>
      <c r="B124" s="1" t="s">
        <v>849</v>
      </c>
      <c r="C124" s="1" t="s">
        <v>850</v>
      </c>
      <c r="D124" s="1" t="s">
        <v>851</v>
      </c>
      <c r="E124" s="1" t="s">
        <v>852</v>
      </c>
      <c r="F124" s="1" t="s">
        <v>853</v>
      </c>
      <c r="G124" s="1" t="s">
        <v>854</v>
      </c>
    </row>
    <row r="125">
      <c r="A125" s="1" t="s">
        <v>855</v>
      </c>
      <c r="B125" s="1" t="s">
        <v>856</v>
      </c>
      <c r="C125" s="1" t="s">
        <v>857</v>
      </c>
      <c r="D125" s="1" t="s">
        <v>858</v>
      </c>
      <c r="E125" s="1" t="s">
        <v>859</v>
      </c>
      <c r="F125" s="1" t="s">
        <v>860</v>
      </c>
      <c r="G125" s="1" t="s">
        <v>861</v>
      </c>
    </row>
    <row r="126">
      <c r="A126" s="1" t="s">
        <v>862</v>
      </c>
      <c r="B126" s="1" t="s">
        <v>863</v>
      </c>
      <c r="C126" s="1" t="s">
        <v>864</v>
      </c>
      <c r="D126" s="1" t="s">
        <v>865</v>
      </c>
      <c r="E126" s="1" t="s">
        <v>866</v>
      </c>
      <c r="F126" s="1" t="s">
        <v>867</v>
      </c>
      <c r="G126" s="1" t="s">
        <v>868</v>
      </c>
    </row>
    <row r="127">
      <c r="A127" s="1" t="s">
        <v>869</v>
      </c>
      <c r="B127" s="1" t="s">
        <v>870</v>
      </c>
      <c r="C127" s="1" t="s">
        <v>871</v>
      </c>
      <c r="D127" s="1" t="s">
        <v>872</v>
      </c>
      <c r="E127" s="1" t="s">
        <v>873</v>
      </c>
      <c r="F127" s="1" t="s">
        <v>874</v>
      </c>
      <c r="G127" s="1" t="s">
        <v>875</v>
      </c>
    </row>
    <row r="128">
      <c r="A128" s="1" t="s">
        <v>876</v>
      </c>
      <c r="B128" s="1" t="s">
        <v>877</v>
      </c>
      <c r="C128" s="1" t="s">
        <v>878</v>
      </c>
      <c r="D128" s="1" t="s">
        <v>879</v>
      </c>
      <c r="E128" s="1" t="s">
        <v>880</v>
      </c>
      <c r="F128" s="1" t="s">
        <v>881</v>
      </c>
      <c r="G128" s="1" t="s">
        <v>882</v>
      </c>
    </row>
    <row r="129">
      <c r="A129" s="1" t="s">
        <v>883</v>
      </c>
      <c r="B129" s="1" t="s">
        <v>884</v>
      </c>
      <c r="C129" s="1" t="s">
        <v>885</v>
      </c>
      <c r="D129" s="1" t="s">
        <v>886</v>
      </c>
      <c r="E129" s="1" t="s">
        <v>887</v>
      </c>
      <c r="F129" s="1" t="s">
        <v>888</v>
      </c>
      <c r="G129" s="1" t="s">
        <v>889</v>
      </c>
    </row>
    <row r="130">
      <c r="A130" s="1" t="s">
        <v>890</v>
      </c>
      <c r="B130" s="1" t="s">
        <v>891</v>
      </c>
      <c r="C130" s="1" t="s">
        <v>892</v>
      </c>
      <c r="D130" s="1" t="s">
        <v>893</v>
      </c>
      <c r="E130" s="1" t="s">
        <v>894</v>
      </c>
      <c r="F130" s="1" t="s">
        <v>895</v>
      </c>
      <c r="G130" s="1" t="s">
        <v>896</v>
      </c>
    </row>
    <row r="131">
      <c r="A131" s="1" t="s">
        <v>897</v>
      </c>
      <c r="B131" s="1" t="s">
        <v>898</v>
      </c>
      <c r="C131" s="1" t="s">
        <v>899</v>
      </c>
      <c r="D131" s="1" t="s">
        <v>900</v>
      </c>
      <c r="E131" s="1" t="s">
        <v>901</v>
      </c>
      <c r="F131" s="1" t="s">
        <v>902</v>
      </c>
      <c r="G131" s="1" t="s">
        <v>903</v>
      </c>
    </row>
    <row r="132">
      <c r="A132" s="1" t="s">
        <v>904</v>
      </c>
      <c r="B132" s="1" t="s">
        <v>905</v>
      </c>
      <c r="C132" s="1" t="s">
        <v>906</v>
      </c>
      <c r="D132" s="1" t="s">
        <v>907</v>
      </c>
      <c r="E132" s="1" t="s">
        <v>908</v>
      </c>
      <c r="F132" s="1" t="s">
        <v>909</v>
      </c>
      <c r="G132" s="1" t="s">
        <v>910</v>
      </c>
    </row>
    <row r="133">
      <c r="A133" s="1" t="s">
        <v>911</v>
      </c>
      <c r="B133" s="1" t="s">
        <v>912</v>
      </c>
      <c r="C133" s="1" t="s">
        <v>913</v>
      </c>
      <c r="D133" s="1" t="s">
        <v>914</v>
      </c>
      <c r="E133" s="1" t="s">
        <v>915</v>
      </c>
      <c r="F133" s="1" t="s">
        <v>916</v>
      </c>
      <c r="G133" s="1" t="s">
        <v>917</v>
      </c>
    </row>
    <row r="134">
      <c r="A134" s="1" t="s">
        <v>918</v>
      </c>
      <c r="B134" s="1" t="s">
        <v>919</v>
      </c>
      <c r="C134" s="1" t="s">
        <v>920</v>
      </c>
      <c r="D134" s="1" t="s">
        <v>921</v>
      </c>
      <c r="E134" s="1" t="s">
        <v>922</v>
      </c>
      <c r="F134" s="1" t="s">
        <v>127</v>
      </c>
      <c r="G134" s="1" t="s">
        <v>923</v>
      </c>
    </row>
    <row r="135">
      <c r="A135" s="1" t="s">
        <v>924</v>
      </c>
      <c r="B135" s="1" t="s">
        <v>925</v>
      </c>
      <c r="C135" s="1" t="s">
        <v>926</v>
      </c>
      <c r="D135" s="1" t="s">
        <v>927</v>
      </c>
      <c r="E135" s="1" t="s">
        <v>928</v>
      </c>
      <c r="F135" s="1" t="s">
        <v>929</v>
      </c>
      <c r="G135" s="1" t="s">
        <v>930</v>
      </c>
    </row>
    <row r="136">
      <c r="A136" s="1" t="s">
        <v>931</v>
      </c>
      <c r="B136" s="1" t="s">
        <v>932</v>
      </c>
      <c r="C136" s="1" t="s">
        <v>933</v>
      </c>
      <c r="D136" s="1" t="s">
        <v>933</v>
      </c>
      <c r="E136" s="1" t="s">
        <v>934</v>
      </c>
      <c r="F136" s="1" t="s">
        <v>935</v>
      </c>
      <c r="G136" s="1" t="s">
        <v>936</v>
      </c>
    </row>
    <row r="137">
      <c r="A137" s="1" t="s">
        <v>937</v>
      </c>
      <c r="B137" s="1" t="s">
        <v>938</v>
      </c>
      <c r="C137" s="1" t="s">
        <v>939</v>
      </c>
      <c r="D137" s="1" t="s">
        <v>940</v>
      </c>
      <c r="E137" s="1" t="s">
        <v>939</v>
      </c>
      <c r="F137" s="1" t="s">
        <v>941</v>
      </c>
      <c r="G137" s="1" t="s">
        <v>942</v>
      </c>
    </row>
    <row r="138">
      <c r="A138" s="1" t="s">
        <v>943</v>
      </c>
      <c r="B138" s="1" t="s">
        <v>944</v>
      </c>
      <c r="C138" s="1" t="s">
        <v>945</v>
      </c>
      <c r="D138" s="1" t="s">
        <v>946</v>
      </c>
      <c r="E138" s="1" t="s">
        <v>947</v>
      </c>
      <c r="F138" s="1" t="s">
        <v>948</v>
      </c>
      <c r="G138" s="1" t="s">
        <v>949</v>
      </c>
    </row>
    <row r="139">
      <c r="A139" s="1" t="s">
        <v>950</v>
      </c>
      <c r="B139" s="1" t="s">
        <v>951</v>
      </c>
      <c r="C139" s="1" t="s">
        <v>952</v>
      </c>
      <c r="D139" s="1" t="s">
        <v>953</v>
      </c>
      <c r="E139" s="1" t="s">
        <v>954</v>
      </c>
      <c r="F139" s="1" t="s">
        <v>955</v>
      </c>
      <c r="G139" s="1" t="s">
        <v>956</v>
      </c>
    </row>
    <row r="140">
      <c r="A140" s="1" t="s">
        <v>957</v>
      </c>
      <c r="B140" s="1" t="s">
        <v>958</v>
      </c>
      <c r="C140" s="1" t="s">
        <v>959</v>
      </c>
      <c r="D140" s="1" t="s">
        <v>960</v>
      </c>
      <c r="E140" s="1" t="s">
        <v>961</v>
      </c>
      <c r="F140" s="1" t="s">
        <v>962</v>
      </c>
      <c r="G140" s="1" t="s">
        <v>963</v>
      </c>
    </row>
    <row r="141">
      <c r="A141" s="1" t="s">
        <v>964</v>
      </c>
      <c r="B141" s="1" t="s">
        <v>965</v>
      </c>
      <c r="C141" s="1" t="s">
        <v>966</v>
      </c>
      <c r="D141" s="1" t="s">
        <v>967</v>
      </c>
      <c r="E141" s="1" t="s">
        <v>968</v>
      </c>
      <c r="F141" s="1" t="s">
        <v>969</v>
      </c>
      <c r="G141" s="1" t="s">
        <v>970</v>
      </c>
    </row>
    <row r="142">
      <c r="A142" s="1" t="s">
        <v>971</v>
      </c>
      <c r="B142" s="1" t="s">
        <v>972</v>
      </c>
      <c r="C142" s="1" t="s">
        <v>973</v>
      </c>
      <c r="D142" s="1" t="s">
        <v>974</v>
      </c>
      <c r="E142" s="1" t="s">
        <v>975</v>
      </c>
      <c r="F142" s="1" t="s">
        <v>976</v>
      </c>
      <c r="G142" s="1" t="s">
        <v>977</v>
      </c>
    </row>
    <row r="143">
      <c r="A143" s="1" t="s">
        <v>978</v>
      </c>
      <c r="B143" s="1" t="s">
        <v>979</v>
      </c>
      <c r="C143" s="1" t="s">
        <v>980</v>
      </c>
      <c r="D143" s="1" t="s">
        <v>981</v>
      </c>
      <c r="E143" s="1" t="s">
        <v>982</v>
      </c>
      <c r="F143" s="1" t="s">
        <v>983</v>
      </c>
      <c r="G143" s="1" t="s">
        <v>984</v>
      </c>
    </row>
    <row r="144">
      <c r="A144" s="1" t="s">
        <v>985</v>
      </c>
      <c r="B144" s="1" t="s">
        <v>986</v>
      </c>
      <c r="C144" s="1" t="s">
        <v>987</v>
      </c>
      <c r="D144" s="1" t="s">
        <v>988</v>
      </c>
      <c r="E144" s="1" t="s">
        <v>989</v>
      </c>
      <c r="F144" s="1" t="s">
        <v>328</v>
      </c>
      <c r="G144" s="1" t="s">
        <v>990</v>
      </c>
    </row>
    <row r="145">
      <c r="A145" s="1" t="s">
        <v>991</v>
      </c>
      <c r="B145" s="1" t="s">
        <v>992</v>
      </c>
      <c r="C145" s="1" t="s">
        <v>993</v>
      </c>
      <c r="D145" s="1" t="s">
        <v>994</v>
      </c>
      <c r="E145" s="1" t="s">
        <v>995</v>
      </c>
      <c r="F145" s="1" t="s">
        <v>996</v>
      </c>
      <c r="G145" s="1" t="s">
        <v>997</v>
      </c>
    </row>
    <row r="146">
      <c r="A146" s="1" t="s">
        <v>998</v>
      </c>
      <c r="B146" s="1" t="s">
        <v>993</v>
      </c>
      <c r="C146" s="1" t="s">
        <v>999</v>
      </c>
      <c r="D146" s="1" t="s">
        <v>1000</v>
      </c>
      <c r="E146" s="1" t="s">
        <v>1001</v>
      </c>
      <c r="F146" s="1" t="s">
        <v>1002</v>
      </c>
      <c r="G146" s="1" t="s">
        <v>1003</v>
      </c>
    </row>
    <row r="147">
      <c r="A147" s="1" t="s">
        <v>1004</v>
      </c>
      <c r="B147" s="1" t="s">
        <v>999</v>
      </c>
      <c r="C147" s="1" t="s">
        <v>1005</v>
      </c>
      <c r="D147" s="1" t="s">
        <v>1006</v>
      </c>
      <c r="E147" s="1" t="s">
        <v>1007</v>
      </c>
      <c r="F147" s="1" t="s">
        <v>1008</v>
      </c>
      <c r="G147" s="1" t="s">
        <v>1009</v>
      </c>
    </row>
    <row r="148">
      <c r="A148" s="1" t="s">
        <v>1010</v>
      </c>
      <c r="B148" s="1" t="s">
        <v>1005</v>
      </c>
      <c r="C148" s="1" t="s">
        <v>1011</v>
      </c>
      <c r="D148" s="1" t="s">
        <v>1012</v>
      </c>
      <c r="E148" s="1" t="s">
        <v>1013</v>
      </c>
      <c r="F148" s="1" t="s">
        <v>1014</v>
      </c>
      <c r="G148" s="1" t="s">
        <v>1015</v>
      </c>
    </row>
    <row r="149">
      <c r="A149" s="1" t="s">
        <v>1016</v>
      </c>
      <c r="B149" s="1" t="s">
        <v>1011</v>
      </c>
      <c r="C149" s="1" t="s">
        <v>1017</v>
      </c>
      <c r="D149" s="1" t="s">
        <v>1018</v>
      </c>
      <c r="E149" s="1" t="s">
        <v>1019</v>
      </c>
      <c r="F149" s="1" t="s">
        <v>1020</v>
      </c>
      <c r="G149" s="1" t="s">
        <v>1021</v>
      </c>
    </row>
    <row r="150">
      <c r="A150" s="1" t="s">
        <v>1022</v>
      </c>
      <c r="B150" s="1" t="s">
        <v>1023</v>
      </c>
      <c r="C150" s="1" t="s">
        <v>1024</v>
      </c>
      <c r="D150" s="1" t="s">
        <v>1025</v>
      </c>
      <c r="E150" s="1" t="s">
        <v>1026</v>
      </c>
      <c r="F150" s="1" t="s">
        <v>1027</v>
      </c>
      <c r="G150" s="1" t="s">
        <v>1028</v>
      </c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customWidth="1" min="11" max="11" width="18.43"/>
    <col hidden="1" min="17" max="20" width="14.43"/>
    <col hidden="1" min="32" max="35" width="14.43"/>
    <col hidden="1" min="47" max="50" width="14.43"/>
  </cols>
  <sheetData>
    <row r="1">
      <c r="A1" s="204" t="s">
        <v>1223</v>
      </c>
      <c r="B1" s="205" t="s">
        <v>1224</v>
      </c>
      <c r="C1" s="205" t="s">
        <v>1225</v>
      </c>
      <c r="D1" s="205" t="s">
        <v>1226</v>
      </c>
      <c r="E1" s="205" t="s">
        <v>1227</v>
      </c>
      <c r="F1" s="177" t="s">
        <v>1228</v>
      </c>
      <c r="G1" s="177" t="s">
        <v>1229</v>
      </c>
      <c r="H1" s="206" t="s">
        <v>1450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204" t="s">
        <v>1223</v>
      </c>
      <c r="Q1" s="205" t="s">
        <v>1224</v>
      </c>
      <c r="R1" s="205" t="s">
        <v>1225</v>
      </c>
      <c r="S1" s="205" t="s">
        <v>1226</v>
      </c>
      <c r="T1" s="205" t="s">
        <v>1227</v>
      </c>
      <c r="U1" s="177" t="s">
        <v>1228</v>
      </c>
      <c r="V1" s="177" t="s">
        <v>1229</v>
      </c>
      <c r="W1" s="206" t="s">
        <v>1451</v>
      </c>
      <c r="X1" s="206" t="s">
        <v>1231</v>
      </c>
      <c r="Y1" s="177" t="s">
        <v>1448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204" t="s">
        <v>1223</v>
      </c>
      <c r="AF1" s="205" t="s">
        <v>1224</v>
      </c>
      <c r="AG1" s="205" t="s">
        <v>1225</v>
      </c>
      <c r="AH1" s="205" t="s">
        <v>1226</v>
      </c>
      <c r="AI1" s="205" t="s">
        <v>1227</v>
      </c>
      <c r="AJ1" s="177" t="s">
        <v>1228</v>
      </c>
      <c r="AK1" s="177" t="s">
        <v>1229</v>
      </c>
      <c r="AL1" s="206" t="s">
        <v>1451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204" t="s">
        <v>1223</v>
      </c>
      <c r="AU1" s="205" t="s">
        <v>1224</v>
      </c>
      <c r="AV1" s="205" t="s">
        <v>1225</v>
      </c>
      <c r="AW1" s="205" t="s">
        <v>1226</v>
      </c>
      <c r="AX1" s="205" t="s">
        <v>1227</v>
      </c>
      <c r="AY1" s="177" t="s">
        <v>1228</v>
      </c>
      <c r="AZ1" s="177" t="s">
        <v>1229</v>
      </c>
      <c r="BA1" s="206" t="s">
        <v>1451</v>
      </c>
      <c r="BB1" s="206" t="s">
        <v>1446</v>
      </c>
      <c r="BC1" s="177" t="s">
        <v>1452</v>
      </c>
      <c r="BD1" s="177" t="s">
        <v>1136</v>
      </c>
      <c r="BE1" s="177" t="s">
        <v>1236</v>
      </c>
      <c r="BF1" s="196" t="s">
        <v>1234</v>
      </c>
      <c r="BG1" s="196" t="s">
        <v>1235</v>
      </c>
      <c r="BH1" s="177" t="s">
        <v>1449</v>
      </c>
      <c r="BI1" s="177" t="s">
        <v>1346</v>
      </c>
      <c r="BJ1" s="177" t="s">
        <v>1347</v>
      </c>
    </row>
    <row r="2">
      <c r="A2" s="208">
        <v>42696.0</v>
      </c>
      <c r="B2" s="209">
        <v>5200.0</v>
      </c>
      <c r="C2" s="209">
        <v>5250.0</v>
      </c>
      <c r="D2" s="209">
        <v>5150.0</v>
      </c>
      <c r="E2" s="209">
        <v>5250.0</v>
      </c>
      <c r="F2" s="180">
        <v>4507.762</v>
      </c>
      <c r="G2" s="166">
        <v>5204.674</v>
      </c>
      <c r="H2" s="181"/>
      <c r="I2" s="181"/>
      <c r="J2" s="166"/>
      <c r="K2" s="166"/>
      <c r="L2" s="166">
        <v>1.45088E7</v>
      </c>
      <c r="M2" s="166">
        <v>1.8359314591E10</v>
      </c>
      <c r="N2" s="7">
        <f t="shared" ref="N2:N34" si="2">L2/M2</f>
        <v>0.0007902691535</v>
      </c>
      <c r="P2" s="208">
        <v>43062.0</v>
      </c>
      <c r="Q2" s="209">
        <v>8200.0</v>
      </c>
      <c r="R2" s="209">
        <v>8275.0</v>
      </c>
      <c r="S2" s="209">
        <v>8200.0</v>
      </c>
      <c r="T2" s="209">
        <v>8225.0</v>
      </c>
      <c r="U2" s="180">
        <v>7522.312</v>
      </c>
      <c r="V2" s="166">
        <v>6063.245</v>
      </c>
      <c r="W2" s="181"/>
      <c r="X2" s="181"/>
      <c r="Y2" s="166"/>
      <c r="Z2" s="166"/>
      <c r="AA2" s="166">
        <v>7683800.0</v>
      </c>
      <c r="AB2" s="166">
        <v>1.8359314591E10</v>
      </c>
      <c r="AC2" s="7">
        <f t="shared" ref="AC2:AC34" si="4">AA2/AB2</f>
        <v>0.0004185232494</v>
      </c>
      <c r="AE2" s="208">
        <v>43427.0</v>
      </c>
      <c r="AF2" s="209">
        <v>8425.0</v>
      </c>
      <c r="AG2" s="209">
        <v>8500.0</v>
      </c>
      <c r="AH2" s="209">
        <v>8350.0</v>
      </c>
      <c r="AI2" s="209">
        <v>8425.0</v>
      </c>
      <c r="AJ2" s="180">
        <v>7925.375</v>
      </c>
      <c r="AK2" s="166">
        <v>6006.202</v>
      </c>
      <c r="AL2" s="181"/>
      <c r="AM2" s="181"/>
      <c r="AN2" s="166"/>
      <c r="AO2" s="166"/>
      <c r="AP2" s="166">
        <v>8195200.0</v>
      </c>
      <c r="AQ2" s="166">
        <v>1.8359314591E10</v>
      </c>
      <c r="AR2" s="7">
        <f t="shared" ref="AR2:AR34" si="6">AP2/AQ2</f>
        <v>0.0004463783198</v>
      </c>
      <c r="AT2" s="208">
        <v>43789.0</v>
      </c>
      <c r="AU2" s="209">
        <v>7600.0</v>
      </c>
      <c r="AV2" s="209">
        <v>7675.0</v>
      </c>
      <c r="AW2" s="209">
        <v>7500.0</v>
      </c>
      <c r="AX2" s="209">
        <v>7650.0</v>
      </c>
      <c r="AY2" s="180">
        <v>7368.807</v>
      </c>
      <c r="AZ2" s="166">
        <v>6155.109</v>
      </c>
      <c r="BA2" s="181"/>
      <c r="BB2" s="181"/>
      <c r="BC2" s="166"/>
      <c r="BD2" s="166"/>
      <c r="BE2" s="166">
        <v>2.41555E7</v>
      </c>
      <c r="BF2" s="166">
        <v>1.8359314591E10</v>
      </c>
      <c r="BG2" s="166">
        <f t="shared" ref="BG2:BG34" si="8">BE2/BF2</f>
        <v>0.001315708159</v>
      </c>
      <c r="BH2" s="166"/>
      <c r="BI2" s="166"/>
      <c r="BJ2" s="166">
        <f t="shared" ref="BJ2:BJ34" si="9">average(BG2,AR2,AC2,N2)</f>
        <v>0.0007427197204</v>
      </c>
    </row>
    <row r="3">
      <c r="A3" s="208">
        <v>42697.0</v>
      </c>
      <c r="B3" s="209">
        <v>5200.0</v>
      </c>
      <c r="C3" s="209">
        <v>5225.0</v>
      </c>
      <c r="D3" s="209">
        <v>5100.0</v>
      </c>
      <c r="E3" s="209">
        <v>5125.0</v>
      </c>
      <c r="F3" s="180">
        <v>4400.434</v>
      </c>
      <c r="G3" s="166">
        <v>5211.996</v>
      </c>
      <c r="H3" s="181">
        <f t="shared" ref="H3:I3" si="1">(F3-F2)/F2</f>
        <v>-0.02380959776</v>
      </c>
      <c r="I3" s="181">
        <f t="shared" si="1"/>
        <v>0.001406812415</v>
      </c>
      <c r="J3" s="166"/>
      <c r="K3" s="166"/>
      <c r="L3" s="166">
        <v>3.37345E7</v>
      </c>
      <c r="M3" s="166">
        <v>1.8359314591E10</v>
      </c>
      <c r="N3" s="7">
        <f t="shared" si="2"/>
        <v>0.001837459663</v>
      </c>
      <c r="P3" s="208">
        <v>43063.0</v>
      </c>
      <c r="Q3" s="209">
        <v>8325.0</v>
      </c>
      <c r="R3" s="209">
        <v>8325.0</v>
      </c>
      <c r="S3" s="209">
        <v>8175.0</v>
      </c>
      <c r="T3" s="209">
        <v>8225.0</v>
      </c>
      <c r="U3" s="180">
        <v>7522.312</v>
      </c>
      <c r="V3" s="166">
        <v>6067.142</v>
      </c>
      <c r="W3" s="181">
        <f t="shared" ref="W3:X3" si="3">(U3-U2)/U2</f>
        <v>0</v>
      </c>
      <c r="X3" s="181">
        <f t="shared" si="3"/>
        <v>0.0006427251414</v>
      </c>
      <c r="Y3" s="166"/>
      <c r="Z3" s="166"/>
      <c r="AA3" s="166">
        <v>8447300.0</v>
      </c>
      <c r="AB3" s="166">
        <v>1.8359314591E10</v>
      </c>
      <c r="AC3" s="7">
        <f t="shared" si="4"/>
        <v>0.0004601097692</v>
      </c>
      <c r="AE3" s="208">
        <v>43430.0</v>
      </c>
      <c r="AF3" s="209">
        <v>8425.0</v>
      </c>
      <c r="AG3" s="209">
        <v>8500.0</v>
      </c>
      <c r="AH3" s="209">
        <v>8350.0</v>
      </c>
      <c r="AI3" s="209">
        <v>8425.0</v>
      </c>
      <c r="AJ3" s="180">
        <v>7925.375</v>
      </c>
      <c r="AK3" s="166">
        <v>6022.778</v>
      </c>
      <c r="AL3" s="181">
        <f t="shared" ref="AL3:AM3" si="5">(AJ3-AJ2)/AJ2</f>
        <v>0</v>
      </c>
      <c r="AM3" s="181">
        <f t="shared" si="5"/>
        <v>0.002759813939</v>
      </c>
      <c r="AN3" s="166"/>
      <c r="AO3" s="166"/>
      <c r="AP3" s="166">
        <v>1.47099E7</v>
      </c>
      <c r="AQ3" s="166">
        <v>1.8359314591E10</v>
      </c>
      <c r="AR3" s="7">
        <f t="shared" si="6"/>
        <v>0.0008012227214</v>
      </c>
      <c r="AT3" s="208">
        <v>43790.0</v>
      </c>
      <c r="AU3" s="209">
        <v>7625.0</v>
      </c>
      <c r="AV3" s="209">
        <v>7725.0</v>
      </c>
      <c r="AW3" s="209">
        <v>7525.0</v>
      </c>
      <c r="AX3" s="209">
        <v>7700.0</v>
      </c>
      <c r="AY3" s="180">
        <v>7416.969</v>
      </c>
      <c r="AZ3" s="166">
        <v>6117.364</v>
      </c>
      <c r="BA3" s="181">
        <f t="shared" ref="BA3:BB3" si="7">(AY3-AY2)/AY2</f>
        <v>0.006535929086</v>
      </c>
      <c r="BB3" s="181">
        <f t="shared" si="7"/>
        <v>-0.006132304075</v>
      </c>
      <c r="BC3" s="166"/>
      <c r="BD3" s="166"/>
      <c r="BE3" s="166">
        <v>2.10399E7</v>
      </c>
      <c r="BF3" s="166">
        <v>1.8359314591E10</v>
      </c>
      <c r="BG3" s="166">
        <f t="shared" si="8"/>
        <v>0.001146006835</v>
      </c>
      <c r="BH3" s="181">
        <f t="shared" ref="BH3:BH34" si="14">average(H3,W3,AL3,BA3)</f>
        <v>-0.004318417168</v>
      </c>
      <c r="BI3" s="166"/>
      <c r="BJ3" s="166">
        <f t="shared" si="9"/>
        <v>0.001061199747</v>
      </c>
    </row>
    <row r="4">
      <c r="A4" s="208">
        <v>42698.0</v>
      </c>
      <c r="B4" s="209">
        <v>5100.0</v>
      </c>
      <c r="C4" s="209">
        <v>5175.0</v>
      </c>
      <c r="D4" s="209">
        <v>5000.0</v>
      </c>
      <c r="E4" s="209">
        <v>5000.0</v>
      </c>
      <c r="F4" s="180">
        <v>4293.106</v>
      </c>
      <c r="G4" s="166">
        <v>5107.623</v>
      </c>
      <c r="H4" s="181">
        <f t="shared" ref="H4:I4" si="10">(F4-F3)/F3</f>
        <v>-0.0243903215</v>
      </c>
      <c r="I4" s="181">
        <f t="shared" si="10"/>
        <v>-0.0200255334</v>
      </c>
      <c r="J4" s="166"/>
      <c r="K4" s="166"/>
      <c r="L4" s="166">
        <v>2.86938E7</v>
      </c>
      <c r="M4" s="166">
        <v>1.8359314591E10</v>
      </c>
      <c r="N4" s="7">
        <f t="shared" si="2"/>
        <v>0.001562901483</v>
      </c>
      <c r="P4" s="208">
        <v>43066.0</v>
      </c>
      <c r="Q4" s="209">
        <v>8275.0</v>
      </c>
      <c r="R4" s="209">
        <v>8275.0</v>
      </c>
      <c r="S4" s="209">
        <v>8100.0</v>
      </c>
      <c r="T4" s="209">
        <v>8150.0</v>
      </c>
      <c r="U4" s="180">
        <v>7453.718</v>
      </c>
      <c r="V4" s="166">
        <v>6064.589</v>
      </c>
      <c r="W4" s="181">
        <f t="shared" ref="W4:X4" si="11">(U4-U3)/U3</f>
        <v>-0.009118739026</v>
      </c>
      <c r="X4" s="181">
        <f t="shared" si="11"/>
        <v>-0.0004207912061</v>
      </c>
      <c r="Y4" s="166"/>
      <c r="Z4" s="166"/>
      <c r="AA4" s="166">
        <v>9632900.0</v>
      </c>
      <c r="AB4" s="166">
        <v>1.8359314591E10</v>
      </c>
      <c r="AC4" s="7">
        <f t="shared" si="4"/>
        <v>0.0005246873434</v>
      </c>
      <c r="AE4" s="208">
        <v>43431.0</v>
      </c>
      <c r="AF4" s="209">
        <v>8325.0</v>
      </c>
      <c r="AG4" s="209">
        <v>8675.0</v>
      </c>
      <c r="AH4" s="209">
        <v>8325.0</v>
      </c>
      <c r="AI4" s="209">
        <v>8650.0</v>
      </c>
      <c r="AJ4" s="180">
        <v>8137.031</v>
      </c>
      <c r="AK4" s="166">
        <v>6013.589</v>
      </c>
      <c r="AL4" s="181">
        <f t="shared" ref="AL4:AM4" si="12">(AJ4-AJ3)/AJ3</f>
        <v>0.02670611801</v>
      </c>
      <c r="AM4" s="181">
        <f t="shared" si="12"/>
        <v>-0.001525707904</v>
      </c>
      <c r="AN4" s="166"/>
      <c r="AO4" s="166"/>
      <c r="AP4" s="166">
        <v>4.09492E7</v>
      </c>
      <c r="AQ4" s="166">
        <v>1.8359314591E10</v>
      </c>
      <c r="AR4" s="7">
        <f t="shared" si="6"/>
        <v>0.00223043185</v>
      </c>
      <c r="AT4" s="208">
        <v>43791.0</v>
      </c>
      <c r="AU4" s="209">
        <v>7700.0</v>
      </c>
      <c r="AV4" s="209">
        <v>7700.0</v>
      </c>
      <c r="AW4" s="209">
        <v>7625.0</v>
      </c>
      <c r="AX4" s="209">
        <v>7650.0</v>
      </c>
      <c r="AY4" s="180">
        <v>7368.807</v>
      </c>
      <c r="AZ4" s="166">
        <v>6100.242</v>
      </c>
      <c r="BA4" s="181">
        <f t="shared" ref="BA4:BB4" si="13">(AY4-AY3)/AY3</f>
        <v>-0.006493488108</v>
      </c>
      <c r="BB4" s="181">
        <f t="shared" si="13"/>
        <v>-0.002798917965</v>
      </c>
      <c r="BC4" s="166"/>
      <c r="BD4" s="166"/>
      <c r="BE4" s="166">
        <v>1.06235E7</v>
      </c>
      <c r="BF4" s="166">
        <v>1.8359314591E10</v>
      </c>
      <c r="BG4" s="166">
        <f t="shared" si="8"/>
        <v>0.0005786436061</v>
      </c>
      <c r="BH4" s="181">
        <f t="shared" si="14"/>
        <v>-0.003324107657</v>
      </c>
      <c r="BI4" s="166"/>
      <c r="BJ4" s="166">
        <f t="shared" si="9"/>
        <v>0.001224166071</v>
      </c>
    </row>
    <row r="5">
      <c r="A5" s="208">
        <v>42699.0</v>
      </c>
      <c r="B5" s="209">
        <v>5000.0</v>
      </c>
      <c r="C5" s="209">
        <v>5150.0</v>
      </c>
      <c r="D5" s="209">
        <v>5000.0</v>
      </c>
      <c r="E5" s="209">
        <v>5025.0</v>
      </c>
      <c r="F5" s="180">
        <v>4314.572</v>
      </c>
      <c r="G5" s="166">
        <v>5122.104</v>
      </c>
      <c r="H5" s="181">
        <f t="shared" ref="H5:I5" si="15">(F5-F4)/F4</f>
        <v>0.005000109478</v>
      </c>
      <c r="I5" s="181">
        <f t="shared" si="15"/>
        <v>0.002835174013</v>
      </c>
      <c r="J5" s="166"/>
      <c r="K5" s="166"/>
      <c r="L5" s="166">
        <v>1.02599E7</v>
      </c>
      <c r="M5" s="166">
        <v>1.8359314591E10</v>
      </c>
      <c r="N5" s="7">
        <f t="shared" si="2"/>
        <v>0.0005588389452</v>
      </c>
      <c r="P5" s="208">
        <v>43067.0</v>
      </c>
      <c r="Q5" s="209">
        <v>8100.0</v>
      </c>
      <c r="R5" s="209">
        <v>8400.0</v>
      </c>
      <c r="S5" s="209">
        <v>8050.0</v>
      </c>
      <c r="T5" s="209">
        <v>8400.0</v>
      </c>
      <c r="U5" s="180">
        <v>7682.36</v>
      </c>
      <c r="V5" s="166">
        <v>6070.716</v>
      </c>
      <c r="W5" s="181">
        <f t="shared" ref="W5:X5" si="16">(U5-U4)/U4</f>
        <v>0.03067489272</v>
      </c>
      <c r="X5" s="181">
        <f t="shared" si="16"/>
        <v>0.001010291052</v>
      </c>
      <c r="Y5" s="166"/>
      <c r="Z5" s="166"/>
      <c r="AA5" s="166">
        <v>1.98011E7</v>
      </c>
      <c r="AB5" s="166">
        <v>1.8359314591E10</v>
      </c>
      <c r="AC5" s="7">
        <f t="shared" si="4"/>
        <v>0.001078531549</v>
      </c>
      <c r="AE5" s="208">
        <v>43432.0</v>
      </c>
      <c r="AF5" s="209">
        <v>8750.0</v>
      </c>
      <c r="AG5" s="209">
        <v>8750.0</v>
      </c>
      <c r="AH5" s="209">
        <v>8500.0</v>
      </c>
      <c r="AI5" s="209">
        <v>8550.0</v>
      </c>
      <c r="AJ5" s="180">
        <v>8042.962</v>
      </c>
      <c r="AK5" s="166">
        <v>5991.246</v>
      </c>
      <c r="AL5" s="181">
        <f t="shared" ref="AL5:AM5" si="17">(AJ5-AJ4)/AJ4</f>
        <v>-0.01156060484</v>
      </c>
      <c r="AM5" s="181">
        <f t="shared" si="17"/>
        <v>-0.00371541853</v>
      </c>
      <c r="AN5" s="166"/>
      <c r="AO5" s="166"/>
      <c r="AP5" s="166">
        <v>2.72577E7</v>
      </c>
      <c r="AQ5" s="166">
        <v>1.8359314591E10</v>
      </c>
      <c r="AR5" s="7">
        <f t="shared" si="6"/>
        <v>0.001484679609</v>
      </c>
      <c r="AT5" s="208">
        <v>43794.0</v>
      </c>
      <c r="AU5" s="209">
        <v>7625.0</v>
      </c>
      <c r="AV5" s="209">
        <v>7650.0</v>
      </c>
      <c r="AW5" s="209">
        <v>7475.0</v>
      </c>
      <c r="AX5" s="209">
        <v>7500.0</v>
      </c>
      <c r="AY5" s="180">
        <v>7224.32</v>
      </c>
      <c r="AZ5" s="166">
        <v>6070.762</v>
      </c>
      <c r="BA5" s="181">
        <f t="shared" ref="BA5:BB5" si="18">(AY5-AY4)/AY4</f>
        <v>-0.01960792297</v>
      </c>
      <c r="BB5" s="181">
        <f t="shared" si="18"/>
        <v>-0.004832595166</v>
      </c>
      <c r="BC5" s="166"/>
      <c r="BD5" s="166"/>
      <c r="BE5" s="166">
        <v>1.25893E7</v>
      </c>
      <c r="BF5" s="166">
        <v>1.8359314591E10</v>
      </c>
      <c r="BG5" s="166">
        <f t="shared" si="8"/>
        <v>0.0006857173201</v>
      </c>
      <c r="BH5" s="181">
        <f t="shared" si="14"/>
        <v>0.001126618597</v>
      </c>
      <c r="BI5" s="166"/>
      <c r="BJ5" s="166">
        <f t="shared" si="9"/>
        <v>0.0009519418556</v>
      </c>
    </row>
    <row r="6">
      <c r="A6" s="208">
        <v>42702.0</v>
      </c>
      <c r="B6" s="209">
        <v>5025.0</v>
      </c>
      <c r="C6" s="209">
        <v>5100.0</v>
      </c>
      <c r="D6" s="209">
        <v>5025.0</v>
      </c>
      <c r="E6" s="209">
        <v>5075.0</v>
      </c>
      <c r="F6" s="180">
        <v>4357.503</v>
      </c>
      <c r="G6" s="166">
        <v>5114.572</v>
      </c>
      <c r="H6" s="181">
        <f t="shared" ref="H6:I6" si="19">(F6-F5)/F5</f>
        <v>0.009950233766</v>
      </c>
      <c r="I6" s="181">
        <f t="shared" si="19"/>
        <v>-0.001470489471</v>
      </c>
      <c r="J6" s="166"/>
      <c r="K6" s="166"/>
      <c r="L6" s="166">
        <v>7859700.0</v>
      </c>
      <c r="M6" s="166">
        <v>1.8359314591E10</v>
      </c>
      <c r="N6" s="7">
        <f t="shared" si="2"/>
        <v>0.0004281042171</v>
      </c>
      <c r="P6" s="208">
        <v>43068.0</v>
      </c>
      <c r="Q6" s="209">
        <v>8375.0</v>
      </c>
      <c r="R6" s="209">
        <v>8400.0</v>
      </c>
      <c r="S6" s="209">
        <v>8250.0</v>
      </c>
      <c r="T6" s="209">
        <v>8400.0</v>
      </c>
      <c r="U6" s="180">
        <v>7682.36</v>
      </c>
      <c r="V6" s="166">
        <v>6061.367</v>
      </c>
      <c r="W6" s="181">
        <f t="shared" ref="W6:X6" si="20">(U6-U5)/U5</f>
        <v>0</v>
      </c>
      <c r="X6" s="181">
        <f t="shared" si="20"/>
        <v>-0.001540016038</v>
      </c>
      <c r="Y6" s="166"/>
      <c r="Z6" s="166"/>
      <c r="AA6" s="166">
        <v>1.3699E7</v>
      </c>
      <c r="AB6" s="166">
        <v>1.8359314591E10</v>
      </c>
      <c r="AC6" s="7">
        <f t="shared" si="4"/>
        <v>0.000746160753</v>
      </c>
      <c r="AE6" s="208">
        <v>43433.0</v>
      </c>
      <c r="AF6" s="209">
        <v>8650.0</v>
      </c>
      <c r="AG6" s="209">
        <v>9050.0</v>
      </c>
      <c r="AH6" s="209">
        <v>8650.0</v>
      </c>
      <c r="AI6" s="209">
        <v>8775.0</v>
      </c>
      <c r="AJ6" s="180">
        <v>8254.618</v>
      </c>
      <c r="AK6" s="166">
        <v>6107.168</v>
      </c>
      <c r="AL6" s="181">
        <f t="shared" ref="AL6:AM6" si="21">(AJ6-AJ5)/AJ5</f>
        <v>0.02631567823</v>
      </c>
      <c r="AM6" s="181">
        <f t="shared" si="21"/>
        <v>0.01934856289</v>
      </c>
      <c r="AN6" s="166"/>
      <c r="AO6" s="166"/>
      <c r="AP6" s="166">
        <v>4.50051E7</v>
      </c>
      <c r="AQ6" s="166">
        <v>1.8359314591E10</v>
      </c>
      <c r="AR6" s="7">
        <f t="shared" si="6"/>
        <v>0.002451349683</v>
      </c>
      <c r="AT6" s="208">
        <v>43795.0</v>
      </c>
      <c r="AU6" s="209">
        <v>7525.0</v>
      </c>
      <c r="AV6" s="209">
        <v>7575.0</v>
      </c>
      <c r="AW6" s="209">
        <v>7425.0</v>
      </c>
      <c r="AX6" s="209">
        <v>7500.0</v>
      </c>
      <c r="AY6" s="180">
        <v>7224.32</v>
      </c>
      <c r="AZ6" s="166">
        <v>6026.188</v>
      </c>
      <c r="BA6" s="181">
        <f t="shared" ref="BA6:BB6" si="22">(AY6-AY5)/AY5</f>
        <v>0</v>
      </c>
      <c r="BB6" s="181">
        <f t="shared" si="22"/>
        <v>-0.00734240611</v>
      </c>
      <c r="BC6" s="166"/>
      <c r="BD6" s="166"/>
      <c r="BE6" s="166">
        <v>3.69214E7</v>
      </c>
      <c r="BF6" s="166">
        <v>1.8359314591E10</v>
      </c>
      <c r="BG6" s="166">
        <f t="shared" si="8"/>
        <v>0.002011044575</v>
      </c>
      <c r="BH6" s="181">
        <f t="shared" si="14"/>
        <v>0.009066477999</v>
      </c>
      <c r="BI6" s="166"/>
      <c r="BJ6" s="166">
        <f t="shared" si="9"/>
        <v>0.001409164807</v>
      </c>
    </row>
    <row r="7">
      <c r="A7" s="208">
        <v>42703.0</v>
      </c>
      <c r="B7" s="209">
        <v>5075.0</v>
      </c>
      <c r="C7" s="209">
        <v>5200.0</v>
      </c>
      <c r="D7" s="209">
        <v>5075.0</v>
      </c>
      <c r="E7" s="209">
        <v>5100.0</v>
      </c>
      <c r="F7" s="180">
        <v>4378.969</v>
      </c>
      <c r="G7" s="166">
        <v>5136.667</v>
      </c>
      <c r="H7" s="181">
        <f t="shared" ref="H7:I7" si="23">(F7-F6)/F6</f>
        <v>0.004926215771</v>
      </c>
      <c r="I7" s="181">
        <f t="shared" si="23"/>
        <v>0.004320009573</v>
      </c>
      <c r="J7" s="166"/>
      <c r="K7" s="166"/>
      <c r="L7" s="166">
        <v>1.0763E7</v>
      </c>
      <c r="M7" s="166">
        <v>1.8359314591E10</v>
      </c>
      <c r="N7" s="7">
        <f t="shared" si="2"/>
        <v>0.0005862419289</v>
      </c>
      <c r="P7" s="208">
        <v>43069.0</v>
      </c>
      <c r="Q7" s="209">
        <v>8325.0</v>
      </c>
      <c r="R7" s="209">
        <v>8400.0</v>
      </c>
      <c r="S7" s="209">
        <v>8100.0</v>
      </c>
      <c r="T7" s="209">
        <v>8100.0</v>
      </c>
      <c r="U7" s="180">
        <v>7407.991</v>
      </c>
      <c r="V7" s="166">
        <v>5952.138</v>
      </c>
      <c r="W7" s="181">
        <f t="shared" ref="W7:X7" si="24">(U7-U6)/U6</f>
        <v>-0.03571415555</v>
      </c>
      <c r="X7" s="181">
        <f t="shared" si="24"/>
        <v>-0.01802052243</v>
      </c>
      <c r="Y7" s="166"/>
      <c r="Z7" s="166"/>
      <c r="AA7" s="166">
        <v>2.33089E7</v>
      </c>
      <c r="AB7" s="166">
        <v>1.8359314591E10</v>
      </c>
      <c r="AC7" s="7">
        <f t="shared" si="4"/>
        <v>0.001269595326</v>
      </c>
      <c r="AE7" s="208">
        <v>43434.0</v>
      </c>
      <c r="AF7" s="209">
        <v>8650.0</v>
      </c>
      <c r="AG7" s="209">
        <v>8775.0</v>
      </c>
      <c r="AH7" s="209">
        <v>8450.0</v>
      </c>
      <c r="AI7" s="209">
        <v>8500.0</v>
      </c>
      <c r="AJ7" s="180">
        <v>7995.927</v>
      </c>
      <c r="AK7" s="166">
        <v>6056.124</v>
      </c>
      <c r="AL7" s="181">
        <f t="shared" ref="AL7:AM7" si="25">(AJ7-AJ6)/AJ6</f>
        <v>-0.03133894264</v>
      </c>
      <c r="AM7" s="181">
        <f t="shared" si="25"/>
        <v>-0.008358047462</v>
      </c>
      <c r="AN7" s="166"/>
      <c r="AO7" s="166"/>
      <c r="AP7" s="166">
        <v>6.12225E7</v>
      </c>
      <c r="AQ7" s="166">
        <v>1.8359314591E10</v>
      </c>
      <c r="AR7" s="7">
        <f t="shared" si="6"/>
        <v>0.003334683313</v>
      </c>
      <c r="AT7" s="208">
        <v>43796.0</v>
      </c>
      <c r="AU7" s="209">
        <v>7450.0</v>
      </c>
      <c r="AV7" s="209">
        <v>7575.0</v>
      </c>
      <c r="AW7" s="209">
        <v>7425.0</v>
      </c>
      <c r="AX7" s="209">
        <v>7475.0</v>
      </c>
      <c r="AY7" s="180">
        <v>7200.239</v>
      </c>
      <c r="AZ7" s="166">
        <v>6023.039</v>
      </c>
      <c r="BA7" s="181">
        <f t="shared" ref="BA7:BB7" si="26">(AY7-AY6)/AY6</f>
        <v>-0.003333324105</v>
      </c>
      <c r="BB7" s="181">
        <f t="shared" si="26"/>
        <v>-0.0005225525656</v>
      </c>
      <c r="BC7" s="166"/>
      <c r="BD7" s="166"/>
      <c r="BE7" s="166">
        <v>1.23849E7</v>
      </c>
      <c r="BF7" s="166">
        <v>1.8359314591E10</v>
      </c>
      <c r="BG7" s="166">
        <f t="shared" si="8"/>
        <v>0.0006745840069</v>
      </c>
      <c r="BH7" s="181">
        <f t="shared" si="14"/>
        <v>-0.01636505163</v>
      </c>
      <c r="BI7" s="166"/>
      <c r="BJ7" s="166">
        <f t="shared" si="9"/>
        <v>0.001466276144</v>
      </c>
    </row>
    <row r="8">
      <c r="A8" s="208">
        <v>42704.0</v>
      </c>
      <c r="B8" s="209">
        <v>5150.0</v>
      </c>
      <c r="C8" s="209">
        <v>5275.0</v>
      </c>
      <c r="D8" s="209">
        <v>5125.0</v>
      </c>
      <c r="E8" s="209">
        <v>5175.0</v>
      </c>
      <c r="F8" s="180">
        <v>4443.365</v>
      </c>
      <c r="G8" s="166">
        <v>5148.91</v>
      </c>
      <c r="H8" s="181">
        <f t="shared" ref="H8:I8" si="27">(F8-F7)/F7</f>
        <v>0.01470574466</v>
      </c>
      <c r="I8" s="181">
        <f t="shared" si="27"/>
        <v>0.002383452149</v>
      </c>
      <c r="J8" s="166"/>
      <c r="K8" s="166"/>
      <c r="L8" s="166">
        <v>2.61601E7</v>
      </c>
      <c r="M8" s="166">
        <v>1.8359314591E10</v>
      </c>
      <c r="N8" s="7">
        <f t="shared" si="2"/>
        <v>0.001424895242</v>
      </c>
      <c r="P8" s="208">
        <v>43070.0</v>
      </c>
      <c r="Q8" s="209">
        <v>8100.0</v>
      </c>
      <c r="R8" s="209">
        <v>8100.0</v>
      </c>
      <c r="S8" s="209">
        <v>8100.0</v>
      </c>
      <c r="T8" s="209">
        <v>8100.0</v>
      </c>
      <c r="U8" s="180">
        <v>7407.991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1.8359314591E10</v>
      </c>
      <c r="AC8" s="7">
        <f t="shared" si="4"/>
        <v>0</v>
      </c>
      <c r="AE8" s="208">
        <v>43437.0</v>
      </c>
      <c r="AF8" s="209">
        <v>8700.0</v>
      </c>
      <c r="AG8" s="209">
        <v>8850.0</v>
      </c>
      <c r="AH8" s="209">
        <v>8700.0</v>
      </c>
      <c r="AI8" s="209">
        <v>8750.0</v>
      </c>
      <c r="AJ8" s="180">
        <v>8231.101</v>
      </c>
      <c r="AK8" s="166">
        <v>6118.32</v>
      </c>
      <c r="AL8" s="181">
        <f t="shared" ref="AL8:AM8" si="29">(AJ8-AJ7)/AJ7</f>
        <v>0.02941172424</v>
      </c>
      <c r="AM8" s="181">
        <f t="shared" si="29"/>
        <v>0.01026993503</v>
      </c>
      <c r="AN8" s="166"/>
      <c r="AO8" s="166"/>
      <c r="AP8" s="166">
        <v>3.64299E7</v>
      </c>
      <c r="AQ8" s="166">
        <v>1.8359314591E10</v>
      </c>
      <c r="AR8" s="7">
        <f t="shared" si="6"/>
        <v>0.001984273423</v>
      </c>
      <c r="AT8" s="208">
        <v>43797.0</v>
      </c>
      <c r="AU8" s="209">
        <v>7475.0</v>
      </c>
      <c r="AV8" s="209">
        <v>7575.0</v>
      </c>
      <c r="AW8" s="209">
        <v>7350.0</v>
      </c>
      <c r="AX8" s="209">
        <v>7400.0</v>
      </c>
      <c r="AY8" s="180">
        <v>7127.996</v>
      </c>
      <c r="AZ8" s="166">
        <v>5953.06</v>
      </c>
      <c r="BA8" s="181">
        <f t="shared" ref="BA8:BB8" si="30">(AY8-AY7)/AY7</f>
        <v>-0.01003341695</v>
      </c>
      <c r="BB8" s="181">
        <f t="shared" si="30"/>
        <v>-0.01161855336</v>
      </c>
      <c r="BC8" s="166"/>
      <c r="BD8" s="166"/>
      <c r="BE8" s="166">
        <v>1.09905E7</v>
      </c>
      <c r="BF8" s="166">
        <v>1.8359314591E10</v>
      </c>
      <c r="BG8" s="166">
        <f t="shared" si="8"/>
        <v>0.0005986334591</v>
      </c>
      <c r="BH8" s="181">
        <f t="shared" si="14"/>
        <v>0.00852101299</v>
      </c>
      <c r="BI8" s="166"/>
      <c r="BJ8" s="166">
        <f t="shared" si="9"/>
        <v>0.001001950531</v>
      </c>
    </row>
    <row r="9">
      <c r="A9" s="208">
        <v>42705.0</v>
      </c>
      <c r="B9" s="209">
        <v>5200.0</v>
      </c>
      <c r="C9" s="209">
        <v>5300.0</v>
      </c>
      <c r="D9" s="209">
        <v>5200.0</v>
      </c>
      <c r="E9" s="209">
        <v>5275.0</v>
      </c>
      <c r="F9" s="180">
        <v>4529.227</v>
      </c>
      <c r="G9" s="166">
        <v>5198.755</v>
      </c>
      <c r="H9" s="181">
        <f t="shared" ref="H9:I9" si="31">(F9-F8)/F8</f>
        <v>0.01932364323</v>
      </c>
      <c r="I9" s="181">
        <f t="shared" si="31"/>
        <v>0.009680689699</v>
      </c>
      <c r="J9" s="166"/>
      <c r="K9" s="166"/>
      <c r="L9" s="166">
        <v>2.02717E7</v>
      </c>
      <c r="M9" s="166">
        <v>1.8359314591E10</v>
      </c>
      <c r="N9" s="7">
        <f t="shared" si="2"/>
        <v>0.001104164314</v>
      </c>
      <c r="P9" s="208">
        <v>43073.0</v>
      </c>
      <c r="Q9" s="209">
        <v>8275.0</v>
      </c>
      <c r="R9" s="209">
        <v>8300.0</v>
      </c>
      <c r="S9" s="209">
        <v>8200.0</v>
      </c>
      <c r="T9" s="209">
        <v>8225.0</v>
      </c>
      <c r="U9" s="180">
        <v>7522.312</v>
      </c>
      <c r="V9" s="166">
        <v>5998.195</v>
      </c>
      <c r="W9" s="181">
        <f t="shared" ref="W9:X9" si="32">(U9-U8)/U8</f>
        <v>0.01543211918</v>
      </c>
      <c r="X9" s="181">
        <f t="shared" si="32"/>
        <v>0.00773789183</v>
      </c>
      <c r="Y9" s="166"/>
      <c r="Z9" s="166"/>
      <c r="AA9" s="166">
        <v>1.9862E7</v>
      </c>
      <c r="AB9" s="166">
        <v>1.8359314591E10</v>
      </c>
      <c r="AC9" s="7">
        <f t="shared" si="4"/>
        <v>0.001081848666</v>
      </c>
      <c r="AE9" s="208">
        <v>43438.0</v>
      </c>
      <c r="AF9" s="209">
        <v>8550.0</v>
      </c>
      <c r="AG9" s="209">
        <v>8825.0</v>
      </c>
      <c r="AH9" s="209">
        <v>8550.0</v>
      </c>
      <c r="AI9" s="209">
        <v>8800.0</v>
      </c>
      <c r="AJ9" s="180">
        <v>8278.136</v>
      </c>
      <c r="AK9" s="166">
        <v>6152.86</v>
      </c>
      <c r="AL9" s="181">
        <f t="shared" ref="AL9:AM9" si="33">(AJ9-AJ8)/AJ8</f>
        <v>0.005714302376</v>
      </c>
      <c r="AM9" s="181">
        <f t="shared" si="33"/>
        <v>0.005645340551</v>
      </c>
      <c r="AN9" s="166"/>
      <c r="AO9" s="166"/>
      <c r="AP9" s="166">
        <v>1.87191E7</v>
      </c>
      <c r="AQ9" s="166">
        <v>1.8359314591E10</v>
      </c>
      <c r="AR9" s="7">
        <f t="shared" si="6"/>
        <v>0.001019596887</v>
      </c>
      <c r="AT9" s="208">
        <v>43798.0</v>
      </c>
      <c r="AU9" s="209">
        <v>7400.0</v>
      </c>
      <c r="AV9" s="209">
        <v>7525.0</v>
      </c>
      <c r="AW9" s="209">
        <v>7325.0</v>
      </c>
      <c r="AX9" s="209">
        <v>7500.0</v>
      </c>
      <c r="AY9" s="180">
        <v>7224.32</v>
      </c>
      <c r="AZ9" s="166">
        <v>6011.83</v>
      </c>
      <c r="BA9" s="181">
        <f t="shared" ref="BA9:BB9" si="34">(AY9-AY8)/AY8</f>
        <v>0.0135134756</v>
      </c>
      <c r="BB9" s="181">
        <f t="shared" si="34"/>
        <v>0.009872233776</v>
      </c>
      <c r="BC9" s="166"/>
      <c r="BD9" s="166"/>
      <c r="BE9" s="166">
        <v>1.01717E7</v>
      </c>
      <c r="BF9" s="166">
        <v>1.8359314591E10</v>
      </c>
      <c r="BG9" s="166">
        <f t="shared" si="8"/>
        <v>0.0005540348443</v>
      </c>
      <c r="BH9" s="181">
        <f t="shared" si="14"/>
        <v>0.0134958851</v>
      </c>
      <c r="BI9" s="166"/>
      <c r="BJ9" s="166">
        <f t="shared" si="9"/>
        <v>0.0009399111778</v>
      </c>
    </row>
    <row r="10">
      <c r="A10" s="208">
        <v>42706.0</v>
      </c>
      <c r="B10" s="209">
        <v>5300.0</v>
      </c>
      <c r="C10" s="209">
        <v>5350.0</v>
      </c>
      <c r="D10" s="209">
        <v>5250.0</v>
      </c>
      <c r="E10" s="209">
        <v>5300.0</v>
      </c>
      <c r="F10" s="180">
        <v>4550.693</v>
      </c>
      <c r="G10" s="166">
        <v>5245.956</v>
      </c>
      <c r="H10" s="181">
        <f t="shared" ref="H10:I10" si="35">(F10-F9)/F9</f>
        <v>0.004739440085</v>
      </c>
      <c r="I10" s="181">
        <f t="shared" si="35"/>
        <v>0.009079289176</v>
      </c>
      <c r="J10" s="166"/>
      <c r="K10" s="166"/>
      <c r="L10" s="166">
        <v>1.01526E7</v>
      </c>
      <c r="M10" s="166">
        <v>1.8359314591E10</v>
      </c>
      <c r="N10" s="7">
        <f t="shared" si="2"/>
        <v>0.0005529945004</v>
      </c>
      <c r="P10" s="208">
        <v>43074.0</v>
      </c>
      <c r="Q10" s="209">
        <v>8300.0</v>
      </c>
      <c r="R10" s="209">
        <v>8450.0</v>
      </c>
      <c r="S10" s="209">
        <v>8275.0</v>
      </c>
      <c r="T10" s="209">
        <v>8450.0</v>
      </c>
      <c r="U10" s="180">
        <v>7728.089</v>
      </c>
      <c r="V10" s="166">
        <v>6000.474</v>
      </c>
      <c r="W10" s="181">
        <f t="shared" ref="W10:X10" si="36">(U10-U9)/U9</f>
        <v>0.02735555239</v>
      </c>
      <c r="X10" s="181">
        <f t="shared" si="36"/>
        <v>0.0003799476342</v>
      </c>
      <c r="Y10" s="166"/>
      <c r="Z10" s="166"/>
      <c r="AA10" s="166">
        <v>1.4593E7</v>
      </c>
      <c r="AB10" s="166">
        <v>1.8359314591E10</v>
      </c>
      <c r="AC10" s="7">
        <f t="shared" si="4"/>
        <v>0.0007948553813</v>
      </c>
      <c r="AE10" s="208">
        <v>43439.0</v>
      </c>
      <c r="AF10" s="209">
        <v>8600.0</v>
      </c>
      <c r="AG10" s="209">
        <v>8775.0</v>
      </c>
      <c r="AH10" s="209">
        <v>8550.0</v>
      </c>
      <c r="AI10" s="209">
        <v>8750.0</v>
      </c>
      <c r="AJ10" s="180">
        <v>8231.101</v>
      </c>
      <c r="AK10" s="166">
        <v>6133.12</v>
      </c>
      <c r="AL10" s="181">
        <f t="shared" ref="AL10:AM10" si="37">(AJ10-AJ9)/AJ9</f>
        <v>-0.005681834655</v>
      </c>
      <c r="AM10" s="181">
        <f t="shared" si="37"/>
        <v>-0.003208264124</v>
      </c>
      <c r="AN10" s="166"/>
      <c r="AO10" s="166"/>
      <c r="AP10" s="166">
        <v>1.80956E7</v>
      </c>
      <c r="AQ10" s="166">
        <v>1.8359314591E10</v>
      </c>
      <c r="AR10" s="7">
        <f t="shared" si="6"/>
        <v>0.000985635924</v>
      </c>
      <c r="AT10" s="208">
        <v>43801.0</v>
      </c>
      <c r="AU10" s="209">
        <v>7450.0</v>
      </c>
      <c r="AV10" s="209">
        <v>7700.0</v>
      </c>
      <c r="AW10" s="209">
        <v>7450.0</v>
      </c>
      <c r="AX10" s="209">
        <v>7550.0</v>
      </c>
      <c r="AY10" s="180">
        <v>7272.482</v>
      </c>
      <c r="AZ10" s="166">
        <v>6130.055</v>
      </c>
      <c r="BA10" s="181">
        <f t="shared" ref="BA10:BB10" si="38">(AY10-AY9)/AY9</f>
        <v>0.00666664821</v>
      </c>
      <c r="BB10" s="181">
        <f t="shared" si="38"/>
        <v>0.01966539307</v>
      </c>
      <c r="BC10" s="166"/>
      <c r="BD10" s="166"/>
      <c r="BE10" s="166">
        <v>3.23301E7</v>
      </c>
      <c r="BF10" s="166">
        <v>1.8359314591E10</v>
      </c>
      <c r="BG10" s="166">
        <f t="shared" si="8"/>
        <v>0.001760964433</v>
      </c>
      <c r="BH10" s="181">
        <f t="shared" si="14"/>
        <v>0.008269951508</v>
      </c>
      <c r="BI10" s="166"/>
      <c r="BJ10" s="166">
        <f t="shared" si="9"/>
        <v>0.00102361256</v>
      </c>
    </row>
    <row r="11">
      <c r="A11" s="208">
        <v>42709.0</v>
      </c>
      <c r="B11" s="209">
        <v>5275.0</v>
      </c>
      <c r="C11" s="209">
        <v>5375.0</v>
      </c>
      <c r="D11" s="209">
        <v>5275.0</v>
      </c>
      <c r="E11" s="209">
        <v>5325.0</v>
      </c>
      <c r="F11" s="180">
        <v>4572.159</v>
      </c>
      <c r="G11" s="166">
        <v>5268.308</v>
      </c>
      <c r="H11" s="181">
        <f t="shared" ref="H11:I11" si="39">(F11-F10)/F10</f>
        <v>0.00471708375</v>
      </c>
      <c r="I11" s="181">
        <f t="shared" si="39"/>
        <v>0.004260805847</v>
      </c>
      <c r="J11" s="166"/>
      <c r="K11" s="166"/>
      <c r="L11" s="166">
        <v>1.35211E7</v>
      </c>
      <c r="M11" s="166">
        <v>1.8359314591E10</v>
      </c>
      <c r="N11" s="7">
        <f t="shared" si="2"/>
        <v>0.0007364708488</v>
      </c>
      <c r="P11" s="208">
        <v>43075.0</v>
      </c>
      <c r="Q11" s="209">
        <v>8475.0</v>
      </c>
      <c r="R11" s="209">
        <v>8625.0</v>
      </c>
      <c r="S11" s="209">
        <v>8400.0</v>
      </c>
      <c r="T11" s="209">
        <v>8525.0</v>
      </c>
      <c r="U11" s="180">
        <v>7796.682</v>
      </c>
      <c r="V11" s="166">
        <v>6035.508</v>
      </c>
      <c r="W11" s="181">
        <f t="shared" ref="W11:X11" si="40">(U11-U10)/U10</f>
        <v>0.008875803578</v>
      </c>
      <c r="X11" s="181">
        <f t="shared" si="40"/>
        <v>0.005838538755</v>
      </c>
      <c r="Y11" s="166"/>
      <c r="Z11" s="166"/>
      <c r="AA11" s="166">
        <v>1.59008E7</v>
      </c>
      <c r="AB11" s="166">
        <v>1.8359314591E10</v>
      </c>
      <c r="AC11" s="7">
        <f t="shared" si="4"/>
        <v>0.0008660889774</v>
      </c>
      <c r="AE11" s="208">
        <v>43440.0</v>
      </c>
      <c r="AF11" s="209">
        <v>8650.0</v>
      </c>
      <c r="AG11" s="209">
        <v>8675.0</v>
      </c>
      <c r="AH11" s="209">
        <v>8525.0</v>
      </c>
      <c r="AI11" s="209">
        <v>8650.0</v>
      </c>
      <c r="AJ11" s="180">
        <v>8137.031</v>
      </c>
      <c r="AK11" s="166">
        <v>6115.493</v>
      </c>
      <c r="AL11" s="181">
        <f t="shared" ref="AL11:AM11" si="41">(AJ11-AJ10)/AJ10</f>
        <v>-0.01142860475</v>
      </c>
      <c r="AM11" s="181">
        <f t="shared" si="41"/>
        <v>-0.002874067359</v>
      </c>
      <c r="AN11" s="166"/>
      <c r="AO11" s="166"/>
      <c r="AP11" s="166">
        <v>2.87869E7</v>
      </c>
      <c r="AQ11" s="166">
        <v>1.8359314591E10</v>
      </c>
      <c r="AR11" s="7">
        <f t="shared" si="6"/>
        <v>0.001567972478</v>
      </c>
      <c r="AT11" s="208">
        <v>43802.0</v>
      </c>
      <c r="AU11" s="209">
        <v>7525.0</v>
      </c>
      <c r="AV11" s="209">
        <v>7650.0</v>
      </c>
      <c r="AW11" s="209">
        <v>7475.0</v>
      </c>
      <c r="AX11" s="209">
        <v>7550.0</v>
      </c>
      <c r="AY11" s="180">
        <v>7272.482</v>
      </c>
      <c r="AZ11" s="166">
        <v>6133.896</v>
      </c>
      <c r="BA11" s="181">
        <f t="shared" ref="BA11:BB11" si="42">(AY11-AY10)/AY10</f>
        <v>0</v>
      </c>
      <c r="BB11" s="181">
        <f t="shared" si="42"/>
        <v>0.0006265849164</v>
      </c>
      <c r="BC11" s="166"/>
      <c r="BD11" s="166"/>
      <c r="BE11" s="166">
        <v>2.08225E7</v>
      </c>
      <c r="BF11" s="166">
        <v>1.8359314591E10</v>
      </c>
      <c r="BG11" s="166">
        <f t="shared" si="8"/>
        <v>0.001134165434</v>
      </c>
      <c r="BH11" s="181">
        <f t="shared" si="14"/>
        <v>0.0005410706441</v>
      </c>
      <c r="BI11" s="166"/>
      <c r="BJ11" s="166">
        <f t="shared" si="9"/>
        <v>0.001076174435</v>
      </c>
    </row>
    <row r="12">
      <c r="A12" s="208">
        <v>42710.0</v>
      </c>
      <c r="B12" s="209">
        <v>5400.0</v>
      </c>
      <c r="C12" s="209">
        <v>5400.0</v>
      </c>
      <c r="D12" s="209">
        <v>5325.0</v>
      </c>
      <c r="E12" s="209">
        <v>5375.0</v>
      </c>
      <c r="F12" s="180">
        <v>4615.09</v>
      </c>
      <c r="G12" s="166">
        <v>5272.965</v>
      </c>
      <c r="H12" s="181">
        <f t="shared" ref="H12:I12" si="43">(F12-F11)/F11</f>
        <v>0.009389655959</v>
      </c>
      <c r="I12" s="181">
        <f t="shared" si="43"/>
        <v>0.0008839650225</v>
      </c>
      <c r="J12" s="166"/>
      <c r="K12" s="166"/>
      <c r="L12" s="166">
        <v>1.54214E7</v>
      </c>
      <c r="M12" s="166">
        <v>1.8359314591E10</v>
      </c>
      <c r="N12" s="7">
        <f t="shared" si="2"/>
        <v>0.0008399768915</v>
      </c>
      <c r="P12" s="208">
        <v>43076.0</v>
      </c>
      <c r="Q12" s="209">
        <v>8450.0</v>
      </c>
      <c r="R12" s="209">
        <v>8600.0</v>
      </c>
      <c r="S12" s="209">
        <v>8425.0</v>
      </c>
      <c r="T12" s="209">
        <v>8525.0</v>
      </c>
      <c r="U12" s="180">
        <v>7796.682</v>
      </c>
      <c r="V12" s="166">
        <v>6006.835</v>
      </c>
      <c r="W12" s="181">
        <f t="shared" ref="W12:X12" si="44">(U12-U11)/U11</f>
        <v>0</v>
      </c>
      <c r="X12" s="181">
        <f t="shared" si="44"/>
        <v>-0.004750718581</v>
      </c>
      <c r="Y12" s="166"/>
      <c r="Z12" s="166"/>
      <c r="AA12" s="166">
        <v>9889000.0</v>
      </c>
      <c r="AB12" s="166">
        <v>1.8359314591E10</v>
      </c>
      <c r="AC12" s="7">
        <f t="shared" si="4"/>
        <v>0.0005386366659</v>
      </c>
      <c r="AE12" s="208">
        <v>43441.0</v>
      </c>
      <c r="AF12" s="209">
        <v>8550.0</v>
      </c>
      <c r="AG12" s="209">
        <v>8625.0</v>
      </c>
      <c r="AH12" s="209">
        <v>8450.0</v>
      </c>
      <c r="AI12" s="209">
        <v>8575.0</v>
      </c>
      <c r="AJ12" s="180">
        <v>8066.479</v>
      </c>
      <c r="AK12" s="166">
        <v>6126.356</v>
      </c>
      <c r="AL12" s="181">
        <f t="shared" ref="AL12:AM12" si="45">(AJ12-AJ11)/AJ11</f>
        <v>-0.008670484357</v>
      </c>
      <c r="AM12" s="181">
        <f t="shared" si="45"/>
        <v>0.001776308141</v>
      </c>
      <c r="AN12" s="166"/>
      <c r="AO12" s="166"/>
      <c r="AP12" s="166">
        <v>1.96531E7</v>
      </c>
      <c r="AQ12" s="166">
        <v>1.8359314591E10</v>
      </c>
      <c r="AR12" s="7">
        <f t="shared" si="6"/>
        <v>0.001070470246</v>
      </c>
      <c r="AT12" s="208">
        <v>43803.0</v>
      </c>
      <c r="AU12" s="209">
        <v>7500.0</v>
      </c>
      <c r="AV12" s="209">
        <v>7550.0</v>
      </c>
      <c r="AW12" s="209">
        <v>7425.0</v>
      </c>
      <c r="AX12" s="209">
        <v>7425.0</v>
      </c>
      <c r="AY12" s="180">
        <v>7152.077</v>
      </c>
      <c r="AZ12" s="166">
        <v>6112.879</v>
      </c>
      <c r="BA12" s="181">
        <f t="shared" ref="BA12:BB12" si="46">(AY12-AY11)/AY11</f>
        <v>-0.01655624586</v>
      </c>
      <c r="BB12" s="181">
        <f t="shared" si="46"/>
        <v>-0.00342637045</v>
      </c>
      <c r="BC12" s="166"/>
      <c r="BD12" s="166"/>
      <c r="BE12" s="166">
        <v>2.10984E7</v>
      </c>
      <c r="BF12" s="166">
        <v>1.8359314591E10</v>
      </c>
      <c r="BG12" s="166">
        <f t="shared" si="8"/>
        <v>0.001149193228</v>
      </c>
      <c r="BH12" s="181">
        <f t="shared" si="14"/>
        <v>-0.003959268564</v>
      </c>
      <c r="BI12" s="166"/>
      <c r="BJ12" s="166">
        <f t="shared" si="9"/>
        <v>0.0008995692578</v>
      </c>
    </row>
    <row r="13">
      <c r="A13" s="208">
        <v>42711.0</v>
      </c>
      <c r="B13" s="209">
        <v>5350.0</v>
      </c>
      <c r="C13" s="209">
        <v>5425.0</v>
      </c>
      <c r="D13" s="209">
        <v>5325.0</v>
      </c>
      <c r="E13" s="209">
        <v>5350.0</v>
      </c>
      <c r="F13" s="180">
        <v>4593.624</v>
      </c>
      <c r="G13" s="166">
        <v>5265.368</v>
      </c>
      <c r="H13" s="181">
        <f t="shared" ref="H13:I13" si="47">(F13-F12)/F12</f>
        <v>-0.004651263572</v>
      </c>
      <c r="I13" s="181">
        <f t="shared" si="47"/>
        <v>-0.001440745387</v>
      </c>
      <c r="J13" s="166"/>
      <c r="K13" s="166"/>
      <c r="L13" s="166">
        <v>9967800.0</v>
      </c>
      <c r="M13" s="166">
        <v>1.8359314591E10</v>
      </c>
      <c r="N13" s="7">
        <f t="shared" si="2"/>
        <v>0.0005429287652</v>
      </c>
      <c r="P13" s="208">
        <v>43077.0</v>
      </c>
      <c r="Q13" s="209">
        <v>8575.0</v>
      </c>
      <c r="R13" s="209">
        <v>8850.0</v>
      </c>
      <c r="S13" s="209">
        <v>8550.0</v>
      </c>
      <c r="T13" s="209">
        <v>8850.0</v>
      </c>
      <c r="U13" s="180">
        <v>8093.916</v>
      </c>
      <c r="V13" s="166">
        <v>6030.958</v>
      </c>
      <c r="W13" s="181">
        <f t="shared" ref="W13:X13" si="48">(U13-U12)/U12</f>
        <v>0.03812314007</v>
      </c>
      <c r="X13" s="181">
        <f t="shared" si="48"/>
        <v>0.004015925192</v>
      </c>
      <c r="Y13" s="166"/>
      <c r="Z13" s="166"/>
      <c r="AA13" s="166">
        <v>2.8985E7</v>
      </c>
      <c r="AB13" s="166">
        <v>1.8359314591E10</v>
      </c>
      <c r="AC13" s="7">
        <f t="shared" si="4"/>
        <v>0.001578762642</v>
      </c>
      <c r="AE13" s="208">
        <v>43444.0</v>
      </c>
      <c r="AF13" s="209">
        <v>8450.0</v>
      </c>
      <c r="AG13" s="209">
        <v>8600.0</v>
      </c>
      <c r="AH13" s="209">
        <v>8425.0</v>
      </c>
      <c r="AI13" s="209">
        <v>8575.0</v>
      </c>
      <c r="AJ13" s="180">
        <v>8066.479</v>
      </c>
      <c r="AK13" s="166">
        <v>6111.36</v>
      </c>
      <c r="AL13" s="181">
        <f t="shared" ref="AL13:AM13" si="49">(AJ13-AJ12)/AJ12</f>
        <v>0</v>
      </c>
      <c r="AM13" s="181">
        <f t="shared" si="49"/>
        <v>-0.002447784621</v>
      </c>
      <c r="AN13" s="166"/>
      <c r="AO13" s="166"/>
      <c r="AP13" s="166">
        <v>1.13228E7</v>
      </c>
      <c r="AQ13" s="166">
        <v>1.8359314591E10</v>
      </c>
      <c r="AR13" s="7">
        <f t="shared" si="6"/>
        <v>0.0006167332633</v>
      </c>
      <c r="AT13" s="208">
        <v>43804.0</v>
      </c>
      <c r="AU13" s="209">
        <v>7450.0</v>
      </c>
      <c r="AV13" s="209">
        <v>7525.0</v>
      </c>
      <c r="AW13" s="209">
        <v>7425.0</v>
      </c>
      <c r="AX13" s="209">
        <v>7450.0</v>
      </c>
      <c r="AY13" s="180">
        <v>7176.158</v>
      </c>
      <c r="AZ13" s="166">
        <v>6152.117</v>
      </c>
      <c r="BA13" s="181">
        <f t="shared" ref="BA13:BB13" si="50">(AY13-AY12)/AY12</f>
        <v>0.003366993952</v>
      </c>
      <c r="BB13" s="181">
        <f t="shared" si="50"/>
        <v>0.006418906705</v>
      </c>
      <c r="BC13" s="166"/>
      <c r="BD13" s="166"/>
      <c r="BE13" s="166">
        <v>2.69929E7</v>
      </c>
      <c r="BF13" s="166">
        <v>1.8359314591E10</v>
      </c>
      <c r="BG13" s="166">
        <f t="shared" si="8"/>
        <v>0.001470256412</v>
      </c>
      <c r="BH13" s="181">
        <f t="shared" si="14"/>
        <v>0.009209717613</v>
      </c>
      <c r="BI13" s="166"/>
      <c r="BJ13" s="166">
        <f t="shared" si="9"/>
        <v>0.001052170271</v>
      </c>
    </row>
    <row r="14">
      <c r="A14" s="208">
        <v>42712.0</v>
      </c>
      <c r="B14" s="209">
        <v>5375.0</v>
      </c>
      <c r="C14" s="209">
        <v>5425.0</v>
      </c>
      <c r="D14" s="209">
        <v>5350.0</v>
      </c>
      <c r="E14" s="209">
        <v>5425.0</v>
      </c>
      <c r="F14" s="180">
        <v>4658.021</v>
      </c>
      <c r="G14" s="166">
        <v>5303.734</v>
      </c>
      <c r="H14" s="181">
        <f t="shared" ref="H14:I14" si="51">(F14-F13)/F13</f>
        <v>0.01401877907</v>
      </c>
      <c r="I14" s="181">
        <f t="shared" si="51"/>
        <v>0.007286480261</v>
      </c>
      <c r="J14" s="166"/>
      <c r="K14" s="166"/>
      <c r="L14" s="166">
        <v>1.23932E7</v>
      </c>
      <c r="M14" s="166">
        <v>1.8359314591E10</v>
      </c>
      <c r="N14" s="7">
        <f t="shared" si="2"/>
        <v>0.0006750360935</v>
      </c>
      <c r="P14" s="208">
        <v>43080.0</v>
      </c>
      <c r="Q14" s="209">
        <v>8850.0</v>
      </c>
      <c r="R14" s="209">
        <v>8900.0</v>
      </c>
      <c r="S14" s="209">
        <v>8825.0</v>
      </c>
      <c r="T14" s="209">
        <v>8900.0</v>
      </c>
      <c r="U14" s="180">
        <v>8139.644</v>
      </c>
      <c r="V14" s="166">
        <v>6026.633</v>
      </c>
      <c r="W14" s="181">
        <f t="shared" ref="W14:X14" si="52">(U14-U13)/U13</f>
        <v>0.005649675633</v>
      </c>
      <c r="X14" s="181">
        <f t="shared" si="52"/>
        <v>-0.0007171331652</v>
      </c>
      <c r="Y14" s="166"/>
      <c r="Z14" s="166"/>
      <c r="AA14" s="166">
        <v>1.85695E7</v>
      </c>
      <c r="AB14" s="166">
        <v>1.8359314591E10</v>
      </c>
      <c r="AC14" s="7">
        <f t="shared" si="4"/>
        <v>0.001011448434</v>
      </c>
      <c r="AE14" s="208">
        <v>43445.0</v>
      </c>
      <c r="AF14" s="209">
        <v>8575.0</v>
      </c>
      <c r="AG14" s="209">
        <v>8600.0</v>
      </c>
      <c r="AH14" s="209">
        <v>8450.0</v>
      </c>
      <c r="AI14" s="209">
        <v>8450.0</v>
      </c>
      <c r="AJ14" s="180">
        <v>7948.891</v>
      </c>
      <c r="AK14" s="166">
        <v>6076.587</v>
      </c>
      <c r="AL14" s="181">
        <f t="shared" ref="AL14:AM14" si="53">(AJ14-AJ13)/AJ13</f>
        <v>-0.01457736393</v>
      </c>
      <c r="AM14" s="181">
        <f t="shared" si="53"/>
        <v>-0.005689895539</v>
      </c>
      <c r="AN14" s="166"/>
      <c r="AO14" s="166"/>
      <c r="AP14" s="166">
        <v>1.84848E7</v>
      </c>
      <c r="AQ14" s="166">
        <v>1.8359314591E10</v>
      </c>
      <c r="AR14" s="7">
        <f t="shared" si="6"/>
        <v>0.001006834972</v>
      </c>
      <c r="AT14" s="208">
        <v>43805.0</v>
      </c>
      <c r="AU14" s="209">
        <v>7500.0</v>
      </c>
      <c r="AV14" s="209">
        <v>7625.0</v>
      </c>
      <c r="AW14" s="209">
        <v>7475.0</v>
      </c>
      <c r="AX14" s="209">
        <v>7575.0</v>
      </c>
      <c r="AY14" s="180">
        <v>7296.563</v>
      </c>
      <c r="AZ14" s="166">
        <v>6186.868</v>
      </c>
      <c r="BA14" s="181">
        <f t="shared" ref="BA14:BB14" si="54">(AY14-AY13)/AY13</f>
        <v>0.01677847673</v>
      </c>
      <c r="BB14" s="181">
        <f t="shared" si="54"/>
        <v>0.005648624693</v>
      </c>
      <c r="BC14" s="166"/>
      <c r="BD14" s="166"/>
      <c r="BE14" s="166">
        <v>1.47724E7</v>
      </c>
      <c r="BF14" s="166">
        <v>1.8359314591E10</v>
      </c>
      <c r="BG14" s="166">
        <f t="shared" si="8"/>
        <v>0.0008046269879</v>
      </c>
      <c r="BH14" s="181">
        <f t="shared" si="14"/>
        <v>0.005467391876</v>
      </c>
      <c r="BI14" s="166"/>
      <c r="BJ14" s="166">
        <f t="shared" si="9"/>
        <v>0.0008744866221</v>
      </c>
    </row>
    <row r="15">
      <c r="A15" s="208">
        <v>42713.0</v>
      </c>
      <c r="B15" s="209">
        <v>5500.0</v>
      </c>
      <c r="C15" s="209">
        <v>5525.0</v>
      </c>
      <c r="D15" s="209">
        <v>5400.0</v>
      </c>
      <c r="E15" s="209">
        <v>5475.0</v>
      </c>
      <c r="F15" s="180">
        <v>4700.952</v>
      </c>
      <c r="G15" s="166">
        <v>5308.126</v>
      </c>
      <c r="H15" s="181">
        <f t="shared" ref="H15:I15" si="55">(F15-F14)/F14</f>
        <v>0.009216575022</v>
      </c>
      <c r="I15" s="181">
        <f t="shared" si="55"/>
        <v>0.0008280958283</v>
      </c>
      <c r="J15" s="166"/>
      <c r="K15" s="166"/>
      <c r="L15" s="166">
        <v>5435500.0</v>
      </c>
      <c r="M15" s="166">
        <v>1.8359314591E10</v>
      </c>
      <c r="N15" s="7">
        <f t="shared" si="2"/>
        <v>0.0002960622507</v>
      </c>
      <c r="P15" s="208">
        <v>43081.0</v>
      </c>
      <c r="Q15" s="209">
        <v>8800.0</v>
      </c>
      <c r="R15" s="209">
        <v>8975.0</v>
      </c>
      <c r="S15" s="209">
        <v>8800.0</v>
      </c>
      <c r="T15" s="209">
        <v>8800.0</v>
      </c>
      <c r="U15" s="180">
        <v>8048.187</v>
      </c>
      <c r="V15" s="166">
        <v>6032.371</v>
      </c>
      <c r="W15" s="181">
        <f t="shared" ref="W15:X15" si="56">(U15-U14)/U14</f>
        <v>-0.01123599509</v>
      </c>
      <c r="X15" s="181">
        <f t="shared" si="56"/>
        <v>0.0009521070887</v>
      </c>
      <c r="Y15" s="166"/>
      <c r="Z15" s="166"/>
      <c r="AA15" s="166">
        <v>1.19857E7</v>
      </c>
      <c r="AB15" s="166">
        <v>1.8359314591E10</v>
      </c>
      <c r="AC15" s="7">
        <f t="shared" si="4"/>
        <v>0.0006528402757</v>
      </c>
      <c r="AE15" s="208">
        <v>43446.0</v>
      </c>
      <c r="AF15" s="209">
        <v>8500.0</v>
      </c>
      <c r="AG15" s="209">
        <v>8550.0</v>
      </c>
      <c r="AH15" s="209">
        <v>8425.0</v>
      </c>
      <c r="AI15" s="209">
        <v>8450.0</v>
      </c>
      <c r="AJ15" s="180">
        <v>7948.891</v>
      </c>
      <c r="AK15" s="166">
        <v>6115.577</v>
      </c>
      <c r="AL15" s="181">
        <f t="shared" ref="AL15:AM15" si="57">(AJ15-AJ14)/AJ14</f>
        <v>0</v>
      </c>
      <c r="AM15" s="181">
        <f t="shared" si="57"/>
        <v>0.006416430802</v>
      </c>
      <c r="AN15" s="166"/>
      <c r="AO15" s="166"/>
      <c r="AP15" s="166">
        <v>2.2598E7</v>
      </c>
      <c r="AQ15" s="166">
        <v>1.8359314591E10</v>
      </c>
      <c r="AR15" s="7">
        <f t="shared" si="6"/>
        <v>0.001230873837</v>
      </c>
      <c r="AT15" s="208">
        <v>43808.0</v>
      </c>
      <c r="AU15" s="209">
        <v>7625.0</v>
      </c>
      <c r="AV15" s="209">
        <v>7650.0</v>
      </c>
      <c r="AW15" s="209">
        <v>7525.0</v>
      </c>
      <c r="AX15" s="209">
        <v>7575.0</v>
      </c>
      <c r="AY15" s="180">
        <v>7296.563</v>
      </c>
      <c r="AZ15" s="166">
        <v>6193.791</v>
      </c>
      <c r="BA15" s="181">
        <f t="shared" ref="BA15:BB15" si="58">(AY15-AY14)/AY14</f>
        <v>0</v>
      </c>
      <c r="BB15" s="181">
        <f t="shared" si="58"/>
        <v>0.001118982981</v>
      </c>
      <c r="BC15" s="166"/>
      <c r="BD15" s="166"/>
      <c r="BE15" s="166">
        <v>1.84853E7</v>
      </c>
      <c r="BF15" s="166">
        <v>1.8359314591E10</v>
      </c>
      <c r="BG15" s="166">
        <f t="shared" si="8"/>
        <v>0.001006862207</v>
      </c>
      <c r="BH15" s="181">
        <f t="shared" si="14"/>
        <v>-0.0005048550165</v>
      </c>
      <c r="BI15" s="166"/>
      <c r="BJ15" s="166">
        <f t="shared" si="9"/>
        <v>0.0007966596426</v>
      </c>
    </row>
    <row r="16">
      <c r="A16" s="208">
        <v>42717.0</v>
      </c>
      <c r="B16" s="209">
        <v>5400.0</v>
      </c>
      <c r="C16" s="209">
        <v>5525.0</v>
      </c>
      <c r="D16" s="209">
        <v>5400.0</v>
      </c>
      <c r="E16" s="209">
        <v>5475.0</v>
      </c>
      <c r="F16" s="180">
        <v>4700.952</v>
      </c>
      <c r="G16" s="166">
        <v>5293.619</v>
      </c>
      <c r="H16" s="181">
        <f t="shared" ref="H16:I16" si="59">(F16-F15)/F15</f>
        <v>0</v>
      </c>
      <c r="I16" s="181">
        <f t="shared" si="59"/>
        <v>-0.002732979586</v>
      </c>
      <c r="J16" s="166"/>
      <c r="K16" s="166"/>
      <c r="L16" s="166">
        <v>2.11774E7</v>
      </c>
      <c r="M16" s="166">
        <v>1.8359314591E10</v>
      </c>
      <c r="N16" s="7">
        <f t="shared" si="2"/>
        <v>0.001153496221</v>
      </c>
      <c r="P16" s="208">
        <v>43082.0</v>
      </c>
      <c r="Q16" s="209">
        <v>8750.0</v>
      </c>
      <c r="R16" s="209">
        <v>9175.0</v>
      </c>
      <c r="S16" s="209">
        <v>8750.0</v>
      </c>
      <c r="T16" s="209">
        <v>9100.0</v>
      </c>
      <c r="U16" s="180">
        <v>8322.558</v>
      </c>
      <c r="V16" s="166">
        <v>6054.604</v>
      </c>
      <c r="W16" s="181">
        <f t="shared" ref="W16:X16" si="60">(U16-U15)/U15</f>
        <v>0.03409103193</v>
      </c>
      <c r="X16" s="181">
        <f t="shared" si="60"/>
        <v>0.00368561549</v>
      </c>
      <c r="Y16" s="166"/>
      <c r="Z16" s="166"/>
      <c r="AA16" s="166">
        <v>1.79728E7</v>
      </c>
      <c r="AB16" s="166">
        <v>1.8359314591E10</v>
      </c>
      <c r="AC16" s="7">
        <f t="shared" si="4"/>
        <v>0.0009789472211</v>
      </c>
      <c r="AE16" s="208">
        <v>43447.0</v>
      </c>
      <c r="AF16" s="209">
        <v>8450.0</v>
      </c>
      <c r="AG16" s="209">
        <v>8725.0</v>
      </c>
      <c r="AH16" s="209">
        <v>8425.0</v>
      </c>
      <c r="AI16" s="209">
        <v>8550.0</v>
      </c>
      <c r="AJ16" s="180">
        <v>8042.962</v>
      </c>
      <c r="AK16" s="166">
        <v>6177.72</v>
      </c>
      <c r="AL16" s="181">
        <f t="shared" ref="AL16:AM16" si="61">(AJ16-AJ15)/AJ15</f>
        <v>0.01183448106</v>
      </c>
      <c r="AM16" s="181">
        <f t="shared" si="61"/>
        <v>0.01016142876</v>
      </c>
      <c r="AN16" s="166"/>
      <c r="AO16" s="166"/>
      <c r="AP16" s="166">
        <v>3.40651E7</v>
      </c>
      <c r="AQ16" s="166">
        <v>1.8359314591E10</v>
      </c>
      <c r="AR16" s="7">
        <f t="shared" si="6"/>
        <v>0.001855466871</v>
      </c>
      <c r="AT16" s="208">
        <v>43809.0</v>
      </c>
      <c r="AU16" s="209">
        <v>7575.0</v>
      </c>
      <c r="AV16" s="209">
        <v>7650.0</v>
      </c>
      <c r="AW16" s="209">
        <v>7525.0</v>
      </c>
      <c r="AX16" s="209">
        <v>7600.0</v>
      </c>
      <c r="AY16" s="180">
        <v>7320.645</v>
      </c>
      <c r="AZ16" s="166">
        <v>6183.505</v>
      </c>
      <c r="BA16" s="181">
        <f t="shared" ref="BA16:BB16" si="62">(AY16-AY15)/AY15</f>
        <v>0.003300458038</v>
      </c>
      <c r="BB16" s="181">
        <f t="shared" si="62"/>
        <v>-0.001660695364</v>
      </c>
      <c r="BC16" s="166"/>
      <c r="BD16" s="166"/>
      <c r="BE16" s="166">
        <v>1.91906E7</v>
      </c>
      <c r="BF16" s="166">
        <v>1.8359314591E10</v>
      </c>
      <c r="BG16" s="166">
        <f t="shared" si="8"/>
        <v>0.001045278673</v>
      </c>
      <c r="BH16" s="181">
        <f t="shared" si="14"/>
        <v>0.01230649276</v>
      </c>
      <c r="BI16" s="166"/>
      <c r="BJ16" s="166">
        <f t="shared" si="9"/>
        <v>0.001258297247</v>
      </c>
    </row>
    <row r="17">
      <c r="A17" s="208">
        <v>42718.0</v>
      </c>
      <c r="B17" s="209">
        <v>5550.0</v>
      </c>
      <c r="C17" s="209">
        <v>5550.0</v>
      </c>
      <c r="D17" s="209">
        <v>5450.0</v>
      </c>
      <c r="E17" s="209">
        <v>5475.0</v>
      </c>
      <c r="F17" s="180">
        <v>4700.952</v>
      </c>
      <c r="G17" s="166">
        <v>5262.817</v>
      </c>
      <c r="H17" s="181">
        <f t="shared" ref="H17:I17" si="63">(F17-F16)/F16</f>
        <v>0</v>
      </c>
      <c r="I17" s="181">
        <f t="shared" si="63"/>
        <v>-0.005818703613</v>
      </c>
      <c r="J17" s="166"/>
      <c r="K17" s="166"/>
      <c r="L17" s="166">
        <v>1.06309E7</v>
      </c>
      <c r="M17" s="166">
        <v>1.8359314591E10</v>
      </c>
      <c r="N17" s="7">
        <f t="shared" si="2"/>
        <v>0.0005790466712</v>
      </c>
      <c r="P17" s="208">
        <v>43083.0</v>
      </c>
      <c r="Q17" s="209">
        <v>9100.0</v>
      </c>
      <c r="R17" s="209">
        <v>9250.0</v>
      </c>
      <c r="S17" s="209">
        <v>9100.0</v>
      </c>
      <c r="T17" s="209">
        <v>9225.0</v>
      </c>
      <c r="U17" s="180">
        <v>8436.878</v>
      </c>
      <c r="V17" s="166">
        <v>6113.653</v>
      </c>
      <c r="W17" s="181">
        <f t="shared" ref="W17:X17" si="64">(U17-U16)/U16</f>
        <v>0.01373616141</v>
      </c>
      <c r="X17" s="181">
        <f t="shared" si="64"/>
        <v>0.009752743532</v>
      </c>
      <c r="Y17" s="166"/>
      <c r="Z17" s="166"/>
      <c r="AA17" s="166">
        <v>1.72438E7</v>
      </c>
      <c r="AB17" s="166">
        <v>1.8359314591E10</v>
      </c>
      <c r="AC17" s="7">
        <f t="shared" si="4"/>
        <v>0.0009392398564</v>
      </c>
      <c r="AE17" s="208">
        <v>43448.0</v>
      </c>
      <c r="AF17" s="209">
        <v>8500.0</v>
      </c>
      <c r="AG17" s="209">
        <v>8650.0</v>
      </c>
      <c r="AH17" s="209">
        <v>8475.0</v>
      </c>
      <c r="AI17" s="209">
        <v>8600.0</v>
      </c>
      <c r="AJ17" s="180">
        <v>8089.996</v>
      </c>
      <c r="AK17" s="166">
        <v>6169.843</v>
      </c>
      <c r="AL17" s="181">
        <f t="shared" ref="AL17:AM17" si="65">(AJ17-AJ16)/AJ16</f>
        <v>0.005847845607</v>
      </c>
      <c r="AM17" s="181">
        <f t="shared" si="65"/>
        <v>-0.001275065882</v>
      </c>
      <c r="AN17" s="166"/>
      <c r="AO17" s="166"/>
      <c r="AP17" s="166">
        <v>2.0191E7</v>
      </c>
      <c r="AQ17" s="166">
        <v>1.8359314591E10</v>
      </c>
      <c r="AR17" s="7">
        <f t="shared" si="6"/>
        <v>0.001099768725</v>
      </c>
      <c r="AT17" s="208">
        <v>43810.0</v>
      </c>
      <c r="AU17" s="209">
        <v>7650.0</v>
      </c>
      <c r="AV17" s="209">
        <v>7650.0</v>
      </c>
      <c r="AW17" s="209">
        <v>7525.0</v>
      </c>
      <c r="AX17" s="209">
        <v>7525.0</v>
      </c>
      <c r="AY17" s="180">
        <v>7248.401</v>
      </c>
      <c r="AZ17" s="166">
        <v>6180.099</v>
      </c>
      <c r="BA17" s="181">
        <f t="shared" ref="BA17:BB17" si="66">(AY17-AY16)/AY16</f>
        <v>-0.009868529344</v>
      </c>
      <c r="BB17" s="181">
        <f t="shared" si="66"/>
        <v>-0.0005508202872</v>
      </c>
      <c r="BC17" s="166"/>
      <c r="BD17" s="166"/>
      <c r="BE17" s="166">
        <v>1.57859E7</v>
      </c>
      <c r="BF17" s="166">
        <v>1.8359314591E10</v>
      </c>
      <c r="BG17" s="166">
        <f t="shared" si="8"/>
        <v>0.0008598305738</v>
      </c>
      <c r="BH17" s="181">
        <f t="shared" si="14"/>
        <v>0.002428869417</v>
      </c>
      <c r="BI17" s="166"/>
      <c r="BJ17" s="166">
        <f t="shared" si="9"/>
        <v>0.0008694714566</v>
      </c>
    </row>
    <row r="18">
      <c r="A18" s="208">
        <v>42719.0</v>
      </c>
      <c r="B18" s="209">
        <v>5400.0</v>
      </c>
      <c r="C18" s="209">
        <v>5475.0</v>
      </c>
      <c r="D18" s="209">
        <v>5350.0</v>
      </c>
      <c r="E18" s="209">
        <v>5400.0</v>
      </c>
      <c r="F18" s="180">
        <v>4636.555</v>
      </c>
      <c r="G18" s="166">
        <v>5254.362</v>
      </c>
      <c r="H18" s="181">
        <f t="shared" ref="H18:I18" si="67">(F18-F17)/F17</f>
        <v>-0.01369871464</v>
      </c>
      <c r="I18" s="181">
        <f t="shared" si="67"/>
        <v>-0.001606554057</v>
      </c>
      <c r="J18" s="166"/>
      <c r="K18" s="166"/>
      <c r="L18" s="166">
        <v>1.2414E7</v>
      </c>
      <c r="M18" s="166">
        <v>1.8359314591E10</v>
      </c>
      <c r="N18" s="7">
        <f t="shared" si="2"/>
        <v>0.0006761690334</v>
      </c>
      <c r="P18" s="208">
        <v>43084.0</v>
      </c>
      <c r="Q18" s="209">
        <v>9150.0</v>
      </c>
      <c r="R18" s="209">
        <v>9375.0</v>
      </c>
      <c r="S18" s="209">
        <v>9125.0</v>
      </c>
      <c r="T18" s="209">
        <v>9375.0</v>
      </c>
      <c r="U18" s="180">
        <v>8574.063</v>
      </c>
      <c r="V18" s="166">
        <v>6119.419</v>
      </c>
      <c r="W18" s="181">
        <f t="shared" ref="W18:X18" si="68">(U18-U17)/U17</f>
        <v>0.01626016164</v>
      </c>
      <c r="X18" s="181">
        <f t="shared" si="68"/>
        <v>0.00094313498</v>
      </c>
      <c r="Y18" s="166"/>
      <c r="Z18" s="166"/>
      <c r="AA18" s="166">
        <v>2.28119E7</v>
      </c>
      <c r="AB18" s="166">
        <v>1.8359314591E10</v>
      </c>
      <c r="AC18" s="7">
        <f t="shared" si="4"/>
        <v>0.001242524599</v>
      </c>
      <c r="AE18" s="208">
        <v>43451.0</v>
      </c>
      <c r="AF18" s="209">
        <v>8600.0</v>
      </c>
      <c r="AG18" s="209">
        <v>8600.0</v>
      </c>
      <c r="AH18" s="209">
        <v>8450.0</v>
      </c>
      <c r="AI18" s="209">
        <v>8575.0</v>
      </c>
      <c r="AJ18" s="180">
        <v>8066.479</v>
      </c>
      <c r="AK18" s="166">
        <v>6089.305</v>
      </c>
      <c r="AL18" s="181">
        <f t="shared" ref="AL18:AM18" si="69">(AJ18-AJ17)/AJ17</f>
        <v>-0.002906923563</v>
      </c>
      <c r="AM18" s="181">
        <f t="shared" si="69"/>
        <v>-0.01305349261</v>
      </c>
      <c r="AN18" s="166"/>
      <c r="AO18" s="166"/>
      <c r="AP18" s="166">
        <v>2.13899E7</v>
      </c>
      <c r="AQ18" s="166">
        <v>1.8359314591E10</v>
      </c>
      <c r="AR18" s="7">
        <f t="shared" si="6"/>
        <v>0.001165070727</v>
      </c>
      <c r="AT18" s="208">
        <v>43811.0</v>
      </c>
      <c r="AU18" s="209">
        <v>7550.0</v>
      </c>
      <c r="AV18" s="209">
        <v>7675.0</v>
      </c>
      <c r="AW18" s="209">
        <v>7525.0</v>
      </c>
      <c r="AX18" s="209">
        <v>7525.0</v>
      </c>
      <c r="AY18" s="180">
        <v>7248.401</v>
      </c>
      <c r="AZ18" s="166">
        <v>6139.397</v>
      </c>
      <c r="BA18" s="181">
        <f t="shared" ref="BA18:BB18" si="70">(AY18-AY17)/AY17</f>
        <v>0</v>
      </c>
      <c r="BB18" s="181">
        <f t="shared" si="70"/>
        <v>-0.006585978639</v>
      </c>
      <c r="BC18" s="166"/>
      <c r="BD18" s="166"/>
      <c r="BE18" s="166">
        <v>2.5435E7</v>
      </c>
      <c r="BF18" s="166">
        <v>1.8359314591E10</v>
      </c>
      <c r="BG18" s="166">
        <f t="shared" si="8"/>
        <v>0.001385400303</v>
      </c>
      <c r="BH18" s="181">
        <f t="shared" si="14"/>
        <v>-0.00008636914218</v>
      </c>
      <c r="BI18" s="166"/>
      <c r="BJ18" s="166">
        <f t="shared" si="9"/>
        <v>0.001117291166</v>
      </c>
    </row>
    <row r="19">
      <c r="A19" s="208">
        <v>42720.0</v>
      </c>
      <c r="B19" s="209">
        <v>5500.0</v>
      </c>
      <c r="C19" s="209">
        <v>5500.0</v>
      </c>
      <c r="D19" s="209">
        <v>5350.0</v>
      </c>
      <c r="E19" s="209">
        <v>5350.0</v>
      </c>
      <c r="F19" s="180">
        <v>4593.624</v>
      </c>
      <c r="G19" s="166">
        <v>5231.652</v>
      </c>
      <c r="H19" s="181">
        <f t="shared" ref="H19:I19" si="71">(F19-F18)/F18</f>
        <v>-0.00925924528</v>
      </c>
      <c r="I19" s="181">
        <f t="shared" si="71"/>
        <v>-0.004322123219</v>
      </c>
      <c r="J19" s="166"/>
      <c r="K19" s="166"/>
      <c r="L19" s="166">
        <v>2.07327E7</v>
      </c>
      <c r="M19" s="166">
        <v>1.8359314591E10</v>
      </c>
      <c r="N19" s="7">
        <f t="shared" si="2"/>
        <v>0.001129274184</v>
      </c>
      <c r="P19" s="208">
        <v>43087.0</v>
      </c>
      <c r="Q19" s="209">
        <v>9300.0</v>
      </c>
      <c r="R19" s="209">
        <v>9350.0</v>
      </c>
      <c r="S19" s="209">
        <v>9100.0</v>
      </c>
      <c r="T19" s="209">
        <v>9300.0</v>
      </c>
      <c r="U19" s="180">
        <v>8505.472</v>
      </c>
      <c r="V19" s="166">
        <v>6133.963</v>
      </c>
      <c r="W19" s="181">
        <f t="shared" ref="W19:X19" si="72">(U19-U18)/U18</f>
        <v>-0.007999824587</v>
      </c>
      <c r="X19" s="181">
        <f t="shared" si="72"/>
        <v>0.002376696219</v>
      </c>
      <c r="Y19" s="166"/>
      <c r="Z19" s="166"/>
      <c r="AA19" s="166">
        <v>1.71056E7</v>
      </c>
      <c r="AB19" s="166">
        <v>1.8359314591E10</v>
      </c>
      <c r="AC19" s="7">
        <f t="shared" si="4"/>
        <v>0.0009317123423</v>
      </c>
      <c r="AE19" s="208">
        <v>43452.0</v>
      </c>
      <c r="AF19" s="209">
        <v>8550.0</v>
      </c>
      <c r="AG19" s="209">
        <v>8650.0</v>
      </c>
      <c r="AH19" s="209">
        <v>8475.0</v>
      </c>
      <c r="AI19" s="209">
        <v>8625.0</v>
      </c>
      <c r="AJ19" s="180">
        <v>8113.514</v>
      </c>
      <c r="AK19" s="166">
        <v>6081.867</v>
      </c>
      <c r="AL19" s="181">
        <f t="shared" ref="AL19:AM19" si="73">(AJ19-AJ18)/AJ18</f>
        <v>0.005830920777</v>
      </c>
      <c r="AM19" s="181">
        <f t="shared" si="73"/>
        <v>-0.001221485867</v>
      </c>
      <c r="AN19" s="166"/>
      <c r="AO19" s="166"/>
      <c r="AP19" s="166">
        <v>1.59009E7</v>
      </c>
      <c r="AQ19" s="166">
        <v>1.8359314591E10</v>
      </c>
      <c r="AR19" s="7">
        <f t="shared" si="6"/>
        <v>0.0008660944242</v>
      </c>
      <c r="AT19" s="208">
        <v>43812.0</v>
      </c>
      <c r="AU19" s="209">
        <v>7625.0</v>
      </c>
      <c r="AV19" s="209">
        <v>7700.0</v>
      </c>
      <c r="AW19" s="209">
        <v>7575.0</v>
      </c>
      <c r="AX19" s="209">
        <v>7650.0</v>
      </c>
      <c r="AY19" s="180">
        <v>7368.807</v>
      </c>
      <c r="AZ19" s="166">
        <v>6197.318</v>
      </c>
      <c r="BA19" s="181">
        <f t="shared" ref="BA19:BB19" si="74">(AY19-AY18)/AY18</f>
        <v>0.01661138781</v>
      </c>
      <c r="BB19" s="181">
        <f t="shared" si="74"/>
        <v>0.009434314152</v>
      </c>
      <c r="BC19" s="166"/>
      <c r="BD19" s="166"/>
      <c r="BE19" s="166">
        <v>2.4452E7</v>
      </c>
      <c r="BF19" s="166">
        <v>1.8359314591E10</v>
      </c>
      <c r="BG19" s="166">
        <f t="shared" si="8"/>
        <v>0.001331857999</v>
      </c>
      <c r="BH19" s="181">
        <f t="shared" si="14"/>
        <v>0.001295809679</v>
      </c>
      <c r="BI19" s="166"/>
      <c r="BJ19" s="166">
        <f t="shared" si="9"/>
        <v>0.001064734737</v>
      </c>
    </row>
    <row r="20">
      <c r="A20" s="208">
        <v>42723.0</v>
      </c>
      <c r="B20" s="209">
        <v>5425.0</v>
      </c>
      <c r="C20" s="209">
        <v>5500.0</v>
      </c>
      <c r="D20" s="209">
        <v>5375.0</v>
      </c>
      <c r="E20" s="209">
        <v>5425.0</v>
      </c>
      <c r="F20" s="180">
        <v>4658.021</v>
      </c>
      <c r="G20" s="166">
        <v>5191.912</v>
      </c>
      <c r="H20" s="181">
        <f t="shared" ref="H20:I20" si="75">(F20-F19)/F19</f>
        <v>0.01401877907</v>
      </c>
      <c r="I20" s="181">
        <f t="shared" si="75"/>
        <v>-0.007596070992</v>
      </c>
      <c r="J20" s="166"/>
      <c r="K20" s="166"/>
      <c r="L20" s="166">
        <v>1.62371E7</v>
      </c>
      <c r="M20" s="166">
        <v>1.8359314591E10</v>
      </c>
      <c r="N20" s="7">
        <f t="shared" si="2"/>
        <v>0.0008844066547</v>
      </c>
      <c r="P20" s="208">
        <v>43088.0</v>
      </c>
      <c r="Q20" s="209">
        <v>9300.0</v>
      </c>
      <c r="R20" s="209">
        <v>9650.0</v>
      </c>
      <c r="S20" s="209">
        <v>9275.0</v>
      </c>
      <c r="T20" s="209">
        <v>9525.0</v>
      </c>
      <c r="U20" s="180">
        <v>8711.249</v>
      </c>
      <c r="V20" s="166">
        <v>6167.666</v>
      </c>
      <c r="W20" s="181">
        <f t="shared" ref="W20:X20" si="76">(U20-U19)/U19</f>
        <v>0.02419348391</v>
      </c>
      <c r="X20" s="181">
        <f t="shared" si="76"/>
        <v>0.005494490267</v>
      </c>
      <c r="Y20" s="166"/>
      <c r="Z20" s="166"/>
      <c r="AA20" s="166">
        <v>1.24302E7</v>
      </c>
      <c r="AB20" s="166">
        <v>1.8359314591E10</v>
      </c>
      <c r="AC20" s="7">
        <f t="shared" si="4"/>
        <v>0.0006770514192</v>
      </c>
      <c r="AE20" s="208">
        <v>43453.0</v>
      </c>
      <c r="AF20" s="209">
        <v>8675.0</v>
      </c>
      <c r="AG20" s="209">
        <v>8725.0</v>
      </c>
      <c r="AH20" s="209">
        <v>8625.0</v>
      </c>
      <c r="AI20" s="209">
        <v>8700.0</v>
      </c>
      <c r="AJ20" s="180">
        <v>8184.065</v>
      </c>
      <c r="AK20" s="166">
        <v>6176.094</v>
      </c>
      <c r="AL20" s="181">
        <f t="shared" ref="AL20:AM20" si="77">(AJ20-AJ19)/AJ19</f>
        <v>0.008695492483</v>
      </c>
      <c r="AM20" s="181">
        <f t="shared" si="77"/>
        <v>0.01549310434</v>
      </c>
      <c r="AN20" s="166"/>
      <c r="AO20" s="166"/>
      <c r="AP20" s="166">
        <v>2.43214E7</v>
      </c>
      <c r="AQ20" s="166">
        <v>1.8359314591E10</v>
      </c>
      <c r="AR20" s="7">
        <f t="shared" si="6"/>
        <v>0.001324744444</v>
      </c>
      <c r="AT20" s="208">
        <v>43815.0</v>
      </c>
      <c r="AU20" s="209">
        <v>7650.0</v>
      </c>
      <c r="AV20" s="209">
        <v>7750.0</v>
      </c>
      <c r="AW20" s="209">
        <v>7600.0</v>
      </c>
      <c r="AX20" s="209">
        <v>7700.0</v>
      </c>
      <c r="AY20" s="180">
        <v>7416.969</v>
      </c>
      <c r="AZ20" s="166">
        <v>6211.592</v>
      </c>
      <c r="BA20" s="181">
        <f t="shared" ref="BA20:BB20" si="78">(AY20-AY19)/AY19</f>
        <v>0.006535929086</v>
      </c>
      <c r="BB20" s="181">
        <f t="shared" si="78"/>
        <v>0.002303254408</v>
      </c>
      <c r="BC20" s="166"/>
      <c r="BD20" s="166"/>
      <c r="BE20" s="166">
        <v>2.99778E7</v>
      </c>
      <c r="BF20" s="166">
        <v>1.8359314591E10</v>
      </c>
      <c r="BG20" s="166">
        <f t="shared" si="8"/>
        <v>0.001632838734</v>
      </c>
      <c r="BH20" s="181">
        <f t="shared" si="14"/>
        <v>0.01336092114</v>
      </c>
      <c r="BI20" s="166"/>
      <c r="BJ20" s="166">
        <f t="shared" si="9"/>
        <v>0.001129760313</v>
      </c>
    </row>
    <row r="21">
      <c r="A21" s="208">
        <v>42724.0</v>
      </c>
      <c r="B21" s="209">
        <v>5500.0</v>
      </c>
      <c r="C21" s="209">
        <v>5500.0</v>
      </c>
      <c r="D21" s="209">
        <v>5350.0</v>
      </c>
      <c r="E21" s="209">
        <v>5400.0</v>
      </c>
      <c r="F21" s="180">
        <v>4636.555</v>
      </c>
      <c r="G21" s="166">
        <v>5162.477</v>
      </c>
      <c r="H21" s="181">
        <f t="shared" ref="H21:I21" si="79">(F21-F20)/F20</f>
        <v>-0.004608394853</v>
      </c>
      <c r="I21" s="181">
        <f t="shared" si="79"/>
        <v>-0.005669395013</v>
      </c>
      <c r="J21" s="166"/>
      <c r="K21" s="166"/>
      <c r="L21" s="166">
        <v>8613200.0</v>
      </c>
      <c r="M21" s="166">
        <v>1.8359314591E10</v>
      </c>
      <c r="N21" s="7">
        <f t="shared" si="2"/>
        <v>0.0004691460543</v>
      </c>
      <c r="P21" s="208">
        <v>43089.0</v>
      </c>
      <c r="Q21" s="209">
        <v>9400.0</v>
      </c>
      <c r="R21" s="209">
        <v>9600.0</v>
      </c>
      <c r="S21" s="209">
        <v>9350.0</v>
      </c>
      <c r="T21" s="209">
        <v>9525.0</v>
      </c>
      <c r="U21" s="180">
        <v>8711.249</v>
      </c>
      <c r="V21" s="166">
        <v>6109.482</v>
      </c>
      <c r="W21" s="181">
        <f t="shared" ref="W21:X21" si="80">(U21-U20)/U20</f>
        <v>0</v>
      </c>
      <c r="X21" s="181">
        <f t="shared" si="80"/>
        <v>-0.009433714472</v>
      </c>
      <c r="Y21" s="166"/>
      <c r="Z21" s="166"/>
      <c r="AA21" s="166">
        <v>1.65782E7</v>
      </c>
      <c r="AB21" s="166">
        <v>1.8359314591E10</v>
      </c>
      <c r="AC21" s="7">
        <f t="shared" si="4"/>
        <v>0.0009029857797</v>
      </c>
      <c r="AE21" s="208">
        <v>43454.0</v>
      </c>
      <c r="AF21" s="209">
        <v>8650.0</v>
      </c>
      <c r="AG21" s="209">
        <v>8750.0</v>
      </c>
      <c r="AH21" s="209">
        <v>8625.0</v>
      </c>
      <c r="AI21" s="209">
        <v>8675.0</v>
      </c>
      <c r="AJ21" s="180">
        <v>8160.549</v>
      </c>
      <c r="AK21" s="166">
        <v>6147.876</v>
      </c>
      <c r="AL21" s="181">
        <f t="shared" ref="AL21:AM21" si="81">(AJ21-AJ20)/AJ20</f>
        <v>-0.002873388713</v>
      </c>
      <c r="AM21" s="181">
        <f t="shared" si="81"/>
        <v>-0.004568907144</v>
      </c>
      <c r="AN21" s="166"/>
      <c r="AO21" s="166"/>
      <c r="AP21" s="166">
        <v>1.47648E7</v>
      </c>
      <c r="AQ21" s="166">
        <v>1.8359314591E10</v>
      </c>
      <c r="AR21" s="7">
        <f t="shared" si="6"/>
        <v>0.0008042130291</v>
      </c>
      <c r="AT21" s="208">
        <v>43816.0</v>
      </c>
      <c r="AU21" s="209">
        <v>7700.0</v>
      </c>
      <c r="AV21" s="209">
        <v>7725.0</v>
      </c>
      <c r="AW21" s="209">
        <v>7650.0</v>
      </c>
      <c r="AX21" s="209">
        <v>7700.0</v>
      </c>
      <c r="AY21" s="180">
        <v>7416.969</v>
      </c>
      <c r="AZ21" s="166">
        <v>6244.352</v>
      </c>
      <c r="BA21" s="181">
        <f t="shared" ref="BA21:BB21" si="82">(AY21-AY20)/AY20</f>
        <v>0</v>
      </c>
      <c r="BB21" s="181">
        <f t="shared" si="82"/>
        <v>0.00527401027</v>
      </c>
      <c r="BC21" s="166"/>
      <c r="BD21" s="166"/>
      <c r="BE21" s="166">
        <v>2.25941E7</v>
      </c>
      <c r="BF21" s="166">
        <v>1.8359314591E10</v>
      </c>
      <c r="BG21" s="166">
        <f t="shared" si="8"/>
        <v>0.001230661411</v>
      </c>
      <c r="BH21" s="181">
        <f t="shared" si="14"/>
        <v>-0.001870445891</v>
      </c>
      <c r="BI21" s="166"/>
      <c r="BJ21" s="166">
        <f t="shared" si="9"/>
        <v>0.0008517515685</v>
      </c>
    </row>
    <row r="22">
      <c r="A22" s="208">
        <v>42725.0</v>
      </c>
      <c r="B22" s="209">
        <v>5450.0</v>
      </c>
      <c r="C22" s="209">
        <v>5475.0</v>
      </c>
      <c r="D22" s="209">
        <v>5350.0</v>
      </c>
      <c r="E22" s="209">
        <v>5350.0</v>
      </c>
      <c r="F22" s="180">
        <v>4593.624</v>
      </c>
      <c r="G22" s="166">
        <v>5111.392</v>
      </c>
      <c r="H22" s="181">
        <f t="shared" ref="H22:I22" si="83">(F22-F21)/F21</f>
        <v>-0.00925924528</v>
      </c>
      <c r="I22" s="181">
        <f t="shared" si="83"/>
        <v>-0.009895443602</v>
      </c>
      <c r="J22" s="166"/>
      <c r="K22" s="166"/>
      <c r="L22" s="166">
        <v>1.60475E7</v>
      </c>
      <c r="M22" s="166">
        <v>1.8359314591E10</v>
      </c>
      <c r="N22" s="7">
        <f t="shared" si="2"/>
        <v>0.0008740794718</v>
      </c>
      <c r="P22" s="208">
        <v>43090.0</v>
      </c>
      <c r="Q22" s="209">
        <v>9650.0</v>
      </c>
      <c r="R22" s="209">
        <v>9925.0</v>
      </c>
      <c r="S22" s="209">
        <v>9550.0</v>
      </c>
      <c r="T22" s="209">
        <v>9850.0</v>
      </c>
      <c r="U22" s="180">
        <v>9008.482</v>
      </c>
      <c r="V22" s="166">
        <v>6183.391</v>
      </c>
      <c r="W22" s="181">
        <f t="shared" ref="W22:X22" si="84">(U22-U21)/U21</f>
        <v>0.03412059511</v>
      </c>
      <c r="X22" s="181">
        <f t="shared" si="84"/>
        <v>0.01209742495</v>
      </c>
      <c r="Y22" s="166"/>
      <c r="Z22" s="166"/>
      <c r="AA22" s="166">
        <v>2.9769E7</v>
      </c>
      <c r="AB22" s="166">
        <v>1.8359314591E10</v>
      </c>
      <c r="AC22" s="7">
        <f t="shared" si="4"/>
        <v>0.001621465761</v>
      </c>
      <c r="AE22" s="208">
        <v>43455.0</v>
      </c>
      <c r="AF22" s="209">
        <v>8600.0</v>
      </c>
      <c r="AG22" s="209">
        <v>8700.0</v>
      </c>
      <c r="AH22" s="209">
        <v>8600.0</v>
      </c>
      <c r="AI22" s="209">
        <v>8675.0</v>
      </c>
      <c r="AJ22" s="180">
        <v>8160.549</v>
      </c>
      <c r="AK22" s="166">
        <v>6163.596</v>
      </c>
      <c r="AL22" s="181">
        <f t="shared" ref="AL22:AM22" si="85">(AJ22-AJ21)/AJ21</f>
        <v>0</v>
      </c>
      <c r="AM22" s="181">
        <f t="shared" si="85"/>
        <v>0.002556980655</v>
      </c>
      <c r="AN22" s="166"/>
      <c r="AO22" s="166"/>
      <c r="AP22" s="166">
        <v>1.64758E7</v>
      </c>
      <c r="AQ22" s="166">
        <v>1.8359314591E10</v>
      </c>
      <c r="AR22" s="7">
        <f t="shared" si="6"/>
        <v>0.0008974082294</v>
      </c>
      <c r="AT22" s="208">
        <v>43817.0</v>
      </c>
      <c r="AU22" s="209">
        <v>7700.0</v>
      </c>
      <c r="AV22" s="209">
        <v>7850.0</v>
      </c>
      <c r="AW22" s="209">
        <v>7650.0</v>
      </c>
      <c r="AX22" s="209">
        <v>7825.0</v>
      </c>
      <c r="AY22" s="180">
        <v>7537.375</v>
      </c>
      <c r="AZ22" s="166">
        <v>6287.25</v>
      </c>
      <c r="BA22" s="181">
        <f t="shared" ref="BA22:BB22" si="86">(AY22-AY21)/AY21</f>
        <v>0.0162338551</v>
      </c>
      <c r="BB22" s="181">
        <f t="shared" si="86"/>
        <v>0.006869888181</v>
      </c>
      <c r="BC22" s="166"/>
      <c r="BD22" s="166"/>
      <c r="BE22" s="166">
        <v>4.2197E7</v>
      </c>
      <c r="BF22" s="166">
        <v>1.8359314591E10</v>
      </c>
      <c r="BG22" s="166">
        <f t="shared" si="8"/>
        <v>0.00229839735</v>
      </c>
      <c r="BH22" s="181">
        <f t="shared" si="14"/>
        <v>0.01027380123</v>
      </c>
      <c r="BI22" s="166"/>
      <c r="BJ22" s="166">
        <f t="shared" si="9"/>
        <v>0.001422837703</v>
      </c>
    </row>
    <row r="23">
      <c r="A23" s="208">
        <v>42726.0</v>
      </c>
      <c r="B23" s="209">
        <v>5425.0</v>
      </c>
      <c r="C23" s="209">
        <v>5450.0</v>
      </c>
      <c r="D23" s="209">
        <v>5275.0</v>
      </c>
      <c r="E23" s="209">
        <v>5300.0</v>
      </c>
      <c r="F23" s="180">
        <v>4550.693</v>
      </c>
      <c r="G23" s="166">
        <v>5042.87</v>
      </c>
      <c r="H23" s="181">
        <f t="shared" ref="H23:I23" si="87">(F23-F22)/F22</f>
        <v>-0.009345780151</v>
      </c>
      <c r="I23" s="181">
        <f t="shared" si="87"/>
        <v>-0.01340574153</v>
      </c>
      <c r="J23" s="166"/>
      <c r="K23" s="166"/>
      <c r="L23" s="166">
        <v>8044200.0</v>
      </c>
      <c r="M23" s="166">
        <v>1.8359314591E10</v>
      </c>
      <c r="N23" s="7">
        <f t="shared" si="2"/>
        <v>0.0004381536119</v>
      </c>
      <c r="P23" s="208">
        <v>43091.0</v>
      </c>
      <c r="Q23" s="209">
        <v>9850.0</v>
      </c>
      <c r="R23" s="209">
        <v>9975.0</v>
      </c>
      <c r="S23" s="209">
        <v>9600.0</v>
      </c>
      <c r="T23" s="209">
        <v>9850.0</v>
      </c>
      <c r="U23" s="180">
        <v>9008.482</v>
      </c>
      <c r="V23" s="166">
        <v>6221.013</v>
      </c>
      <c r="W23" s="181">
        <f t="shared" ref="W23:X23" si="88">(U23-U22)/U22</f>
        <v>0</v>
      </c>
      <c r="X23" s="181">
        <f t="shared" si="88"/>
        <v>0.006084363742</v>
      </c>
      <c r="Y23" s="166"/>
      <c r="Z23" s="166"/>
      <c r="AA23" s="166">
        <v>6.76236E7</v>
      </c>
      <c r="AB23" s="166">
        <v>1.8359314591E10</v>
      </c>
      <c r="AC23" s="7">
        <f t="shared" si="4"/>
        <v>0.00368334012</v>
      </c>
      <c r="AE23" s="208">
        <v>43458.0</v>
      </c>
      <c r="AF23" s="209">
        <v>8675.0</v>
      </c>
      <c r="AG23" s="209">
        <v>8675.0</v>
      </c>
      <c r="AH23" s="209">
        <v>8675.0</v>
      </c>
      <c r="AI23" s="209">
        <v>8675.0</v>
      </c>
      <c r="AJ23" s="180">
        <v>8160.549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1.8359314591E10</v>
      </c>
      <c r="AR23" s="7">
        <f t="shared" si="6"/>
        <v>0</v>
      </c>
      <c r="AT23" s="208">
        <v>43818.0</v>
      </c>
      <c r="AU23" s="209">
        <v>7825.0</v>
      </c>
      <c r="AV23" s="209">
        <v>7850.0</v>
      </c>
      <c r="AW23" s="209">
        <v>7750.0</v>
      </c>
      <c r="AX23" s="209">
        <v>7825.0</v>
      </c>
      <c r="AY23" s="180">
        <v>7537.375</v>
      </c>
      <c r="AZ23" s="166">
        <v>6249.93</v>
      </c>
      <c r="BA23" s="181">
        <f t="shared" ref="BA23:BB23" si="90">(AY23-AY22)/AY22</f>
        <v>0</v>
      </c>
      <c r="BB23" s="181">
        <f t="shared" si="90"/>
        <v>-0.005935822498</v>
      </c>
      <c r="BC23" s="166"/>
      <c r="BD23" s="166"/>
      <c r="BE23" s="166">
        <v>1.93004E7</v>
      </c>
      <c r="BF23" s="166">
        <v>1.8359314591E10</v>
      </c>
      <c r="BG23" s="166">
        <f t="shared" si="8"/>
        <v>0.001051259289</v>
      </c>
      <c r="BH23" s="181">
        <f t="shared" si="14"/>
        <v>-0.002336445038</v>
      </c>
      <c r="BI23" s="166"/>
      <c r="BJ23" s="166">
        <f t="shared" si="9"/>
        <v>0.001293188255</v>
      </c>
    </row>
    <row r="24">
      <c r="A24" s="211">
        <v>42727.0</v>
      </c>
      <c r="B24" s="212">
        <v>5275.0</v>
      </c>
      <c r="C24" s="212">
        <v>5400.0</v>
      </c>
      <c r="D24" s="212">
        <v>5225.0</v>
      </c>
      <c r="E24" s="212">
        <v>5250.0</v>
      </c>
      <c r="F24" s="184">
        <v>4507.762</v>
      </c>
      <c r="G24" s="183">
        <v>5027.704</v>
      </c>
      <c r="H24" s="185">
        <f t="shared" ref="H24:I24" si="91">(F24-F23)/F23</f>
        <v>-0.009433947753</v>
      </c>
      <c r="I24" s="185">
        <f t="shared" si="91"/>
        <v>-0.003007414429</v>
      </c>
      <c r="J24" s="185">
        <f t="shared" ref="J24:J34" si="96">$G$65+(I24*$G$66)</f>
        <v>-0.001366755967</v>
      </c>
      <c r="K24" s="185">
        <f t="shared" ref="K24:K34" si="97">H24-J24</f>
        <v>-0.008067191785</v>
      </c>
      <c r="L24" s="183">
        <v>9146700.0</v>
      </c>
      <c r="M24" s="183">
        <v>1.8359314591E10</v>
      </c>
      <c r="N24" s="186">
        <f t="shared" si="2"/>
        <v>0.0004982048733</v>
      </c>
      <c r="O24" s="186"/>
      <c r="P24" s="211">
        <v>43094.0</v>
      </c>
      <c r="Q24" s="212">
        <v>9850.0</v>
      </c>
      <c r="R24" s="212">
        <v>9850.0</v>
      </c>
      <c r="S24" s="212">
        <v>9850.0</v>
      </c>
      <c r="T24" s="212">
        <v>9850.0</v>
      </c>
      <c r="U24" s="184">
        <v>9008.482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0.001604</v>
      </c>
      <c r="Z24" s="185">
        <f t="shared" ref="Z24:Z34" si="100">W24-Y24</f>
        <v>-0.001604</v>
      </c>
      <c r="AA24" s="183">
        <v>0.0</v>
      </c>
      <c r="AB24" s="183">
        <v>1.8359314591E10</v>
      </c>
      <c r="AC24" s="186">
        <f t="shared" si="4"/>
        <v>0</v>
      </c>
      <c r="AD24" s="186"/>
      <c r="AE24" s="211">
        <v>43459.0</v>
      </c>
      <c r="AF24" s="212">
        <v>8675.0</v>
      </c>
      <c r="AG24" s="212">
        <v>8675.0</v>
      </c>
      <c r="AH24" s="212">
        <v>8675.0</v>
      </c>
      <c r="AI24" s="212">
        <v>8675.0</v>
      </c>
      <c r="AJ24" s="184">
        <v>8160.549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-0.006189931313</v>
      </c>
      <c r="AO24" s="185">
        <f t="shared" ref="AO24:AO34" si="103">AL24-AN24</f>
        <v>0.006189931313</v>
      </c>
      <c r="AP24" s="183">
        <v>0.0</v>
      </c>
      <c r="AQ24" s="183">
        <v>1.8359314591E10</v>
      </c>
      <c r="AR24" s="186">
        <f t="shared" si="6"/>
        <v>0</v>
      </c>
      <c r="AS24" s="186"/>
      <c r="AT24" s="211">
        <v>43819.0</v>
      </c>
      <c r="AU24" s="212">
        <v>7825.0</v>
      </c>
      <c r="AV24" s="212">
        <v>7825.0</v>
      </c>
      <c r="AW24" s="212">
        <v>7750.0</v>
      </c>
      <c r="AX24" s="212">
        <v>7800.0</v>
      </c>
      <c r="AY24" s="184">
        <v>7513.293</v>
      </c>
      <c r="AZ24" s="183">
        <v>6284.372</v>
      </c>
      <c r="BA24" s="185">
        <f t="shared" ref="BA24:BB24" si="94">(AY24-AY23)/AY23</f>
        <v>-0.003195011526</v>
      </c>
      <c r="BB24" s="185">
        <f t="shared" si="94"/>
        <v>0.005510781721</v>
      </c>
      <c r="BC24" s="185">
        <f t="shared" ref="BC24:BC34" si="105">$AZ$65+(BB24*$AZ$66)</f>
        <v>0.005923963016</v>
      </c>
      <c r="BD24" s="185">
        <f t="shared" ref="BD24:BD34" si="106">BA24-BC24</f>
        <v>-0.009118974541</v>
      </c>
      <c r="BE24" s="183">
        <v>1.88618E7</v>
      </c>
      <c r="BF24" s="183">
        <v>1.8359314591E10</v>
      </c>
      <c r="BG24" s="183">
        <f t="shared" si="8"/>
        <v>0.001027369508</v>
      </c>
      <c r="BH24" s="187">
        <f t="shared" si="14"/>
        <v>-0.00315723982</v>
      </c>
      <c r="BI24" s="187">
        <f t="shared" ref="BI24:BI34" si="107">average(BD24,AO24,Z24,K24)</f>
        <v>-0.003150058753</v>
      </c>
      <c r="BJ24" s="183">
        <f t="shared" si="9"/>
        <v>0.0003813935953</v>
      </c>
    </row>
    <row r="25">
      <c r="A25" s="208">
        <v>42731.0</v>
      </c>
      <c r="B25" s="209">
        <v>5200.0</v>
      </c>
      <c r="C25" s="209">
        <v>5300.0</v>
      </c>
      <c r="D25" s="209">
        <v>5200.0</v>
      </c>
      <c r="E25" s="209">
        <v>5250.0</v>
      </c>
      <c r="F25" s="180">
        <v>4507.762</v>
      </c>
      <c r="G25" s="166">
        <v>5102.954</v>
      </c>
      <c r="H25" s="181">
        <f t="shared" ref="H25:I25" si="95">(F25-F24)/F24</f>
        <v>0</v>
      </c>
      <c r="I25" s="181">
        <f t="shared" si="95"/>
        <v>0.01496707046</v>
      </c>
      <c r="J25" s="181">
        <f t="shared" si="96"/>
        <v>0.01553993667</v>
      </c>
      <c r="K25" s="181">
        <f t="shared" si="97"/>
        <v>-0.01553993667</v>
      </c>
      <c r="L25" s="166">
        <v>3934200.0</v>
      </c>
      <c r="M25" s="166">
        <v>1.8359314591E10</v>
      </c>
      <c r="N25" s="7">
        <f t="shared" si="2"/>
        <v>0.0002142890455</v>
      </c>
      <c r="P25" s="208">
        <v>43095.0</v>
      </c>
      <c r="Q25" s="209">
        <v>9850.0</v>
      </c>
      <c r="R25" s="209">
        <v>9850.0</v>
      </c>
      <c r="S25" s="209">
        <v>9850.0</v>
      </c>
      <c r="T25" s="209">
        <v>9850.0</v>
      </c>
      <c r="U25" s="180">
        <v>9008.482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0.01523451975</v>
      </c>
      <c r="Z25" s="181">
        <f t="shared" si="100"/>
        <v>-0.01523451975</v>
      </c>
      <c r="AA25" s="166">
        <v>0.0</v>
      </c>
      <c r="AB25" s="166">
        <v>1.8359314591E10</v>
      </c>
      <c r="AC25" s="7">
        <f t="shared" si="4"/>
        <v>0</v>
      </c>
      <c r="AE25" s="208">
        <v>43460.0</v>
      </c>
      <c r="AF25" s="209">
        <v>8600.0</v>
      </c>
      <c r="AG25" s="209">
        <v>8775.0</v>
      </c>
      <c r="AH25" s="209">
        <v>8575.0</v>
      </c>
      <c r="AI25" s="209">
        <v>8700.0</v>
      </c>
      <c r="AJ25" s="180">
        <v>8184.065</v>
      </c>
      <c r="AK25" s="166">
        <v>6127.85</v>
      </c>
      <c r="AL25" s="181">
        <f t="shared" ref="AL25:AM25" si="101">(AJ25-AJ24)/AJ24</f>
        <v>0.002881668868</v>
      </c>
      <c r="AM25" s="181">
        <f t="shared" si="101"/>
        <v>0</v>
      </c>
      <c r="AN25" s="181">
        <f t="shared" si="102"/>
        <v>0.000115</v>
      </c>
      <c r="AO25" s="181">
        <f t="shared" si="103"/>
        <v>0.002766668868</v>
      </c>
      <c r="AP25" s="166">
        <v>1.28891E7</v>
      </c>
      <c r="AQ25" s="166">
        <v>1.8359314591E10</v>
      </c>
      <c r="AR25" s="7">
        <f t="shared" si="6"/>
        <v>0.0007020469057</v>
      </c>
      <c r="AT25" s="208">
        <v>43822.0</v>
      </c>
      <c r="AU25" s="209">
        <v>7850.0</v>
      </c>
      <c r="AV25" s="209">
        <v>7925.0</v>
      </c>
      <c r="AW25" s="209">
        <v>7800.0</v>
      </c>
      <c r="AX25" s="209">
        <v>7925.0</v>
      </c>
      <c r="AY25" s="180">
        <v>7633.698</v>
      </c>
      <c r="AZ25" s="166">
        <v>6305.91</v>
      </c>
      <c r="BA25" s="181">
        <f t="shared" ref="BA25:BB25" si="104">(AY25-AY24)/AY24</f>
        <v>0.01602559623</v>
      </c>
      <c r="BB25" s="181">
        <f t="shared" si="104"/>
        <v>0.00342723187</v>
      </c>
      <c r="BC25" s="181">
        <f t="shared" si="105"/>
        <v>0.003514056334</v>
      </c>
      <c r="BD25" s="181">
        <f t="shared" si="106"/>
        <v>0.0125115399</v>
      </c>
      <c r="BE25" s="166">
        <v>2.29172E7</v>
      </c>
      <c r="BF25" s="166">
        <v>1.8359314591E10</v>
      </c>
      <c r="BG25" s="166">
        <f t="shared" si="8"/>
        <v>0.001248260107</v>
      </c>
      <c r="BH25" s="188">
        <f t="shared" si="14"/>
        <v>0.004726816275</v>
      </c>
      <c r="BI25" s="188">
        <f t="shared" si="107"/>
        <v>-0.003874061913</v>
      </c>
      <c r="BJ25" s="166">
        <f t="shared" si="9"/>
        <v>0.0005411490146</v>
      </c>
    </row>
    <row r="26">
      <c r="A26" s="208">
        <v>42732.0</v>
      </c>
      <c r="B26" s="209">
        <v>5250.0</v>
      </c>
      <c r="C26" s="209">
        <v>5450.0</v>
      </c>
      <c r="D26" s="209">
        <v>5250.0</v>
      </c>
      <c r="E26" s="209">
        <v>5375.0</v>
      </c>
      <c r="F26" s="180">
        <v>4615.09</v>
      </c>
      <c r="G26" s="166">
        <v>5209.445</v>
      </c>
      <c r="H26" s="181">
        <f t="shared" ref="H26:I26" si="108">(F26-F25)/F25</f>
        <v>0.02380959776</v>
      </c>
      <c r="I26" s="181">
        <f t="shared" si="108"/>
        <v>0.02086850087</v>
      </c>
      <c r="J26" s="181">
        <f t="shared" si="96"/>
        <v>0.02109078671</v>
      </c>
      <c r="K26" s="181">
        <f t="shared" si="97"/>
        <v>0.002718811047</v>
      </c>
      <c r="L26" s="166">
        <v>1.37835E7</v>
      </c>
      <c r="M26" s="166">
        <v>1.8359314591E10</v>
      </c>
      <c r="N26" s="7">
        <f t="shared" si="2"/>
        <v>0.0007507633213</v>
      </c>
      <c r="P26" s="208">
        <v>43096.0</v>
      </c>
      <c r="Q26" s="209">
        <v>9850.0</v>
      </c>
      <c r="R26" s="209">
        <v>9950.0</v>
      </c>
      <c r="S26" s="209">
        <v>9750.0</v>
      </c>
      <c r="T26" s="209">
        <v>9900.0</v>
      </c>
      <c r="U26" s="180">
        <v>9054.212</v>
      </c>
      <c r="V26" s="166">
        <v>6277.165</v>
      </c>
      <c r="W26" s="181">
        <f t="shared" ref="W26:X26" si="109">(U26-U25)/U25</f>
        <v>0.005076326955</v>
      </c>
      <c r="X26" s="181">
        <f t="shared" si="109"/>
        <v>0</v>
      </c>
      <c r="Y26" s="181">
        <f t="shared" si="99"/>
        <v>0.001604</v>
      </c>
      <c r="Z26" s="181">
        <f t="shared" si="100"/>
        <v>0.003472326955</v>
      </c>
      <c r="AA26" s="166">
        <v>1.53166E7</v>
      </c>
      <c r="AB26" s="166">
        <v>1.8359314591E10</v>
      </c>
      <c r="AC26" s="7">
        <f t="shared" si="4"/>
        <v>0.0008342686174</v>
      </c>
      <c r="AE26" s="208">
        <v>43461.0</v>
      </c>
      <c r="AF26" s="209">
        <v>8800.0</v>
      </c>
      <c r="AG26" s="209">
        <v>8800.0</v>
      </c>
      <c r="AH26" s="209">
        <v>8700.0</v>
      </c>
      <c r="AI26" s="209">
        <v>8800.0</v>
      </c>
      <c r="AJ26" s="180">
        <v>8278.136</v>
      </c>
      <c r="AK26" s="166">
        <v>6190.643</v>
      </c>
      <c r="AL26" s="181">
        <f t="shared" ref="AL26:AM26" si="110">(AJ26-AJ25)/AJ25</f>
        <v>0.01149441017</v>
      </c>
      <c r="AM26" s="181">
        <f t="shared" si="110"/>
        <v>0.01024715031</v>
      </c>
      <c r="AN26" s="181">
        <f t="shared" si="102"/>
        <v>0.01125512797</v>
      </c>
      <c r="AO26" s="181">
        <f t="shared" si="103"/>
        <v>0.0002392822021</v>
      </c>
      <c r="AP26" s="166">
        <v>1.59649E7</v>
      </c>
      <c r="AQ26" s="166">
        <v>1.8359314591E10</v>
      </c>
      <c r="AR26" s="7">
        <f t="shared" si="6"/>
        <v>0.0008695803931</v>
      </c>
      <c r="AT26" s="208">
        <v>43825.0</v>
      </c>
      <c r="AU26" s="209">
        <v>7950.0</v>
      </c>
      <c r="AV26" s="209">
        <v>8000.0</v>
      </c>
      <c r="AW26" s="209">
        <v>7925.0</v>
      </c>
      <c r="AX26" s="209">
        <v>7950.0</v>
      </c>
      <c r="AY26" s="180">
        <v>7657.779</v>
      </c>
      <c r="AZ26" s="166">
        <v>6319.443</v>
      </c>
      <c r="BA26" s="181">
        <f t="shared" ref="BA26:BB26" si="111">(AY26-AY25)/AY25</f>
        <v>0.003154565454</v>
      </c>
      <c r="BB26" s="181">
        <f t="shared" si="111"/>
        <v>0.002146082009</v>
      </c>
      <c r="BC26" s="181">
        <f t="shared" si="105"/>
        <v>0.002032233564</v>
      </c>
      <c r="BD26" s="181">
        <f t="shared" si="106"/>
        <v>0.00112233189</v>
      </c>
      <c r="BE26" s="166">
        <v>1.76546E7</v>
      </c>
      <c r="BF26" s="166">
        <v>1.8359314591E10</v>
      </c>
      <c r="BG26" s="166">
        <f t="shared" si="8"/>
        <v>0.0009616154194</v>
      </c>
      <c r="BH26" s="188">
        <f t="shared" si="14"/>
        <v>0.01088372508</v>
      </c>
      <c r="BI26" s="188">
        <f t="shared" si="107"/>
        <v>0.001888188023</v>
      </c>
      <c r="BJ26" s="166">
        <f t="shared" si="9"/>
        <v>0.0008540569378</v>
      </c>
    </row>
    <row r="27">
      <c r="A27" s="208">
        <v>42733.0</v>
      </c>
      <c r="B27" s="209">
        <v>5375.0</v>
      </c>
      <c r="C27" s="209">
        <v>5525.0</v>
      </c>
      <c r="D27" s="209">
        <v>5375.0</v>
      </c>
      <c r="E27" s="209">
        <v>5475.0</v>
      </c>
      <c r="F27" s="180">
        <v>4700.952</v>
      </c>
      <c r="G27" s="166">
        <v>5302.566</v>
      </c>
      <c r="H27" s="181">
        <f t="shared" ref="H27:I27" si="112">(F27-F26)/F26</f>
        <v>0.01860462093</v>
      </c>
      <c r="I27" s="181">
        <f t="shared" si="112"/>
        <v>0.01787541667</v>
      </c>
      <c r="J27" s="181">
        <f t="shared" si="96"/>
        <v>0.01827550967</v>
      </c>
      <c r="K27" s="181">
        <f t="shared" si="97"/>
        <v>0.00032911126</v>
      </c>
      <c r="L27" s="166">
        <v>1.94118E7</v>
      </c>
      <c r="M27" s="166">
        <v>1.8359314591E10</v>
      </c>
      <c r="N27" s="7">
        <f t="shared" si="2"/>
        <v>0.001057327053</v>
      </c>
      <c r="P27" s="208">
        <v>43097.0</v>
      </c>
      <c r="Q27" s="209">
        <v>9950.0</v>
      </c>
      <c r="R27" s="209">
        <v>9975.0</v>
      </c>
      <c r="S27" s="209">
        <v>9850.0</v>
      </c>
      <c r="T27" s="209">
        <v>9925.0</v>
      </c>
      <c r="U27" s="180">
        <v>9077.075</v>
      </c>
      <c r="V27" s="166">
        <v>6314.046</v>
      </c>
      <c r="W27" s="181">
        <f t="shared" ref="W27:X27" si="113">(U27-U26)/U26</f>
        <v>0.002525123114</v>
      </c>
      <c r="X27" s="181">
        <f t="shared" si="113"/>
        <v>0.005875423061</v>
      </c>
      <c r="Y27" s="181">
        <f t="shared" si="99"/>
        <v>0.01047652924</v>
      </c>
      <c r="Z27" s="181">
        <f t="shared" si="100"/>
        <v>-0.00795140613</v>
      </c>
      <c r="AA27" s="166">
        <v>1.06E8</v>
      </c>
      <c r="AB27" s="166">
        <v>1.8359314591E10</v>
      </c>
      <c r="AC27" s="7">
        <f t="shared" si="4"/>
        <v>0.005773636019</v>
      </c>
      <c r="AE27" s="208">
        <v>43462.0</v>
      </c>
      <c r="AF27" s="209">
        <v>8825.0</v>
      </c>
      <c r="AG27" s="209">
        <v>8825.0</v>
      </c>
      <c r="AH27" s="209">
        <v>8750.0</v>
      </c>
      <c r="AI27" s="209">
        <v>8800.0</v>
      </c>
      <c r="AJ27" s="180">
        <v>8278.136</v>
      </c>
      <c r="AK27" s="166">
        <v>6194.498</v>
      </c>
      <c r="AL27" s="181">
        <f t="shared" ref="AL27:AM27" si="114">(AJ27-AJ26)/AJ26</f>
        <v>0</v>
      </c>
      <c r="AM27" s="181">
        <f t="shared" si="114"/>
        <v>0.0006227139895</v>
      </c>
      <c r="AN27" s="181">
        <f t="shared" si="102"/>
        <v>0.0007919797774</v>
      </c>
      <c r="AO27" s="181">
        <f t="shared" si="103"/>
        <v>-0.0007919797774</v>
      </c>
      <c r="AP27" s="166">
        <v>1.62158E7</v>
      </c>
      <c r="AQ27" s="166">
        <v>1.8359314591E10</v>
      </c>
      <c r="AR27" s="7">
        <f t="shared" si="6"/>
        <v>0.0008832464807</v>
      </c>
      <c r="AT27" s="208">
        <v>43826.0</v>
      </c>
      <c r="AU27" s="209">
        <v>7950.0</v>
      </c>
      <c r="AV27" s="209">
        <v>7975.0</v>
      </c>
      <c r="AW27" s="209">
        <v>7850.0</v>
      </c>
      <c r="AX27" s="209">
        <v>7925.0</v>
      </c>
      <c r="AY27" s="180">
        <v>7633.698</v>
      </c>
      <c r="AZ27" s="166">
        <v>6329.314</v>
      </c>
      <c r="BA27" s="181">
        <f t="shared" ref="BA27:BB27" si="115">(AY27-AY26)/AY26</f>
        <v>-0.003144645464</v>
      </c>
      <c r="BB27" s="181">
        <f t="shared" si="115"/>
        <v>0.001562004753</v>
      </c>
      <c r="BC27" s="181">
        <f t="shared" si="105"/>
        <v>0.001356669367</v>
      </c>
      <c r="BD27" s="181">
        <f t="shared" si="106"/>
        <v>-0.004501314831</v>
      </c>
      <c r="BE27" s="166">
        <v>9685700.0</v>
      </c>
      <c r="BF27" s="166">
        <v>1.8359314591E10</v>
      </c>
      <c r="BG27" s="166">
        <f t="shared" si="8"/>
        <v>0.0005275632678</v>
      </c>
      <c r="BH27" s="188">
        <f t="shared" si="14"/>
        <v>0.004496274644</v>
      </c>
      <c r="BI27" s="188">
        <f t="shared" si="107"/>
        <v>-0.00322889737</v>
      </c>
      <c r="BJ27" s="166">
        <f t="shared" si="9"/>
        <v>0.002060443205</v>
      </c>
    </row>
    <row r="28">
      <c r="A28" s="208">
        <v>42734.0</v>
      </c>
      <c r="B28" s="209">
        <v>5500.0</v>
      </c>
      <c r="C28" s="209">
        <v>5650.0</v>
      </c>
      <c r="D28" s="209">
        <v>5450.0</v>
      </c>
      <c r="E28" s="209">
        <v>5525.0</v>
      </c>
      <c r="F28" s="180">
        <v>4743.882</v>
      </c>
      <c r="G28" s="166">
        <v>5296.711</v>
      </c>
      <c r="H28" s="181">
        <f t="shared" ref="H28:I28" si="116">(F28-F27)/F27</f>
        <v>0.009132192798</v>
      </c>
      <c r="I28" s="181">
        <f t="shared" si="116"/>
        <v>-0.00110418239</v>
      </c>
      <c r="J28" s="181">
        <f t="shared" si="96"/>
        <v>0.0004234126689</v>
      </c>
      <c r="K28" s="181">
        <f t="shared" si="97"/>
        <v>0.00870878013</v>
      </c>
      <c r="L28" s="166">
        <v>2.84278E7</v>
      </c>
      <c r="M28" s="166">
        <v>1.8359314591E10</v>
      </c>
      <c r="N28" s="7">
        <f t="shared" si="2"/>
        <v>0.001548412925</v>
      </c>
      <c r="P28" s="208">
        <v>43098.0</v>
      </c>
      <c r="Q28" s="209">
        <v>9900.0</v>
      </c>
      <c r="R28" s="209">
        <v>10000.0</v>
      </c>
      <c r="S28" s="209">
        <v>9800.0</v>
      </c>
      <c r="T28" s="209">
        <v>9900.0</v>
      </c>
      <c r="U28" s="180">
        <v>9054.212</v>
      </c>
      <c r="V28" s="166">
        <v>6355.654</v>
      </c>
      <c r="W28" s="181">
        <f t="shared" ref="W28:X28" si="117">(U28-U27)/U27</f>
        <v>-0.002518762927</v>
      </c>
      <c r="X28" s="181">
        <f t="shared" si="117"/>
        <v>0.006589752434</v>
      </c>
      <c r="Y28" s="181">
        <f t="shared" si="99"/>
        <v>0.01155524446</v>
      </c>
      <c r="Z28" s="181">
        <f t="shared" si="100"/>
        <v>-0.01407400739</v>
      </c>
      <c r="AA28" s="166">
        <v>4.41493E7</v>
      </c>
      <c r="AB28" s="166">
        <v>1.8359314591E10</v>
      </c>
      <c r="AC28" s="7">
        <f t="shared" si="4"/>
        <v>0.002404735742</v>
      </c>
      <c r="AE28" s="208">
        <v>43465.0</v>
      </c>
      <c r="AF28" s="209">
        <v>8800.0</v>
      </c>
      <c r="AG28" s="209">
        <v>8800.0</v>
      </c>
      <c r="AH28" s="209">
        <v>8800.0</v>
      </c>
      <c r="AI28" s="209">
        <v>8800.0</v>
      </c>
      <c r="AJ28" s="180">
        <v>8278.136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0.000115</v>
      </c>
      <c r="AO28" s="181">
        <f t="shared" si="103"/>
        <v>-0.000115</v>
      </c>
      <c r="AP28" s="166">
        <v>0.0</v>
      </c>
      <c r="AQ28" s="166">
        <v>1.8359314591E10</v>
      </c>
      <c r="AR28" s="7">
        <f t="shared" si="6"/>
        <v>0</v>
      </c>
      <c r="AT28" s="208">
        <v>43829.0</v>
      </c>
      <c r="AU28" s="209">
        <v>7950.0</v>
      </c>
      <c r="AV28" s="209">
        <v>7975.0</v>
      </c>
      <c r="AW28" s="209">
        <v>7800.0</v>
      </c>
      <c r="AX28" s="209">
        <v>7850.0</v>
      </c>
      <c r="AY28" s="180">
        <v>7561.455</v>
      </c>
      <c r="AZ28" s="166">
        <v>6299.539</v>
      </c>
      <c r="BA28" s="181">
        <f t="shared" ref="BA28:BB28" si="119">(AY28-AY27)/AY27</f>
        <v>-0.009463696363</v>
      </c>
      <c r="BB28" s="181">
        <f t="shared" si="119"/>
        <v>-0.004704301288</v>
      </c>
      <c r="BC28" s="181">
        <f t="shared" si="105"/>
        <v>-0.00589115952</v>
      </c>
      <c r="BD28" s="181">
        <f t="shared" si="106"/>
        <v>-0.003572536843</v>
      </c>
      <c r="BE28" s="166">
        <v>1.78023E7</v>
      </c>
      <c r="BF28" s="166">
        <v>1.8359314591E10</v>
      </c>
      <c r="BG28" s="166">
        <f t="shared" si="8"/>
        <v>0.000969660382</v>
      </c>
      <c r="BH28" s="188">
        <f t="shared" si="14"/>
        <v>-0.0007125666231</v>
      </c>
      <c r="BI28" s="188">
        <f t="shared" si="107"/>
        <v>-0.002263191025</v>
      </c>
      <c r="BJ28" s="166">
        <f t="shared" si="9"/>
        <v>0.001230702262</v>
      </c>
    </row>
    <row r="29">
      <c r="A29" s="216">
        <v>42738.0</v>
      </c>
      <c r="B29" s="217">
        <v>5525.0</v>
      </c>
      <c r="C29" s="217">
        <v>5525.0</v>
      </c>
      <c r="D29" s="217">
        <v>5450.0</v>
      </c>
      <c r="E29" s="217">
        <v>5475.0</v>
      </c>
      <c r="F29" s="191">
        <v>4700.952</v>
      </c>
      <c r="G29" s="190">
        <v>5275.971</v>
      </c>
      <c r="H29" s="192">
        <f t="shared" ref="H29:I29" si="120">(F29-F28)/F28</f>
        <v>-0.009049550558</v>
      </c>
      <c r="I29" s="192">
        <f t="shared" si="120"/>
        <v>-0.003915637459</v>
      </c>
      <c r="J29" s="192">
        <f t="shared" si="96"/>
        <v>-0.0022210251</v>
      </c>
      <c r="K29" s="192">
        <f t="shared" si="97"/>
        <v>-0.006828525458</v>
      </c>
      <c r="L29" s="190">
        <v>6710500.0</v>
      </c>
      <c r="M29" s="190">
        <v>1.8359314591E10</v>
      </c>
      <c r="N29" s="193">
        <f t="shared" si="2"/>
        <v>0.0003655092878</v>
      </c>
      <c r="O29" s="193"/>
      <c r="P29" s="216">
        <v>43102.0</v>
      </c>
      <c r="Q29" s="217">
        <v>9900.0</v>
      </c>
      <c r="R29" s="217">
        <v>10000.0</v>
      </c>
      <c r="S29" s="217">
        <v>9675.0</v>
      </c>
      <c r="T29" s="217">
        <v>9775.0</v>
      </c>
      <c r="U29" s="191">
        <v>8939.89</v>
      </c>
      <c r="V29" s="190">
        <v>6339.238</v>
      </c>
      <c r="W29" s="192">
        <f t="shared" ref="W29:X29" si="121">(U29-U28)/U28</f>
        <v>-0.01262638869</v>
      </c>
      <c r="X29" s="192">
        <f t="shared" si="121"/>
        <v>-0.002582897055</v>
      </c>
      <c r="Y29" s="192">
        <f t="shared" si="99"/>
        <v>-0.002296456089</v>
      </c>
      <c r="Z29" s="192">
        <f t="shared" si="100"/>
        <v>-0.0103299326</v>
      </c>
      <c r="AA29" s="190">
        <v>1.2434E7</v>
      </c>
      <c r="AB29" s="190">
        <v>1.8359314591E10</v>
      </c>
      <c r="AC29" s="193">
        <f t="shared" si="4"/>
        <v>0.0006772583986</v>
      </c>
      <c r="AD29" s="193"/>
      <c r="AE29" s="216">
        <v>43467.0</v>
      </c>
      <c r="AF29" s="217">
        <v>8800.0</v>
      </c>
      <c r="AG29" s="217">
        <v>8800.0</v>
      </c>
      <c r="AH29" s="217">
        <v>8675.0</v>
      </c>
      <c r="AI29" s="217">
        <v>8725.0</v>
      </c>
      <c r="AJ29" s="191">
        <v>8207.584</v>
      </c>
      <c r="AK29" s="190">
        <v>6181.175</v>
      </c>
      <c r="AL29" s="192">
        <f t="shared" ref="AL29:AM29" si="122">(AJ29-AJ28)/AJ28</f>
        <v>-0.008522691582</v>
      </c>
      <c r="AM29" s="192">
        <f t="shared" si="122"/>
        <v>-0.002150779611</v>
      </c>
      <c r="AN29" s="192">
        <f t="shared" si="102"/>
        <v>-0.00222320715</v>
      </c>
      <c r="AO29" s="192">
        <f t="shared" si="103"/>
        <v>-0.006299484432</v>
      </c>
      <c r="AP29" s="190">
        <v>7840600.0</v>
      </c>
      <c r="AQ29" s="190">
        <v>1.8359314591E10</v>
      </c>
      <c r="AR29" s="193">
        <f t="shared" si="6"/>
        <v>0.0004270638733</v>
      </c>
      <c r="AS29" s="193"/>
      <c r="AT29" s="216">
        <v>43832.0</v>
      </c>
      <c r="AU29" s="217">
        <v>7875.0</v>
      </c>
      <c r="AV29" s="217">
        <v>7875.0</v>
      </c>
      <c r="AW29" s="217">
        <v>7775.0</v>
      </c>
      <c r="AX29" s="217">
        <v>7775.0</v>
      </c>
      <c r="AY29" s="191">
        <v>7489.212</v>
      </c>
      <c r="AZ29" s="190">
        <v>6283.581</v>
      </c>
      <c r="BA29" s="192">
        <f t="shared" ref="BA29:BB29" si="123">(AY29-AY28)/AY28</f>
        <v>-0.009554113593</v>
      </c>
      <c r="BB29" s="192">
        <f t="shared" si="123"/>
        <v>-0.002533201239</v>
      </c>
      <c r="BC29" s="192">
        <f t="shared" si="105"/>
        <v>-0.003379989215</v>
      </c>
      <c r="BD29" s="192">
        <f t="shared" si="106"/>
        <v>-0.006174124378</v>
      </c>
      <c r="BE29" s="190">
        <v>9301300.0</v>
      </c>
      <c r="BF29" s="190">
        <v>1.8359314591E10</v>
      </c>
      <c r="BG29" s="190">
        <f t="shared" si="8"/>
        <v>0.000506625667</v>
      </c>
      <c r="BH29" s="202">
        <f t="shared" si="14"/>
        <v>-0.009938186106</v>
      </c>
      <c r="BI29" s="202">
        <f t="shared" si="107"/>
        <v>-0.007408016718</v>
      </c>
      <c r="BJ29" s="190">
        <f t="shared" si="9"/>
        <v>0.0004941143067</v>
      </c>
    </row>
    <row r="30">
      <c r="A30" s="208">
        <v>42739.0</v>
      </c>
      <c r="B30" s="209">
        <v>5500.0</v>
      </c>
      <c r="C30" s="209">
        <v>5600.0</v>
      </c>
      <c r="D30" s="209">
        <v>5475.0</v>
      </c>
      <c r="E30" s="209">
        <v>5600.0</v>
      </c>
      <c r="F30" s="180">
        <v>4808.279</v>
      </c>
      <c r="G30" s="166">
        <v>5301.183</v>
      </c>
      <c r="H30" s="181">
        <f t="shared" ref="H30:I30" si="124">(F30-F29)/F29</f>
        <v>0.02283090744</v>
      </c>
      <c r="I30" s="181">
        <f t="shared" si="124"/>
        <v>0.004778646433</v>
      </c>
      <c r="J30" s="181">
        <f t="shared" si="96"/>
        <v>0.005956766163</v>
      </c>
      <c r="K30" s="181">
        <f t="shared" si="97"/>
        <v>0.01687414128</v>
      </c>
      <c r="L30" s="166">
        <v>2.14066E7</v>
      </c>
      <c r="M30" s="166">
        <v>1.8359314591E10</v>
      </c>
      <c r="N30" s="7">
        <f t="shared" si="2"/>
        <v>0.001165980347</v>
      </c>
      <c r="P30" s="208">
        <v>43103.0</v>
      </c>
      <c r="Q30" s="209">
        <v>9775.0</v>
      </c>
      <c r="R30" s="209">
        <v>9800.0</v>
      </c>
      <c r="S30" s="209">
        <v>9375.0</v>
      </c>
      <c r="T30" s="209">
        <v>9425.0</v>
      </c>
      <c r="U30" s="180">
        <v>8619.792</v>
      </c>
      <c r="V30" s="166">
        <v>6251.479</v>
      </c>
      <c r="W30" s="181">
        <f t="shared" ref="W30:X30" si="125">(U30-U29)/U29</f>
        <v>-0.03580558597</v>
      </c>
      <c r="X30" s="181">
        <f t="shared" si="125"/>
        <v>-0.01384377744</v>
      </c>
      <c r="Y30" s="181">
        <f t="shared" si="99"/>
        <v>-0.0193016129</v>
      </c>
      <c r="Z30" s="181">
        <f t="shared" si="100"/>
        <v>-0.01650397307</v>
      </c>
      <c r="AA30" s="166">
        <v>2.68932E7</v>
      </c>
      <c r="AB30" s="166">
        <v>1.8359314591E10</v>
      </c>
      <c r="AC30" s="7">
        <f t="shared" si="4"/>
        <v>0.001464825926</v>
      </c>
      <c r="AE30" s="208">
        <v>43468.0</v>
      </c>
      <c r="AF30" s="209">
        <v>8675.0</v>
      </c>
      <c r="AG30" s="209">
        <v>8775.0</v>
      </c>
      <c r="AH30" s="209">
        <v>8650.0</v>
      </c>
      <c r="AI30" s="209">
        <v>8725.0</v>
      </c>
      <c r="AJ30" s="180">
        <v>8207.584</v>
      </c>
      <c r="AK30" s="166">
        <v>6221.01</v>
      </c>
      <c r="AL30" s="181">
        <f t="shared" ref="AL30:AM30" si="126">(AJ30-AJ29)/AJ29</f>
        <v>0</v>
      </c>
      <c r="AM30" s="181">
        <f t="shared" si="126"/>
        <v>0.006444567578</v>
      </c>
      <c r="AN30" s="181">
        <f t="shared" si="102"/>
        <v>0.007121172975</v>
      </c>
      <c r="AO30" s="181">
        <f t="shared" si="103"/>
        <v>-0.007121172975</v>
      </c>
      <c r="AP30" s="166">
        <v>1.07083E7</v>
      </c>
      <c r="AQ30" s="166">
        <v>1.8359314591E10</v>
      </c>
      <c r="AR30" s="7">
        <f t="shared" si="6"/>
        <v>0.0005832625149</v>
      </c>
      <c r="AT30" s="208">
        <v>43833.0</v>
      </c>
      <c r="AU30" s="209">
        <v>7800.0</v>
      </c>
      <c r="AV30" s="209">
        <v>7875.0</v>
      </c>
      <c r="AW30" s="209">
        <v>7650.0</v>
      </c>
      <c r="AX30" s="209">
        <v>7800.0</v>
      </c>
      <c r="AY30" s="180">
        <v>7513.293</v>
      </c>
      <c r="AZ30" s="166">
        <v>6323.466</v>
      </c>
      <c r="BA30" s="181">
        <f t="shared" ref="BA30:BB30" si="127">(AY30-AY29)/AY29</f>
        <v>0.003215425067</v>
      </c>
      <c r="BB30" s="181">
        <f t="shared" si="127"/>
        <v>0.006347495162</v>
      </c>
      <c r="BC30" s="181">
        <f t="shared" si="105"/>
        <v>0.006891735067</v>
      </c>
      <c r="BD30" s="181">
        <f t="shared" si="106"/>
        <v>-0.00367631</v>
      </c>
      <c r="BE30" s="166">
        <v>1.61257E7</v>
      </c>
      <c r="BF30" s="166">
        <v>1.8359314591E10</v>
      </c>
      <c r="BG30" s="166">
        <f t="shared" si="8"/>
        <v>0.0008783388901</v>
      </c>
      <c r="BH30" s="188">
        <f t="shared" si="14"/>
        <v>-0.002439813366</v>
      </c>
      <c r="BI30" s="188">
        <f t="shared" si="107"/>
        <v>-0.002606828692</v>
      </c>
      <c r="BJ30" s="166">
        <f t="shared" si="9"/>
        <v>0.00102310192</v>
      </c>
    </row>
    <row r="31">
      <c r="A31" s="208">
        <v>42740.0</v>
      </c>
      <c r="B31" s="209">
        <v>5650.0</v>
      </c>
      <c r="C31" s="209">
        <v>5650.0</v>
      </c>
      <c r="D31" s="209">
        <v>5550.0</v>
      </c>
      <c r="E31" s="209">
        <v>5625.0</v>
      </c>
      <c r="F31" s="180">
        <v>4829.745</v>
      </c>
      <c r="G31" s="166">
        <v>5325.504</v>
      </c>
      <c r="H31" s="181">
        <f t="shared" ref="H31:I31" si="128">(F31-F30)/F30</f>
        <v>0.004464383202</v>
      </c>
      <c r="I31" s="181">
        <f t="shared" si="128"/>
        <v>0.004587843883</v>
      </c>
      <c r="J31" s="181">
        <f t="shared" si="96"/>
        <v>0.005777298429</v>
      </c>
      <c r="K31" s="181">
        <f t="shared" si="97"/>
        <v>-0.001312915227</v>
      </c>
      <c r="L31" s="166">
        <v>1.05409E7</v>
      </c>
      <c r="M31" s="166">
        <v>1.8359314591E10</v>
      </c>
      <c r="N31" s="7">
        <f t="shared" si="2"/>
        <v>0.0005741445274</v>
      </c>
      <c r="P31" s="208">
        <v>43104.0</v>
      </c>
      <c r="Q31" s="209">
        <v>9350.0</v>
      </c>
      <c r="R31" s="209">
        <v>9425.0</v>
      </c>
      <c r="S31" s="209">
        <v>9150.0</v>
      </c>
      <c r="T31" s="209">
        <v>9400.0</v>
      </c>
      <c r="U31" s="180">
        <v>8596.927</v>
      </c>
      <c r="V31" s="166">
        <v>6292.321</v>
      </c>
      <c r="W31" s="181">
        <f t="shared" ref="W31:X31" si="129">(U31-U30)/U30</f>
        <v>-0.002652616212</v>
      </c>
      <c r="X31" s="181">
        <f t="shared" si="129"/>
        <v>0.00653317399</v>
      </c>
      <c r="Y31" s="181">
        <f t="shared" si="99"/>
        <v>0.01146980484</v>
      </c>
      <c r="Z31" s="181">
        <f t="shared" si="100"/>
        <v>-0.01412242105</v>
      </c>
      <c r="AA31" s="166">
        <v>2.53901E7</v>
      </c>
      <c r="AB31" s="166">
        <v>1.8359314591E10</v>
      </c>
      <c r="AC31" s="7">
        <f t="shared" si="4"/>
        <v>0.001382954678</v>
      </c>
      <c r="AE31" s="208">
        <v>43469.0</v>
      </c>
      <c r="AF31" s="209">
        <v>8725.0</v>
      </c>
      <c r="AG31" s="209">
        <v>8800.0</v>
      </c>
      <c r="AH31" s="209">
        <v>8675.0</v>
      </c>
      <c r="AI31" s="209">
        <v>8725.0</v>
      </c>
      <c r="AJ31" s="180">
        <v>8207.584</v>
      </c>
      <c r="AK31" s="166">
        <v>6274.54</v>
      </c>
      <c r="AL31" s="181">
        <f t="shared" ref="AL31:AM31" si="130">(AJ31-AJ30)/AJ30</f>
        <v>0</v>
      </c>
      <c r="AM31" s="181">
        <f t="shared" si="130"/>
        <v>0.008604712097</v>
      </c>
      <c r="AN31" s="181">
        <f t="shared" si="102"/>
        <v>0.009469561128</v>
      </c>
      <c r="AO31" s="181">
        <f t="shared" si="103"/>
        <v>-0.009469561128</v>
      </c>
      <c r="AP31" s="166">
        <v>2.05393E7</v>
      </c>
      <c r="AQ31" s="166">
        <v>1.8359314591E10</v>
      </c>
      <c r="AR31" s="7">
        <f t="shared" si="6"/>
        <v>0.001118740021</v>
      </c>
      <c r="AT31" s="208">
        <v>43836.0</v>
      </c>
      <c r="AU31" s="209">
        <v>7750.0</v>
      </c>
      <c r="AV31" s="209">
        <v>7750.0</v>
      </c>
      <c r="AW31" s="209">
        <v>7600.0</v>
      </c>
      <c r="AX31" s="209">
        <v>7625.0</v>
      </c>
      <c r="AY31" s="180">
        <v>7344.726</v>
      </c>
      <c r="AZ31" s="166">
        <v>6257.403</v>
      </c>
      <c r="BA31" s="181">
        <f t="shared" ref="BA31:BB31" si="131">(AY31-AY30)/AY30</f>
        <v>-0.02243583473</v>
      </c>
      <c r="BB31" s="181">
        <f t="shared" si="131"/>
        <v>-0.01044727686</v>
      </c>
      <c r="BC31" s="181">
        <f t="shared" si="105"/>
        <v>-0.01253368607</v>
      </c>
      <c r="BD31" s="181">
        <f t="shared" si="106"/>
        <v>-0.009902148659</v>
      </c>
      <c r="BE31" s="166">
        <v>1.31246E7</v>
      </c>
      <c r="BF31" s="166">
        <v>1.8359314591E10</v>
      </c>
      <c r="BG31" s="166">
        <f t="shared" si="8"/>
        <v>0.000714874182</v>
      </c>
      <c r="BH31" s="188">
        <f t="shared" si="14"/>
        <v>-0.005156016934</v>
      </c>
      <c r="BI31" s="188">
        <f t="shared" si="107"/>
        <v>-0.008701761516</v>
      </c>
      <c r="BJ31" s="166">
        <f t="shared" si="9"/>
        <v>0.0009476783522</v>
      </c>
    </row>
    <row r="32">
      <c r="A32" s="208">
        <v>42741.0</v>
      </c>
      <c r="B32" s="209">
        <v>5600.0</v>
      </c>
      <c r="C32" s="209">
        <v>5675.0</v>
      </c>
      <c r="D32" s="209">
        <v>5575.0</v>
      </c>
      <c r="E32" s="209">
        <v>5600.0</v>
      </c>
      <c r="F32" s="180">
        <v>4808.279</v>
      </c>
      <c r="G32" s="166">
        <v>5347.022</v>
      </c>
      <c r="H32" s="181">
        <f t="shared" ref="H32:I32" si="132">(F32-F31)/F31</f>
        <v>-0.004444541068</v>
      </c>
      <c r="I32" s="181">
        <f t="shared" si="132"/>
        <v>0.004040556537</v>
      </c>
      <c r="J32" s="181">
        <f t="shared" si="96"/>
        <v>0.005262523235</v>
      </c>
      <c r="K32" s="181">
        <f t="shared" si="97"/>
        <v>-0.009707064303</v>
      </c>
      <c r="L32" s="166">
        <v>1.16635E7</v>
      </c>
      <c r="M32" s="166">
        <v>1.8359314591E10</v>
      </c>
      <c r="N32" s="7">
        <f t="shared" si="2"/>
        <v>0.000635290601</v>
      </c>
      <c r="P32" s="208">
        <v>43105.0</v>
      </c>
      <c r="Q32" s="209">
        <v>9400.0</v>
      </c>
      <c r="R32" s="209">
        <v>9450.0</v>
      </c>
      <c r="S32" s="209">
        <v>9250.0</v>
      </c>
      <c r="T32" s="209">
        <v>9300.0</v>
      </c>
      <c r="U32" s="180">
        <v>8505.472</v>
      </c>
      <c r="V32" s="166">
        <v>6353.738</v>
      </c>
      <c r="W32" s="181">
        <f t="shared" ref="W32:X32" si="133">(U32-U31)/U31</f>
        <v>-0.01063810359</v>
      </c>
      <c r="X32" s="181">
        <f t="shared" si="133"/>
        <v>0.009760627279</v>
      </c>
      <c r="Y32" s="181">
        <f t="shared" si="99"/>
        <v>0.0163436111</v>
      </c>
      <c r="Z32" s="181">
        <f t="shared" si="100"/>
        <v>-0.02698171469</v>
      </c>
      <c r="AA32" s="166">
        <v>2.30463E7</v>
      </c>
      <c r="AB32" s="166">
        <v>1.8359314591E10</v>
      </c>
      <c r="AC32" s="7">
        <f t="shared" si="4"/>
        <v>0.00125529196</v>
      </c>
      <c r="AE32" s="208">
        <v>43472.0</v>
      </c>
      <c r="AF32" s="209">
        <v>8825.0</v>
      </c>
      <c r="AG32" s="209">
        <v>8925.0</v>
      </c>
      <c r="AH32" s="209">
        <v>8825.0</v>
      </c>
      <c r="AI32" s="209">
        <v>8875.0</v>
      </c>
      <c r="AJ32" s="180">
        <v>8348.688</v>
      </c>
      <c r="AK32" s="166">
        <v>6287.224</v>
      </c>
      <c r="AL32" s="181">
        <f t="shared" ref="AL32:AM32" si="134">(AJ32-AJ31)/AJ31</f>
        <v>0.01719190446</v>
      </c>
      <c r="AM32" s="181">
        <f t="shared" si="134"/>
        <v>0.002021502772</v>
      </c>
      <c r="AN32" s="181">
        <f t="shared" si="102"/>
        <v>0.002312664609</v>
      </c>
      <c r="AO32" s="181">
        <f t="shared" si="103"/>
        <v>0.01487923985</v>
      </c>
      <c r="AP32" s="166">
        <v>2.40541E7</v>
      </c>
      <c r="AQ32" s="166">
        <v>1.8359314591E10</v>
      </c>
      <c r="AR32" s="7">
        <f t="shared" si="6"/>
        <v>0.001310185077</v>
      </c>
      <c r="AT32" s="208">
        <v>43837.0</v>
      </c>
      <c r="AU32" s="209">
        <v>7675.0</v>
      </c>
      <c r="AV32" s="209">
        <v>7700.0</v>
      </c>
      <c r="AW32" s="209">
        <v>7525.0</v>
      </c>
      <c r="AX32" s="209">
        <v>7550.0</v>
      </c>
      <c r="AY32" s="180">
        <v>7272.482</v>
      </c>
      <c r="AZ32" s="166">
        <v>6279.346</v>
      </c>
      <c r="BA32" s="181">
        <f t="shared" ref="BA32:BB32" si="135">(AY32-AY31)/AY31</f>
        <v>-0.009836173603</v>
      </c>
      <c r="BB32" s="181">
        <f t="shared" si="135"/>
        <v>0.003506726353</v>
      </c>
      <c r="BC32" s="181">
        <f t="shared" si="105"/>
        <v>0.003606002435</v>
      </c>
      <c r="BD32" s="181">
        <f t="shared" si="106"/>
        <v>-0.01344217604</v>
      </c>
      <c r="BE32" s="166">
        <v>1.90249E7</v>
      </c>
      <c r="BF32" s="166">
        <v>1.8359314591E10</v>
      </c>
      <c r="BG32" s="166">
        <f t="shared" si="8"/>
        <v>0.001036253282</v>
      </c>
      <c r="BH32" s="188">
        <f t="shared" si="14"/>
        <v>-0.00193172845</v>
      </c>
      <c r="BI32" s="188">
        <f t="shared" si="107"/>
        <v>-0.008812928795</v>
      </c>
      <c r="BJ32" s="166">
        <f t="shared" si="9"/>
        <v>0.00105925523</v>
      </c>
    </row>
    <row r="33">
      <c r="A33" s="208">
        <v>42744.0</v>
      </c>
      <c r="B33" s="209">
        <v>5650.0</v>
      </c>
      <c r="C33" s="209">
        <v>5675.0</v>
      </c>
      <c r="D33" s="209">
        <v>5550.0</v>
      </c>
      <c r="E33" s="209">
        <v>5550.0</v>
      </c>
      <c r="F33" s="180">
        <v>4765.348</v>
      </c>
      <c r="G33" s="166">
        <v>5316.364</v>
      </c>
      <c r="H33" s="181">
        <f t="shared" ref="H33:I33" si="136">(F33-F32)/F32</f>
        <v>-0.00892855843</v>
      </c>
      <c r="I33" s="181">
        <f t="shared" si="136"/>
        <v>-0.005733658848</v>
      </c>
      <c r="J33" s="181">
        <f t="shared" si="96"/>
        <v>-0.00393104511</v>
      </c>
      <c r="K33" s="181">
        <f t="shared" si="97"/>
        <v>-0.00499751332</v>
      </c>
      <c r="L33" s="166">
        <v>5590700.0</v>
      </c>
      <c r="M33" s="166">
        <v>1.8359314591E10</v>
      </c>
      <c r="N33" s="7">
        <f t="shared" si="2"/>
        <v>0.0003045157254</v>
      </c>
      <c r="P33" s="208">
        <v>43108.0</v>
      </c>
      <c r="Q33" s="209">
        <v>9300.0</v>
      </c>
      <c r="R33" s="209">
        <v>9375.0</v>
      </c>
      <c r="S33" s="209">
        <v>9275.0</v>
      </c>
      <c r="T33" s="209">
        <v>9300.0</v>
      </c>
      <c r="U33" s="180">
        <v>8505.472</v>
      </c>
      <c r="V33" s="166">
        <v>6385.404</v>
      </c>
      <c r="W33" s="181">
        <f t="shared" ref="W33:X33" si="137">(U33-U32)/U32</f>
        <v>0</v>
      </c>
      <c r="X33" s="181">
        <f t="shared" si="137"/>
        <v>0.00498383786</v>
      </c>
      <c r="Y33" s="181">
        <f t="shared" si="99"/>
        <v>0.009130138408</v>
      </c>
      <c r="Z33" s="181">
        <f t="shared" si="100"/>
        <v>-0.009130138408</v>
      </c>
      <c r="AA33" s="166">
        <v>2.06747E7</v>
      </c>
      <c r="AB33" s="166">
        <v>1.8359314591E10</v>
      </c>
      <c r="AC33" s="7">
        <f t="shared" si="4"/>
        <v>0.001126115024</v>
      </c>
      <c r="AE33" s="208">
        <v>43473.0</v>
      </c>
      <c r="AF33" s="209">
        <v>8875.0</v>
      </c>
      <c r="AG33" s="209">
        <v>8950.0</v>
      </c>
      <c r="AH33" s="209">
        <v>8800.0</v>
      </c>
      <c r="AI33" s="209">
        <v>8900.0</v>
      </c>
      <c r="AJ33" s="180">
        <v>8372.205</v>
      </c>
      <c r="AK33" s="166">
        <v>6262.847</v>
      </c>
      <c r="AL33" s="181">
        <f t="shared" ref="AL33:AM33" si="138">(AJ33-AJ32)/AJ32</f>
        <v>0.002816849785</v>
      </c>
      <c r="AM33" s="181">
        <f t="shared" si="138"/>
        <v>-0.003877227851</v>
      </c>
      <c r="AN33" s="181">
        <f t="shared" si="102"/>
        <v>-0.004100104995</v>
      </c>
      <c r="AO33" s="181">
        <f t="shared" si="103"/>
        <v>0.00691695478</v>
      </c>
      <c r="AP33" s="166">
        <v>2.29729E7</v>
      </c>
      <c r="AQ33" s="166">
        <v>1.8359314591E10</v>
      </c>
      <c r="AR33" s="7">
        <f t="shared" si="6"/>
        <v>0.00125129399</v>
      </c>
      <c r="AT33" s="208">
        <v>43838.0</v>
      </c>
      <c r="AU33" s="209">
        <v>7500.0</v>
      </c>
      <c r="AV33" s="209">
        <v>7525.0</v>
      </c>
      <c r="AW33" s="209">
        <v>7400.0</v>
      </c>
      <c r="AX33" s="209">
        <v>7425.0</v>
      </c>
      <c r="AY33" s="180">
        <v>7152.077</v>
      </c>
      <c r="AZ33" s="166">
        <v>6225.686</v>
      </c>
      <c r="BA33" s="181">
        <f t="shared" ref="BA33:BB33" si="139">(AY33-AY32)/AY32</f>
        <v>-0.01655624586</v>
      </c>
      <c r="BB33" s="181">
        <f t="shared" si="139"/>
        <v>-0.008545475914</v>
      </c>
      <c r="BC33" s="181">
        <f t="shared" si="105"/>
        <v>-0.01033399653</v>
      </c>
      <c r="BD33" s="181">
        <f t="shared" si="106"/>
        <v>-0.006222249325</v>
      </c>
      <c r="BE33" s="166">
        <v>2.04634E7</v>
      </c>
      <c r="BF33" s="166">
        <v>1.8359314591E10</v>
      </c>
      <c r="BG33" s="166">
        <f t="shared" si="8"/>
        <v>0.00111460588</v>
      </c>
      <c r="BH33" s="188">
        <f t="shared" si="14"/>
        <v>-0.005666988626</v>
      </c>
      <c r="BI33" s="188">
        <f t="shared" si="107"/>
        <v>-0.003358236568</v>
      </c>
      <c r="BJ33" s="166">
        <f t="shared" si="9"/>
        <v>0.0009491326549</v>
      </c>
    </row>
    <row r="34">
      <c r="A34" s="208">
        <v>42745.0</v>
      </c>
      <c r="B34" s="209">
        <v>5625.0</v>
      </c>
      <c r="C34" s="209">
        <v>5625.0</v>
      </c>
      <c r="D34" s="209">
        <v>5550.0</v>
      </c>
      <c r="E34" s="209">
        <v>5600.0</v>
      </c>
      <c r="F34" s="180">
        <v>4808.279</v>
      </c>
      <c r="G34" s="166">
        <v>5309.924</v>
      </c>
      <c r="H34" s="181">
        <f t="shared" ref="H34:I34" si="140">(F34-F33)/F33</f>
        <v>0.009008995775</v>
      </c>
      <c r="I34" s="181">
        <f t="shared" si="140"/>
        <v>-0.001211354226</v>
      </c>
      <c r="J34" s="181">
        <f t="shared" si="96"/>
        <v>0.0003226074829</v>
      </c>
      <c r="K34" s="181">
        <f t="shared" si="97"/>
        <v>0.008686388292</v>
      </c>
      <c r="L34" s="166">
        <v>9258400.0</v>
      </c>
      <c r="M34" s="166">
        <v>1.8359314591E10</v>
      </c>
      <c r="N34" s="7">
        <f t="shared" si="2"/>
        <v>0.0005042889784</v>
      </c>
      <c r="P34" s="208">
        <v>43109.0</v>
      </c>
      <c r="Q34" s="209">
        <v>9300.0</v>
      </c>
      <c r="R34" s="209">
        <v>9325.0</v>
      </c>
      <c r="S34" s="209">
        <v>9250.0</v>
      </c>
      <c r="T34" s="209">
        <v>9300.0</v>
      </c>
      <c r="U34" s="180">
        <v>8505.472</v>
      </c>
      <c r="V34" s="166">
        <v>6373.144</v>
      </c>
      <c r="W34" s="181">
        <f t="shared" ref="W34:X34" si="141">(U34-U33)/U33</f>
        <v>0</v>
      </c>
      <c r="X34" s="181">
        <f t="shared" si="141"/>
        <v>-0.001920003809</v>
      </c>
      <c r="Y34" s="181">
        <f t="shared" si="99"/>
        <v>-0.001295415032</v>
      </c>
      <c r="Z34" s="181">
        <f t="shared" si="100"/>
        <v>0.001295415032</v>
      </c>
      <c r="AA34" s="166">
        <v>1.42886E7</v>
      </c>
      <c r="AB34" s="166">
        <v>1.8359314591E10</v>
      </c>
      <c r="AC34" s="7">
        <f t="shared" si="4"/>
        <v>0.0007782752417</v>
      </c>
      <c r="AE34" s="208">
        <v>43474.0</v>
      </c>
      <c r="AF34" s="209">
        <v>8950.0</v>
      </c>
      <c r="AG34" s="209">
        <v>8950.0</v>
      </c>
      <c r="AH34" s="209">
        <v>8825.0</v>
      </c>
      <c r="AI34" s="209">
        <v>8850.0</v>
      </c>
      <c r="AJ34" s="180">
        <v>8325.171</v>
      </c>
      <c r="AK34" s="166">
        <v>6272.238</v>
      </c>
      <c r="AL34" s="181">
        <f t="shared" ref="AL34:AM34" si="142">(AJ34-AJ33)/AJ33</f>
        <v>-0.005617874861</v>
      </c>
      <c r="AM34" s="181">
        <f t="shared" si="142"/>
        <v>0.001499477793</v>
      </c>
      <c r="AN34" s="181">
        <f t="shared" si="102"/>
        <v>0.001745148286</v>
      </c>
      <c r="AO34" s="181">
        <f t="shared" si="103"/>
        <v>-0.007363023147</v>
      </c>
      <c r="AP34" s="166">
        <v>2.5242E7</v>
      </c>
      <c r="AQ34" s="166">
        <v>1.8359314591E10</v>
      </c>
      <c r="AR34" s="7">
        <f t="shared" si="6"/>
        <v>0.001374887928</v>
      </c>
      <c r="AT34" s="208">
        <v>43839.0</v>
      </c>
      <c r="AU34" s="209">
        <v>7500.0</v>
      </c>
      <c r="AV34" s="209">
        <v>7700.0</v>
      </c>
      <c r="AW34" s="209">
        <v>7500.0</v>
      </c>
      <c r="AX34" s="209">
        <v>7700.0</v>
      </c>
      <c r="AY34" s="180">
        <v>7416.969</v>
      </c>
      <c r="AZ34" s="166">
        <v>6274.493</v>
      </c>
      <c r="BA34" s="181">
        <f t="shared" ref="BA34:BB34" si="143">(AY34-AY33)/AY33</f>
        <v>0.03703707329</v>
      </c>
      <c r="BB34" s="181">
        <f t="shared" si="143"/>
        <v>0.007839617996</v>
      </c>
      <c r="BC34" s="181">
        <f t="shared" si="105"/>
        <v>0.00861757656</v>
      </c>
      <c r="BD34" s="181">
        <f t="shared" si="106"/>
        <v>0.02841949673</v>
      </c>
      <c r="BE34" s="166">
        <v>2.18853E7</v>
      </c>
      <c r="BF34" s="166">
        <v>1.8359314591E10</v>
      </c>
      <c r="BG34" s="166">
        <f t="shared" si="8"/>
        <v>0.001192054305</v>
      </c>
      <c r="BH34" s="200">
        <f t="shared" si="14"/>
        <v>0.01010704855</v>
      </c>
      <c r="BI34" s="188">
        <f t="shared" si="107"/>
        <v>0.007759569226</v>
      </c>
      <c r="BJ34" s="166">
        <f t="shared" si="9"/>
        <v>0.0009623766134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66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>
        <f t="shared" ref="F37:F47" si="148">A24</f>
        <v>42727</v>
      </c>
      <c r="G37" s="161">
        <f t="shared" ref="G37:J37" si="144">H24</f>
        <v>-0.009433947753</v>
      </c>
      <c r="H37" s="161">
        <f t="shared" si="144"/>
        <v>-0.003007414429</v>
      </c>
      <c r="I37" s="161">
        <f t="shared" si="144"/>
        <v>-0.001366755967</v>
      </c>
      <c r="J37" s="161">
        <f t="shared" si="144"/>
        <v>-0.008067191785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>
        <f t="shared" ref="U37:U47" si="150">P24</f>
        <v>43094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0.001604</v>
      </c>
      <c r="Y37" s="161">
        <f t="shared" si="145"/>
        <v>-0.001604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>
        <f t="shared" ref="AJ37:AJ47" si="152">AE24</f>
        <v>43459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-0.006189931313</v>
      </c>
      <c r="AN37" s="161">
        <f t="shared" si="146"/>
        <v>0.006189931313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>
        <f t="shared" ref="AY37:AY47" si="154">AT24</f>
        <v>43819</v>
      </c>
      <c r="AZ37" s="161">
        <f t="shared" ref="AZ37:BC37" si="147">BA24</f>
        <v>-0.003195011526</v>
      </c>
      <c r="BA37" s="161">
        <f t="shared" si="147"/>
        <v>0.005510781721</v>
      </c>
      <c r="BB37" s="161">
        <f t="shared" si="147"/>
        <v>0.005923963016</v>
      </c>
      <c r="BC37" s="161">
        <f t="shared" si="147"/>
        <v>-0.009118974541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>
        <f t="shared" si="148"/>
        <v>42731</v>
      </c>
      <c r="G38" s="161">
        <f t="shared" ref="G38:J38" si="149">H25</f>
        <v>0</v>
      </c>
      <c r="H38" s="161">
        <f t="shared" si="149"/>
        <v>0.01496707046</v>
      </c>
      <c r="I38" s="161">
        <f t="shared" si="149"/>
        <v>0.01553993667</v>
      </c>
      <c r="J38" s="161">
        <f t="shared" si="149"/>
        <v>-0.01553993667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>
        <f t="shared" si="150"/>
        <v>43095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0.01523451975</v>
      </c>
      <c r="Y38" s="161">
        <f t="shared" si="151"/>
        <v>-0.01523451975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>
        <f t="shared" si="152"/>
        <v>43460</v>
      </c>
      <c r="AK38" s="161">
        <f t="shared" ref="AK38:AN38" si="153">AL25</f>
        <v>0.002881668868</v>
      </c>
      <c r="AL38" s="161">
        <f t="shared" si="153"/>
        <v>0</v>
      </c>
      <c r="AM38" s="161">
        <f t="shared" si="153"/>
        <v>0.000115</v>
      </c>
      <c r="AN38" s="161">
        <f t="shared" si="153"/>
        <v>0.002766668868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>
        <f t="shared" si="154"/>
        <v>43822</v>
      </c>
      <c r="AZ38" s="161">
        <f t="shared" ref="AZ38:BC38" si="155">BA25</f>
        <v>0.01602559623</v>
      </c>
      <c r="BA38" s="161">
        <f t="shared" si="155"/>
        <v>0.00342723187</v>
      </c>
      <c r="BB38" s="161">
        <f t="shared" si="155"/>
        <v>0.003514056334</v>
      </c>
      <c r="BC38" s="161">
        <f t="shared" si="155"/>
        <v>0.0125115399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>
        <f t="shared" si="148"/>
        <v>42732</v>
      </c>
      <c r="G39" s="161">
        <f t="shared" ref="G39:J39" si="156">H26</f>
        <v>0.02380959776</v>
      </c>
      <c r="H39" s="161">
        <f t="shared" si="156"/>
        <v>0.02086850087</v>
      </c>
      <c r="I39" s="161">
        <f t="shared" si="156"/>
        <v>0.02109078671</v>
      </c>
      <c r="J39" s="161">
        <f t="shared" si="156"/>
        <v>0.002718811047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>
        <f t="shared" si="150"/>
        <v>43096</v>
      </c>
      <c r="V39" s="161">
        <f t="shared" ref="V39:Y39" si="157">W26</f>
        <v>0.005076326955</v>
      </c>
      <c r="W39" s="161">
        <f t="shared" si="157"/>
        <v>0</v>
      </c>
      <c r="X39" s="161">
        <f t="shared" si="157"/>
        <v>0.001604</v>
      </c>
      <c r="Y39" s="161">
        <f t="shared" si="157"/>
        <v>0.003472326955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>
        <f t="shared" si="152"/>
        <v>43461</v>
      </c>
      <c r="AK39" s="161">
        <f t="shared" ref="AK39:AN39" si="158">AL26</f>
        <v>0.01149441017</v>
      </c>
      <c r="AL39" s="161">
        <f t="shared" si="158"/>
        <v>0.01024715031</v>
      </c>
      <c r="AM39" s="161">
        <f t="shared" si="158"/>
        <v>0.01125512797</v>
      </c>
      <c r="AN39" s="161">
        <f t="shared" si="158"/>
        <v>0.0002392822021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>
        <f t="shared" si="154"/>
        <v>43825</v>
      </c>
      <c r="AZ39" s="161">
        <f t="shared" ref="AZ39:BC39" si="159">BA26</f>
        <v>0.003154565454</v>
      </c>
      <c r="BA39" s="161">
        <f t="shared" si="159"/>
        <v>0.002146082009</v>
      </c>
      <c r="BB39" s="161">
        <f t="shared" si="159"/>
        <v>0.002032233564</v>
      </c>
      <c r="BC39" s="161">
        <f t="shared" si="159"/>
        <v>0.00112233189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>
        <f t="shared" si="148"/>
        <v>42733</v>
      </c>
      <c r="G40" s="161">
        <f t="shared" ref="G40:J40" si="160">H27</f>
        <v>0.01860462093</v>
      </c>
      <c r="H40" s="161">
        <f t="shared" si="160"/>
        <v>0.01787541667</v>
      </c>
      <c r="I40" s="161">
        <f t="shared" si="160"/>
        <v>0.01827550967</v>
      </c>
      <c r="J40" s="161">
        <f t="shared" si="160"/>
        <v>0.00032911126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>
        <f t="shared" si="150"/>
        <v>43097</v>
      </c>
      <c r="V40" s="161">
        <f t="shared" ref="V40:Y40" si="161">W27</f>
        <v>0.002525123114</v>
      </c>
      <c r="W40" s="161">
        <f t="shared" si="161"/>
        <v>0.005875423061</v>
      </c>
      <c r="X40" s="161">
        <f t="shared" si="161"/>
        <v>0.01047652924</v>
      </c>
      <c r="Y40" s="161">
        <f t="shared" si="161"/>
        <v>-0.00795140613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>
        <f t="shared" si="152"/>
        <v>43462</v>
      </c>
      <c r="AK40" s="161">
        <f t="shared" ref="AK40:AN40" si="162">AL27</f>
        <v>0</v>
      </c>
      <c r="AL40" s="161">
        <f t="shared" si="162"/>
        <v>0.0006227139895</v>
      </c>
      <c r="AM40" s="161">
        <f t="shared" si="162"/>
        <v>0.0007919797774</v>
      </c>
      <c r="AN40" s="161">
        <f t="shared" si="162"/>
        <v>-0.0007919797774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>
        <f t="shared" si="154"/>
        <v>43826</v>
      </c>
      <c r="AZ40" s="161">
        <f t="shared" ref="AZ40:BC40" si="163">BA27</f>
        <v>-0.003144645464</v>
      </c>
      <c r="BA40" s="161">
        <f t="shared" si="163"/>
        <v>0.001562004753</v>
      </c>
      <c r="BB40" s="161">
        <f t="shared" si="163"/>
        <v>0.001356669367</v>
      </c>
      <c r="BC40" s="161">
        <f t="shared" si="163"/>
        <v>-0.004501314831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>
        <f t="shared" si="148"/>
        <v>42734</v>
      </c>
      <c r="G41" s="161">
        <f t="shared" ref="G41:J41" si="164">H28</f>
        <v>0.009132192798</v>
      </c>
      <c r="H41" s="161">
        <f t="shared" si="164"/>
        <v>-0.00110418239</v>
      </c>
      <c r="I41" s="161">
        <f t="shared" si="164"/>
        <v>0.0004234126689</v>
      </c>
      <c r="J41" s="161">
        <f t="shared" si="164"/>
        <v>0.00870878013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>
        <f t="shared" si="150"/>
        <v>43098</v>
      </c>
      <c r="V41" s="161">
        <f t="shared" ref="V41:Y41" si="165">W28</f>
        <v>-0.002518762927</v>
      </c>
      <c r="W41" s="161">
        <f t="shared" si="165"/>
        <v>0.006589752434</v>
      </c>
      <c r="X41" s="161">
        <f t="shared" si="165"/>
        <v>0.01155524446</v>
      </c>
      <c r="Y41" s="161">
        <f t="shared" si="165"/>
        <v>-0.01407400739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>
        <f t="shared" si="152"/>
        <v>43465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0.000115</v>
      </c>
      <c r="AN41" s="161">
        <f t="shared" si="166"/>
        <v>-0.000115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>
        <f t="shared" si="154"/>
        <v>43829</v>
      </c>
      <c r="AZ41" s="161">
        <f t="shared" ref="AZ41:BC41" si="167">BA28</f>
        <v>-0.009463696363</v>
      </c>
      <c r="BA41" s="161">
        <f t="shared" si="167"/>
        <v>-0.004704301288</v>
      </c>
      <c r="BB41" s="161">
        <f t="shared" si="167"/>
        <v>-0.00589115952</v>
      </c>
      <c r="BC41" s="161">
        <f t="shared" si="167"/>
        <v>-0.003572536843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42738</v>
      </c>
      <c r="G42" s="161">
        <f t="shared" ref="G42:J42" si="168">H29</f>
        <v>-0.009049550558</v>
      </c>
      <c r="H42" s="161">
        <f t="shared" si="168"/>
        <v>-0.003915637459</v>
      </c>
      <c r="I42" s="161">
        <f t="shared" si="168"/>
        <v>-0.0022210251</v>
      </c>
      <c r="J42" s="161">
        <f t="shared" si="168"/>
        <v>-0.006828525458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43102</v>
      </c>
      <c r="V42" s="161">
        <f t="shared" ref="V42:Y42" si="169">W29</f>
        <v>-0.01262638869</v>
      </c>
      <c r="W42" s="161">
        <f t="shared" si="169"/>
        <v>-0.002582897055</v>
      </c>
      <c r="X42" s="161">
        <f t="shared" si="169"/>
        <v>-0.002296456089</v>
      </c>
      <c r="Y42" s="161">
        <f t="shared" si="169"/>
        <v>-0.0103299326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43467</v>
      </c>
      <c r="AK42" s="161">
        <f t="shared" ref="AK42:AN42" si="170">AL29</f>
        <v>-0.008522691582</v>
      </c>
      <c r="AL42" s="161">
        <f t="shared" si="170"/>
        <v>-0.002150779611</v>
      </c>
      <c r="AM42" s="161">
        <f t="shared" si="170"/>
        <v>-0.00222320715</v>
      </c>
      <c r="AN42" s="161">
        <f t="shared" si="170"/>
        <v>-0.006299484432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43832</v>
      </c>
      <c r="AZ42" s="161">
        <f t="shared" ref="AZ42:BC42" si="171">BA29</f>
        <v>-0.009554113593</v>
      </c>
      <c r="BA42" s="161">
        <f t="shared" si="171"/>
        <v>-0.002533201239</v>
      </c>
      <c r="BB42" s="161">
        <f t="shared" si="171"/>
        <v>-0.003379989215</v>
      </c>
      <c r="BC42" s="161">
        <f t="shared" si="171"/>
        <v>-0.006174124378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42739</v>
      </c>
      <c r="G43" s="161">
        <f t="shared" ref="G43:J43" si="172">H30</f>
        <v>0.02283090744</v>
      </c>
      <c r="H43" s="161">
        <f t="shared" si="172"/>
        <v>0.004778646433</v>
      </c>
      <c r="I43" s="161">
        <f t="shared" si="172"/>
        <v>0.005956766163</v>
      </c>
      <c r="J43" s="161">
        <f t="shared" si="172"/>
        <v>0.01687414128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43103</v>
      </c>
      <c r="V43" s="161">
        <f t="shared" ref="V43:Y43" si="173">W30</f>
        <v>-0.03580558597</v>
      </c>
      <c r="W43" s="161">
        <f t="shared" si="173"/>
        <v>-0.01384377744</v>
      </c>
      <c r="X43" s="161">
        <f t="shared" si="173"/>
        <v>-0.0193016129</v>
      </c>
      <c r="Y43" s="161">
        <f t="shared" si="173"/>
        <v>-0.01650397307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43468</v>
      </c>
      <c r="AK43" s="161">
        <f t="shared" ref="AK43:AN43" si="174">AL30</f>
        <v>0</v>
      </c>
      <c r="AL43" s="161">
        <f t="shared" si="174"/>
        <v>0.006444567578</v>
      </c>
      <c r="AM43" s="161">
        <f t="shared" si="174"/>
        <v>0.007121172975</v>
      </c>
      <c r="AN43" s="161">
        <f t="shared" si="174"/>
        <v>-0.007121172975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43833</v>
      </c>
      <c r="AZ43" s="161">
        <f t="shared" ref="AZ43:BC43" si="175">BA30</f>
        <v>0.003215425067</v>
      </c>
      <c r="BA43" s="161">
        <f t="shared" si="175"/>
        <v>0.006347495162</v>
      </c>
      <c r="BB43" s="161">
        <f t="shared" si="175"/>
        <v>0.006891735067</v>
      </c>
      <c r="BC43" s="161">
        <f t="shared" si="175"/>
        <v>-0.00367631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42740</v>
      </c>
      <c r="G44" s="161">
        <f t="shared" ref="G44:J44" si="176">H31</f>
        <v>0.004464383202</v>
      </c>
      <c r="H44" s="161">
        <f t="shared" si="176"/>
        <v>0.004587843883</v>
      </c>
      <c r="I44" s="161">
        <f t="shared" si="176"/>
        <v>0.005777298429</v>
      </c>
      <c r="J44" s="161">
        <f t="shared" si="176"/>
        <v>-0.001312915227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43104</v>
      </c>
      <c r="V44" s="161">
        <f t="shared" ref="V44:Y44" si="177">W31</f>
        <v>-0.002652616212</v>
      </c>
      <c r="W44" s="161">
        <f t="shared" si="177"/>
        <v>0.00653317399</v>
      </c>
      <c r="X44" s="161">
        <f t="shared" si="177"/>
        <v>0.01146980484</v>
      </c>
      <c r="Y44" s="161">
        <f t="shared" si="177"/>
        <v>-0.01412242105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43469</v>
      </c>
      <c r="AK44" s="161">
        <f t="shared" ref="AK44:AN44" si="178">AL31</f>
        <v>0</v>
      </c>
      <c r="AL44" s="161">
        <f t="shared" si="178"/>
        <v>0.008604712097</v>
      </c>
      <c r="AM44" s="161">
        <f t="shared" si="178"/>
        <v>0.009469561128</v>
      </c>
      <c r="AN44" s="161">
        <f t="shared" si="178"/>
        <v>-0.009469561128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43836</v>
      </c>
      <c r="AZ44" s="161">
        <f t="shared" ref="AZ44:BC44" si="179">BA31</f>
        <v>-0.02243583473</v>
      </c>
      <c r="BA44" s="161">
        <f t="shared" si="179"/>
        <v>-0.01044727686</v>
      </c>
      <c r="BB44" s="161">
        <f t="shared" si="179"/>
        <v>-0.01253368607</v>
      </c>
      <c r="BC44" s="161">
        <f t="shared" si="179"/>
        <v>-0.009902148659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42741</v>
      </c>
      <c r="G45" s="161">
        <f t="shared" ref="G45:J45" si="180">H32</f>
        <v>-0.004444541068</v>
      </c>
      <c r="H45" s="161">
        <f t="shared" si="180"/>
        <v>0.004040556537</v>
      </c>
      <c r="I45" s="161">
        <f t="shared" si="180"/>
        <v>0.005262523235</v>
      </c>
      <c r="J45" s="161">
        <f t="shared" si="180"/>
        <v>-0.009707064303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43105</v>
      </c>
      <c r="V45" s="161">
        <f t="shared" ref="V45:Y45" si="181">W32</f>
        <v>-0.01063810359</v>
      </c>
      <c r="W45" s="161">
        <f t="shared" si="181"/>
        <v>0.009760627279</v>
      </c>
      <c r="X45" s="161">
        <f t="shared" si="181"/>
        <v>0.0163436111</v>
      </c>
      <c r="Y45" s="161">
        <f t="shared" si="181"/>
        <v>-0.02698171469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43472</v>
      </c>
      <c r="AK45" s="161">
        <f t="shared" ref="AK45:AN45" si="182">AL32</f>
        <v>0.01719190446</v>
      </c>
      <c r="AL45" s="161">
        <f t="shared" si="182"/>
        <v>0.002021502772</v>
      </c>
      <c r="AM45" s="161">
        <f t="shared" si="182"/>
        <v>0.002312664609</v>
      </c>
      <c r="AN45" s="161">
        <f t="shared" si="182"/>
        <v>0.01487923985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43837</v>
      </c>
      <c r="AZ45" s="161">
        <f t="shared" ref="AZ45:BC45" si="183">BA32</f>
        <v>-0.009836173603</v>
      </c>
      <c r="BA45" s="161">
        <f t="shared" si="183"/>
        <v>0.003506726353</v>
      </c>
      <c r="BB45" s="161">
        <f t="shared" si="183"/>
        <v>0.003606002435</v>
      </c>
      <c r="BC45" s="161">
        <f t="shared" si="183"/>
        <v>-0.01344217604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42744</v>
      </c>
      <c r="G46" s="161">
        <f t="shared" ref="G46:J46" si="184">H33</f>
        <v>-0.00892855843</v>
      </c>
      <c r="H46" s="161">
        <f t="shared" si="184"/>
        <v>-0.005733658848</v>
      </c>
      <c r="I46" s="161">
        <f t="shared" si="184"/>
        <v>-0.00393104511</v>
      </c>
      <c r="J46" s="161">
        <f t="shared" si="184"/>
        <v>-0.00499751332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43108</v>
      </c>
      <c r="V46" s="161">
        <f t="shared" ref="V46:Y46" si="185">W33</f>
        <v>0</v>
      </c>
      <c r="W46" s="161">
        <f t="shared" si="185"/>
        <v>0.00498383786</v>
      </c>
      <c r="X46" s="161">
        <f t="shared" si="185"/>
        <v>0.009130138408</v>
      </c>
      <c r="Y46" s="161">
        <f t="shared" si="185"/>
        <v>-0.009130138408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43473</v>
      </c>
      <c r="AK46" s="161">
        <f t="shared" ref="AK46:AN46" si="186">AL33</f>
        <v>0.002816849785</v>
      </c>
      <c r="AL46" s="161">
        <f t="shared" si="186"/>
        <v>-0.003877227851</v>
      </c>
      <c r="AM46" s="161">
        <f t="shared" si="186"/>
        <v>-0.004100104995</v>
      </c>
      <c r="AN46" s="161">
        <f t="shared" si="186"/>
        <v>0.00691695478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43838</v>
      </c>
      <c r="AZ46" s="161">
        <f t="shared" ref="AZ46:BC46" si="187">BA33</f>
        <v>-0.01655624586</v>
      </c>
      <c r="BA46" s="161">
        <f t="shared" si="187"/>
        <v>-0.008545475914</v>
      </c>
      <c r="BB46" s="161">
        <f t="shared" si="187"/>
        <v>-0.01033399653</v>
      </c>
      <c r="BC46" s="161">
        <f t="shared" si="187"/>
        <v>-0.006222249325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42745</v>
      </c>
      <c r="G47" s="161">
        <f t="shared" ref="G47:J47" si="188">H34</f>
        <v>0.009008995775</v>
      </c>
      <c r="H47" s="161">
        <f t="shared" si="188"/>
        <v>-0.001211354226</v>
      </c>
      <c r="I47" s="161">
        <f t="shared" si="188"/>
        <v>0.0003226074829</v>
      </c>
      <c r="J47" s="161">
        <f t="shared" si="188"/>
        <v>0.008686388292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43109</v>
      </c>
      <c r="V47" s="161">
        <f t="shared" ref="V47:Y47" si="189">W34</f>
        <v>0</v>
      </c>
      <c r="W47" s="161">
        <f t="shared" si="189"/>
        <v>-0.001920003809</v>
      </c>
      <c r="X47" s="161">
        <f t="shared" si="189"/>
        <v>-0.001295415032</v>
      </c>
      <c r="Y47" s="161">
        <f t="shared" si="189"/>
        <v>0.001295415032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43474</v>
      </c>
      <c r="AK47" s="161">
        <f t="shared" ref="AK47:AN47" si="190">AL34</f>
        <v>-0.005617874861</v>
      </c>
      <c r="AL47" s="161">
        <f t="shared" si="190"/>
        <v>0.001499477793</v>
      </c>
      <c r="AM47" s="161">
        <f t="shared" si="190"/>
        <v>0.001745148286</v>
      </c>
      <c r="AN47" s="161">
        <f t="shared" si="190"/>
        <v>-0.007363023147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43839</v>
      </c>
      <c r="AZ47" s="161">
        <f t="shared" ref="AZ47:BC47" si="191">BA34</f>
        <v>0.03703707329</v>
      </c>
      <c r="BA47" s="161">
        <f t="shared" si="191"/>
        <v>0.007839617996</v>
      </c>
      <c r="BB47" s="161">
        <f t="shared" si="191"/>
        <v>0.00861757656</v>
      </c>
      <c r="BC47" s="161">
        <f t="shared" si="191"/>
        <v>0.02841949673</v>
      </c>
      <c r="BD47" s="157"/>
      <c r="BE47" s="157"/>
      <c r="BF47" s="157"/>
      <c r="BG47" s="157"/>
      <c r="BH47" s="157"/>
      <c r="BI47" s="157"/>
      <c r="BJ47" s="157"/>
    </row>
    <row r="48">
      <c r="A48" s="220"/>
      <c r="B48" s="122"/>
      <c r="C48" s="122"/>
      <c r="D48" s="122"/>
      <c r="E48" s="122"/>
      <c r="H48" s="5"/>
      <c r="I48" s="5"/>
      <c r="P48" s="220"/>
      <c r="Q48" s="122"/>
      <c r="R48" s="122"/>
      <c r="S48" s="122"/>
      <c r="T48" s="122"/>
      <c r="W48" s="5"/>
      <c r="X48" s="5"/>
      <c r="AE48" s="220"/>
      <c r="AF48" s="122"/>
      <c r="AG48" s="122"/>
      <c r="AH48" s="122"/>
      <c r="AI48" s="122"/>
      <c r="AL48" s="5"/>
      <c r="AM48" s="5"/>
      <c r="AT48" s="220"/>
      <c r="AU48" s="122"/>
      <c r="AV48" s="122"/>
      <c r="AW48" s="122"/>
      <c r="AX48" s="122"/>
      <c r="BA48" s="5"/>
      <c r="BB48" s="5"/>
    </row>
    <row r="49">
      <c r="A49" s="220"/>
      <c r="B49" s="122"/>
      <c r="C49" s="122"/>
      <c r="D49" s="122"/>
      <c r="E49" s="122"/>
      <c r="F49" s="1" t="s">
        <v>1320</v>
      </c>
      <c r="H49" s="221"/>
      <c r="I49" s="221"/>
      <c r="J49" s="14"/>
      <c r="K49" s="14"/>
      <c r="L49" s="14"/>
      <c r="M49" s="14"/>
      <c r="N49" s="14"/>
      <c r="P49" s="220"/>
      <c r="Q49" s="122"/>
      <c r="R49" s="122"/>
      <c r="S49" s="122"/>
      <c r="T49" s="122"/>
      <c r="U49" s="1" t="s">
        <v>1320</v>
      </c>
      <c r="W49" s="221"/>
      <c r="X49" s="221"/>
      <c r="Y49" s="14"/>
      <c r="Z49" s="14"/>
      <c r="AA49" s="14"/>
      <c r="AB49" s="14"/>
      <c r="AC49" s="14"/>
      <c r="AE49" s="220"/>
      <c r="AF49" s="122"/>
      <c r="AG49" s="122"/>
      <c r="AH49" s="122"/>
      <c r="AI49" s="122"/>
      <c r="AJ49" s="1" t="s">
        <v>1320</v>
      </c>
      <c r="AL49" s="221"/>
      <c r="AM49" s="221"/>
      <c r="AN49" s="14"/>
      <c r="AO49" s="14"/>
      <c r="AP49" s="14"/>
      <c r="AQ49" s="14"/>
      <c r="AR49" s="14"/>
      <c r="AT49" s="220"/>
      <c r="AU49" s="122"/>
      <c r="AV49" s="122"/>
      <c r="AW49" s="122"/>
      <c r="AX49" s="122"/>
      <c r="AY49" s="1" t="s">
        <v>1320</v>
      </c>
      <c r="BA49" s="221"/>
      <c r="BB49" s="221"/>
      <c r="BC49" s="14"/>
      <c r="BD49" s="14"/>
      <c r="BE49" s="14"/>
      <c r="BF49" s="14"/>
      <c r="BG49" s="14"/>
      <c r="BH49" s="14"/>
      <c r="BI49" s="14"/>
      <c r="BJ49" s="14"/>
    </row>
    <row r="50">
      <c r="A50" s="220"/>
      <c r="B50" s="122"/>
      <c r="C50" s="122"/>
      <c r="D50" s="122"/>
      <c r="E50" s="122"/>
      <c r="F50" s="14"/>
      <c r="G50" s="14"/>
      <c r="H50" s="221"/>
      <c r="I50" s="221"/>
      <c r="J50" s="14"/>
      <c r="K50" s="14"/>
      <c r="L50" s="14"/>
      <c r="M50" s="14"/>
      <c r="N50" s="14"/>
      <c r="P50" s="220"/>
      <c r="Q50" s="122"/>
      <c r="R50" s="122"/>
      <c r="S50" s="122"/>
      <c r="T50" s="122"/>
      <c r="U50" s="14"/>
      <c r="V50" s="14"/>
      <c r="W50" s="221"/>
      <c r="X50" s="221"/>
      <c r="Y50" s="14"/>
      <c r="Z50" s="14"/>
      <c r="AA50" s="14"/>
      <c r="AB50" s="14"/>
      <c r="AC50" s="14"/>
      <c r="AE50" s="220"/>
      <c r="AF50" s="122"/>
      <c r="AG50" s="122"/>
      <c r="AH50" s="122"/>
      <c r="AI50" s="122"/>
      <c r="AJ50" s="14"/>
      <c r="AK50" s="14"/>
      <c r="AL50" s="221"/>
      <c r="AM50" s="221"/>
      <c r="AN50" s="14"/>
      <c r="AO50" s="14"/>
      <c r="AP50" s="14"/>
      <c r="AQ50" s="14"/>
      <c r="AR50" s="14"/>
      <c r="AT50" s="220"/>
      <c r="AU50" s="122"/>
      <c r="AV50" s="122"/>
      <c r="AW50" s="122"/>
      <c r="AX50" s="122"/>
      <c r="AY50" s="14"/>
      <c r="AZ50" s="14"/>
      <c r="BA50" s="221"/>
      <c r="BB50" s="221"/>
      <c r="BC50" s="14"/>
      <c r="BD50" s="14"/>
      <c r="BE50" s="14"/>
      <c r="BF50" s="14"/>
      <c r="BG50" s="14"/>
      <c r="BH50" s="14"/>
      <c r="BI50" s="14"/>
      <c r="BJ50" s="14"/>
    </row>
    <row r="51">
      <c r="A51" s="220"/>
      <c r="B51" s="122"/>
      <c r="C51" s="122"/>
      <c r="D51" s="122"/>
      <c r="E51" s="122"/>
      <c r="F51" s="164" t="s">
        <v>1321</v>
      </c>
      <c r="G51" s="11"/>
      <c r="H51" s="221"/>
      <c r="I51" s="221"/>
      <c r="J51" s="14"/>
      <c r="K51" s="14"/>
      <c r="L51" s="14"/>
      <c r="M51" s="14"/>
      <c r="N51" s="14"/>
      <c r="P51" s="220"/>
      <c r="Q51" s="122"/>
      <c r="R51" s="122"/>
      <c r="S51" s="122"/>
      <c r="T51" s="122"/>
      <c r="U51" s="164" t="s">
        <v>1321</v>
      </c>
      <c r="V51" s="11"/>
      <c r="W51" s="221"/>
      <c r="X51" s="221"/>
      <c r="Y51" s="14"/>
      <c r="Z51" s="14"/>
      <c r="AA51" s="14"/>
      <c r="AB51" s="14"/>
      <c r="AC51" s="14"/>
      <c r="AE51" s="220"/>
      <c r="AF51" s="122"/>
      <c r="AG51" s="122"/>
      <c r="AH51" s="122"/>
      <c r="AI51" s="122"/>
      <c r="AJ51" s="164" t="s">
        <v>1321</v>
      </c>
      <c r="AK51" s="11"/>
      <c r="AL51" s="221"/>
      <c r="AM51" s="221"/>
      <c r="AN51" s="14"/>
      <c r="AO51" s="14"/>
      <c r="AP51" s="14"/>
      <c r="AQ51" s="14"/>
      <c r="AR51" s="14"/>
      <c r="AT51" s="220"/>
      <c r="AU51" s="122"/>
      <c r="AV51" s="122"/>
      <c r="AW51" s="122"/>
      <c r="AX51" s="122"/>
      <c r="AY51" s="164" t="s">
        <v>1321</v>
      </c>
      <c r="AZ51" s="11"/>
      <c r="BA51" s="221"/>
      <c r="BB51" s="221"/>
      <c r="BC51" s="14"/>
      <c r="BD51" s="14"/>
      <c r="BE51" s="14"/>
      <c r="BF51" s="14"/>
      <c r="BG51" s="14"/>
      <c r="BH51" s="14"/>
      <c r="BI51" s="14"/>
      <c r="BJ51" s="14"/>
    </row>
    <row r="52">
      <c r="A52" s="220"/>
      <c r="B52" s="122"/>
      <c r="C52" s="122"/>
      <c r="D52" s="122"/>
      <c r="E52" s="122"/>
      <c r="F52" s="1" t="s">
        <v>1322</v>
      </c>
      <c r="G52" s="166">
        <v>0.641399</v>
      </c>
      <c r="H52" s="221"/>
      <c r="I52" s="221"/>
      <c r="J52" s="14"/>
      <c r="K52" s="14"/>
      <c r="L52" s="14"/>
      <c r="M52" s="14"/>
      <c r="N52" s="14"/>
      <c r="P52" s="220"/>
      <c r="Q52" s="122"/>
      <c r="R52" s="122"/>
      <c r="S52" s="122"/>
      <c r="T52" s="122"/>
      <c r="U52" s="1" t="s">
        <v>1322</v>
      </c>
      <c r="V52" s="166">
        <v>0.563813</v>
      </c>
      <c r="W52" s="221"/>
      <c r="X52" s="221"/>
      <c r="Y52" s="14"/>
      <c r="Z52" s="14"/>
      <c r="AA52" s="14"/>
      <c r="AB52" s="14"/>
      <c r="AC52" s="14"/>
      <c r="AE52" s="220"/>
      <c r="AF52" s="122"/>
      <c r="AG52" s="122"/>
      <c r="AH52" s="122"/>
      <c r="AI52" s="122"/>
      <c r="AJ52" s="1" t="s">
        <v>1322</v>
      </c>
      <c r="AK52" s="166">
        <v>0.612761</v>
      </c>
      <c r="AL52" s="221"/>
      <c r="AM52" s="221"/>
      <c r="AN52" s="14"/>
      <c r="AO52" s="14"/>
      <c r="AP52" s="14"/>
      <c r="AQ52" s="14"/>
      <c r="AR52" s="14"/>
      <c r="AT52" s="220"/>
      <c r="AU52" s="122"/>
      <c r="AV52" s="122"/>
      <c r="AW52" s="122"/>
      <c r="AX52" s="122"/>
      <c r="AY52" s="1" t="s">
        <v>1322</v>
      </c>
      <c r="AZ52" s="166">
        <v>0.633815</v>
      </c>
      <c r="BA52" s="221"/>
      <c r="BB52" s="221"/>
      <c r="BC52" s="14"/>
      <c r="BD52" s="14"/>
      <c r="BE52" s="14"/>
      <c r="BF52" s="14"/>
      <c r="BG52" s="14"/>
      <c r="BH52" s="14"/>
      <c r="BI52" s="14"/>
      <c r="BJ52" s="14"/>
    </row>
    <row r="53">
      <c r="A53" s="220"/>
      <c r="B53" s="122"/>
      <c r="C53" s="122"/>
      <c r="D53" s="122"/>
      <c r="E53" s="122"/>
      <c r="F53" s="1" t="s">
        <v>1323</v>
      </c>
      <c r="G53" s="166">
        <v>0.411392</v>
      </c>
      <c r="H53" s="221"/>
      <c r="I53" s="221"/>
      <c r="J53" s="14"/>
      <c r="K53" s="14"/>
      <c r="L53" s="14"/>
      <c r="M53" s="14"/>
      <c r="N53" s="14"/>
      <c r="P53" s="220"/>
      <c r="Q53" s="122"/>
      <c r="R53" s="122"/>
      <c r="S53" s="122"/>
      <c r="T53" s="122"/>
      <c r="U53" s="1" t="s">
        <v>1323</v>
      </c>
      <c r="V53" s="166">
        <v>0.317885</v>
      </c>
      <c r="W53" s="221"/>
      <c r="X53" s="221"/>
      <c r="Y53" s="14"/>
      <c r="Z53" s="14"/>
      <c r="AA53" s="14"/>
      <c r="AB53" s="14"/>
      <c r="AC53" s="14"/>
      <c r="AE53" s="220"/>
      <c r="AF53" s="122"/>
      <c r="AG53" s="122"/>
      <c r="AH53" s="122"/>
      <c r="AI53" s="122"/>
      <c r="AJ53" s="1" t="s">
        <v>1323</v>
      </c>
      <c r="AK53" s="166">
        <v>0.375476</v>
      </c>
      <c r="AL53" s="221"/>
      <c r="AM53" s="221"/>
      <c r="AN53" s="14"/>
      <c r="AO53" s="14"/>
      <c r="AP53" s="14"/>
      <c r="AQ53" s="14"/>
      <c r="AR53" s="14"/>
      <c r="AT53" s="220"/>
      <c r="AU53" s="122"/>
      <c r="AV53" s="122"/>
      <c r="AW53" s="122"/>
      <c r="AX53" s="122"/>
      <c r="AY53" s="1" t="s">
        <v>1323</v>
      </c>
      <c r="AZ53" s="166">
        <v>0.401721</v>
      </c>
      <c r="BA53" s="221"/>
      <c r="BB53" s="221"/>
      <c r="BC53" s="14"/>
      <c r="BD53" s="14"/>
      <c r="BE53" s="14"/>
      <c r="BF53" s="14"/>
      <c r="BG53" s="14"/>
      <c r="BH53" s="14"/>
      <c r="BI53" s="14"/>
      <c r="BJ53" s="14"/>
    </row>
    <row r="54">
      <c r="A54" s="220"/>
      <c r="B54" s="122"/>
      <c r="C54" s="122"/>
      <c r="D54" s="122"/>
      <c r="E54" s="122"/>
      <c r="F54" s="1" t="s">
        <v>1324</v>
      </c>
      <c r="G54" s="166">
        <v>0.391772</v>
      </c>
      <c r="H54" s="221"/>
      <c r="I54" s="221"/>
      <c r="J54" s="14"/>
      <c r="K54" s="14"/>
      <c r="L54" s="14"/>
      <c r="M54" s="14"/>
      <c r="N54" s="14"/>
      <c r="P54" s="220"/>
      <c r="Q54" s="122"/>
      <c r="R54" s="122"/>
      <c r="S54" s="122"/>
      <c r="T54" s="122"/>
      <c r="U54" s="1" t="s">
        <v>1324</v>
      </c>
      <c r="V54" s="166">
        <v>0.295148</v>
      </c>
      <c r="W54" s="221"/>
      <c r="X54" s="221"/>
      <c r="Y54" s="14"/>
      <c r="Z54" s="14"/>
      <c r="AA54" s="14"/>
      <c r="AB54" s="14"/>
      <c r="AC54" s="14"/>
      <c r="AE54" s="220"/>
      <c r="AF54" s="122"/>
      <c r="AG54" s="122"/>
      <c r="AH54" s="122"/>
      <c r="AI54" s="122"/>
      <c r="AJ54" s="1" t="s">
        <v>1324</v>
      </c>
      <c r="AK54" s="166">
        <v>0.354659</v>
      </c>
      <c r="AL54" s="221"/>
      <c r="AM54" s="221"/>
      <c r="AN54" s="14"/>
      <c r="AO54" s="14"/>
      <c r="AP54" s="14"/>
      <c r="AQ54" s="14"/>
      <c r="AR54" s="14"/>
      <c r="AT54" s="220"/>
      <c r="AU54" s="122"/>
      <c r="AV54" s="122"/>
      <c r="AW54" s="122"/>
      <c r="AX54" s="122"/>
      <c r="AY54" s="1" t="s">
        <v>1324</v>
      </c>
      <c r="AZ54" s="166">
        <v>0.381778</v>
      </c>
      <c r="BA54" s="221"/>
      <c r="BB54" s="221"/>
      <c r="BC54" s="14"/>
      <c r="BD54" s="14"/>
      <c r="BE54" s="14"/>
      <c r="BF54" s="14"/>
      <c r="BG54" s="14"/>
      <c r="BH54" s="14"/>
      <c r="BI54" s="14"/>
      <c r="BJ54" s="14"/>
    </row>
    <row r="55">
      <c r="A55" s="220"/>
      <c r="B55" s="122"/>
      <c r="C55" s="122"/>
      <c r="D55" s="122"/>
      <c r="E55" s="122"/>
      <c r="F55" s="1" t="s">
        <v>1325</v>
      </c>
      <c r="G55" s="166">
        <v>0.009647</v>
      </c>
      <c r="H55" s="221"/>
      <c r="I55" s="221"/>
      <c r="J55" s="14"/>
      <c r="K55" s="14"/>
      <c r="L55" s="14"/>
      <c r="M55" s="14"/>
      <c r="N55" s="14"/>
      <c r="P55" s="220"/>
      <c r="Q55" s="122"/>
      <c r="R55" s="122"/>
      <c r="S55" s="122"/>
      <c r="T55" s="122"/>
      <c r="U55" s="1" t="s">
        <v>1325</v>
      </c>
      <c r="V55" s="166">
        <v>0.01469</v>
      </c>
      <c r="W55" s="221"/>
      <c r="X55" s="221"/>
      <c r="Y55" s="14"/>
      <c r="Z55" s="14"/>
      <c r="AA55" s="14"/>
      <c r="AB55" s="14"/>
      <c r="AC55" s="14"/>
      <c r="AE55" s="220"/>
      <c r="AF55" s="122"/>
      <c r="AG55" s="122"/>
      <c r="AH55" s="122"/>
      <c r="AI55" s="122"/>
      <c r="AJ55" s="1" t="s">
        <v>1325</v>
      </c>
      <c r="AK55" s="166">
        <v>0.009819</v>
      </c>
      <c r="AL55" s="221"/>
      <c r="AM55" s="221"/>
      <c r="AN55" s="14"/>
      <c r="AO55" s="14"/>
      <c r="AP55" s="14"/>
      <c r="AQ55" s="14"/>
      <c r="AR55" s="14"/>
      <c r="AT55" s="220"/>
      <c r="AU55" s="122"/>
      <c r="AV55" s="122"/>
      <c r="AW55" s="122"/>
      <c r="AX55" s="122"/>
      <c r="AY55" s="1" t="s">
        <v>1325</v>
      </c>
      <c r="AZ55" s="166">
        <v>0.009767</v>
      </c>
      <c r="BA55" s="221"/>
      <c r="BB55" s="221"/>
      <c r="BC55" s="14"/>
      <c r="BD55" s="14"/>
      <c r="BE55" s="14"/>
      <c r="BF55" s="14"/>
      <c r="BG55" s="14"/>
      <c r="BH55" s="14"/>
      <c r="BI55" s="14"/>
      <c r="BJ55" s="14"/>
    </row>
    <row r="56">
      <c r="A56" s="220"/>
      <c r="B56" s="122"/>
      <c r="C56" s="122"/>
      <c r="D56" s="122"/>
      <c r="E56" s="122"/>
      <c r="F56" s="169" t="s">
        <v>1326</v>
      </c>
      <c r="G56" s="168">
        <v>32.0</v>
      </c>
      <c r="H56" s="221"/>
      <c r="I56" s="221"/>
      <c r="J56" s="14"/>
      <c r="K56" s="14"/>
      <c r="L56" s="14"/>
      <c r="M56" s="14"/>
      <c r="N56" s="14"/>
      <c r="P56" s="220"/>
      <c r="Q56" s="122"/>
      <c r="R56" s="122"/>
      <c r="S56" s="122"/>
      <c r="T56" s="122"/>
      <c r="U56" s="169" t="s">
        <v>1326</v>
      </c>
      <c r="V56" s="168">
        <v>32.0</v>
      </c>
      <c r="W56" s="221"/>
      <c r="X56" s="221"/>
      <c r="Y56" s="14"/>
      <c r="Z56" s="14"/>
      <c r="AA56" s="14"/>
      <c r="AB56" s="14"/>
      <c r="AC56" s="14"/>
      <c r="AE56" s="220"/>
      <c r="AF56" s="122"/>
      <c r="AG56" s="122"/>
      <c r="AH56" s="122"/>
      <c r="AI56" s="122"/>
      <c r="AJ56" s="169" t="s">
        <v>1326</v>
      </c>
      <c r="AK56" s="168">
        <v>32.0</v>
      </c>
      <c r="AL56" s="221"/>
      <c r="AM56" s="221"/>
      <c r="AN56" s="14"/>
      <c r="AO56" s="14"/>
      <c r="AP56" s="14"/>
      <c r="AQ56" s="14"/>
      <c r="AR56" s="14"/>
      <c r="AT56" s="220"/>
      <c r="AU56" s="122"/>
      <c r="AV56" s="122"/>
      <c r="AW56" s="122"/>
      <c r="AX56" s="122"/>
      <c r="AY56" s="169" t="s">
        <v>1326</v>
      </c>
      <c r="AZ56" s="168">
        <v>32.0</v>
      </c>
      <c r="BA56" s="221"/>
      <c r="BB56" s="221"/>
      <c r="BC56" s="14"/>
      <c r="BD56" s="14"/>
      <c r="BE56" s="14"/>
      <c r="BF56" s="14"/>
      <c r="BG56" s="14"/>
      <c r="BH56" s="14"/>
      <c r="BI56" s="14"/>
      <c r="BJ56" s="14"/>
    </row>
    <row r="57">
      <c r="A57" s="220"/>
      <c r="B57" s="122"/>
      <c r="C57" s="122"/>
      <c r="D57" s="122"/>
      <c r="E57" s="122"/>
      <c r="F57" s="14"/>
      <c r="G57" s="14"/>
      <c r="H57" s="221"/>
      <c r="I57" s="221"/>
      <c r="J57" s="14"/>
      <c r="K57" s="14"/>
      <c r="L57" s="14"/>
      <c r="M57" s="14"/>
      <c r="N57" s="14"/>
      <c r="P57" s="220"/>
      <c r="Q57" s="122"/>
      <c r="R57" s="122"/>
      <c r="S57" s="122"/>
      <c r="T57" s="122"/>
      <c r="U57" s="14"/>
      <c r="V57" s="14"/>
      <c r="W57" s="221"/>
      <c r="X57" s="221"/>
      <c r="Y57" s="14"/>
      <c r="Z57" s="14"/>
      <c r="AA57" s="14"/>
      <c r="AB57" s="14"/>
      <c r="AC57" s="14"/>
      <c r="AE57" s="220"/>
      <c r="AF57" s="122"/>
      <c r="AG57" s="122"/>
      <c r="AH57" s="122"/>
      <c r="AI57" s="122"/>
      <c r="AJ57" s="14"/>
      <c r="AK57" s="14"/>
      <c r="AL57" s="221"/>
      <c r="AM57" s="221"/>
      <c r="AN57" s="14"/>
      <c r="AO57" s="14"/>
      <c r="AP57" s="14"/>
      <c r="AQ57" s="14"/>
      <c r="AR57" s="14"/>
      <c r="AT57" s="220"/>
      <c r="AU57" s="122"/>
      <c r="AV57" s="122"/>
      <c r="AW57" s="122"/>
      <c r="AX57" s="122"/>
      <c r="AY57" s="14"/>
      <c r="AZ57" s="14"/>
      <c r="BA57" s="221"/>
      <c r="BB57" s="221"/>
      <c r="BC57" s="14"/>
      <c r="BD57" s="14"/>
      <c r="BE57" s="14"/>
      <c r="BF57" s="14"/>
      <c r="BG57" s="14"/>
      <c r="BH57" s="14"/>
      <c r="BI57" s="14"/>
      <c r="BJ57" s="14"/>
    </row>
    <row r="58">
      <c r="A58" s="220"/>
      <c r="B58" s="122"/>
      <c r="C58" s="122"/>
      <c r="D58" s="122"/>
      <c r="E58" s="122"/>
      <c r="F58" s="1" t="s">
        <v>1327</v>
      </c>
      <c r="G58" s="14"/>
      <c r="H58" s="221"/>
      <c r="I58" s="221"/>
      <c r="J58" s="14"/>
      <c r="K58" s="14"/>
      <c r="L58" s="14"/>
      <c r="M58" s="14"/>
      <c r="N58" s="14"/>
      <c r="P58" s="220"/>
      <c r="Q58" s="122"/>
      <c r="R58" s="122"/>
      <c r="S58" s="122"/>
      <c r="T58" s="122"/>
      <c r="U58" s="1" t="s">
        <v>1327</v>
      </c>
      <c r="V58" s="14"/>
      <c r="W58" s="221"/>
      <c r="X58" s="221"/>
      <c r="Y58" s="14"/>
      <c r="Z58" s="14"/>
      <c r="AA58" s="14"/>
      <c r="AB58" s="14"/>
      <c r="AC58" s="14"/>
      <c r="AE58" s="220"/>
      <c r="AF58" s="122"/>
      <c r="AG58" s="122"/>
      <c r="AH58" s="122"/>
      <c r="AI58" s="122"/>
      <c r="AJ58" s="1" t="s">
        <v>1327</v>
      </c>
      <c r="AK58" s="14"/>
      <c r="AL58" s="221"/>
      <c r="AM58" s="221"/>
      <c r="AN58" s="14"/>
      <c r="AO58" s="14"/>
      <c r="AP58" s="14"/>
      <c r="AQ58" s="14"/>
      <c r="AR58" s="14"/>
      <c r="AT58" s="220"/>
      <c r="AU58" s="122"/>
      <c r="AV58" s="122"/>
      <c r="AW58" s="122"/>
      <c r="AX58" s="122"/>
      <c r="AY58" s="1" t="s">
        <v>1327</v>
      </c>
      <c r="AZ58" s="14"/>
      <c r="BA58" s="221"/>
      <c r="BB58" s="221"/>
      <c r="BC58" s="14"/>
      <c r="BD58" s="14"/>
      <c r="BE58" s="14"/>
      <c r="BF58" s="14"/>
      <c r="BG58" s="14"/>
      <c r="BH58" s="14"/>
      <c r="BI58" s="14"/>
      <c r="BJ58" s="14"/>
    </row>
    <row r="59">
      <c r="A59" s="220"/>
      <c r="B59" s="122"/>
      <c r="C59" s="122"/>
      <c r="D59" s="122"/>
      <c r="E59" s="122"/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P59" s="220"/>
      <c r="Q59" s="122"/>
      <c r="R59" s="122"/>
      <c r="S59" s="122"/>
      <c r="T59" s="122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E59" s="220"/>
      <c r="AF59" s="122"/>
      <c r="AG59" s="122"/>
      <c r="AH59" s="122"/>
      <c r="AI59" s="122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T59" s="220"/>
      <c r="AU59" s="122"/>
      <c r="AV59" s="122"/>
      <c r="AW59" s="122"/>
      <c r="AX59" s="122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A60" s="220"/>
      <c r="B60" s="122"/>
      <c r="C60" s="122"/>
      <c r="D60" s="122"/>
      <c r="E60" s="122"/>
      <c r="F60" s="1" t="s">
        <v>1332</v>
      </c>
      <c r="G60" s="166">
        <v>1.0</v>
      </c>
      <c r="H60" s="166">
        <v>0.001951</v>
      </c>
      <c r="I60" s="166">
        <v>0.001951</v>
      </c>
      <c r="J60" s="166">
        <v>20.96773</v>
      </c>
      <c r="K60" s="175">
        <v>7.63E-5</v>
      </c>
      <c r="L60" s="14"/>
      <c r="M60" s="14"/>
      <c r="N60" s="14"/>
      <c r="P60" s="220"/>
      <c r="Q60" s="122"/>
      <c r="R60" s="122"/>
      <c r="S60" s="122"/>
      <c r="T60" s="122"/>
      <c r="U60" s="1" t="s">
        <v>1332</v>
      </c>
      <c r="V60" s="166">
        <v>1.0</v>
      </c>
      <c r="W60" s="166">
        <v>0.003017</v>
      </c>
      <c r="X60" s="166">
        <v>0.003017</v>
      </c>
      <c r="Y60" s="166">
        <v>13.98085</v>
      </c>
      <c r="Z60" s="166">
        <v>7.78E-4</v>
      </c>
      <c r="AA60" s="14"/>
      <c r="AB60" s="14"/>
      <c r="AC60" s="14"/>
      <c r="AE60" s="220"/>
      <c r="AF60" s="122"/>
      <c r="AG60" s="122"/>
      <c r="AH60" s="122"/>
      <c r="AI60" s="122"/>
      <c r="AJ60" s="1" t="s">
        <v>1332</v>
      </c>
      <c r="AK60" s="166">
        <v>1.0</v>
      </c>
      <c r="AL60" s="166">
        <v>0.001739</v>
      </c>
      <c r="AM60" s="166">
        <v>0.001739</v>
      </c>
      <c r="AN60" s="166">
        <v>18.0366</v>
      </c>
      <c r="AO60" s="166">
        <v>1.93E-4</v>
      </c>
      <c r="AP60" s="14"/>
      <c r="AQ60" s="14"/>
      <c r="AR60" s="14"/>
      <c r="AT60" s="220"/>
      <c r="AU60" s="122"/>
      <c r="AV60" s="122"/>
      <c r="AW60" s="122"/>
      <c r="AX60" s="122"/>
      <c r="AY60" s="1" t="s">
        <v>1332</v>
      </c>
      <c r="AZ60" s="166">
        <v>1.0</v>
      </c>
      <c r="BA60" s="166">
        <v>0.001922</v>
      </c>
      <c r="BB60" s="166">
        <v>0.001922</v>
      </c>
      <c r="BC60" s="166">
        <v>20.14382</v>
      </c>
      <c r="BD60" s="175">
        <v>9.84E-5</v>
      </c>
      <c r="BE60" s="14"/>
      <c r="BF60" s="14"/>
      <c r="BG60" s="14"/>
      <c r="BH60" s="14"/>
      <c r="BI60" s="14"/>
      <c r="BJ60" s="14"/>
    </row>
    <row r="61">
      <c r="A61" s="220"/>
      <c r="B61" s="122"/>
      <c r="C61" s="122"/>
      <c r="D61" s="122"/>
      <c r="E61" s="122"/>
      <c r="F61" s="1" t="s">
        <v>1333</v>
      </c>
      <c r="G61" s="166">
        <v>30.0</v>
      </c>
      <c r="H61" s="166">
        <v>0.002792</v>
      </c>
      <c r="I61" s="175">
        <v>9.31E-5</v>
      </c>
      <c r="J61" s="14"/>
      <c r="K61" s="14"/>
      <c r="L61" s="14"/>
      <c r="M61" s="14"/>
      <c r="N61" s="14"/>
      <c r="P61" s="220"/>
      <c r="Q61" s="122"/>
      <c r="R61" s="122"/>
      <c r="S61" s="122"/>
      <c r="T61" s="122"/>
      <c r="U61" s="1" t="s">
        <v>1333</v>
      </c>
      <c r="V61" s="166">
        <v>30.0</v>
      </c>
      <c r="W61" s="166">
        <v>0.006474</v>
      </c>
      <c r="X61" s="166">
        <v>2.16E-4</v>
      </c>
      <c r="Y61" s="14"/>
      <c r="Z61" s="14"/>
      <c r="AA61" s="14"/>
      <c r="AB61" s="14"/>
      <c r="AC61" s="14"/>
      <c r="AE61" s="220"/>
      <c r="AF61" s="122"/>
      <c r="AG61" s="122"/>
      <c r="AH61" s="122"/>
      <c r="AI61" s="122"/>
      <c r="AJ61" s="1" t="s">
        <v>1333</v>
      </c>
      <c r="AK61" s="166">
        <v>30.0</v>
      </c>
      <c r="AL61" s="166">
        <v>0.002892</v>
      </c>
      <c r="AM61" s="175">
        <v>9.64E-5</v>
      </c>
      <c r="AN61" s="14"/>
      <c r="AO61" s="14"/>
      <c r="AP61" s="14"/>
      <c r="AQ61" s="14"/>
      <c r="AR61" s="14"/>
      <c r="AT61" s="220"/>
      <c r="AU61" s="122"/>
      <c r="AV61" s="122"/>
      <c r="AW61" s="122"/>
      <c r="AX61" s="122"/>
      <c r="AY61" s="1" t="s">
        <v>1333</v>
      </c>
      <c r="AZ61" s="166">
        <v>30.0</v>
      </c>
      <c r="BA61" s="166">
        <v>0.002862</v>
      </c>
      <c r="BB61" s="175">
        <v>9.54E-5</v>
      </c>
      <c r="BC61" s="14"/>
      <c r="BD61" s="14"/>
      <c r="BE61" s="14"/>
      <c r="BF61" s="14"/>
      <c r="BG61" s="14"/>
      <c r="BH61" s="14"/>
      <c r="BI61" s="14"/>
      <c r="BJ61" s="14"/>
    </row>
    <row r="62">
      <c r="A62" s="220"/>
      <c r="B62" s="122"/>
      <c r="C62" s="122"/>
      <c r="D62" s="122"/>
      <c r="E62" s="122"/>
      <c r="F62" s="169" t="s">
        <v>1334</v>
      </c>
      <c r="G62" s="168">
        <v>31.0</v>
      </c>
      <c r="H62" s="168">
        <v>0.004743</v>
      </c>
      <c r="I62" s="222"/>
      <c r="J62" s="173"/>
      <c r="K62" s="173"/>
      <c r="L62" s="14"/>
      <c r="M62" s="14"/>
      <c r="N62" s="14"/>
      <c r="P62" s="220"/>
      <c r="Q62" s="122"/>
      <c r="R62" s="122"/>
      <c r="S62" s="122"/>
      <c r="T62" s="122"/>
      <c r="U62" s="169" t="s">
        <v>1334</v>
      </c>
      <c r="V62" s="168">
        <v>31.0</v>
      </c>
      <c r="W62" s="168">
        <v>0.009491</v>
      </c>
      <c r="X62" s="222"/>
      <c r="Y62" s="173"/>
      <c r="Z62" s="173"/>
      <c r="AA62" s="14"/>
      <c r="AB62" s="14"/>
      <c r="AC62" s="14"/>
      <c r="AE62" s="220"/>
      <c r="AF62" s="122"/>
      <c r="AG62" s="122"/>
      <c r="AH62" s="122"/>
      <c r="AI62" s="122"/>
      <c r="AJ62" s="169" t="s">
        <v>1334</v>
      </c>
      <c r="AK62" s="168">
        <v>31.0</v>
      </c>
      <c r="AL62" s="168">
        <v>0.004631</v>
      </c>
      <c r="AM62" s="222"/>
      <c r="AN62" s="173"/>
      <c r="AO62" s="173"/>
      <c r="AP62" s="14"/>
      <c r="AQ62" s="14"/>
      <c r="AR62" s="14"/>
      <c r="AT62" s="220"/>
      <c r="AU62" s="122"/>
      <c r="AV62" s="122"/>
      <c r="AW62" s="122"/>
      <c r="AX62" s="122"/>
      <c r="AY62" s="169" t="s">
        <v>1334</v>
      </c>
      <c r="AZ62" s="168">
        <v>31.0</v>
      </c>
      <c r="BA62" s="168">
        <v>0.004784</v>
      </c>
      <c r="BB62" s="222"/>
      <c r="BC62" s="173"/>
      <c r="BD62" s="173"/>
      <c r="BE62" s="14"/>
      <c r="BF62" s="14"/>
      <c r="BG62" s="14"/>
      <c r="BH62" s="14"/>
      <c r="BI62" s="14"/>
      <c r="BJ62" s="14"/>
    </row>
    <row r="63">
      <c r="A63" s="220"/>
      <c r="B63" s="122"/>
      <c r="C63" s="122"/>
      <c r="D63" s="122"/>
      <c r="E63" s="122"/>
      <c r="F63" s="14"/>
      <c r="G63" s="14"/>
      <c r="H63" s="221"/>
      <c r="I63" s="221"/>
      <c r="J63" s="14"/>
      <c r="K63" s="14"/>
      <c r="L63" s="14"/>
      <c r="M63" s="14"/>
      <c r="N63" s="14"/>
      <c r="P63" s="220"/>
      <c r="Q63" s="122"/>
      <c r="R63" s="122"/>
      <c r="S63" s="122"/>
      <c r="T63" s="122"/>
      <c r="U63" s="14"/>
      <c r="V63" s="14"/>
      <c r="W63" s="221"/>
      <c r="X63" s="221"/>
      <c r="Y63" s="14"/>
      <c r="Z63" s="14"/>
      <c r="AA63" s="14"/>
      <c r="AB63" s="14"/>
      <c r="AC63" s="14"/>
      <c r="AE63" s="220"/>
      <c r="AF63" s="122"/>
      <c r="AG63" s="122"/>
      <c r="AH63" s="122"/>
      <c r="AI63" s="122"/>
      <c r="AJ63" s="14"/>
      <c r="AK63" s="14"/>
      <c r="AL63" s="221"/>
      <c r="AM63" s="221"/>
      <c r="AN63" s="14"/>
      <c r="AO63" s="14"/>
      <c r="AP63" s="14"/>
      <c r="AQ63" s="14"/>
      <c r="AR63" s="14"/>
      <c r="AT63" s="220"/>
      <c r="AU63" s="122"/>
      <c r="AV63" s="122"/>
      <c r="AW63" s="122"/>
      <c r="AX63" s="122"/>
      <c r="AY63" s="14"/>
      <c r="AZ63" s="14"/>
      <c r="BA63" s="221"/>
      <c r="BB63" s="221"/>
      <c r="BC63" s="14"/>
      <c r="BD63" s="14"/>
      <c r="BE63" s="14"/>
      <c r="BF63" s="14"/>
      <c r="BG63" s="14"/>
      <c r="BH63" s="14"/>
      <c r="BI63" s="14"/>
      <c r="BJ63" s="14"/>
    </row>
    <row r="64">
      <c r="A64" s="220"/>
      <c r="B64" s="122"/>
      <c r="C64" s="122"/>
      <c r="D64" s="122"/>
      <c r="E64" s="122"/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P64" s="220"/>
      <c r="Q64" s="122"/>
      <c r="R64" s="122"/>
      <c r="S64" s="122"/>
      <c r="T64" s="122"/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E64" s="220"/>
      <c r="AF64" s="122"/>
      <c r="AG64" s="122"/>
      <c r="AH64" s="122"/>
      <c r="AI64" s="122"/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T64" s="220"/>
      <c r="AU64" s="122"/>
      <c r="AV64" s="122"/>
      <c r="AW64" s="122"/>
      <c r="AX64" s="122"/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A65" s="220"/>
      <c r="B65" s="122"/>
      <c r="C65" s="122"/>
      <c r="D65" s="122"/>
      <c r="E65" s="122"/>
      <c r="F65" s="1" t="s">
        <v>1342</v>
      </c>
      <c r="G65" s="166">
        <v>0.001462</v>
      </c>
      <c r="H65" s="166">
        <v>0.001711</v>
      </c>
      <c r="I65" s="166">
        <v>0.85429</v>
      </c>
      <c r="J65" s="166">
        <v>0.399715</v>
      </c>
      <c r="K65" s="166">
        <v>-0.00203</v>
      </c>
      <c r="L65" s="166">
        <v>0.004956</v>
      </c>
      <c r="M65" s="166">
        <v>-0.00203</v>
      </c>
      <c r="N65" s="166">
        <v>0.004956</v>
      </c>
      <c r="P65" s="220"/>
      <c r="Q65" s="122"/>
      <c r="R65" s="122"/>
      <c r="S65" s="122"/>
      <c r="T65" s="122"/>
      <c r="U65" s="1" t="s">
        <v>1342</v>
      </c>
      <c r="V65" s="166">
        <v>0.001604</v>
      </c>
      <c r="W65" s="166">
        <v>0.002675</v>
      </c>
      <c r="X65" s="166">
        <v>0.599831</v>
      </c>
      <c r="Y65" s="166">
        <v>0.553123</v>
      </c>
      <c r="Z65" s="166">
        <v>-0.00386</v>
      </c>
      <c r="AA65" s="166">
        <v>0.007067</v>
      </c>
      <c r="AB65" s="166">
        <v>-0.00386</v>
      </c>
      <c r="AC65" s="166">
        <v>0.007067</v>
      </c>
      <c r="AE65" s="220"/>
      <c r="AF65" s="122"/>
      <c r="AG65" s="122"/>
      <c r="AH65" s="122"/>
      <c r="AI65" s="122"/>
      <c r="AJ65" s="1" t="s">
        <v>1342</v>
      </c>
      <c r="AK65" s="166">
        <v>1.15E-4</v>
      </c>
      <c r="AL65" s="166">
        <v>0.001771</v>
      </c>
      <c r="AM65" s="166">
        <v>0.064838</v>
      </c>
      <c r="AN65" s="166">
        <v>0.948733</v>
      </c>
      <c r="AO65" s="166">
        <v>-0.0035</v>
      </c>
      <c r="AP65" s="166">
        <v>0.003732</v>
      </c>
      <c r="AQ65" s="166">
        <v>-0.0035</v>
      </c>
      <c r="AR65" s="166">
        <v>0.003732</v>
      </c>
      <c r="AT65" s="220"/>
      <c r="AU65" s="122"/>
      <c r="AV65" s="122"/>
      <c r="AW65" s="122"/>
      <c r="AX65" s="122"/>
      <c r="AY65" s="1" t="s">
        <v>1342</v>
      </c>
      <c r="AZ65" s="166">
        <v>-4.5E-4</v>
      </c>
      <c r="BA65" s="166">
        <v>0.001734</v>
      </c>
      <c r="BB65" s="166">
        <v>-0.25828</v>
      </c>
      <c r="BC65" s="166">
        <v>0.797955</v>
      </c>
      <c r="BD65" s="166">
        <v>-0.00399</v>
      </c>
      <c r="BE65" s="166">
        <v>0.003094</v>
      </c>
      <c r="BF65" s="166">
        <v>-0.00399</v>
      </c>
      <c r="BG65" s="166"/>
      <c r="BH65" s="166">
        <v>0.003094</v>
      </c>
      <c r="BI65" s="166"/>
      <c r="BJ65" s="166"/>
    </row>
    <row r="66">
      <c r="A66" s="220"/>
      <c r="B66" s="122"/>
      <c r="C66" s="122"/>
      <c r="D66" s="122"/>
      <c r="E66" s="122"/>
      <c r="F66" s="169" t="s">
        <v>1343</v>
      </c>
      <c r="G66" s="168">
        <v>0.940594</v>
      </c>
      <c r="H66" s="168">
        <v>0.205412</v>
      </c>
      <c r="I66" s="168">
        <v>4.579053</v>
      </c>
      <c r="J66" s="203">
        <v>7.63E-5</v>
      </c>
      <c r="K66" s="168">
        <v>0.521086</v>
      </c>
      <c r="L66" s="168">
        <v>1.360102</v>
      </c>
      <c r="M66" s="168">
        <v>0.521086</v>
      </c>
      <c r="N66" s="168">
        <v>1.360102</v>
      </c>
      <c r="P66" s="220"/>
      <c r="Q66" s="122"/>
      <c r="R66" s="122"/>
      <c r="S66" s="122"/>
      <c r="T66" s="122"/>
      <c r="U66" s="169" t="s">
        <v>1343</v>
      </c>
      <c r="V66" s="168">
        <v>1.510109</v>
      </c>
      <c r="W66" s="168">
        <v>0.40387</v>
      </c>
      <c r="X66" s="168">
        <v>3.739097</v>
      </c>
      <c r="Y66" s="168">
        <v>7.78E-4</v>
      </c>
      <c r="Z66" s="168">
        <v>0.685297</v>
      </c>
      <c r="AA66" s="168">
        <v>2.334922</v>
      </c>
      <c r="AB66" s="168">
        <v>0.685297</v>
      </c>
      <c r="AC66" s="168">
        <v>2.334922</v>
      </c>
      <c r="AE66" s="220"/>
      <c r="AF66" s="122"/>
      <c r="AG66" s="122"/>
      <c r="AH66" s="122"/>
      <c r="AI66" s="122"/>
      <c r="AJ66" s="169" t="s">
        <v>1343</v>
      </c>
      <c r="AK66" s="168">
        <v>1.087144</v>
      </c>
      <c r="AL66" s="168">
        <v>0.255982</v>
      </c>
      <c r="AM66" s="168">
        <v>4.246952</v>
      </c>
      <c r="AN66" s="168">
        <v>1.93E-4</v>
      </c>
      <c r="AO66" s="168">
        <v>0.564359</v>
      </c>
      <c r="AP66" s="168">
        <v>1.60993</v>
      </c>
      <c r="AQ66" s="168">
        <v>0.564359</v>
      </c>
      <c r="AR66" s="168">
        <v>1.60993</v>
      </c>
      <c r="AT66" s="220"/>
      <c r="AU66" s="122"/>
      <c r="AV66" s="122"/>
      <c r="AW66" s="122"/>
      <c r="AX66" s="122"/>
      <c r="AY66" s="169" t="s">
        <v>1343</v>
      </c>
      <c r="AZ66" s="168">
        <v>1.156635</v>
      </c>
      <c r="BA66" s="168">
        <v>0.257707</v>
      </c>
      <c r="BB66" s="168">
        <v>4.488187</v>
      </c>
      <c r="BC66" s="203">
        <v>9.84E-5</v>
      </c>
      <c r="BD66" s="168">
        <v>0.630328</v>
      </c>
      <c r="BE66" s="168">
        <v>1.682943</v>
      </c>
      <c r="BF66" s="168">
        <v>0.630328</v>
      </c>
      <c r="BG66" s="168"/>
      <c r="BH66" s="168">
        <v>1.682943</v>
      </c>
      <c r="BI66" s="166"/>
      <c r="BJ66" s="166"/>
    </row>
    <row r="67">
      <c r="A67" s="220"/>
      <c r="B67" s="122"/>
      <c r="C67" s="122"/>
      <c r="D67" s="122"/>
      <c r="E67" s="122"/>
      <c r="F67" s="14"/>
      <c r="G67" s="14"/>
      <c r="H67" s="221"/>
      <c r="I67" s="221"/>
      <c r="J67" s="14"/>
      <c r="K67" s="14"/>
      <c r="L67" s="14"/>
      <c r="M67" s="14"/>
      <c r="N67" s="14"/>
      <c r="P67" s="220"/>
      <c r="Q67" s="122"/>
      <c r="R67" s="122"/>
      <c r="S67" s="122"/>
      <c r="T67" s="122"/>
      <c r="U67" s="14"/>
      <c r="V67" s="14"/>
      <c r="W67" s="221"/>
      <c r="X67" s="221"/>
      <c r="Y67" s="14"/>
      <c r="Z67" s="14"/>
      <c r="AA67" s="14"/>
      <c r="AB67" s="14"/>
      <c r="AC67" s="14"/>
      <c r="AE67" s="220"/>
      <c r="AF67" s="122"/>
      <c r="AG67" s="122"/>
      <c r="AH67" s="122"/>
      <c r="AI67" s="122"/>
      <c r="AJ67" s="14"/>
      <c r="AK67" s="14"/>
      <c r="AL67" s="221"/>
      <c r="AM67" s="221"/>
      <c r="AN67" s="14"/>
      <c r="AO67" s="14"/>
      <c r="AP67" s="14"/>
      <c r="AQ67" s="14"/>
      <c r="AR67" s="14"/>
      <c r="AT67" s="220"/>
      <c r="AU67" s="122"/>
      <c r="AV67" s="122"/>
      <c r="AW67" s="122"/>
      <c r="AX67" s="122"/>
      <c r="AY67" s="14"/>
      <c r="AZ67" s="14"/>
      <c r="BA67" s="221"/>
      <c r="BB67" s="221"/>
      <c r="BC67" s="14"/>
      <c r="BD67" s="14"/>
      <c r="BE67" s="14"/>
      <c r="BF67" s="14"/>
      <c r="BG67" s="14"/>
      <c r="BH67" s="14"/>
      <c r="BI67" s="14"/>
      <c r="BJ67" s="14"/>
    </row>
    <row r="68">
      <c r="A68" s="220"/>
      <c r="B68" s="122"/>
      <c r="C68" s="122"/>
      <c r="D68" s="122"/>
      <c r="E68" s="122"/>
      <c r="F68" s="14"/>
      <c r="G68" s="14"/>
      <c r="H68" s="221"/>
      <c r="I68" s="221"/>
      <c r="J68" s="14"/>
      <c r="K68" s="14"/>
      <c r="L68" s="14"/>
      <c r="M68" s="14"/>
      <c r="N68" s="14"/>
      <c r="P68" s="220"/>
      <c r="Q68" s="122"/>
      <c r="R68" s="122"/>
      <c r="S68" s="122"/>
      <c r="T68" s="122"/>
      <c r="U68" s="14"/>
      <c r="V68" s="14"/>
      <c r="W68" s="221"/>
      <c r="X68" s="221"/>
      <c r="Y68" s="14"/>
      <c r="Z68" s="14"/>
      <c r="AA68" s="14"/>
      <c r="AB68" s="14"/>
      <c r="AC68" s="14"/>
      <c r="AE68" s="220"/>
      <c r="AF68" s="122"/>
      <c r="AG68" s="122"/>
      <c r="AH68" s="122"/>
      <c r="AI68" s="122"/>
      <c r="AJ68" s="14"/>
      <c r="AK68" s="14"/>
      <c r="AL68" s="221"/>
      <c r="AM68" s="221"/>
      <c r="AN68" s="14"/>
      <c r="AO68" s="14"/>
      <c r="AP68" s="14"/>
      <c r="AQ68" s="14"/>
      <c r="AR68" s="14"/>
      <c r="AT68" s="220"/>
      <c r="AU68" s="122"/>
      <c r="AV68" s="122"/>
      <c r="AW68" s="122"/>
      <c r="AX68" s="122"/>
      <c r="AY68" s="14"/>
      <c r="AZ68" s="14"/>
      <c r="BA68" s="221"/>
      <c r="BB68" s="221"/>
      <c r="BC68" s="14"/>
      <c r="BD68" s="14"/>
      <c r="BE68" s="14"/>
      <c r="BF68" s="14"/>
      <c r="BG68" s="14"/>
      <c r="BH68" s="14"/>
      <c r="BI68" s="14"/>
      <c r="BJ68" s="14"/>
    </row>
    <row r="69">
      <c r="A69" s="220"/>
      <c r="B69" s="122"/>
      <c r="C69" s="122"/>
      <c r="D69" s="122"/>
      <c r="E69" s="122"/>
      <c r="F69" s="14"/>
      <c r="G69" s="14"/>
      <c r="H69" s="221"/>
      <c r="I69" s="221"/>
      <c r="J69" s="14"/>
      <c r="K69" s="14"/>
      <c r="L69" s="14"/>
      <c r="M69" s="14"/>
      <c r="N69" s="14"/>
      <c r="P69" s="220"/>
      <c r="Q69" s="122"/>
      <c r="R69" s="122"/>
      <c r="S69" s="122"/>
      <c r="T69" s="122"/>
      <c r="U69" s="14"/>
      <c r="V69" s="14"/>
      <c r="W69" s="221"/>
      <c r="X69" s="221"/>
      <c r="Y69" s="14"/>
      <c r="Z69" s="14"/>
      <c r="AA69" s="14"/>
      <c r="AB69" s="14"/>
      <c r="AC69" s="14"/>
      <c r="AE69" s="220"/>
      <c r="AF69" s="122"/>
      <c r="AG69" s="122"/>
      <c r="AH69" s="122"/>
      <c r="AI69" s="122"/>
      <c r="AJ69" s="14"/>
      <c r="AK69" s="14"/>
      <c r="AL69" s="221"/>
      <c r="AM69" s="221"/>
      <c r="AN69" s="14"/>
      <c r="AO69" s="14"/>
      <c r="AP69" s="14"/>
      <c r="AQ69" s="14"/>
      <c r="AR69" s="14"/>
      <c r="AT69" s="220"/>
      <c r="AU69" s="122"/>
      <c r="AV69" s="122"/>
      <c r="AW69" s="122"/>
      <c r="AX69" s="122"/>
      <c r="AY69" s="14"/>
      <c r="AZ69" s="14"/>
      <c r="BA69" s="221"/>
      <c r="BB69" s="221"/>
      <c r="BC69" s="14"/>
      <c r="BD69" s="14"/>
      <c r="BE69" s="14"/>
      <c r="BF69" s="14"/>
      <c r="BG69" s="14"/>
      <c r="BH69" s="14"/>
      <c r="BI69" s="14"/>
      <c r="BJ69" s="14"/>
    </row>
    <row r="70">
      <c r="A70" s="220"/>
      <c r="B70" s="122"/>
      <c r="C70" s="122"/>
      <c r="D70" s="122"/>
      <c r="E70" s="122"/>
      <c r="H70" s="5"/>
      <c r="I70" s="5"/>
      <c r="P70" s="220"/>
      <c r="Q70" s="122"/>
      <c r="R70" s="122"/>
      <c r="S70" s="122"/>
      <c r="T70" s="122"/>
      <c r="W70" s="5"/>
      <c r="X70" s="5"/>
      <c r="AE70" s="220"/>
      <c r="AF70" s="122"/>
      <c r="AG70" s="122"/>
      <c r="AH70" s="122"/>
      <c r="AI70" s="122"/>
      <c r="AL70" s="5"/>
      <c r="AM70" s="5"/>
      <c r="AT70" s="220"/>
      <c r="AU70" s="122"/>
      <c r="AV70" s="122"/>
      <c r="AW70" s="122"/>
      <c r="AX70" s="122"/>
      <c r="BA70" s="5"/>
      <c r="BB70" s="5"/>
    </row>
    <row r="71">
      <c r="A71" s="220"/>
      <c r="B71" s="122"/>
      <c r="C71" s="122"/>
      <c r="D71" s="122"/>
      <c r="E71" s="122"/>
      <c r="H71" s="5"/>
      <c r="I71" s="5"/>
      <c r="P71" s="220"/>
      <c r="Q71" s="122"/>
      <c r="R71" s="122"/>
      <c r="S71" s="122"/>
      <c r="T71" s="122"/>
      <c r="W71" s="5"/>
      <c r="X71" s="5"/>
      <c r="AE71" s="220"/>
      <c r="AF71" s="122"/>
      <c r="AG71" s="122"/>
      <c r="AH71" s="122"/>
      <c r="AI71" s="122"/>
      <c r="AL71" s="5"/>
      <c r="AM71" s="5"/>
      <c r="AT71" s="220"/>
      <c r="AU71" s="122"/>
      <c r="AV71" s="122"/>
      <c r="AW71" s="122"/>
      <c r="AX71" s="122"/>
      <c r="BA71" s="5"/>
      <c r="BB71" s="5"/>
    </row>
    <row r="72">
      <c r="A72" s="220"/>
      <c r="B72" s="122"/>
      <c r="C72" s="122"/>
      <c r="D72" s="122"/>
      <c r="E72" s="122"/>
      <c r="H72" s="5"/>
      <c r="I72" s="5"/>
      <c r="P72" s="220"/>
      <c r="Q72" s="122"/>
      <c r="R72" s="122"/>
      <c r="S72" s="122"/>
      <c r="T72" s="122"/>
      <c r="W72" s="5"/>
      <c r="X72" s="5"/>
      <c r="AE72" s="220"/>
      <c r="AF72" s="122"/>
      <c r="AG72" s="122"/>
      <c r="AH72" s="122"/>
      <c r="AI72" s="122"/>
      <c r="AL72" s="5"/>
      <c r="AM72" s="5"/>
      <c r="AT72" s="220"/>
      <c r="AU72" s="122"/>
      <c r="AV72" s="122"/>
      <c r="AW72" s="122"/>
      <c r="AX72" s="122"/>
      <c r="BA72" s="5"/>
      <c r="BB72" s="5"/>
    </row>
    <row r="73">
      <c r="A73" s="220"/>
      <c r="B73" s="122"/>
      <c r="C73" s="122"/>
      <c r="D73" s="122"/>
      <c r="E73" s="122"/>
      <c r="H73" s="5"/>
      <c r="I73" s="5"/>
      <c r="P73" s="220"/>
      <c r="Q73" s="122"/>
      <c r="R73" s="122"/>
      <c r="S73" s="122"/>
      <c r="T73" s="122"/>
      <c r="W73" s="5"/>
      <c r="X73" s="5"/>
      <c r="AE73" s="220"/>
      <c r="AF73" s="122"/>
      <c r="AG73" s="122"/>
      <c r="AH73" s="122"/>
      <c r="AI73" s="122"/>
      <c r="AL73" s="5"/>
      <c r="AM73" s="5"/>
      <c r="AT73" s="220"/>
      <c r="AU73" s="122"/>
      <c r="AV73" s="122"/>
      <c r="AW73" s="122"/>
      <c r="AX73" s="122"/>
      <c r="BA73" s="5"/>
      <c r="BB73" s="5"/>
    </row>
    <row r="74">
      <c r="A74" s="220"/>
      <c r="B74" s="122"/>
      <c r="C74" s="122"/>
      <c r="D74" s="122"/>
      <c r="E74" s="122"/>
      <c r="H74" s="5"/>
      <c r="I74" s="5"/>
      <c r="P74" s="220"/>
      <c r="Q74" s="122"/>
      <c r="R74" s="122"/>
      <c r="S74" s="122"/>
      <c r="T74" s="122"/>
      <c r="W74" s="5"/>
      <c r="X74" s="5"/>
      <c r="AE74" s="220"/>
      <c r="AF74" s="122"/>
      <c r="AG74" s="122"/>
      <c r="AH74" s="122"/>
      <c r="AI74" s="122"/>
      <c r="AL74" s="5"/>
      <c r="AM74" s="5"/>
      <c r="AT74" s="220"/>
      <c r="AU74" s="122"/>
      <c r="AV74" s="122"/>
      <c r="AW74" s="122"/>
      <c r="AX74" s="122"/>
      <c r="BA74" s="5"/>
      <c r="BB74" s="5"/>
    </row>
    <row r="75">
      <c r="A75" s="220"/>
      <c r="B75" s="122"/>
      <c r="C75" s="122"/>
      <c r="D75" s="122"/>
      <c r="E75" s="122"/>
      <c r="H75" s="5"/>
      <c r="I75" s="5"/>
      <c r="P75" s="220"/>
      <c r="Q75" s="122"/>
      <c r="R75" s="122"/>
      <c r="S75" s="122"/>
      <c r="T75" s="122"/>
      <c r="W75" s="5"/>
      <c r="X75" s="5"/>
      <c r="AE75" s="220"/>
      <c r="AF75" s="122"/>
      <c r="AG75" s="122"/>
      <c r="AH75" s="122"/>
      <c r="AI75" s="122"/>
      <c r="AL75" s="5"/>
      <c r="AM75" s="5"/>
      <c r="AT75" s="220"/>
      <c r="AU75" s="122"/>
      <c r="AV75" s="122"/>
      <c r="AW75" s="122"/>
      <c r="AX75" s="122"/>
      <c r="BA75" s="5"/>
      <c r="BB75" s="5"/>
    </row>
    <row r="76">
      <c r="A76" s="220"/>
      <c r="B76" s="122"/>
      <c r="C76" s="122"/>
      <c r="D76" s="122"/>
      <c r="E76" s="122"/>
      <c r="H76" s="5"/>
      <c r="I76" s="5"/>
      <c r="P76" s="220"/>
      <c r="Q76" s="122"/>
      <c r="R76" s="122"/>
      <c r="S76" s="122"/>
      <c r="T76" s="122"/>
      <c r="W76" s="5"/>
      <c r="X76" s="5"/>
      <c r="AE76" s="220"/>
      <c r="AF76" s="122"/>
      <c r="AG76" s="122"/>
      <c r="AH76" s="122"/>
      <c r="AI76" s="122"/>
      <c r="AL76" s="5"/>
      <c r="AM76" s="5"/>
      <c r="AT76" s="220"/>
      <c r="AU76" s="122"/>
      <c r="AV76" s="122"/>
      <c r="AW76" s="122"/>
      <c r="AX76" s="122"/>
      <c r="BA76" s="5"/>
      <c r="BB76" s="5"/>
    </row>
    <row r="77">
      <c r="A77" s="220"/>
      <c r="B77" s="122"/>
      <c r="C77" s="122"/>
      <c r="D77" s="122"/>
      <c r="E77" s="122"/>
      <c r="H77" s="5"/>
      <c r="I77" s="5"/>
      <c r="P77" s="220"/>
      <c r="Q77" s="122"/>
      <c r="R77" s="122"/>
      <c r="S77" s="122"/>
      <c r="T77" s="122"/>
      <c r="W77" s="5"/>
      <c r="X77" s="5"/>
      <c r="AE77" s="220"/>
      <c r="AF77" s="122"/>
      <c r="AG77" s="122"/>
      <c r="AH77" s="122"/>
      <c r="AI77" s="122"/>
      <c r="AL77" s="5"/>
      <c r="AM77" s="5"/>
      <c r="AT77" s="220"/>
      <c r="AU77" s="122"/>
      <c r="AV77" s="122"/>
      <c r="AW77" s="122"/>
      <c r="AX77" s="122"/>
      <c r="BA77" s="5"/>
      <c r="BB77" s="5"/>
    </row>
    <row r="78">
      <c r="A78" s="220"/>
      <c r="B78" s="122"/>
      <c r="C78" s="122"/>
      <c r="D78" s="122"/>
      <c r="E78" s="122"/>
      <c r="H78" s="5"/>
      <c r="I78" s="5"/>
      <c r="P78" s="220"/>
      <c r="Q78" s="122"/>
      <c r="R78" s="122"/>
      <c r="S78" s="122"/>
      <c r="T78" s="122"/>
      <c r="W78" s="5"/>
      <c r="X78" s="5"/>
      <c r="AE78" s="220"/>
      <c r="AF78" s="122"/>
      <c r="AG78" s="122"/>
      <c r="AH78" s="122"/>
      <c r="AI78" s="122"/>
      <c r="AL78" s="5"/>
      <c r="AM78" s="5"/>
      <c r="AT78" s="220"/>
      <c r="AU78" s="122"/>
      <c r="AV78" s="122"/>
      <c r="AW78" s="122"/>
      <c r="AX78" s="122"/>
      <c r="BA78" s="5"/>
      <c r="BB78" s="5"/>
    </row>
    <row r="79">
      <c r="A79" s="220"/>
      <c r="B79" s="122"/>
      <c r="C79" s="122"/>
      <c r="D79" s="122"/>
      <c r="E79" s="122"/>
      <c r="H79" s="5"/>
      <c r="I79" s="5"/>
      <c r="P79" s="220"/>
      <c r="Q79" s="122"/>
      <c r="R79" s="122"/>
      <c r="S79" s="122"/>
      <c r="T79" s="122"/>
      <c r="W79" s="5"/>
      <c r="X79" s="5"/>
      <c r="AE79" s="220"/>
      <c r="AF79" s="122"/>
      <c r="AG79" s="122"/>
      <c r="AH79" s="122"/>
      <c r="AI79" s="122"/>
      <c r="AL79" s="5"/>
      <c r="AM79" s="5"/>
      <c r="AT79" s="220"/>
      <c r="AU79" s="122"/>
      <c r="AV79" s="122"/>
      <c r="AW79" s="122"/>
      <c r="AX79" s="122"/>
      <c r="BA79" s="5"/>
      <c r="BB79" s="5"/>
    </row>
    <row r="80">
      <c r="A80" s="220"/>
      <c r="B80" s="122"/>
      <c r="C80" s="122"/>
      <c r="D80" s="122"/>
      <c r="E80" s="122"/>
      <c r="H80" s="5"/>
      <c r="I80" s="5"/>
      <c r="P80" s="220"/>
      <c r="Q80" s="122"/>
      <c r="R80" s="122"/>
      <c r="S80" s="122"/>
      <c r="T80" s="122"/>
      <c r="W80" s="5"/>
      <c r="X80" s="5"/>
      <c r="AE80" s="220"/>
      <c r="AF80" s="122"/>
      <c r="AG80" s="122"/>
      <c r="AH80" s="122"/>
      <c r="AI80" s="122"/>
      <c r="AL80" s="5"/>
      <c r="AM80" s="5"/>
      <c r="AT80" s="220"/>
      <c r="AU80" s="122"/>
      <c r="AV80" s="122"/>
      <c r="AW80" s="122"/>
      <c r="AX80" s="122"/>
      <c r="BA80" s="5"/>
      <c r="BB80" s="5"/>
    </row>
    <row r="81">
      <c r="A81" s="220"/>
      <c r="B81" s="122"/>
      <c r="C81" s="122"/>
      <c r="D81" s="122"/>
      <c r="E81" s="122"/>
      <c r="H81" s="5"/>
      <c r="I81" s="5"/>
      <c r="P81" s="220"/>
      <c r="Q81" s="122"/>
      <c r="R81" s="122"/>
      <c r="S81" s="122"/>
      <c r="T81" s="122"/>
      <c r="W81" s="5"/>
      <c r="X81" s="5"/>
      <c r="AE81" s="220"/>
      <c r="AF81" s="122"/>
      <c r="AG81" s="122"/>
      <c r="AH81" s="122"/>
      <c r="AI81" s="122"/>
      <c r="AL81" s="5"/>
      <c r="AM81" s="5"/>
      <c r="AT81" s="220"/>
      <c r="AU81" s="122"/>
      <c r="AV81" s="122"/>
      <c r="AW81" s="122"/>
      <c r="AX81" s="122"/>
      <c r="BA81" s="5"/>
      <c r="BB81" s="5"/>
    </row>
    <row r="82">
      <c r="A82" s="220"/>
      <c r="B82" s="122"/>
      <c r="C82" s="122"/>
      <c r="D82" s="122"/>
      <c r="E82" s="122"/>
      <c r="H82" s="5"/>
      <c r="I82" s="5"/>
      <c r="P82" s="220"/>
      <c r="Q82" s="122"/>
      <c r="R82" s="122"/>
      <c r="S82" s="122"/>
      <c r="T82" s="122"/>
      <c r="W82" s="5"/>
      <c r="X82" s="5"/>
      <c r="AE82" s="220"/>
      <c r="AF82" s="122"/>
      <c r="AG82" s="122"/>
      <c r="AH82" s="122"/>
      <c r="AI82" s="122"/>
      <c r="AL82" s="5"/>
      <c r="AM82" s="5"/>
      <c r="AT82" s="220"/>
      <c r="AU82" s="122"/>
      <c r="AV82" s="122"/>
      <c r="AW82" s="122"/>
      <c r="AX82" s="122"/>
      <c r="BA82" s="5"/>
      <c r="BB82" s="5"/>
    </row>
    <row r="83">
      <c r="A83" s="220"/>
      <c r="B83" s="122"/>
      <c r="C83" s="122"/>
      <c r="D83" s="122"/>
      <c r="E83" s="122"/>
      <c r="H83" s="5"/>
      <c r="I83" s="5"/>
      <c r="P83" s="220"/>
      <c r="Q83" s="122"/>
      <c r="R83" s="122"/>
      <c r="S83" s="122"/>
      <c r="T83" s="122"/>
      <c r="W83" s="5"/>
      <c r="X83" s="5"/>
      <c r="AE83" s="220"/>
      <c r="AF83" s="122"/>
      <c r="AG83" s="122"/>
      <c r="AH83" s="122"/>
      <c r="AI83" s="122"/>
      <c r="AL83" s="5"/>
      <c r="AM83" s="5"/>
      <c r="AT83" s="220"/>
      <c r="AU83" s="122"/>
      <c r="AV83" s="122"/>
      <c r="AW83" s="122"/>
      <c r="AX83" s="122"/>
      <c r="BA83" s="5"/>
      <c r="BB83" s="5"/>
    </row>
    <row r="84">
      <c r="A84" s="220"/>
      <c r="B84" s="122"/>
      <c r="C84" s="122"/>
      <c r="D84" s="122"/>
      <c r="E84" s="122"/>
      <c r="H84" s="5"/>
      <c r="I84" s="5"/>
      <c r="P84" s="220"/>
      <c r="Q84" s="122"/>
      <c r="R84" s="122"/>
      <c r="S84" s="122"/>
      <c r="T84" s="122"/>
      <c r="W84" s="5"/>
      <c r="X84" s="5"/>
      <c r="AE84" s="220"/>
      <c r="AF84" s="122"/>
      <c r="AG84" s="122"/>
      <c r="AH84" s="122"/>
      <c r="AI84" s="122"/>
      <c r="AL84" s="5"/>
      <c r="AM84" s="5"/>
      <c r="AT84" s="220"/>
      <c r="AU84" s="122"/>
      <c r="AV84" s="122"/>
      <c r="AW84" s="122"/>
      <c r="AX84" s="122"/>
      <c r="BA84" s="5"/>
      <c r="BB84" s="5"/>
    </row>
    <row r="85">
      <c r="A85" s="220"/>
      <c r="B85" s="122"/>
      <c r="C85" s="122"/>
      <c r="D85" s="122"/>
      <c r="E85" s="122"/>
      <c r="H85" s="5"/>
      <c r="I85" s="5"/>
      <c r="P85" s="220"/>
      <c r="Q85" s="122"/>
      <c r="R85" s="122"/>
      <c r="S85" s="122"/>
      <c r="T85" s="122"/>
      <c r="W85" s="5"/>
      <c r="X85" s="5"/>
      <c r="AE85" s="220"/>
      <c r="AF85" s="122"/>
      <c r="AG85" s="122"/>
      <c r="AH85" s="122"/>
      <c r="AI85" s="122"/>
      <c r="AL85" s="5"/>
      <c r="AM85" s="5"/>
      <c r="AT85" s="220"/>
      <c r="AU85" s="122"/>
      <c r="AV85" s="122"/>
      <c r="AW85" s="122"/>
      <c r="AX85" s="122"/>
      <c r="BA85" s="5"/>
      <c r="BB85" s="5"/>
    </row>
    <row r="86">
      <c r="A86" s="220"/>
      <c r="B86" s="122"/>
      <c r="C86" s="122"/>
      <c r="D86" s="122"/>
      <c r="E86" s="122"/>
      <c r="H86" s="5"/>
      <c r="I86" s="5"/>
      <c r="P86" s="220"/>
      <c r="Q86" s="122"/>
      <c r="R86" s="122"/>
      <c r="S86" s="122"/>
      <c r="T86" s="122"/>
      <c r="W86" s="5"/>
      <c r="X86" s="5"/>
      <c r="AE86" s="220"/>
      <c r="AF86" s="122"/>
      <c r="AG86" s="122"/>
      <c r="AH86" s="122"/>
      <c r="AI86" s="122"/>
      <c r="AL86" s="5"/>
      <c r="AM86" s="5"/>
      <c r="AT86" s="220"/>
      <c r="AU86" s="122"/>
      <c r="AV86" s="122"/>
      <c r="AW86" s="122"/>
      <c r="AX86" s="122"/>
      <c r="BA86" s="5"/>
      <c r="BB86" s="5"/>
    </row>
    <row r="87">
      <c r="A87" s="220"/>
      <c r="B87" s="122"/>
      <c r="C87" s="122"/>
      <c r="D87" s="122"/>
      <c r="E87" s="122"/>
      <c r="H87" s="5"/>
      <c r="I87" s="5"/>
      <c r="P87" s="220"/>
      <c r="Q87" s="122"/>
      <c r="R87" s="122"/>
      <c r="S87" s="122"/>
      <c r="T87" s="122"/>
      <c r="W87" s="5"/>
      <c r="X87" s="5"/>
      <c r="AE87" s="220"/>
      <c r="AF87" s="122"/>
      <c r="AG87" s="122"/>
      <c r="AH87" s="122"/>
      <c r="AI87" s="122"/>
      <c r="AL87" s="5"/>
      <c r="AM87" s="5"/>
      <c r="AT87" s="220"/>
      <c r="AU87" s="122"/>
      <c r="AV87" s="122"/>
      <c r="AW87" s="122"/>
      <c r="AX87" s="122"/>
      <c r="BA87" s="5"/>
      <c r="BB87" s="5"/>
    </row>
    <row r="88">
      <c r="A88" s="220"/>
      <c r="B88" s="122"/>
      <c r="C88" s="122"/>
      <c r="D88" s="122"/>
      <c r="E88" s="122"/>
      <c r="H88" s="5"/>
      <c r="I88" s="5"/>
      <c r="P88" s="220"/>
      <c r="Q88" s="122"/>
      <c r="R88" s="122"/>
      <c r="S88" s="122"/>
      <c r="T88" s="122"/>
      <c r="W88" s="5"/>
      <c r="X88" s="5"/>
      <c r="AE88" s="220"/>
      <c r="AF88" s="122"/>
      <c r="AG88" s="122"/>
      <c r="AH88" s="122"/>
      <c r="AI88" s="122"/>
      <c r="AL88" s="5"/>
      <c r="AM88" s="5"/>
      <c r="AT88" s="220"/>
      <c r="AU88" s="122"/>
      <c r="AV88" s="122"/>
      <c r="AW88" s="122"/>
      <c r="AX88" s="122"/>
      <c r="BA88" s="5"/>
      <c r="BB88" s="5"/>
    </row>
    <row r="89">
      <c r="A89" s="220"/>
      <c r="B89" s="122"/>
      <c r="C89" s="122"/>
      <c r="D89" s="122"/>
      <c r="E89" s="122"/>
      <c r="H89" s="5"/>
      <c r="I89" s="5"/>
      <c r="P89" s="220"/>
      <c r="Q89" s="122"/>
      <c r="R89" s="122"/>
      <c r="S89" s="122"/>
      <c r="T89" s="122"/>
      <c r="W89" s="5"/>
      <c r="X89" s="5"/>
      <c r="AE89" s="220"/>
      <c r="AF89" s="122"/>
      <c r="AG89" s="122"/>
      <c r="AH89" s="122"/>
      <c r="AI89" s="122"/>
      <c r="AL89" s="5"/>
      <c r="AM89" s="5"/>
      <c r="AT89" s="220"/>
      <c r="AU89" s="122"/>
      <c r="AV89" s="122"/>
      <c r="AW89" s="122"/>
      <c r="AX89" s="122"/>
      <c r="BA89" s="5"/>
      <c r="BB89" s="5"/>
    </row>
    <row r="90">
      <c r="A90" s="220"/>
      <c r="B90" s="122"/>
      <c r="C90" s="122"/>
      <c r="D90" s="122"/>
      <c r="E90" s="122"/>
      <c r="H90" s="5"/>
      <c r="I90" s="5"/>
      <c r="P90" s="220"/>
      <c r="Q90" s="122"/>
      <c r="R90" s="122"/>
      <c r="S90" s="122"/>
      <c r="T90" s="122"/>
      <c r="W90" s="5"/>
      <c r="X90" s="5"/>
      <c r="AE90" s="220"/>
      <c r="AF90" s="122"/>
      <c r="AG90" s="122"/>
      <c r="AH90" s="122"/>
      <c r="AI90" s="122"/>
      <c r="AL90" s="5"/>
      <c r="AM90" s="5"/>
      <c r="AT90" s="220"/>
      <c r="AU90" s="122"/>
      <c r="AV90" s="122"/>
      <c r="AW90" s="122"/>
      <c r="AX90" s="122"/>
      <c r="BA90" s="5"/>
      <c r="BB90" s="5"/>
    </row>
    <row r="91">
      <c r="A91" s="220"/>
      <c r="B91" s="122"/>
      <c r="C91" s="122"/>
      <c r="D91" s="122"/>
      <c r="E91" s="122"/>
      <c r="H91" s="5"/>
      <c r="I91" s="5"/>
      <c r="P91" s="220"/>
      <c r="Q91" s="122"/>
      <c r="R91" s="122"/>
      <c r="S91" s="122"/>
      <c r="T91" s="122"/>
      <c r="W91" s="5"/>
      <c r="X91" s="5"/>
      <c r="AE91" s="220"/>
      <c r="AF91" s="122"/>
      <c r="AG91" s="122"/>
      <c r="AH91" s="122"/>
      <c r="AI91" s="122"/>
      <c r="AL91" s="5"/>
      <c r="AM91" s="5"/>
      <c r="AT91" s="220"/>
      <c r="AU91" s="122"/>
      <c r="AV91" s="122"/>
      <c r="AW91" s="122"/>
      <c r="AX91" s="122"/>
      <c r="BA91" s="5"/>
      <c r="BB91" s="5"/>
    </row>
    <row r="92">
      <c r="A92" s="220"/>
      <c r="B92" s="122"/>
      <c r="C92" s="122"/>
      <c r="D92" s="122"/>
      <c r="E92" s="122"/>
      <c r="H92" s="5"/>
      <c r="I92" s="5"/>
      <c r="P92" s="220"/>
      <c r="Q92" s="122"/>
      <c r="R92" s="122"/>
      <c r="S92" s="122"/>
      <c r="T92" s="122"/>
      <c r="W92" s="5"/>
      <c r="X92" s="5"/>
      <c r="AE92" s="220"/>
      <c r="AF92" s="122"/>
      <c r="AG92" s="122"/>
      <c r="AH92" s="122"/>
      <c r="AI92" s="122"/>
      <c r="AL92" s="5"/>
      <c r="AM92" s="5"/>
      <c r="AT92" s="220"/>
      <c r="AU92" s="122"/>
      <c r="AV92" s="122"/>
      <c r="AW92" s="122"/>
      <c r="AX92" s="122"/>
      <c r="BA92" s="5"/>
      <c r="BB92" s="5"/>
    </row>
    <row r="93">
      <c r="A93" s="220"/>
      <c r="B93" s="122"/>
      <c r="C93" s="122"/>
      <c r="D93" s="122"/>
      <c r="E93" s="122"/>
      <c r="H93" s="5"/>
      <c r="I93" s="5"/>
      <c r="P93" s="220"/>
      <c r="Q93" s="122"/>
      <c r="R93" s="122"/>
      <c r="S93" s="122"/>
      <c r="T93" s="122"/>
      <c r="W93" s="5"/>
      <c r="X93" s="5"/>
      <c r="AE93" s="220"/>
      <c r="AF93" s="122"/>
      <c r="AG93" s="122"/>
      <c r="AH93" s="122"/>
      <c r="AI93" s="122"/>
      <c r="AL93" s="5"/>
      <c r="AM93" s="5"/>
      <c r="AT93" s="220"/>
      <c r="AU93" s="122"/>
      <c r="AV93" s="122"/>
      <c r="AW93" s="122"/>
      <c r="AX93" s="122"/>
      <c r="BA93" s="5"/>
      <c r="BB93" s="5"/>
    </row>
    <row r="94">
      <c r="A94" s="220"/>
      <c r="B94" s="122"/>
      <c r="C94" s="122"/>
      <c r="D94" s="122"/>
      <c r="E94" s="122"/>
      <c r="H94" s="5"/>
      <c r="I94" s="5"/>
      <c r="P94" s="220"/>
      <c r="Q94" s="122"/>
      <c r="R94" s="122"/>
      <c r="S94" s="122"/>
      <c r="T94" s="122"/>
      <c r="W94" s="5"/>
      <c r="X94" s="5"/>
      <c r="AE94" s="220"/>
      <c r="AF94" s="122"/>
      <c r="AG94" s="122"/>
      <c r="AH94" s="122"/>
      <c r="AI94" s="122"/>
      <c r="AL94" s="5"/>
      <c r="AM94" s="5"/>
      <c r="AT94" s="220"/>
      <c r="AU94" s="122"/>
      <c r="AV94" s="122"/>
      <c r="AW94" s="122"/>
      <c r="AX94" s="122"/>
      <c r="BA94" s="5"/>
      <c r="BB94" s="5"/>
    </row>
    <row r="95">
      <c r="A95" s="220"/>
      <c r="B95" s="122"/>
      <c r="C95" s="122"/>
      <c r="D95" s="122"/>
      <c r="E95" s="122"/>
      <c r="H95" s="5"/>
      <c r="I95" s="5"/>
      <c r="P95" s="220"/>
      <c r="Q95" s="122"/>
      <c r="R95" s="122"/>
      <c r="S95" s="122"/>
      <c r="T95" s="122"/>
      <c r="W95" s="5"/>
      <c r="X95" s="5"/>
      <c r="AE95" s="220"/>
      <c r="AF95" s="122"/>
      <c r="AG95" s="122"/>
      <c r="AH95" s="122"/>
      <c r="AI95" s="122"/>
      <c r="AL95" s="5"/>
      <c r="AM95" s="5"/>
      <c r="AT95" s="220"/>
      <c r="AU95" s="122"/>
      <c r="AV95" s="122"/>
      <c r="AW95" s="122"/>
      <c r="AX95" s="122"/>
      <c r="BA95" s="5"/>
      <c r="BB95" s="5"/>
    </row>
    <row r="96">
      <c r="A96" s="220"/>
      <c r="B96" s="122"/>
      <c r="C96" s="122"/>
      <c r="D96" s="122"/>
      <c r="E96" s="122"/>
      <c r="H96" s="5"/>
      <c r="I96" s="5"/>
      <c r="P96" s="220"/>
      <c r="Q96" s="122"/>
      <c r="R96" s="122"/>
      <c r="S96" s="122"/>
      <c r="T96" s="122"/>
      <c r="W96" s="5"/>
      <c r="X96" s="5"/>
      <c r="AE96" s="220"/>
      <c r="AF96" s="122"/>
      <c r="AG96" s="122"/>
      <c r="AH96" s="122"/>
      <c r="AI96" s="122"/>
      <c r="AL96" s="5"/>
      <c r="AM96" s="5"/>
      <c r="AT96" s="220"/>
      <c r="AU96" s="122"/>
      <c r="AV96" s="122"/>
      <c r="AW96" s="122"/>
      <c r="AX96" s="122"/>
      <c r="BA96" s="5"/>
      <c r="BB96" s="5"/>
    </row>
    <row r="97">
      <c r="A97" s="220"/>
      <c r="B97" s="122"/>
      <c r="C97" s="122"/>
      <c r="D97" s="122"/>
      <c r="E97" s="122"/>
      <c r="H97" s="5"/>
      <c r="I97" s="5"/>
      <c r="P97" s="220"/>
      <c r="Q97" s="122"/>
      <c r="R97" s="122"/>
      <c r="S97" s="122"/>
      <c r="T97" s="122"/>
      <c r="W97" s="5"/>
      <c r="X97" s="5"/>
      <c r="AE97" s="220"/>
      <c r="AF97" s="122"/>
      <c r="AG97" s="122"/>
      <c r="AH97" s="122"/>
      <c r="AI97" s="122"/>
      <c r="AL97" s="5"/>
      <c r="AM97" s="5"/>
      <c r="AT97" s="220"/>
      <c r="AU97" s="122"/>
      <c r="AV97" s="122"/>
      <c r="AW97" s="122"/>
      <c r="AX97" s="122"/>
      <c r="BA97" s="5"/>
      <c r="BB97" s="5"/>
    </row>
    <row r="98">
      <c r="A98" s="220"/>
      <c r="B98" s="122"/>
      <c r="C98" s="122"/>
      <c r="D98" s="122"/>
      <c r="E98" s="122"/>
      <c r="H98" s="5"/>
      <c r="I98" s="5"/>
      <c r="P98" s="220"/>
      <c r="Q98" s="122"/>
      <c r="R98" s="122"/>
      <c r="S98" s="122"/>
      <c r="T98" s="122"/>
      <c r="W98" s="5"/>
      <c r="X98" s="5"/>
      <c r="AE98" s="220"/>
      <c r="AF98" s="122"/>
      <c r="AG98" s="122"/>
      <c r="AH98" s="122"/>
      <c r="AI98" s="122"/>
      <c r="AL98" s="5"/>
      <c r="AM98" s="5"/>
      <c r="AT98" s="220"/>
      <c r="AU98" s="122"/>
      <c r="AV98" s="122"/>
      <c r="AW98" s="122"/>
      <c r="AX98" s="122"/>
      <c r="BA98" s="5"/>
      <c r="BB98" s="5"/>
    </row>
    <row r="99">
      <c r="A99" s="220"/>
      <c r="B99" s="122"/>
      <c r="C99" s="122"/>
      <c r="D99" s="122"/>
      <c r="E99" s="122"/>
      <c r="H99" s="5"/>
      <c r="I99" s="5"/>
      <c r="P99" s="220"/>
      <c r="Q99" s="122"/>
      <c r="R99" s="122"/>
      <c r="S99" s="122"/>
      <c r="T99" s="122"/>
      <c r="W99" s="5"/>
      <c r="X99" s="5"/>
      <c r="AE99" s="220"/>
      <c r="AF99" s="122"/>
      <c r="AG99" s="122"/>
      <c r="AH99" s="122"/>
      <c r="AI99" s="122"/>
      <c r="AL99" s="5"/>
      <c r="AM99" s="5"/>
      <c r="AT99" s="220"/>
      <c r="AU99" s="122"/>
      <c r="AV99" s="122"/>
      <c r="AW99" s="122"/>
      <c r="AX99" s="122"/>
      <c r="BA99" s="5"/>
      <c r="BB99" s="5"/>
    </row>
    <row r="100">
      <c r="A100" s="220"/>
      <c r="B100" s="122"/>
      <c r="C100" s="122"/>
      <c r="D100" s="122"/>
      <c r="E100" s="122"/>
      <c r="H100" s="5"/>
      <c r="I100" s="5"/>
      <c r="P100" s="220"/>
      <c r="Q100" s="122"/>
      <c r="R100" s="122"/>
      <c r="S100" s="122"/>
      <c r="T100" s="122"/>
      <c r="W100" s="5"/>
      <c r="X100" s="5"/>
      <c r="AE100" s="220"/>
      <c r="AF100" s="122"/>
      <c r="AG100" s="122"/>
      <c r="AH100" s="122"/>
      <c r="AI100" s="122"/>
      <c r="AL100" s="5"/>
      <c r="AM100" s="5"/>
      <c r="AT100" s="220"/>
      <c r="AU100" s="122"/>
      <c r="AV100" s="122"/>
      <c r="AW100" s="122"/>
      <c r="AX100" s="122"/>
      <c r="BA100" s="5"/>
      <c r="BB100" s="5"/>
    </row>
    <row r="101">
      <c r="A101" s="220"/>
      <c r="B101" s="122"/>
      <c r="C101" s="122"/>
      <c r="D101" s="122"/>
      <c r="E101" s="122"/>
      <c r="H101" s="5"/>
      <c r="I101" s="5"/>
      <c r="P101" s="220"/>
      <c r="Q101" s="122"/>
      <c r="R101" s="122"/>
      <c r="S101" s="122"/>
      <c r="T101" s="122"/>
      <c r="W101" s="5"/>
      <c r="X101" s="5"/>
      <c r="AE101" s="220"/>
      <c r="AF101" s="122"/>
      <c r="AG101" s="122"/>
      <c r="AH101" s="122"/>
      <c r="AI101" s="122"/>
      <c r="AL101" s="5"/>
      <c r="AM101" s="5"/>
      <c r="AT101" s="220"/>
      <c r="AU101" s="122"/>
      <c r="AV101" s="122"/>
      <c r="AW101" s="122"/>
      <c r="AX101" s="122"/>
      <c r="BA101" s="5"/>
      <c r="BB101" s="5"/>
    </row>
    <row r="102">
      <c r="A102" s="220"/>
      <c r="B102" s="122"/>
      <c r="C102" s="122"/>
      <c r="D102" s="122"/>
      <c r="E102" s="122"/>
      <c r="H102" s="5"/>
      <c r="I102" s="5"/>
      <c r="P102" s="220"/>
      <c r="Q102" s="122"/>
      <c r="R102" s="122"/>
      <c r="S102" s="122"/>
      <c r="T102" s="122"/>
      <c r="W102" s="5"/>
      <c r="X102" s="5"/>
      <c r="AE102" s="220"/>
      <c r="AF102" s="122"/>
      <c r="AG102" s="122"/>
      <c r="AH102" s="122"/>
      <c r="AI102" s="122"/>
      <c r="AL102" s="5"/>
      <c r="AM102" s="5"/>
      <c r="AT102" s="220"/>
      <c r="AU102" s="122"/>
      <c r="AV102" s="122"/>
      <c r="AW102" s="122"/>
      <c r="AX102" s="122"/>
      <c r="BA102" s="5"/>
      <c r="BB102" s="5"/>
    </row>
    <row r="103">
      <c r="A103" s="220"/>
      <c r="B103" s="122"/>
      <c r="C103" s="122"/>
      <c r="D103" s="122"/>
      <c r="E103" s="122"/>
      <c r="H103" s="5"/>
      <c r="I103" s="5"/>
      <c r="P103" s="220"/>
      <c r="Q103" s="122"/>
      <c r="R103" s="122"/>
      <c r="S103" s="122"/>
      <c r="T103" s="122"/>
      <c r="W103" s="5"/>
      <c r="X103" s="5"/>
      <c r="AE103" s="220"/>
      <c r="AF103" s="122"/>
      <c r="AG103" s="122"/>
      <c r="AH103" s="122"/>
      <c r="AI103" s="122"/>
      <c r="AL103" s="5"/>
      <c r="AM103" s="5"/>
      <c r="AT103" s="220"/>
      <c r="AU103" s="122"/>
      <c r="AV103" s="122"/>
      <c r="AW103" s="122"/>
      <c r="AX103" s="122"/>
      <c r="BA103" s="5"/>
      <c r="BB103" s="5"/>
    </row>
    <row r="104">
      <c r="A104" s="220"/>
      <c r="B104" s="122"/>
      <c r="C104" s="122"/>
      <c r="D104" s="122"/>
      <c r="E104" s="122"/>
      <c r="H104" s="5"/>
      <c r="I104" s="5"/>
      <c r="P104" s="220"/>
      <c r="Q104" s="122"/>
      <c r="R104" s="122"/>
      <c r="S104" s="122"/>
      <c r="T104" s="122"/>
      <c r="W104" s="5"/>
      <c r="X104" s="5"/>
      <c r="AE104" s="220"/>
      <c r="AF104" s="122"/>
      <c r="AG104" s="122"/>
      <c r="AH104" s="122"/>
      <c r="AI104" s="122"/>
      <c r="AL104" s="5"/>
      <c r="AM104" s="5"/>
      <c r="AT104" s="220"/>
      <c r="AU104" s="122"/>
      <c r="AV104" s="122"/>
      <c r="AW104" s="122"/>
      <c r="AX104" s="122"/>
      <c r="BA104" s="5"/>
      <c r="BB104" s="5"/>
    </row>
    <row r="105">
      <c r="A105" s="220"/>
      <c r="B105" s="122"/>
      <c r="C105" s="122"/>
      <c r="D105" s="122"/>
      <c r="E105" s="122"/>
      <c r="H105" s="5"/>
      <c r="I105" s="5"/>
      <c r="P105" s="220"/>
      <c r="Q105" s="122"/>
      <c r="R105" s="122"/>
      <c r="S105" s="122"/>
      <c r="T105" s="122"/>
      <c r="W105" s="5"/>
      <c r="X105" s="5"/>
      <c r="AE105" s="220"/>
      <c r="AF105" s="122"/>
      <c r="AG105" s="122"/>
      <c r="AH105" s="122"/>
      <c r="AI105" s="122"/>
      <c r="AL105" s="5"/>
      <c r="AM105" s="5"/>
      <c r="AT105" s="220"/>
      <c r="AU105" s="122"/>
      <c r="AV105" s="122"/>
      <c r="AW105" s="122"/>
      <c r="AX105" s="122"/>
      <c r="BA105" s="5"/>
      <c r="BB105" s="5"/>
    </row>
    <row r="106">
      <c r="A106" s="220"/>
      <c r="B106" s="122"/>
      <c r="C106" s="122"/>
      <c r="D106" s="122"/>
      <c r="E106" s="122"/>
      <c r="H106" s="5"/>
      <c r="I106" s="5"/>
      <c r="P106" s="220"/>
      <c r="Q106" s="122"/>
      <c r="R106" s="122"/>
      <c r="S106" s="122"/>
      <c r="T106" s="122"/>
      <c r="W106" s="5"/>
      <c r="X106" s="5"/>
      <c r="AE106" s="220"/>
      <c r="AF106" s="122"/>
      <c r="AG106" s="122"/>
      <c r="AH106" s="122"/>
      <c r="AI106" s="122"/>
      <c r="AL106" s="5"/>
      <c r="AM106" s="5"/>
      <c r="AT106" s="220"/>
      <c r="AU106" s="122"/>
      <c r="AV106" s="122"/>
      <c r="AW106" s="122"/>
      <c r="AX106" s="122"/>
      <c r="BA106" s="5"/>
      <c r="BB106" s="5"/>
    </row>
    <row r="107">
      <c r="A107" s="220"/>
      <c r="B107" s="122"/>
      <c r="C107" s="122"/>
      <c r="D107" s="122"/>
      <c r="E107" s="122"/>
      <c r="H107" s="5"/>
      <c r="I107" s="5"/>
      <c r="P107" s="220"/>
      <c r="Q107" s="122"/>
      <c r="R107" s="122"/>
      <c r="S107" s="122"/>
      <c r="T107" s="122"/>
      <c r="W107" s="5"/>
      <c r="X107" s="5"/>
      <c r="AE107" s="220"/>
      <c r="AF107" s="122"/>
      <c r="AG107" s="122"/>
      <c r="AH107" s="122"/>
      <c r="AI107" s="122"/>
      <c r="AL107" s="5"/>
      <c r="AM107" s="5"/>
      <c r="AT107" s="220"/>
      <c r="AU107" s="122"/>
      <c r="AV107" s="122"/>
      <c r="AW107" s="122"/>
      <c r="AX107" s="122"/>
      <c r="BA107" s="5"/>
      <c r="BB107" s="5"/>
    </row>
    <row r="108">
      <c r="A108" s="220"/>
      <c r="B108" s="122"/>
      <c r="C108" s="122"/>
      <c r="D108" s="122"/>
      <c r="E108" s="122"/>
      <c r="H108" s="5"/>
      <c r="I108" s="5"/>
      <c r="P108" s="220"/>
      <c r="Q108" s="122"/>
      <c r="R108" s="122"/>
      <c r="S108" s="122"/>
      <c r="T108" s="122"/>
      <c r="W108" s="5"/>
      <c r="X108" s="5"/>
      <c r="AE108" s="220"/>
      <c r="AF108" s="122"/>
      <c r="AG108" s="122"/>
      <c r="AH108" s="122"/>
      <c r="AI108" s="122"/>
      <c r="AL108" s="5"/>
      <c r="AM108" s="5"/>
      <c r="AT108" s="220"/>
      <c r="AU108" s="122"/>
      <c r="AV108" s="122"/>
      <c r="AW108" s="122"/>
      <c r="AX108" s="122"/>
      <c r="BA108" s="5"/>
      <c r="BB108" s="5"/>
    </row>
    <row r="109">
      <c r="A109" s="220"/>
      <c r="B109" s="122"/>
      <c r="C109" s="122"/>
      <c r="D109" s="122"/>
      <c r="E109" s="122"/>
      <c r="H109" s="5"/>
      <c r="I109" s="5"/>
      <c r="P109" s="220"/>
      <c r="Q109" s="122"/>
      <c r="R109" s="122"/>
      <c r="S109" s="122"/>
      <c r="T109" s="122"/>
      <c r="W109" s="5"/>
      <c r="X109" s="5"/>
      <c r="AE109" s="220"/>
      <c r="AF109" s="122"/>
      <c r="AG109" s="122"/>
      <c r="AH109" s="122"/>
      <c r="AI109" s="122"/>
      <c r="AL109" s="5"/>
      <c r="AM109" s="5"/>
      <c r="AT109" s="220"/>
      <c r="AU109" s="122"/>
      <c r="AV109" s="122"/>
      <c r="AW109" s="122"/>
      <c r="AX109" s="122"/>
      <c r="BA109" s="5"/>
      <c r="BB109" s="5"/>
    </row>
    <row r="110">
      <c r="A110" s="220"/>
      <c r="B110" s="122"/>
      <c r="C110" s="122"/>
      <c r="D110" s="122"/>
      <c r="E110" s="122"/>
      <c r="H110" s="5"/>
      <c r="I110" s="5"/>
      <c r="P110" s="220"/>
      <c r="Q110" s="122"/>
      <c r="R110" s="122"/>
      <c r="S110" s="122"/>
      <c r="T110" s="122"/>
      <c r="W110" s="5"/>
      <c r="X110" s="5"/>
      <c r="AE110" s="220"/>
      <c r="AF110" s="122"/>
      <c r="AG110" s="122"/>
      <c r="AH110" s="122"/>
      <c r="AI110" s="122"/>
      <c r="AL110" s="5"/>
      <c r="AM110" s="5"/>
      <c r="AT110" s="220"/>
      <c r="AU110" s="122"/>
      <c r="AV110" s="122"/>
      <c r="AW110" s="122"/>
      <c r="AX110" s="122"/>
      <c r="BA110" s="5"/>
      <c r="BB110" s="5"/>
    </row>
    <row r="111">
      <c r="A111" s="220"/>
      <c r="B111" s="122"/>
      <c r="C111" s="122"/>
      <c r="D111" s="122"/>
      <c r="E111" s="122"/>
      <c r="H111" s="5"/>
      <c r="I111" s="5"/>
      <c r="P111" s="220"/>
      <c r="Q111" s="122"/>
      <c r="R111" s="122"/>
      <c r="S111" s="122"/>
      <c r="T111" s="122"/>
      <c r="W111" s="5"/>
      <c r="X111" s="5"/>
      <c r="AE111" s="220"/>
      <c r="AF111" s="122"/>
      <c r="AG111" s="122"/>
      <c r="AH111" s="122"/>
      <c r="AI111" s="122"/>
      <c r="AL111" s="5"/>
      <c r="AM111" s="5"/>
      <c r="AT111" s="220"/>
      <c r="AU111" s="122"/>
      <c r="AV111" s="122"/>
      <c r="AW111" s="122"/>
      <c r="AX111" s="122"/>
      <c r="BA111" s="5"/>
      <c r="BB111" s="5"/>
    </row>
    <row r="112">
      <c r="A112" s="220"/>
      <c r="B112" s="122"/>
      <c r="C112" s="122"/>
      <c r="D112" s="122"/>
      <c r="E112" s="122"/>
      <c r="H112" s="5"/>
      <c r="I112" s="5"/>
      <c r="P112" s="220"/>
      <c r="Q112" s="122"/>
      <c r="R112" s="122"/>
      <c r="S112" s="122"/>
      <c r="T112" s="122"/>
      <c r="W112" s="5"/>
      <c r="X112" s="5"/>
      <c r="AE112" s="220"/>
      <c r="AF112" s="122"/>
      <c r="AG112" s="122"/>
      <c r="AH112" s="122"/>
      <c r="AI112" s="122"/>
      <c r="AL112" s="5"/>
      <c r="AM112" s="5"/>
      <c r="AT112" s="220"/>
      <c r="AU112" s="122"/>
      <c r="AV112" s="122"/>
      <c r="AW112" s="122"/>
      <c r="AX112" s="122"/>
      <c r="BA112" s="5"/>
      <c r="BB112" s="5"/>
    </row>
    <row r="113">
      <c r="A113" s="220"/>
      <c r="B113" s="122"/>
      <c r="C113" s="122"/>
      <c r="D113" s="122"/>
      <c r="E113" s="122"/>
      <c r="H113" s="5"/>
      <c r="I113" s="5"/>
      <c r="P113" s="220"/>
      <c r="Q113" s="122"/>
      <c r="R113" s="122"/>
      <c r="S113" s="122"/>
      <c r="T113" s="122"/>
      <c r="W113" s="5"/>
      <c r="X113" s="5"/>
      <c r="AE113" s="220"/>
      <c r="AF113" s="122"/>
      <c r="AG113" s="122"/>
      <c r="AH113" s="122"/>
      <c r="AI113" s="122"/>
      <c r="AL113" s="5"/>
      <c r="AM113" s="5"/>
      <c r="AT113" s="220"/>
      <c r="AU113" s="122"/>
      <c r="AV113" s="122"/>
      <c r="AW113" s="122"/>
      <c r="AX113" s="122"/>
      <c r="BA113" s="5"/>
      <c r="BB113" s="5"/>
    </row>
    <row r="114">
      <c r="A114" s="220"/>
      <c r="B114" s="122"/>
      <c r="C114" s="122"/>
      <c r="D114" s="122"/>
      <c r="E114" s="122"/>
      <c r="H114" s="5"/>
      <c r="I114" s="5"/>
      <c r="P114" s="220"/>
      <c r="Q114" s="122"/>
      <c r="R114" s="122"/>
      <c r="S114" s="122"/>
      <c r="T114" s="122"/>
      <c r="W114" s="5"/>
      <c r="X114" s="5"/>
      <c r="AE114" s="220"/>
      <c r="AF114" s="122"/>
      <c r="AG114" s="122"/>
      <c r="AH114" s="122"/>
      <c r="AI114" s="122"/>
      <c r="AL114" s="5"/>
      <c r="AM114" s="5"/>
      <c r="AT114" s="220"/>
      <c r="AU114" s="122"/>
      <c r="AV114" s="122"/>
      <c r="AW114" s="122"/>
      <c r="AX114" s="122"/>
      <c r="BA114" s="5"/>
      <c r="BB114" s="5"/>
    </row>
    <row r="115">
      <c r="A115" s="220"/>
      <c r="B115" s="122"/>
      <c r="C115" s="122"/>
      <c r="D115" s="122"/>
      <c r="E115" s="122"/>
      <c r="H115" s="5"/>
      <c r="I115" s="5"/>
      <c r="P115" s="220"/>
      <c r="Q115" s="122"/>
      <c r="R115" s="122"/>
      <c r="S115" s="122"/>
      <c r="T115" s="122"/>
      <c r="W115" s="5"/>
      <c r="X115" s="5"/>
      <c r="AE115" s="220"/>
      <c r="AF115" s="122"/>
      <c r="AG115" s="122"/>
      <c r="AH115" s="122"/>
      <c r="AI115" s="122"/>
      <c r="AL115" s="5"/>
      <c r="AM115" s="5"/>
      <c r="AT115" s="220"/>
      <c r="AU115" s="122"/>
      <c r="AV115" s="122"/>
      <c r="AW115" s="122"/>
      <c r="AX115" s="122"/>
      <c r="BA115" s="5"/>
      <c r="BB115" s="5"/>
    </row>
    <row r="116">
      <c r="A116" s="220"/>
      <c r="B116" s="122"/>
      <c r="C116" s="122"/>
      <c r="D116" s="122"/>
      <c r="E116" s="122"/>
      <c r="H116" s="5"/>
      <c r="I116" s="5"/>
      <c r="P116" s="220"/>
      <c r="Q116" s="122"/>
      <c r="R116" s="122"/>
      <c r="S116" s="122"/>
      <c r="T116" s="122"/>
      <c r="W116" s="5"/>
      <c r="X116" s="5"/>
      <c r="AE116" s="220"/>
      <c r="AF116" s="122"/>
      <c r="AG116" s="122"/>
      <c r="AH116" s="122"/>
      <c r="AI116" s="122"/>
      <c r="AL116" s="5"/>
      <c r="AM116" s="5"/>
      <c r="AT116" s="220"/>
      <c r="AU116" s="122"/>
      <c r="AV116" s="122"/>
      <c r="AW116" s="122"/>
      <c r="AX116" s="122"/>
      <c r="BA116" s="5"/>
      <c r="BB116" s="5"/>
    </row>
    <row r="117">
      <c r="A117" s="220"/>
      <c r="B117" s="122"/>
      <c r="C117" s="122"/>
      <c r="D117" s="122"/>
      <c r="E117" s="122"/>
      <c r="H117" s="5"/>
      <c r="I117" s="5"/>
      <c r="P117" s="220"/>
      <c r="Q117" s="122"/>
      <c r="R117" s="122"/>
      <c r="S117" s="122"/>
      <c r="T117" s="122"/>
      <c r="W117" s="5"/>
      <c r="X117" s="5"/>
      <c r="AE117" s="220"/>
      <c r="AF117" s="122"/>
      <c r="AG117" s="122"/>
      <c r="AH117" s="122"/>
      <c r="AI117" s="122"/>
      <c r="AL117" s="5"/>
      <c r="AM117" s="5"/>
      <c r="AT117" s="220"/>
      <c r="AU117" s="122"/>
      <c r="AV117" s="122"/>
      <c r="AW117" s="122"/>
      <c r="AX117" s="122"/>
      <c r="BA117" s="5"/>
      <c r="BB117" s="5"/>
    </row>
    <row r="118">
      <c r="A118" s="220"/>
      <c r="B118" s="122"/>
      <c r="C118" s="122"/>
      <c r="D118" s="122"/>
      <c r="E118" s="122"/>
      <c r="H118" s="5"/>
      <c r="I118" s="5"/>
      <c r="P118" s="220"/>
      <c r="Q118" s="122"/>
      <c r="R118" s="122"/>
      <c r="S118" s="122"/>
      <c r="T118" s="122"/>
      <c r="W118" s="5"/>
      <c r="X118" s="5"/>
      <c r="AE118" s="220"/>
      <c r="AF118" s="122"/>
      <c r="AG118" s="122"/>
      <c r="AH118" s="122"/>
      <c r="AI118" s="122"/>
      <c r="AL118" s="5"/>
      <c r="AM118" s="5"/>
      <c r="AT118" s="220"/>
      <c r="AU118" s="122"/>
      <c r="AV118" s="122"/>
      <c r="AW118" s="122"/>
      <c r="AX118" s="122"/>
      <c r="BA118" s="5"/>
      <c r="BB118" s="5"/>
    </row>
    <row r="119">
      <c r="A119" s="220"/>
      <c r="B119" s="122"/>
      <c r="C119" s="122"/>
      <c r="D119" s="122"/>
      <c r="E119" s="122"/>
      <c r="H119" s="5"/>
      <c r="I119" s="5"/>
      <c r="P119" s="220"/>
      <c r="Q119" s="122"/>
      <c r="R119" s="122"/>
      <c r="S119" s="122"/>
      <c r="T119" s="122"/>
      <c r="W119" s="5"/>
      <c r="X119" s="5"/>
      <c r="AE119" s="220"/>
      <c r="AF119" s="122"/>
      <c r="AG119" s="122"/>
      <c r="AH119" s="122"/>
      <c r="AI119" s="122"/>
      <c r="AL119" s="5"/>
      <c r="AM119" s="5"/>
      <c r="AT119" s="220"/>
      <c r="AU119" s="122"/>
      <c r="AV119" s="122"/>
      <c r="AW119" s="122"/>
      <c r="AX119" s="122"/>
      <c r="BA119" s="5"/>
      <c r="BB119" s="5"/>
    </row>
    <row r="120">
      <c r="A120" s="220"/>
      <c r="B120" s="122"/>
      <c r="C120" s="122"/>
      <c r="D120" s="122"/>
      <c r="E120" s="122"/>
      <c r="H120" s="5"/>
      <c r="I120" s="5"/>
      <c r="P120" s="220"/>
      <c r="Q120" s="122"/>
      <c r="R120" s="122"/>
      <c r="S120" s="122"/>
      <c r="T120" s="122"/>
      <c r="W120" s="5"/>
      <c r="X120" s="5"/>
      <c r="AE120" s="220"/>
      <c r="AF120" s="122"/>
      <c r="AG120" s="122"/>
      <c r="AH120" s="122"/>
      <c r="AI120" s="122"/>
      <c r="AL120" s="5"/>
      <c r="AM120" s="5"/>
      <c r="AT120" s="220"/>
      <c r="AU120" s="122"/>
      <c r="AV120" s="122"/>
      <c r="AW120" s="122"/>
      <c r="AX120" s="122"/>
      <c r="BA120" s="5"/>
      <c r="BB120" s="5"/>
    </row>
    <row r="121">
      <c r="A121" s="220"/>
      <c r="B121" s="122"/>
      <c r="C121" s="122"/>
      <c r="D121" s="122"/>
      <c r="E121" s="122"/>
      <c r="H121" s="5"/>
      <c r="I121" s="5"/>
      <c r="P121" s="220"/>
      <c r="Q121" s="122"/>
      <c r="R121" s="122"/>
      <c r="S121" s="122"/>
      <c r="T121" s="122"/>
      <c r="W121" s="5"/>
      <c r="X121" s="5"/>
      <c r="AE121" s="220"/>
      <c r="AF121" s="122"/>
      <c r="AG121" s="122"/>
      <c r="AH121" s="122"/>
      <c r="AI121" s="122"/>
      <c r="AL121" s="5"/>
      <c r="AM121" s="5"/>
      <c r="AT121" s="220"/>
      <c r="AU121" s="122"/>
      <c r="AV121" s="122"/>
      <c r="AW121" s="122"/>
      <c r="AX121" s="122"/>
      <c r="BA121" s="5"/>
      <c r="BB121" s="5"/>
    </row>
    <row r="122">
      <c r="A122" s="220"/>
      <c r="B122" s="122"/>
      <c r="C122" s="122"/>
      <c r="D122" s="122"/>
      <c r="E122" s="122"/>
      <c r="H122" s="5"/>
      <c r="I122" s="5"/>
      <c r="P122" s="220"/>
      <c r="Q122" s="122"/>
      <c r="R122" s="122"/>
      <c r="S122" s="122"/>
      <c r="T122" s="122"/>
      <c r="W122" s="5"/>
      <c r="X122" s="5"/>
      <c r="AE122" s="220"/>
      <c r="AF122" s="122"/>
      <c r="AG122" s="122"/>
      <c r="AH122" s="122"/>
      <c r="AI122" s="122"/>
      <c r="AL122" s="5"/>
      <c r="AM122" s="5"/>
      <c r="AT122" s="220"/>
      <c r="AU122" s="122"/>
      <c r="AV122" s="122"/>
      <c r="AW122" s="122"/>
      <c r="AX122" s="122"/>
      <c r="BA122" s="5"/>
      <c r="BB122" s="5"/>
    </row>
    <row r="123">
      <c r="A123" s="220"/>
      <c r="B123" s="122"/>
      <c r="C123" s="122"/>
      <c r="D123" s="122"/>
      <c r="E123" s="122"/>
      <c r="H123" s="5"/>
      <c r="I123" s="5"/>
      <c r="P123" s="220"/>
      <c r="Q123" s="122"/>
      <c r="R123" s="122"/>
      <c r="S123" s="122"/>
      <c r="T123" s="122"/>
      <c r="W123" s="5"/>
      <c r="X123" s="5"/>
      <c r="AE123" s="220"/>
      <c r="AF123" s="122"/>
      <c r="AG123" s="122"/>
      <c r="AH123" s="122"/>
      <c r="AI123" s="122"/>
      <c r="AL123" s="5"/>
      <c r="AM123" s="5"/>
      <c r="AT123" s="220"/>
      <c r="AU123" s="122"/>
      <c r="AV123" s="122"/>
      <c r="AW123" s="122"/>
      <c r="AX123" s="122"/>
      <c r="BA123" s="5"/>
      <c r="BB123" s="5"/>
    </row>
    <row r="124">
      <c r="A124" s="220"/>
      <c r="B124" s="122"/>
      <c r="C124" s="122"/>
      <c r="D124" s="122"/>
      <c r="E124" s="122"/>
      <c r="H124" s="5"/>
      <c r="I124" s="5"/>
      <c r="P124" s="220"/>
      <c r="Q124" s="122"/>
      <c r="R124" s="122"/>
      <c r="S124" s="122"/>
      <c r="T124" s="122"/>
      <c r="W124" s="5"/>
      <c r="X124" s="5"/>
      <c r="AE124" s="220"/>
      <c r="AF124" s="122"/>
      <c r="AG124" s="122"/>
      <c r="AH124" s="122"/>
      <c r="AI124" s="122"/>
      <c r="AL124" s="5"/>
      <c r="AM124" s="5"/>
      <c r="AT124" s="220"/>
      <c r="AU124" s="122"/>
      <c r="AV124" s="122"/>
      <c r="AW124" s="122"/>
      <c r="AX124" s="122"/>
      <c r="BA124" s="5"/>
      <c r="BB124" s="5"/>
    </row>
    <row r="125">
      <c r="A125" s="220"/>
      <c r="B125" s="122"/>
      <c r="C125" s="122"/>
      <c r="D125" s="122"/>
      <c r="E125" s="122"/>
      <c r="H125" s="5"/>
      <c r="I125" s="5"/>
      <c r="P125" s="220"/>
      <c r="Q125" s="122"/>
      <c r="R125" s="122"/>
      <c r="S125" s="122"/>
      <c r="T125" s="122"/>
      <c r="W125" s="5"/>
      <c r="X125" s="5"/>
      <c r="AE125" s="220"/>
      <c r="AF125" s="122"/>
      <c r="AG125" s="122"/>
      <c r="AH125" s="122"/>
      <c r="AI125" s="122"/>
      <c r="AL125" s="5"/>
      <c r="AM125" s="5"/>
      <c r="AT125" s="220"/>
      <c r="AU125" s="122"/>
      <c r="AV125" s="122"/>
      <c r="AW125" s="122"/>
      <c r="AX125" s="122"/>
      <c r="BA125" s="5"/>
      <c r="BB125" s="5"/>
    </row>
    <row r="126">
      <c r="A126" s="220"/>
      <c r="B126" s="122"/>
      <c r="C126" s="122"/>
      <c r="D126" s="122"/>
      <c r="E126" s="122"/>
      <c r="H126" s="5"/>
      <c r="I126" s="5"/>
      <c r="P126" s="220"/>
      <c r="Q126" s="122"/>
      <c r="R126" s="122"/>
      <c r="S126" s="122"/>
      <c r="T126" s="122"/>
      <c r="W126" s="5"/>
      <c r="X126" s="5"/>
      <c r="AE126" s="220"/>
      <c r="AF126" s="122"/>
      <c r="AG126" s="122"/>
      <c r="AH126" s="122"/>
      <c r="AI126" s="122"/>
      <c r="AL126" s="5"/>
      <c r="AM126" s="5"/>
      <c r="AT126" s="220"/>
      <c r="AU126" s="122"/>
      <c r="AV126" s="122"/>
      <c r="AW126" s="122"/>
      <c r="AX126" s="122"/>
      <c r="BA126" s="5"/>
      <c r="BB126" s="5"/>
    </row>
    <row r="127">
      <c r="A127" s="220"/>
      <c r="B127" s="122"/>
      <c r="C127" s="122"/>
      <c r="D127" s="122"/>
      <c r="E127" s="122"/>
      <c r="H127" s="5"/>
      <c r="I127" s="5"/>
      <c r="P127" s="220"/>
      <c r="Q127" s="122"/>
      <c r="R127" s="122"/>
      <c r="S127" s="122"/>
      <c r="T127" s="122"/>
      <c r="W127" s="5"/>
      <c r="X127" s="5"/>
      <c r="AE127" s="220"/>
      <c r="AF127" s="122"/>
      <c r="AG127" s="122"/>
      <c r="AH127" s="122"/>
      <c r="AI127" s="122"/>
      <c r="AL127" s="5"/>
      <c r="AM127" s="5"/>
      <c r="AT127" s="220"/>
      <c r="AU127" s="122"/>
      <c r="AV127" s="122"/>
      <c r="AW127" s="122"/>
      <c r="AX127" s="122"/>
      <c r="BA127" s="5"/>
      <c r="BB127" s="5"/>
    </row>
    <row r="128">
      <c r="A128" s="220"/>
      <c r="B128" s="122"/>
      <c r="C128" s="122"/>
      <c r="D128" s="122"/>
      <c r="E128" s="122"/>
      <c r="H128" s="5"/>
      <c r="I128" s="5"/>
      <c r="P128" s="220"/>
      <c r="Q128" s="122"/>
      <c r="R128" s="122"/>
      <c r="S128" s="122"/>
      <c r="T128" s="122"/>
      <c r="W128" s="5"/>
      <c r="X128" s="5"/>
      <c r="AE128" s="220"/>
      <c r="AF128" s="122"/>
      <c r="AG128" s="122"/>
      <c r="AH128" s="122"/>
      <c r="AI128" s="122"/>
      <c r="AL128" s="5"/>
      <c r="AM128" s="5"/>
      <c r="AT128" s="220"/>
      <c r="AU128" s="122"/>
      <c r="AV128" s="122"/>
      <c r="AW128" s="122"/>
      <c r="AX128" s="122"/>
      <c r="BA128" s="5"/>
      <c r="BB128" s="5"/>
    </row>
    <row r="129">
      <c r="A129" s="220"/>
      <c r="B129" s="122"/>
      <c r="C129" s="122"/>
      <c r="D129" s="122"/>
      <c r="E129" s="122"/>
      <c r="H129" s="5"/>
      <c r="I129" s="5"/>
      <c r="P129" s="220"/>
      <c r="Q129" s="122"/>
      <c r="R129" s="122"/>
      <c r="S129" s="122"/>
      <c r="T129" s="122"/>
      <c r="W129" s="5"/>
      <c r="X129" s="5"/>
      <c r="AE129" s="220"/>
      <c r="AF129" s="122"/>
      <c r="AG129" s="122"/>
      <c r="AH129" s="122"/>
      <c r="AI129" s="122"/>
      <c r="AL129" s="5"/>
      <c r="AM129" s="5"/>
      <c r="AT129" s="220"/>
      <c r="AU129" s="122"/>
      <c r="AV129" s="122"/>
      <c r="AW129" s="122"/>
      <c r="AX129" s="122"/>
      <c r="BA129" s="5"/>
      <c r="BB129" s="5"/>
    </row>
    <row r="130">
      <c r="A130" s="220"/>
      <c r="B130" s="122"/>
      <c r="C130" s="122"/>
      <c r="D130" s="122"/>
      <c r="E130" s="122"/>
      <c r="H130" s="5"/>
      <c r="I130" s="5"/>
      <c r="P130" s="220"/>
      <c r="Q130" s="122"/>
      <c r="R130" s="122"/>
      <c r="S130" s="122"/>
      <c r="T130" s="122"/>
      <c r="W130" s="5"/>
      <c r="X130" s="5"/>
      <c r="AE130" s="220"/>
      <c r="AF130" s="122"/>
      <c r="AG130" s="122"/>
      <c r="AH130" s="122"/>
      <c r="AI130" s="122"/>
      <c r="AL130" s="5"/>
      <c r="AM130" s="5"/>
      <c r="AT130" s="220"/>
      <c r="AU130" s="122"/>
      <c r="AV130" s="122"/>
      <c r="AW130" s="122"/>
      <c r="AX130" s="122"/>
      <c r="BA130" s="5"/>
      <c r="BB130" s="5"/>
    </row>
    <row r="131">
      <c r="A131" s="220"/>
      <c r="B131" s="122"/>
      <c r="C131" s="122"/>
      <c r="D131" s="122"/>
      <c r="E131" s="122"/>
      <c r="H131" s="5"/>
      <c r="I131" s="5"/>
      <c r="P131" s="220"/>
      <c r="Q131" s="122"/>
      <c r="R131" s="122"/>
      <c r="S131" s="122"/>
      <c r="T131" s="122"/>
      <c r="W131" s="5"/>
      <c r="X131" s="5"/>
      <c r="AE131" s="220"/>
      <c r="AF131" s="122"/>
      <c r="AG131" s="122"/>
      <c r="AH131" s="122"/>
      <c r="AI131" s="122"/>
      <c r="AL131" s="5"/>
      <c r="AM131" s="5"/>
      <c r="AT131" s="220"/>
      <c r="AU131" s="122"/>
      <c r="AV131" s="122"/>
      <c r="AW131" s="122"/>
      <c r="AX131" s="122"/>
      <c r="BA131" s="5"/>
      <c r="BB131" s="5"/>
    </row>
    <row r="132">
      <c r="A132" s="220"/>
      <c r="B132" s="122"/>
      <c r="C132" s="122"/>
      <c r="D132" s="122"/>
      <c r="E132" s="122"/>
      <c r="H132" s="5"/>
      <c r="I132" s="5"/>
      <c r="P132" s="220"/>
      <c r="Q132" s="122"/>
      <c r="R132" s="122"/>
      <c r="S132" s="122"/>
      <c r="T132" s="122"/>
      <c r="W132" s="5"/>
      <c r="X132" s="5"/>
      <c r="AE132" s="220"/>
      <c r="AF132" s="122"/>
      <c r="AG132" s="122"/>
      <c r="AH132" s="122"/>
      <c r="AI132" s="122"/>
      <c r="AL132" s="5"/>
      <c r="AM132" s="5"/>
      <c r="AT132" s="220"/>
      <c r="AU132" s="122"/>
      <c r="AV132" s="122"/>
      <c r="AW132" s="122"/>
      <c r="AX132" s="122"/>
      <c r="BA132" s="5"/>
      <c r="BB132" s="5"/>
    </row>
    <row r="133">
      <c r="A133" s="220"/>
      <c r="B133" s="122"/>
      <c r="C133" s="122"/>
      <c r="D133" s="122"/>
      <c r="E133" s="122"/>
      <c r="H133" s="5"/>
      <c r="I133" s="5"/>
      <c r="P133" s="220"/>
      <c r="Q133" s="122"/>
      <c r="R133" s="122"/>
      <c r="S133" s="122"/>
      <c r="T133" s="122"/>
      <c r="W133" s="5"/>
      <c r="X133" s="5"/>
      <c r="AE133" s="220"/>
      <c r="AF133" s="122"/>
      <c r="AG133" s="122"/>
      <c r="AH133" s="122"/>
      <c r="AI133" s="122"/>
      <c r="AL133" s="5"/>
      <c r="AM133" s="5"/>
      <c r="AT133" s="220"/>
      <c r="AU133" s="122"/>
      <c r="AV133" s="122"/>
      <c r="AW133" s="122"/>
      <c r="AX133" s="122"/>
      <c r="BA133" s="5"/>
      <c r="BB133" s="5"/>
    </row>
    <row r="134">
      <c r="A134" s="220"/>
      <c r="B134" s="122"/>
      <c r="C134" s="122"/>
      <c r="D134" s="122"/>
      <c r="E134" s="122"/>
      <c r="H134" s="5"/>
      <c r="I134" s="5"/>
      <c r="P134" s="220"/>
      <c r="Q134" s="122"/>
      <c r="R134" s="122"/>
      <c r="S134" s="122"/>
      <c r="T134" s="122"/>
      <c r="W134" s="5"/>
      <c r="X134" s="5"/>
      <c r="AE134" s="220"/>
      <c r="AF134" s="122"/>
      <c r="AG134" s="122"/>
      <c r="AH134" s="122"/>
      <c r="AI134" s="122"/>
      <c r="AL134" s="5"/>
      <c r="AM134" s="5"/>
      <c r="AT134" s="220"/>
      <c r="AU134" s="122"/>
      <c r="AV134" s="122"/>
      <c r="AW134" s="122"/>
      <c r="AX134" s="122"/>
      <c r="BA134" s="5"/>
      <c r="BB134" s="5"/>
    </row>
    <row r="135">
      <c r="A135" s="220"/>
      <c r="B135" s="122"/>
      <c r="C135" s="122"/>
      <c r="D135" s="122"/>
      <c r="E135" s="122"/>
      <c r="H135" s="5"/>
      <c r="I135" s="5"/>
      <c r="P135" s="220"/>
      <c r="Q135" s="122"/>
      <c r="R135" s="122"/>
      <c r="S135" s="122"/>
      <c r="T135" s="122"/>
      <c r="W135" s="5"/>
      <c r="X135" s="5"/>
      <c r="AE135" s="220"/>
      <c r="AF135" s="122"/>
      <c r="AG135" s="122"/>
      <c r="AH135" s="122"/>
      <c r="AI135" s="122"/>
      <c r="AL135" s="5"/>
      <c r="AM135" s="5"/>
      <c r="AT135" s="220"/>
      <c r="AU135" s="122"/>
      <c r="AV135" s="122"/>
      <c r="AW135" s="122"/>
      <c r="AX135" s="122"/>
      <c r="BA135" s="5"/>
      <c r="BB135" s="5"/>
    </row>
    <row r="136">
      <c r="A136" s="220"/>
      <c r="B136" s="122"/>
      <c r="C136" s="122"/>
      <c r="D136" s="122"/>
      <c r="E136" s="122"/>
      <c r="H136" s="5"/>
      <c r="I136" s="5"/>
      <c r="P136" s="220"/>
      <c r="Q136" s="122"/>
      <c r="R136" s="122"/>
      <c r="S136" s="122"/>
      <c r="T136" s="122"/>
      <c r="W136" s="5"/>
      <c r="X136" s="5"/>
      <c r="AE136" s="220"/>
      <c r="AF136" s="122"/>
      <c r="AG136" s="122"/>
      <c r="AH136" s="122"/>
      <c r="AI136" s="122"/>
      <c r="AL136" s="5"/>
      <c r="AM136" s="5"/>
      <c r="AT136" s="220"/>
      <c r="AU136" s="122"/>
      <c r="AV136" s="122"/>
      <c r="AW136" s="122"/>
      <c r="AX136" s="122"/>
      <c r="BA136" s="5"/>
      <c r="BB136" s="5"/>
    </row>
    <row r="137">
      <c r="A137" s="220"/>
      <c r="B137" s="122"/>
      <c r="C137" s="122"/>
      <c r="D137" s="122"/>
      <c r="E137" s="122"/>
      <c r="H137" s="5"/>
      <c r="I137" s="5"/>
      <c r="P137" s="220"/>
      <c r="Q137" s="122"/>
      <c r="R137" s="122"/>
      <c r="S137" s="122"/>
      <c r="T137" s="122"/>
      <c r="W137" s="5"/>
      <c r="X137" s="5"/>
      <c r="AE137" s="220"/>
      <c r="AF137" s="122"/>
      <c r="AG137" s="122"/>
      <c r="AH137" s="122"/>
      <c r="AI137" s="122"/>
      <c r="AL137" s="5"/>
      <c r="AM137" s="5"/>
      <c r="AT137" s="220"/>
      <c r="AU137" s="122"/>
      <c r="AV137" s="122"/>
      <c r="AW137" s="122"/>
      <c r="AX137" s="122"/>
      <c r="BA137" s="5"/>
      <c r="BB137" s="5"/>
    </row>
    <row r="138">
      <c r="A138" s="220"/>
      <c r="B138" s="122"/>
      <c r="C138" s="122"/>
      <c r="D138" s="122"/>
      <c r="E138" s="122"/>
      <c r="H138" s="5"/>
      <c r="I138" s="5"/>
      <c r="P138" s="220"/>
      <c r="Q138" s="122"/>
      <c r="R138" s="122"/>
      <c r="S138" s="122"/>
      <c r="T138" s="122"/>
      <c r="W138" s="5"/>
      <c r="X138" s="5"/>
      <c r="AE138" s="220"/>
      <c r="AF138" s="122"/>
      <c r="AG138" s="122"/>
      <c r="AH138" s="122"/>
      <c r="AI138" s="122"/>
      <c r="AL138" s="5"/>
      <c r="AM138" s="5"/>
      <c r="AT138" s="220"/>
      <c r="AU138" s="122"/>
      <c r="AV138" s="122"/>
      <c r="AW138" s="122"/>
      <c r="AX138" s="122"/>
      <c r="BA138" s="5"/>
      <c r="BB138" s="5"/>
    </row>
    <row r="139">
      <c r="A139" s="220"/>
      <c r="B139" s="122"/>
      <c r="C139" s="122"/>
      <c r="D139" s="122"/>
      <c r="E139" s="122"/>
      <c r="H139" s="5"/>
      <c r="I139" s="5"/>
      <c r="P139" s="220"/>
      <c r="Q139" s="122"/>
      <c r="R139" s="122"/>
      <c r="S139" s="122"/>
      <c r="T139" s="122"/>
      <c r="W139" s="5"/>
      <c r="X139" s="5"/>
      <c r="AE139" s="220"/>
      <c r="AF139" s="122"/>
      <c r="AG139" s="122"/>
      <c r="AH139" s="122"/>
      <c r="AI139" s="122"/>
      <c r="AL139" s="5"/>
      <c r="AM139" s="5"/>
      <c r="AT139" s="220"/>
      <c r="AU139" s="122"/>
      <c r="AV139" s="122"/>
      <c r="AW139" s="122"/>
      <c r="AX139" s="122"/>
      <c r="BA139" s="5"/>
      <c r="BB139" s="5"/>
    </row>
    <row r="140">
      <c r="A140" s="220"/>
      <c r="B140" s="122"/>
      <c r="C140" s="122"/>
      <c r="D140" s="122"/>
      <c r="E140" s="122"/>
      <c r="H140" s="5"/>
      <c r="I140" s="5"/>
      <c r="P140" s="220"/>
      <c r="Q140" s="122"/>
      <c r="R140" s="122"/>
      <c r="S140" s="122"/>
      <c r="T140" s="122"/>
      <c r="W140" s="5"/>
      <c r="X140" s="5"/>
      <c r="AE140" s="220"/>
      <c r="AF140" s="122"/>
      <c r="AG140" s="122"/>
      <c r="AH140" s="122"/>
      <c r="AI140" s="122"/>
      <c r="AL140" s="5"/>
      <c r="AM140" s="5"/>
      <c r="AT140" s="220"/>
      <c r="AU140" s="122"/>
      <c r="AV140" s="122"/>
      <c r="AW140" s="122"/>
      <c r="AX140" s="122"/>
      <c r="BA140" s="5"/>
      <c r="BB140" s="5"/>
    </row>
    <row r="141">
      <c r="A141" s="220"/>
      <c r="B141" s="122"/>
      <c r="C141" s="122"/>
      <c r="D141" s="122"/>
      <c r="E141" s="122"/>
      <c r="H141" s="5"/>
      <c r="I141" s="5"/>
      <c r="P141" s="220"/>
      <c r="Q141" s="122"/>
      <c r="R141" s="122"/>
      <c r="S141" s="122"/>
      <c r="T141" s="122"/>
      <c r="W141" s="5"/>
      <c r="X141" s="5"/>
      <c r="AE141" s="220"/>
      <c r="AF141" s="122"/>
      <c r="AG141" s="122"/>
      <c r="AH141" s="122"/>
      <c r="AI141" s="122"/>
      <c r="AL141" s="5"/>
      <c r="AM141" s="5"/>
      <c r="AT141" s="220"/>
      <c r="AU141" s="122"/>
      <c r="AV141" s="122"/>
      <c r="AW141" s="122"/>
      <c r="AX141" s="122"/>
      <c r="BA141" s="5"/>
      <c r="BB141" s="5"/>
    </row>
    <row r="142">
      <c r="A142" s="220"/>
      <c r="B142" s="122"/>
      <c r="C142" s="122"/>
      <c r="D142" s="122"/>
      <c r="E142" s="122"/>
      <c r="H142" s="5"/>
      <c r="I142" s="5"/>
      <c r="P142" s="220"/>
      <c r="Q142" s="122"/>
      <c r="R142" s="122"/>
      <c r="S142" s="122"/>
      <c r="T142" s="122"/>
      <c r="W142" s="5"/>
      <c r="X142" s="5"/>
      <c r="AE142" s="220"/>
      <c r="AF142" s="122"/>
      <c r="AG142" s="122"/>
      <c r="AH142" s="122"/>
      <c r="AI142" s="122"/>
      <c r="AL142" s="5"/>
      <c r="AM142" s="5"/>
      <c r="AT142" s="220"/>
      <c r="AU142" s="122"/>
      <c r="AV142" s="122"/>
      <c r="AW142" s="122"/>
      <c r="AX142" s="122"/>
      <c r="BA142" s="5"/>
      <c r="BB142" s="5"/>
    </row>
    <row r="143">
      <c r="A143" s="220"/>
      <c r="B143" s="122"/>
      <c r="C143" s="122"/>
      <c r="D143" s="122"/>
      <c r="E143" s="122"/>
      <c r="H143" s="5"/>
      <c r="I143" s="5"/>
      <c r="P143" s="220"/>
      <c r="Q143" s="122"/>
      <c r="R143" s="122"/>
      <c r="S143" s="122"/>
      <c r="T143" s="122"/>
      <c r="W143" s="5"/>
      <c r="X143" s="5"/>
      <c r="AE143" s="220"/>
      <c r="AF143" s="122"/>
      <c r="AG143" s="122"/>
      <c r="AH143" s="122"/>
      <c r="AI143" s="122"/>
      <c r="AL143" s="5"/>
      <c r="AM143" s="5"/>
      <c r="AT143" s="220"/>
      <c r="AU143" s="122"/>
      <c r="AV143" s="122"/>
      <c r="AW143" s="122"/>
      <c r="AX143" s="122"/>
      <c r="BA143" s="5"/>
      <c r="BB143" s="5"/>
    </row>
    <row r="144">
      <c r="A144" s="220"/>
      <c r="B144" s="122"/>
      <c r="C144" s="122"/>
      <c r="D144" s="122"/>
      <c r="E144" s="122"/>
      <c r="H144" s="5"/>
      <c r="I144" s="5"/>
      <c r="P144" s="220"/>
      <c r="Q144" s="122"/>
      <c r="R144" s="122"/>
      <c r="S144" s="122"/>
      <c r="T144" s="122"/>
      <c r="W144" s="5"/>
      <c r="X144" s="5"/>
      <c r="AE144" s="220"/>
      <c r="AF144" s="122"/>
      <c r="AG144" s="122"/>
      <c r="AH144" s="122"/>
      <c r="AI144" s="122"/>
      <c r="AL144" s="5"/>
      <c r="AM144" s="5"/>
      <c r="AT144" s="220"/>
      <c r="AU144" s="122"/>
      <c r="AV144" s="122"/>
      <c r="AW144" s="122"/>
      <c r="AX144" s="122"/>
      <c r="BA144" s="5"/>
      <c r="BB144" s="5"/>
    </row>
    <row r="145">
      <c r="A145" s="220"/>
      <c r="B145" s="122"/>
      <c r="C145" s="122"/>
      <c r="D145" s="122"/>
      <c r="E145" s="122"/>
      <c r="H145" s="5"/>
      <c r="I145" s="5"/>
      <c r="P145" s="220"/>
      <c r="Q145" s="122"/>
      <c r="R145" s="122"/>
      <c r="S145" s="122"/>
      <c r="T145" s="122"/>
      <c r="W145" s="5"/>
      <c r="X145" s="5"/>
      <c r="AE145" s="220"/>
      <c r="AF145" s="122"/>
      <c r="AG145" s="122"/>
      <c r="AH145" s="122"/>
      <c r="AI145" s="122"/>
      <c r="AL145" s="5"/>
      <c r="AM145" s="5"/>
      <c r="AT145" s="220"/>
      <c r="AU145" s="122"/>
      <c r="AV145" s="122"/>
      <c r="AW145" s="122"/>
      <c r="AX145" s="122"/>
      <c r="BA145" s="5"/>
      <c r="BB145" s="5"/>
    </row>
    <row r="146">
      <c r="A146" s="220"/>
      <c r="B146" s="122"/>
      <c r="C146" s="122"/>
      <c r="D146" s="122"/>
      <c r="E146" s="122"/>
      <c r="H146" s="5"/>
      <c r="I146" s="5"/>
      <c r="P146" s="220"/>
      <c r="Q146" s="122"/>
      <c r="R146" s="122"/>
      <c r="S146" s="122"/>
      <c r="T146" s="122"/>
      <c r="W146" s="5"/>
      <c r="X146" s="5"/>
      <c r="AE146" s="220"/>
      <c r="AF146" s="122"/>
      <c r="AG146" s="122"/>
      <c r="AH146" s="122"/>
      <c r="AI146" s="122"/>
      <c r="AL146" s="5"/>
      <c r="AM146" s="5"/>
      <c r="AT146" s="220"/>
      <c r="AU146" s="122"/>
      <c r="AV146" s="122"/>
      <c r="AW146" s="122"/>
      <c r="AX146" s="122"/>
      <c r="BA146" s="5"/>
      <c r="BB146" s="5"/>
    </row>
    <row r="147">
      <c r="A147" s="220"/>
      <c r="B147" s="122"/>
      <c r="C147" s="122"/>
      <c r="D147" s="122"/>
      <c r="E147" s="122"/>
      <c r="H147" s="5"/>
      <c r="I147" s="5"/>
      <c r="P147" s="220"/>
      <c r="Q147" s="122"/>
      <c r="R147" s="122"/>
      <c r="S147" s="122"/>
      <c r="T147" s="122"/>
      <c r="W147" s="5"/>
      <c r="X147" s="5"/>
      <c r="AE147" s="220"/>
      <c r="AF147" s="122"/>
      <c r="AG147" s="122"/>
      <c r="AH147" s="122"/>
      <c r="AI147" s="122"/>
      <c r="AL147" s="5"/>
      <c r="AM147" s="5"/>
      <c r="AT147" s="220"/>
      <c r="AU147" s="122"/>
      <c r="AV147" s="122"/>
      <c r="AW147" s="122"/>
      <c r="AX147" s="122"/>
      <c r="BA147" s="5"/>
      <c r="BB147" s="5"/>
    </row>
    <row r="148">
      <c r="A148" s="220"/>
      <c r="B148" s="122"/>
      <c r="C148" s="122"/>
      <c r="D148" s="122"/>
      <c r="E148" s="122"/>
      <c r="H148" s="5"/>
      <c r="I148" s="5"/>
      <c r="P148" s="220"/>
      <c r="Q148" s="122"/>
      <c r="R148" s="122"/>
      <c r="S148" s="122"/>
      <c r="T148" s="122"/>
      <c r="W148" s="5"/>
      <c r="X148" s="5"/>
      <c r="AE148" s="220"/>
      <c r="AF148" s="122"/>
      <c r="AG148" s="122"/>
      <c r="AH148" s="122"/>
      <c r="AI148" s="122"/>
      <c r="AL148" s="5"/>
      <c r="AM148" s="5"/>
      <c r="AT148" s="220"/>
      <c r="AU148" s="122"/>
      <c r="AV148" s="122"/>
      <c r="AW148" s="122"/>
      <c r="AX148" s="122"/>
      <c r="BA148" s="5"/>
      <c r="BB148" s="5"/>
    </row>
    <row r="149">
      <c r="A149" s="220"/>
      <c r="B149" s="122"/>
      <c r="C149" s="122"/>
      <c r="D149" s="122"/>
      <c r="E149" s="122"/>
      <c r="H149" s="5"/>
      <c r="I149" s="5"/>
      <c r="P149" s="220"/>
      <c r="Q149" s="122"/>
      <c r="R149" s="122"/>
      <c r="S149" s="122"/>
      <c r="T149" s="122"/>
      <c r="W149" s="5"/>
      <c r="X149" s="5"/>
      <c r="AE149" s="220"/>
      <c r="AF149" s="122"/>
      <c r="AG149" s="122"/>
      <c r="AH149" s="122"/>
      <c r="AI149" s="122"/>
      <c r="AL149" s="5"/>
      <c r="AM149" s="5"/>
      <c r="AT149" s="220"/>
      <c r="AU149" s="122"/>
      <c r="AV149" s="122"/>
      <c r="AW149" s="122"/>
      <c r="AX149" s="122"/>
      <c r="BA149" s="5"/>
      <c r="BB149" s="5"/>
    </row>
    <row r="150">
      <c r="A150" s="220"/>
      <c r="B150" s="122"/>
      <c r="C150" s="122"/>
      <c r="D150" s="122"/>
      <c r="E150" s="122"/>
      <c r="H150" s="5"/>
      <c r="I150" s="5"/>
      <c r="P150" s="220"/>
      <c r="Q150" s="122"/>
      <c r="R150" s="122"/>
      <c r="S150" s="122"/>
      <c r="T150" s="122"/>
      <c r="W150" s="5"/>
      <c r="X150" s="5"/>
      <c r="AE150" s="220"/>
      <c r="AF150" s="122"/>
      <c r="AG150" s="122"/>
      <c r="AH150" s="122"/>
      <c r="AI150" s="122"/>
      <c r="AL150" s="5"/>
      <c r="AM150" s="5"/>
      <c r="AT150" s="220"/>
      <c r="AU150" s="122"/>
      <c r="AV150" s="122"/>
      <c r="AW150" s="122"/>
      <c r="AX150" s="122"/>
      <c r="BA150" s="5"/>
      <c r="BB150" s="5"/>
    </row>
    <row r="151">
      <c r="A151" s="220"/>
      <c r="B151" s="122"/>
      <c r="C151" s="122"/>
      <c r="D151" s="122"/>
      <c r="E151" s="122"/>
      <c r="H151" s="5"/>
      <c r="I151" s="5"/>
      <c r="P151" s="220"/>
      <c r="Q151" s="122"/>
      <c r="R151" s="122"/>
      <c r="S151" s="122"/>
      <c r="T151" s="122"/>
      <c r="W151" s="5"/>
      <c r="X151" s="5"/>
      <c r="AE151" s="220"/>
      <c r="AF151" s="122"/>
      <c r="AG151" s="122"/>
      <c r="AH151" s="122"/>
      <c r="AI151" s="122"/>
      <c r="AL151" s="5"/>
      <c r="AM151" s="5"/>
      <c r="AT151" s="220"/>
      <c r="AU151" s="122"/>
      <c r="AV151" s="122"/>
      <c r="AW151" s="122"/>
      <c r="AX151" s="122"/>
      <c r="BA151" s="5"/>
      <c r="BB151" s="5"/>
    </row>
    <row r="152">
      <c r="A152" s="220"/>
      <c r="B152" s="122"/>
      <c r="C152" s="122"/>
      <c r="D152" s="122"/>
      <c r="E152" s="122"/>
      <c r="H152" s="5"/>
      <c r="I152" s="5"/>
      <c r="P152" s="220"/>
      <c r="Q152" s="122"/>
      <c r="R152" s="122"/>
      <c r="S152" s="122"/>
      <c r="T152" s="122"/>
      <c r="W152" s="5"/>
      <c r="X152" s="5"/>
      <c r="AE152" s="220"/>
      <c r="AF152" s="122"/>
      <c r="AG152" s="122"/>
      <c r="AH152" s="122"/>
      <c r="AI152" s="122"/>
      <c r="AL152" s="5"/>
      <c r="AM152" s="5"/>
      <c r="AT152" s="220"/>
      <c r="AU152" s="122"/>
      <c r="AV152" s="122"/>
      <c r="AW152" s="122"/>
      <c r="AX152" s="122"/>
      <c r="BA152" s="5"/>
      <c r="BB152" s="5"/>
    </row>
    <row r="153">
      <c r="A153" s="220"/>
      <c r="B153" s="122"/>
      <c r="C153" s="122"/>
      <c r="D153" s="122"/>
      <c r="E153" s="122"/>
      <c r="H153" s="5"/>
      <c r="I153" s="5"/>
      <c r="P153" s="220"/>
      <c r="Q153" s="122"/>
      <c r="R153" s="122"/>
      <c r="S153" s="122"/>
      <c r="T153" s="122"/>
      <c r="W153" s="5"/>
      <c r="X153" s="5"/>
      <c r="AE153" s="220"/>
      <c r="AF153" s="122"/>
      <c r="AG153" s="122"/>
      <c r="AH153" s="122"/>
      <c r="AI153" s="122"/>
      <c r="AL153" s="5"/>
      <c r="AM153" s="5"/>
      <c r="AT153" s="220"/>
      <c r="AU153" s="122"/>
      <c r="AV153" s="122"/>
      <c r="AW153" s="122"/>
      <c r="AX153" s="122"/>
      <c r="BA153" s="5"/>
      <c r="BB153" s="5"/>
    </row>
    <row r="154">
      <c r="A154" s="220"/>
      <c r="B154" s="122"/>
      <c r="C154" s="122"/>
      <c r="D154" s="122"/>
      <c r="E154" s="122"/>
      <c r="H154" s="5"/>
      <c r="I154" s="5"/>
      <c r="P154" s="220"/>
      <c r="Q154" s="122"/>
      <c r="R154" s="122"/>
      <c r="S154" s="122"/>
      <c r="T154" s="122"/>
      <c r="W154" s="5"/>
      <c r="X154" s="5"/>
      <c r="AE154" s="220"/>
      <c r="AF154" s="122"/>
      <c r="AG154" s="122"/>
      <c r="AH154" s="122"/>
      <c r="AI154" s="122"/>
      <c r="AL154" s="5"/>
      <c r="AM154" s="5"/>
      <c r="AT154" s="220"/>
      <c r="AU154" s="122"/>
      <c r="AV154" s="122"/>
      <c r="AW154" s="122"/>
      <c r="AX154" s="122"/>
      <c r="BA154" s="5"/>
      <c r="BB154" s="5"/>
    </row>
    <row r="155">
      <c r="A155" s="220"/>
      <c r="B155" s="122"/>
      <c r="C155" s="122"/>
      <c r="D155" s="122"/>
      <c r="E155" s="122"/>
      <c r="H155" s="5"/>
      <c r="I155" s="5"/>
      <c r="P155" s="220"/>
      <c r="Q155" s="122"/>
      <c r="R155" s="122"/>
      <c r="S155" s="122"/>
      <c r="T155" s="122"/>
      <c r="W155" s="5"/>
      <c r="X155" s="5"/>
      <c r="AE155" s="220"/>
      <c r="AF155" s="122"/>
      <c r="AG155" s="122"/>
      <c r="AH155" s="122"/>
      <c r="AI155" s="122"/>
      <c r="AL155" s="5"/>
      <c r="AM155" s="5"/>
      <c r="AT155" s="220"/>
      <c r="AU155" s="122"/>
      <c r="AV155" s="122"/>
      <c r="AW155" s="122"/>
      <c r="AX155" s="122"/>
      <c r="BA155" s="5"/>
      <c r="BB155" s="5"/>
    </row>
    <row r="156">
      <c r="A156" s="220"/>
      <c r="B156" s="122"/>
      <c r="C156" s="122"/>
      <c r="D156" s="122"/>
      <c r="E156" s="122"/>
      <c r="H156" s="5"/>
      <c r="I156" s="5"/>
      <c r="P156" s="220"/>
      <c r="Q156" s="122"/>
      <c r="R156" s="122"/>
      <c r="S156" s="122"/>
      <c r="T156" s="122"/>
      <c r="W156" s="5"/>
      <c r="X156" s="5"/>
      <c r="AE156" s="220"/>
      <c r="AF156" s="122"/>
      <c r="AG156" s="122"/>
      <c r="AH156" s="122"/>
      <c r="AI156" s="122"/>
      <c r="AL156" s="5"/>
      <c r="AM156" s="5"/>
      <c r="AT156" s="220"/>
      <c r="AU156" s="122"/>
      <c r="AV156" s="122"/>
      <c r="AW156" s="122"/>
      <c r="AX156" s="122"/>
      <c r="BA156" s="5"/>
      <c r="BB156" s="5"/>
    </row>
    <row r="157">
      <c r="A157" s="220"/>
      <c r="B157" s="122"/>
      <c r="C157" s="122"/>
      <c r="D157" s="122"/>
      <c r="E157" s="122"/>
      <c r="H157" s="5"/>
      <c r="I157" s="5"/>
      <c r="P157" s="220"/>
      <c r="Q157" s="122"/>
      <c r="R157" s="122"/>
      <c r="S157" s="122"/>
      <c r="T157" s="122"/>
      <c r="W157" s="5"/>
      <c r="X157" s="5"/>
      <c r="AE157" s="220"/>
      <c r="AF157" s="122"/>
      <c r="AG157" s="122"/>
      <c r="AH157" s="122"/>
      <c r="AI157" s="122"/>
      <c r="AL157" s="5"/>
      <c r="AM157" s="5"/>
      <c r="AT157" s="220"/>
      <c r="AU157" s="122"/>
      <c r="AV157" s="122"/>
      <c r="AW157" s="122"/>
      <c r="AX157" s="122"/>
      <c r="BA157" s="5"/>
      <c r="BB157" s="5"/>
    </row>
    <row r="158">
      <c r="A158" s="220"/>
      <c r="B158" s="122"/>
      <c r="C158" s="122"/>
      <c r="D158" s="122"/>
      <c r="E158" s="122"/>
      <c r="H158" s="5"/>
      <c r="I158" s="5"/>
      <c r="P158" s="220"/>
      <c r="Q158" s="122"/>
      <c r="R158" s="122"/>
      <c r="S158" s="122"/>
      <c r="T158" s="122"/>
      <c r="W158" s="5"/>
      <c r="X158" s="5"/>
      <c r="AE158" s="220"/>
      <c r="AF158" s="122"/>
      <c r="AG158" s="122"/>
      <c r="AH158" s="122"/>
      <c r="AI158" s="122"/>
      <c r="AL158" s="5"/>
      <c r="AM158" s="5"/>
      <c r="AT158" s="220"/>
      <c r="AU158" s="122"/>
      <c r="AV158" s="122"/>
      <c r="AW158" s="122"/>
      <c r="AX158" s="122"/>
      <c r="BA158" s="5"/>
      <c r="BB158" s="5"/>
    </row>
    <row r="159">
      <c r="A159" s="220"/>
      <c r="B159" s="122"/>
      <c r="C159" s="122"/>
      <c r="D159" s="122"/>
      <c r="E159" s="122"/>
      <c r="H159" s="5"/>
      <c r="I159" s="5"/>
      <c r="P159" s="220"/>
      <c r="Q159" s="122"/>
      <c r="R159" s="122"/>
      <c r="S159" s="122"/>
      <c r="T159" s="122"/>
      <c r="W159" s="5"/>
      <c r="X159" s="5"/>
      <c r="AE159" s="220"/>
      <c r="AF159" s="122"/>
      <c r="AG159" s="122"/>
      <c r="AH159" s="122"/>
      <c r="AI159" s="122"/>
      <c r="AL159" s="5"/>
      <c r="AM159" s="5"/>
      <c r="AT159" s="220"/>
      <c r="AU159" s="122"/>
      <c r="AV159" s="122"/>
      <c r="AW159" s="122"/>
      <c r="AX159" s="122"/>
      <c r="BA159" s="5"/>
      <c r="BB159" s="5"/>
    </row>
    <row r="160">
      <c r="A160" s="220"/>
      <c r="B160" s="122"/>
      <c r="C160" s="122"/>
      <c r="D160" s="122"/>
      <c r="E160" s="122"/>
      <c r="H160" s="5"/>
      <c r="I160" s="5"/>
      <c r="P160" s="220"/>
      <c r="Q160" s="122"/>
      <c r="R160" s="122"/>
      <c r="S160" s="122"/>
      <c r="T160" s="122"/>
      <c r="W160" s="5"/>
      <c r="X160" s="5"/>
      <c r="AE160" s="220"/>
      <c r="AF160" s="122"/>
      <c r="AG160" s="122"/>
      <c r="AH160" s="122"/>
      <c r="AI160" s="122"/>
      <c r="AL160" s="5"/>
      <c r="AM160" s="5"/>
      <c r="AT160" s="220"/>
      <c r="AU160" s="122"/>
      <c r="AV160" s="122"/>
      <c r="AW160" s="122"/>
      <c r="AX160" s="122"/>
      <c r="BA160" s="5"/>
      <c r="BB160" s="5"/>
    </row>
    <row r="161">
      <c r="A161" s="220"/>
      <c r="B161" s="122"/>
      <c r="C161" s="122"/>
      <c r="D161" s="122"/>
      <c r="E161" s="122"/>
      <c r="H161" s="5"/>
      <c r="I161" s="5"/>
      <c r="P161" s="220"/>
      <c r="Q161" s="122"/>
      <c r="R161" s="122"/>
      <c r="S161" s="122"/>
      <c r="T161" s="122"/>
      <c r="W161" s="5"/>
      <c r="X161" s="5"/>
      <c r="AE161" s="220"/>
      <c r="AF161" s="122"/>
      <c r="AG161" s="122"/>
      <c r="AH161" s="122"/>
      <c r="AI161" s="122"/>
      <c r="AL161" s="5"/>
      <c r="AM161" s="5"/>
      <c r="AT161" s="220"/>
      <c r="AU161" s="122"/>
      <c r="AV161" s="122"/>
      <c r="AW161" s="122"/>
      <c r="AX161" s="122"/>
      <c r="BA161" s="5"/>
      <c r="BB161" s="5"/>
    </row>
    <row r="162">
      <c r="A162" s="220"/>
      <c r="B162" s="122"/>
      <c r="C162" s="122"/>
      <c r="D162" s="122"/>
      <c r="E162" s="122"/>
      <c r="H162" s="5"/>
      <c r="I162" s="5"/>
      <c r="P162" s="220"/>
      <c r="Q162" s="122"/>
      <c r="R162" s="122"/>
      <c r="S162" s="122"/>
      <c r="T162" s="122"/>
      <c r="W162" s="5"/>
      <c r="X162" s="5"/>
      <c r="AE162" s="220"/>
      <c r="AF162" s="122"/>
      <c r="AG162" s="122"/>
      <c r="AH162" s="122"/>
      <c r="AI162" s="122"/>
      <c r="AL162" s="5"/>
      <c r="AM162" s="5"/>
      <c r="AT162" s="220"/>
      <c r="AU162" s="122"/>
      <c r="AV162" s="122"/>
      <c r="AW162" s="122"/>
      <c r="AX162" s="122"/>
      <c r="BA162" s="5"/>
      <c r="BB162" s="5"/>
    </row>
    <row r="163">
      <c r="A163" s="220"/>
      <c r="B163" s="122"/>
      <c r="C163" s="122"/>
      <c r="D163" s="122"/>
      <c r="E163" s="122"/>
      <c r="H163" s="5"/>
      <c r="I163" s="5"/>
      <c r="P163" s="220"/>
      <c r="Q163" s="122"/>
      <c r="R163" s="122"/>
      <c r="S163" s="122"/>
      <c r="T163" s="122"/>
      <c r="W163" s="5"/>
      <c r="X163" s="5"/>
      <c r="AE163" s="220"/>
      <c r="AF163" s="122"/>
      <c r="AG163" s="122"/>
      <c r="AH163" s="122"/>
      <c r="AI163" s="122"/>
      <c r="AL163" s="5"/>
      <c r="AM163" s="5"/>
      <c r="AT163" s="220"/>
      <c r="AU163" s="122"/>
      <c r="AV163" s="122"/>
      <c r="AW163" s="122"/>
      <c r="AX163" s="122"/>
      <c r="BA163" s="5"/>
      <c r="BB163" s="5"/>
    </row>
    <row r="164">
      <c r="A164" s="220"/>
      <c r="B164" s="122"/>
      <c r="C164" s="122"/>
      <c r="D164" s="122"/>
      <c r="E164" s="122"/>
      <c r="H164" s="5"/>
      <c r="I164" s="5"/>
      <c r="P164" s="220"/>
      <c r="Q164" s="122"/>
      <c r="R164" s="122"/>
      <c r="S164" s="122"/>
      <c r="T164" s="122"/>
      <c r="W164" s="5"/>
      <c r="X164" s="5"/>
      <c r="AE164" s="220"/>
      <c r="AF164" s="122"/>
      <c r="AG164" s="122"/>
      <c r="AH164" s="122"/>
      <c r="AI164" s="122"/>
      <c r="AL164" s="5"/>
      <c r="AM164" s="5"/>
      <c r="AT164" s="220"/>
      <c r="AU164" s="122"/>
      <c r="AV164" s="122"/>
      <c r="AW164" s="122"/>
      <c r="AX164" s="122"/>
      <c r="BA164" s="5"/>
      <c r="BB164" s="5"/>
    </row>
    <row r="165">
      <c r="A165" s="220"/>
      <c r="B165" s="122"/>
      <c r="C165" s="122"/>
      <c r="D165" s="122"/>
      <c r="E165" s="122"/>
      <c r="H165" s="5"/>
      <c r="I165" s="5"/>
      <c r="P165" s="220"/>
      <c r="Q165" s="122"/>
      <c r="R165" s="122"/>
      <c r="S165" s="122"/>
      <c r="T165" s="122"/>
      <c r="W165" s="5"/>
      <c r="X165" s="5"/>
      <c r="AE165" s="220"/>
      <c r="AF165" s="122"/>
      <c r="AG165" s="122"/>
      <c r="AH165" s="122"/>
      <c r="AI165" s="122"/>
      <c r="AL165" s="5"/>
      <c r="AM165" s="5"/>
      <c r="AT165" s="220"/>
      <c r="AU165" s="122"/>
      <c r="AV165" s="122"/>
      <c r="AW165" s="122"/>
      <c r="AX165" s="122"/>
      <c r="BA165" s="5"/>
      <c r="BB165" s="5"/>
    </row>
    <row r="166">
      <c r="A166" s="220"/>
      <c r="B166" s="122"/>
      <c r="C166" s="122"/>
      <c r="D166" s="122"/>
      <c r="E166" s="122"/>
      <c r="H166" s="5"/>
      <c r="I166" s="5"/>
      <c r="P166" s="220"/>
      <c r="Q166" s="122"/>
      <c r="R166" s="122"/>
      <c r="S166" s="122"/>
      <c r="T166" s="122"/>
      <c r="W166" s="5"/>
      <c r="X166" s="5"/>
      <c r="AE166" s="220"/>
      <c r="AF166" s="122"/>
      <c r="AG166" s="122"/>
      <c r="AH166" s="122"/>
      <c r="AI166" s="122"/>
      <c r="AL166" s="5"/>
      <c r="AM166" s="5"/>
      <c r="AT166" s="220"/>
      <c r="AU166" s="122"/>
      <c r="AV166" s="122"/>
      <c r="AW166" s="122"/>
      <c r="AX166" s="122"/>
      <c r="BA166" s="5"/>
      <c r="BB166" s="5"/>
    </row>
    <row r="167">
      <c r="A167" s="220"/>
      <c r="B167" s="122"/>
      <c r="C167" s="122"/>
      <c r="D167" s="122"/>
      <c r="E167" s="122"/>
      <c r="H167" s="5"/>
      <c r="I167" s="5"/>
      <c r="P167" s="220"/>
      <c r="Q167" s="122"/>
      <c r="R167" s="122"/>
      <c r="S167" s="122"/>
      <c r="T167" s="122"/>
      <c r="W167" s="5"/>
      <c r="X167" s="5"/>
      <c r="AE167" s="220"/>
      <c r="AF167" s="122"/>
      <c r="AG167" s="122"/>
      <c r="AH167" s="122"/>
      <c r="AI167" s="122"/>
      <c r="AL167" s="5"/>
      <c r="AM167" s="5"/>
      <c r="AT167" s="220"/>
      <c r="AU167" s="122"/>
      <c r="AV167" s="122"/>
      <c r="AW167" s="122"/>
      <c r="AX167" s="122"/>
      <c r="BA167" s="5"/>
      <c r="BB167" s="5"/>
    </row>
    <row r="168">
      <c r="A168" s="220"/>
      <c r="B168" s="122"/>
      <c r="C168" s="122"/>
      <c r="D168" s="122"/>
      <c r="E168" s="122"/>
      <c r="H168" s="5"/>
      <c r="I168" s="5"/>
      <c r="P168" s="220"/>
      <c r="Q168" s="122"/>
      <c r="R168" s="122"/>
      <c r="S168" s="122"/>
      <c r="T168" s="122"/>
      <c r="W168" s="5"/>
      <c r="X168" s="5"/>
      <c r="AE168" s="220"/>
      <c r="AF168" s="122"/>
      <c r="AG168" s="122"/>
      <c r="AH168" s="122"/>
      <c r="AI168" s="122"/>
      <c r="AL168" s="5"/>
      <c r="AM168" s="5"/>
      <c r="AT168" s="220"/>
      <c r="AU168" s="122"/>
      <c r="AV168" s="122"/>
      <c r="AW168" s="122"/>
      <c r="AX168" s="122"/>
      <c r="BA168" s="5"/>
      <c r="BB168" s="5"/>
    </row>
    <row r="169">
      <c r="A169" s="220"/>
      <c r="B169" s="122"/>
      <c r="C169" s="122"/>
      <c r="D169" s="122"/>
      <c r="E169" s="122"/>
      <c r="H169" s="5"/>
      <c r="I169" s="5"/>
      <c r="P169" s="220"/>
      <c r="Q169" s="122"/>
      <c r="R169" s="122"/>
      <c r="S169" s="122"/>
      <c r="T169" s="122"/>
      <c r="W169" s="5"/>
      <c r="X169" s="5"/>
      <c r="AE169" s="220"/>
      <c r="AF169" s="122"/>
      <c r="AG169" s="122"/>
      <c r="AH169" s="122"/>
      <c r="AI169" s="122"/>
      <c r="AL169" s="5"/>
      <c r="AM169" s="5"/>
      <c r="AT169" s="220"/>
      <c r="AU169" s="122"/>
      <c r="AV169" s="122"/>
      <c r="AW169" s="122"/>
      <c r="AX169" s="122"/>
      <c r="BA169" s="5"/>
      <c r="BB169" s="5"/>
    </row>
    <row r="170">
      <c r="A170" s="220"/>
      <c r="B170" s="122"/>
      <c r="C170" s="122"/>
      <c r="D170" s="122"/>
      <c r="E170" s="122"/>
      <c r="H170" s="5"/>
      <c r="I170" s="5"/>
      <c r="P170" s="220"/>
      <c r="Q170" s="122"/>
      <c r="R170" s="122"/>
      <c r="S170" s="122"/>
      <c r="T170" s="122"/>
      <c r="W170" s="5"/>
      <c r="X170" s="5"/>
      <c r="AE170" s="220"/>
      <c r="AF170" s="122"/>
      <c r="AG170" s="122"/>
      <c r="AH170" s="122"/>
      <c r="AI170" s="122"/>
      <c r="AL170" s="5"/>
      <c r="AM170" s="5"/>
      <c r="AT170" s="220"/>
      <c r="AU170" s="122"/>
      <c r="AV170" s="122"/>
      <c r="AW170" s="122"/>
      <c r="AX170" s="122"/>
      <c r="BA170" s="5"/>
      <c r="BB170" s="5"/>
    </row>
    <row r="171">
      <c r="A171" s="220"/>
      <c r="B171" s="122"/>
      <c r="C171" s="122"/>
      <c r="D171" s="122"/>
      <c r="E171" s="122"/>
      <c r="H171" s="5"/>
      <c r="I171" s="5"/>
      <c r="P171" s="220"/>
      <c r="Q171" s="122"/>
      <c r="R171" s="122"/>
      <c r="S171" s="122"/>
      <c r="T171" s="122"/>
      <c r="W171" s="5"/>
      <c r="X171" s="5"/>
      <c r="AE171" s="220"/>
      <c r="AF171" s="122"/>
      <c r="AG171" s="122"/>
      <c r="AH171" s="122"/>
      <c r="AI171" s="122"/>
      <c r="AL171" s="5"/>
      <c r="AM171" s="5"/>
      <c r="AT171" s="220"/>
      <c r="AU171" s="122"/>
      <c r="AV171" s="122"/>
      <c r="AW171" s="122"/>
      <c r="AX171" s="122"/>
      <c r="BA171" s="5"/>
      <c r="BB171" s="5"/>
    </row>
    <row r="172">
      <c r="A172" s="220"/>
      <c r="B172" s="122"/>
      <c r="C172" s="122"/>
      <c r="D172" s="122"/>
      <c r="E172" s="122"/>
      <c r="H172" s="5"/>
      <c r="I172" s="5"/>
      <c r="P172" s="220"/>
      <c r="Q172" s="122"/>
      <c r="R172" s="122"/>
      <c r="S172" s="122"/>
      <c r="T172" s="122"/>
      <c r="W172" s="5"/>
      <c r="X172" s="5"/>
      <c r="AE172" s="220"/>
      <c r="AF172" s="122"/>
      <c r="AG172" s="122"/>
      <c r="AH172" s="122"/>
      <c r="AI172" s="122"/>
      <c r="AL172" s="5"/>
      <c r="AM172" s="5"/>
      <c r="AT172" s="220"/>
      <c r="AU172" s="122"/>
      <c r="AV172" s="122"/>
      <c r="AW172" s="122"/>
      <c r="AX172" s="122"/>
      <c r="BA172" s="5"/>
      <c r="BB172" s="5"/>
    </row>
    <row r="173">
      <c r="A173" s="220"/>
      <c r="B173" s="122"/>
      <c r="C173" s="122"/>
      <c r="D173" s="122"/>
      <c r="E173" s="122"/>
      <c r="H173" s="5"/>
      <c r="I173" s="5"/>
      <c r="P173" s="220"/>
      <c r="Q173" s="122"/>
      <c r="R173" s="122"/>
      <c r="S173" s="122"/>
      <c r="T173" s="122"/>
      <c r="W173" s="5"/>
      <c r="X173" s="5"/>
      <c r="AE173" s="220"/>
      <c r="AF173" s="122"/>
      <c r="AG173" s="122"/>
      <c r="AH173" s="122"/>
      <c r="AI173" s="122"/>
      <c r="AL173" s="5"/>
      <c r="AM173" s="5"/>
      <c r="AT173" s="220"/>
      <c r="AU173" s="122"/>
      <c r="AV173" s="122"/>
      <c r="AW173" s="122"/>
      <c r="AX173" s="122"/>
      <c r="BA173" s="5"/>
      <c r="BB173" s="5"/>
    </row>
    <row r="174">
      <c r="A174" s="220"/>
      <c r="B174" s="122"/>
      <c r="C174" s="122"/>
      <c r="D174" s="122"/>
      <c r="E174" s="122"/>
      <c r="H174" s="5"/>
      <c r="I174" s="5"/>
      <c r="P174" s="220"/>
      <c r="Q174" s="122"/>
      <c r="R174" s="122"/>
      <c r="S174" s="122"/>
      <c r="T174" s="122"/>
      <c r="W174" s="5"/>
      <c r="X174" s="5"/>
      <c r="AE174" s="220"/>
      <c r="AF174" s="122"/>
      <c r="AG174" s="122"/>
      <c r="AH174" s="122"/>
      <c r="AI174" s="122"/>
      <c r="AL174" s="5"/>
      <c r="AM174" s="5"/>
      <c r="AT174" s="220"/>
      <c r="AU174" s="122"/>
      <c r="AV174" s="122"/>
      <c r="AW174" s="122"/>
      <c r="AX174" s="122"/>
      <c r="BA174" s="5"/>
      <c r="BB174" s="5"/>
    </row>
    <row r="175">
      <c r="A175" s="220"/>
      <c r="B175" s="122"/>
      <c r="C175" s="122"/>
      <c r="D175" s="122"/>
      <c r="E175" s="122"/>
      <c r="H175" s="5"/>
      <c r="I175" s="5"/>
      <c r="P175" s="220"/>
      <c r="Q175" s="122"/>
      <c r="R175" s="122"/>
      <c r="S175" s="122"/>
      <c r="T175" s="122"/>
      <c r="W175" s="5"/>
      <c r="X175" s="5"/>
      <c r="AE175" s="220"/>
      <c r="AF175" s="122"/>
      <c r="AG175" s="122"/>
      <c r="AH175" s="122"/>
      <c r="AI175" s="122"/>
      <c r="AL175" s="5"/>
      <c r="AM175" s="5"/>
      <c r="AT175" s="220"/>
      <c r="AU175" s="122"/>
      <c r="AV175" s="122"/>
      <c r="AW175" s="122"/>
      <c r="AX175" s="122"/>
      <c r="BA175" s="5"/>
      <c r="BB175" s="5"/>
    </row>
    <row r="176">
      <c r="A176" s="220"/>
      <c r="B176" s="122"/>
      <c r="C176" s="122"/>
      <c r="D176" s="122"/>
      <c r="E176" s="122"/>
      <c r="H176" s="5"/>
      <c r="I176" s="5"/>
      <c r="P176" s="220"/>
      <c r="Q176" s="122"/>
      <c r="R176" s="122"/>
      <c r="S176" s="122"/>
      <c r="T176" s="122"/>
      <c r="W176" s="5"/>
      <c r="X176" s="5"/>
      <c r="AE176" s="220"/>
      <c r="AF176" s="122"/>
      <c r="AG176" s="122"/>
      <c r="AH176" s="122"/>
      <c r="AI176" s="122"/>
      <c r="AL176" s="5"/>
      <c r="AM176" s="5"/>
      <c r="AT176" s="220"/>
      <c r="AU176" s="122"/>
      <c r="AV176" s="122"/>
      <c r="AW176" s="122"/>
      <c r="AX176" s="122"/>
      <c r="BA176" s="5"/>
      <c r="BB176" s="5"/>
    </row>
    <row r="177">
      <c r="A177" s="220"/>
      <c r="B177" s="122"/>
      <c r="C177" s="122"/>
      <c r="D177" s="122"/>
      <c r="E177" s="122"/>
      <c r="H177" s="5"/>
      <c r="I177" s="5"/>
      <c r="P177" s="220"/>
      <c r="Q177" s="122"/>
      <c r="R177" s="122"/>
      <c r="S177" s="122"/>
      <c r="T177" s="122"/>
      <c r="W177" s="5"/>
      <c r="X177" s="5"/>
      <c r="AE177" s="220"/>
      <c r="AF177" s="122"/>
      <c r="AG177" s="122"/>
      <c r="AH177" s="122"/>
      <c r="AI177" s="122"/>
      <c r="AL177" s="5"/>
      <c r="AM177" s="5"/>
      <c r="AT177" s="220"/>
      <c r="AU177" s="122"/>
      <c r="AV177" s="122"/>
      <c r="AW177" s="122"/>
      <c r="AX177" s="122"/>
      <c r="BA177" s="5"/>
      <c r="BB177" s="5"/>
    </row>
    <row r="178">
      <c r="A178" s="220"/>
      <c r="B178" s="122"/>
      <c r="C178" s="122"/>
      <c r="D178" s="122"/>
      <c r="E178" s="122"/>
      <c r="H178" s="5"/>
      <c r="I178" s="5"/>
      <c r="P178" s="220"/>
      <c r="Q178" s="122"/>
      <c r="R178" s="122"/>
      <c r="S178" s="122"/>
      <c r="T178" s="122"/>
      <c r="W178" s="5"/>
      <c r="X178" s="5"/>
      <c r="AE178" s="220"/>
      <c r="AF178" s="122"/>
      <c r="AG178" s="122"/>
      <c r="AH178" s="122"/>
      <c r="AI178" s="122"/>
      <c r="AL178" s="5"/>
      <c r="AM178" s="5"/>
      <c r="AT178" s="220"/>
      <c r="AU178" s="122"/>
      <c r="AV178" s="122"/>
      <c r="AW178" s="122"/>
      <c r="AX178" s="122"/>
      <c r="BA178" s="5"/>
      <c r="BB178" s="5"/>
    </row>
    <row r="179">
      <c r="A179" s="220"/>
      <c r="B179" s="122"/>
      <c r="C179" s="122"/>
      <c r="D179" s="122"/>
      <c r="E179" s="122"/>
      <c r="H179" s="5"/>
      <c r="I179" s="5"/>
      <c r="P179" s="220"/>
      <c r="Q179" s="122"/>
      <c r="R179" s="122"/>
      <c r="S179" s="122"/>
      <c r="T179" s="122"/>
      <c r="W179" s="5"/>
      <c r="X179" s="5"/>
      <c r="AE179" s="220"/>
      <c r="AF179" s="122"/>
      <c r="AG179" s="122"/>
      <c r="AH179" s="122"/>
      <c r="AI179" s="122"/>
      <c r="AL179" s="5"/>
      <c r="AM179" s="5"/>
      <c r="AT179" s="220"/>
      <c r="AU179" s="122"/>
      <c r="AV179" s="122"/>
      <c r="AW179" s="122"/>
      <c r="AX179" s="122"/>
      <c r="BA179" s="5"/>
      <c r="BB179" s="5"/>
    </row>
    <row r="180">
      <c r="A180" s="220"/>
      <c r="B180" s="122"/>
      <c r="C180" s="122"/>
      <c r="D180" s="122"/>
      <c r="E180" s="122"/>
      <c r="H180" s="5"/>
      <c r="I180" s="5"/>
      <c r="P180" s="220"/>
      <c r="Q180" s="122"/>
      <c r="R180" s="122"/>
      <c r="S180" s="122"/>
      <c r="T180" s="122"/>
      <c r="W180" s="5"/>
      <c r="X180" s="5"/>
      <c r="AE180" s="220"/>
      <c r="AF180" s="122"/>
      <c r="AG180" s="122"/>
      <c r="AH180" s="122"/>
      <c r="AI180" s="122"/>
      <c r="AL180" s="5"/>
      <c r="AM180" s="5"/>
      <c r="AT180" s="220"/>
      <c r="AU180" s="122"/>
      <c r="AV180" s="122"/>
      <c r="AW180" s="122"/>
      <c r="AX180" s="122"/>
      <c r="BA180" s="5"/>
      <c r="BB180" s="5"/>
    </row>
    <row r="181">
      <c r="A181" s="220"/>
      <c r="B181" s="122"/>
      <c r="C181" s="122"/>
      <c r="D181" s="122"/>
      <c r="E181" s="122"/>
      <c r="H181" s="5"/>
      <c r="I181" s="5"/>
      <c r="P181" s="220"/>
      <c r="Q181" s="122"/>
      <c r="R181" s="122"/>
      <c r="S181" s="122"/>
      <c r="T181" s="122"/>
      <c r="W181" s="5"/>
      <c r="X181" s="5"/>
      <c r="AE181" s="220"/>
      <c r="AF181" s="122"/>
      <c r="AG181" s="122"/>
      <c r="AH181" s="122"/>
      <c r="AI181" s="122"/>
      <c r="AL181" s="5"/>
      <c r="AM181" s="5"/>
      <c r="AT181" s="220"/>
      <c r="AU181" s="122"/>
      <c r="AV181" s="122"/>
      <c r="AW181" s="122"/>
      <c r="AX181" s="122"/>
      <c r="BA181" s="5"/>
      <c r="BB181" s="5"/>
    </row>
    <row r="182">
      <c r="A182" s="220"/>
      <c r="B182" s="122"/>
      <c r="C182" s="122"/>
      <c r="D182" s="122"/>
      <c r="E182" s="122"/>
      <c r="H182" s="5"/>
      <c r="I182" s="5"/>
      <c r="P182" s="220"/>
      <c r="Q182" s="122"/>
      <c r="R182" s="122"/>
      <c r="S182" s="122"/>
      <c r="T182" s="122"/>
      <c r="W182" s="5"/>
      <c r="X182" s="5"/>
      <c r="AE182" s="220"/>
      <c r="AF182" s="122"/>
      <c r="AG182" s="122"/>
      <c r="AH182" s="122"/>
      <c r="AI182" s="122"/>
      <c r="AL182" s="5"/>
      <c r="AM182" s="5"/>
      <c r="AT182" s="220"/>
      <c r="AU182" s="122"/>
      <c r="AV182" s="122"/>
      <c r="AW182" s="122"/>
      <c r="AX182" s="122"/>
      <c r="BA182" s="5"/>
      <c r="BB182" s="5"/>
    </row>
    <row r="183">
      <c r="A183" s="220"/>
      <c r="B183" s="122"/>
      <c r="C183" s="122"/>
      <c r="D183" s="122"/>
      <c r="E183" s="122"/>
      <c r="H183" s="5"/>
      <c r="I183" s="5"/>
      <c r="P183" s="220"/>
      <c r="Q183" s="122"/>
      <c r="R183" s="122"/>
      <c r="S183" s="122"/>
      <c r="T183" s="122"/>
      <c r="W183" s="5"/>
      <c r="X183" s="5"/>
      <c r="AE183" s="220"/>
      <c r="AF183" s="122"/>
      <c r="AG183" s="122"/>
      <c r="AH183" s="122"/>
      <c r="AI183" s="122"/>
      <c r="AL183" s="5"/>
      <c r="AM183" s="5"/>
      <c r="AT183" s="220"/>
      <c r="AU183" s="122"/>
      <c r="AV183" s="122"/>
      <c r="AW183" s="122"/>
      <c r="AX183" s="122"/>
      <c r="BA183" s="5"/>
      <c r="BB183" s="5"/>
    </row>
    <row r="184">
      <c r="A184" s="220"/>
      <c r="B184" s="122"/>
      <c r="C184" s="122"/>
      <c r="D184" s="122"/>
      <c r="E184" s="122"/>
      <c r="H184" s="5"/>
      <c r="I184" s="5"/>
      <c r="P184" s="220"/>
      <c r="Q184" s="122"/>
      <c r="R184" s="122"/>
      <c r="S184" s="122"/>
      <c r="T184" s="122"/>
      <c r="W184" s="5"/>
      <c r="X184" s="5"/>
      <c r="AE184" s="220"/>
      <c r="AF184" s="122"/>
      <c r="AG184" s="122"/>
      <c r="AH184" s="122"/>
      <c r="AI184" s="122"/>
      <c r="AL184" s="5"/>
      <c r="AM184" s="5"/>
      <c r="AT184" s="220"/>
      <c r="AU184" s="122"/>
      <c r="AV184" s="122"/>
      <c r="AW184" s="122"/>
      <c r="AX184" s="122"/>
      <c r="BA184" s="5"/>
      <c r="BB184" s="5"/>
    </row>
    <row r="185">
      <c r="A185" s="220"/>
      <c r="B185" s="122"/>
      <c r="C185" s="122"/>
      <c r="D185" s="122"/>
      <c r="E185" s="122"/>
      <c r="H185" s="5"/>
      <c r="I185" s="5"/>
      <c r="P185" s="220"/>
      <c r="Q185" s="122"/>
      <c r="R185" s="122"/>
      <c r="S185" s="122"/>
      <c r="T185" s="122"/>
      <c r="W185" s="5"/>
      <c r="X185" s="5"/>
      <c r="AE185" s="220"/>
      <c r="AF185" s="122"/>
      <c r="AG185" s="122"/>
      <c r="AH185" s="122"/>
      <c r="AI185" s="122"/>
      <c r="AL185" s="5"/>
      <c r="AM185" s="5"/>
      <c r="AT185" s="220"/>
      <c r="AU185" s="122"/>
      <c r="AV185" s="122"/>
      <c r="AW185" s="122"/>
      <c r="AX185" s="122"/>
      <c r="BA185" s="5"/>
      <c r="BB185" s="5"/>
    </row>
    <row r="186">
      <c r="A186" s="220"/>
      <c r="B186" s="122"/>
      <c r="C186" s="122"/>
      <c r="D186" s="122"/>
      <c r="E186" s="122"/>
      <c r="H186" s="5"/>
      <c r="I186" s="5"/>
      <c r="P186" s="220"/>
      <c r="Q186" s="122"/>
      <c r="R186" s="122"/>
      <c r="S186" s="122"/>
      <c r="T186" s="122"/>
      <c r="W186" s="5"/>
      <c r="X186" s="5"/>
      <c r="AE186" s="220"/>
      <c r="AF186" s="122"/>
      <c r="AG186" s="122"/>
      <c r="AH186" s="122"/>
      <c r="AI186" s="122"/>
      <c r="AL186" s="5"/>
      <c r="AM186" s="5"/>
      <c r="AT186" s="220"/>
      <c r="AU186" s="122"/>
      <c r="AV186" s="122"/>
      <c r="AW186" s="122"/>
      <c r="AX186" s="122"/>
      <c r="BA186" s="5"/>
      <c r="BB186" s="5"/>
    </row>
    <row r="187">
      <c r="A187" s="220"/>
      <c r="B187" s="122"/>
      <c r="C187" s="122"/>
      <c r="D187" s="122"/>
      <c r="E187" s="122"/>
      <c r="H187" s="5"/>
      <c r="I187" s="5"/>
      <c r="P187" s="220"/>
      <c r="Q187" s="122"/>
      <c r="R187" s="122"/>
      <c r="S187" s="122"/>
      <c r="T187" s="122"/>
      <c r="W187" s="5"/>
      <c r="X187" s="5"/>
      <c r="AE187" s="220"/>
      <c r="AF187" s="122"/>
      <c r="AG187" s="122"/>
      <c r="AH187" s="122"/>
      <c r="AI187" s="122"/>
      <c r="AL187" s="5"/>
      <c r="AM187" s="5"/>
      <c r="AT187" s="220"/>
      <c r="AU187" s="122"/>
      <c r="AV187" s="122"/>
      <c r="AW187" s="122"/>
      <c r="AX187" s="122"/>
      <c r="BA187" s="5"/>
      <c r="BB187" s="5"/>
    </row>
    <row r="188">
      <c r="A188" s="220"/>
      <c r="B188" s="122"/>
      <c r="C188" s="122"/>
      <c r="D188" s="122"/>
      <c r="E188" s="122"/>
      <c r="H188" s="5"/>
      <c r="I188" s="5"/>
      <c r="P188" s="220"/>
      <c r="Q188" s="122"/>
      <c r="R188" s="122"/>
      <c r="S188" s="122"/>
      <c r="T188" s="122"/>
      <c r="W188" s="5"/>
      <c r="X188" s="5"/>
      <c r="AE188" s="220"/>
      <c r="AF188" s="122"/>
      <c r="AG188" s="122"/>
      <c r="AH188" s="122"/>
      <c r="AI188" s="122"/>
      <c r="AL188" s="5"/>
      <c r="AM188" s="5"/>
      <c r="AT188" s="220"/>
      <c r="AU188" s="122"/>
      <c r="AV188" s="122"/>
      <c r="AW188" s="122"/>
      <c r="AX188" s="122"/>
      <c r="BA188" s="5"/>
      <c r="BB188" s="5"/>
    </row>
    <row r="189">
      <c r="A189" s="220"/>
      <c r="B189" s="122"/>
      <c r="C189" s="122"/>
      <c r="D189" s="122"/>
      <c r="E189" s="122"/>
      <c r="H189" s="5"/>
      <c r="I189" s="5"/>
      <c r="P189" s="220"/>
      <c r="Q189" s="122"/>
      <c r="R189" s="122"/>
      <c r="S189" s="122"/>
      <c r="T189" s="122"/>
      <c r="W189" s="5"/>
      <c r="X189" s="5"/>
      <c r="AE189" s="220"/>
      <c r="AF189" s="122"/>
      <c r="AG189" s="122"/>
      <c r="AH189" s="122"/>
      <c r="AI189" s="122"/>
      <c r="AL189" s="5"/>
      <c r="AM189" s="5"/>
      <c r="AT189" s="220"/>
      <c r="AU189" s="122"/>
      <c r="AV189" s="122"/>
      <c r="AW189" s="122"/>
      <c r="AX189" s="122"/>
      <c r="BA189" s="5"/>
      <c r="BB189" s="5"/>
    </row>
    <row r="190">
      <c r="A190" s="220"/>
      <c r="B190" s="122"/>
      <c r="C190" s="122"/>
      <c r="D190" s="122"/>
      <c r="E190" s="122"/>
      <c r="H190" s="5"/>
      <c r="I190" s="5"/>
      <c r="P190" s="220"/>
      <c r="Q190" s="122"/>
      <c r="R190" s="122"/>
      <c r="S190" s="122"/>
      <c r="T190" s="122"/>
      <c r="W190" s="5"/>
      <c r="X190" s="5"/>
      <c r="AE190" s="220"/>
      <c r="AF190" s="122"/>
      <c r="AG190" s="122"/>
      <c r="AH190" s="122"/>
      <c r="AI190" s="122"/>
      <c r="AL190" s="5"/>
      <c r="AM190" s="5"/>
      <c r="AT190" s="220"/>
      <c r="AU190" s="122"/>
      <c r="AV190" s="122"/>
      <c r="AW190" s="122"/>
      <c r="AX190" s="122"/>
      <c r="BA190" s="5"/>
      <c r="BB190" s="5"/>
    </row>
    <row r="191">
      <c r="A191" s="220"/>
      <c r="B191" s="122"/>
      <c r="C191" s="122"/>
      <c r="D191" s="122"/>
      <c r="E191" s="122"/>
      <c r="H191" s="5"/>
      <c r="I191" s="5"/>
      <c r="P191" s="220"/>
      <c r="Q191" s="122"/>
      <c r="R191" s="122"/>
      <c r="S191" s="122"/>
      <c r="T191" s="122"/>
      <c r="W191" s="5"/>
      <c r="X191" s="5"/>
      <c r="AE191" s="220"/>
      <c r="AF191" s="122"/>
      <c r="AG191" s="122"/>
      <c r="AH191" s="122"/>
      <c r="AI191" s="122"/>
      <c r="AL191" s="5"/>
      <c r="AM191" s="5"/>
      <c r="AT191" s="220"/>
      <c r="AU191" s="122"/>
      <c r="AV191" s="122"/>
      <c r="AW191" s="122"/>
      <c r="AX191" s="122"/>
      <c r="BA191" s="5"/>
      <c r="BB191" s="5"/>
    </row>
    <row r="192">
      <c r="A192" s="220"/>
      <c r="B192" s="122"/>
      <c r="C192" s="122"/>
      <c r="D192" s="122"/>
      <c r="E192" s="122"/>
      <c r="H192" s="5"/>
      <c r="I192" s="5"/>
      <c r="P192" s="220"/>
      <c r="Q192" s="122"/>
      <c r="R192" s="122"/>
      <c r="S192" s="122"/>
      <c r="T192" s="122"/>
      <c r="W192" s="5"/>
      <c r="X192" s="5"/>
      <c r="AE192" s="220"/>
      <c r="AF192" s="122"/>
      <c r="AG192" s="122"/>
      <c r="AH192" s="122"/>
      <c r="AI192" s="122"/>
      <c r="AL192" s="5"/>
      <c r="AM192" s="5"/>
      <c r="AT192" s="220"/>
      <c r="AU192" s="122"/>
      <c r="AV192" s="122"/>
      <c r="AW192" s="122"/>
      <c r="AX192" s="122"/>
      <c r="BA192" s="5"/>
      <c r="BB192" s="5"/>
    </row>
    <row r="193">
      <c r="A193" s="220"/>
      <c r="B193" s="122"/>
      <c r="C193" s="122"/>
      <c r="D193" s="122"/>
      <c r="E193" s="122"/>
      <c r="H193" s="5"/>
      <c r="I193" s="5"/>
      <c r="P193" s="220"/>
      <c r="Q193" s="122"/>
      <c r="R193" s="122"/>
      <c r="S193" s="122"/>
      <c r="T193" s="122"/>
      <c r="W193" s="5"/>
      <c r="X193" s="5"/>
      <c r="AE193" s="220"/>
      <c r="AF193" s="122"/>
      <c r="AG193" s="122"/>
      <c r="AH193" s="122"/>
      <c r="AI193" s="122"/>
      <c r="AL193" s="5"/>
      <c r="AM193" s="5"/>
      <c r="AT193" s="220"/>
      <c r="AU193" s="122"/>
      <c r="AV193" s="122"/>
      <c r="AW193" s="122"/>
      <c r="AX193" s="122"/>
      <c r="BA193" s="5"/>
      <c r="BB193" s="5"/>
    </row>
    <row r="194">
      <c r="A194" s="220"/>
      <c r="B194" s="122"/>
      <c r="C194" s="122"/>
      <c r="D194" s="122"/>
      <c r="E194" s="122"/>
      <c r="H194" s="5"/>
      <c r="I194" s="5"/>
      <c r="P194" s="220"/>
      <c r="Q194" s="122"/>
      <c r="R194" s="122"/>
      <c r="S194" s="122"/>
      <c r="T194" s="122"/>
      <c r="W194" s="5"/>
      <c r="X194" s="5"/>
      <c r="AE194" s="220"/>
      <c r="AF194" s="122"/>
      <c r="AG194" s="122"/>
      <c r="AH194" s="122"/>
      <c r="AI194" s="122"/>
      <c r="AL194" s="5"/>
      <c r="AM194" s="5"/>
      <c r="AT194" s="220"/>
      <c r="AU194" s="122"/>
      <c r="AV194" s="122"/>
      <c r="AW194" s="122"/>
      <c r="AX194" s="122"/>
      <c r="BA194" s="5"/>
      <c r="BB194" s="5"/>
    </row>
    <row r="195">
      <c r="A195" s="220"/>
      <c r="B195" s="122"/>
      <c r="C195" s="122"/>
      <c r="D195" s="122"/>
      <c r="E195" s="122"/>
      <c r="H195" s="5"/>
      <c r="I195" s="5"/>
      <c r="P195" s="220"/>
      <c r="Q195" s="122"/>
      <c r="R195" s="122"/>
      <c r="S195" s="122"/>
      <c r="T195" s="122"/>
      <c r="W195" s="5"/>
      <c r="X195" s="5"/>
      <c r="AE195" s="220"/>
      <c r="AF195" s="122"/>
      <c r="AG195" s="122"/>
      <c r="AH195" s="122"/>
      <c r="AI195" s="122"/>
      <c r="AL195" s="5"/>
      <c r="AM195" s="5"/>
      <c r="AT195" s="220"/>
      <c r="AU195" s="122"/>
      <c r="AV195" s="122"/>
      <c r="AW195" s="122"/>
      <c r="AX195" s="122"/>
      <c r="BA195" s="5"/>
      <c r="BB195" s="5"/>
    </row>
    <row r="196">
      <c r="A196" s="220"/>
      <c r="B196" s="122"/>
      <c r="C196" s="122"/>
      <c r="D196" s="122"/>
      <c r="E196" s="122"/>
      <c r="H196" s="5"/>
      <c r="I196" s="5"/>
      <c r="P196" s="220"/>
      <c r="Q196" s="122"/>
      <c r="R196" s="122"/>
      <c r="S196" s="122"/>
      <c r="T196" s="122"/>
      <c r="W196" s="5"/>
      <c r="X196" s="5"/>
      <c r="AE196" s="220"/>
      <c r="AF196" s="122"/>
      <c r="AG196" s="122"/>
      <c r="AH196" s="122"/>
      <c r="AI196" s="122"/>
      <c r="AL196" s="5"/>
      <c r="AM196" s="5"/>
      <c r="AT196" s="220"/>
      <c r="AU196" s="122"/>
      <c r="AV196" s="122"/>
      <c r="AW196" s="122"/>
      <c r="AX196" s="122"/>
      <c r="BA196" s="5"/>
      <c r="BB196" s="5"/>
    </row>
    <row r="197">
      <c r="A197" s="220"/>
      <c r="B197" s="122"/>
      <c r="C197" s="122"/>
      <c r="D197" s="122"/>
      <c r="E197" s="122"/>
      <c r="H197" s="5"/>
      <c r="I197" s="5"/>
      <c r="P197" s="220"/>
      <c r="Q197" s="122"/>
      <c r="R197" s="122"/>
      <c r="S197" s="122"/>
      <c r="T197" s="122"/>
      <c r="W197" s="5"/>
      <c r="X197" s="5"/>
      <c r="AE197" s="220"/>
      <c r="AF197" s="122"/>
      <c r="AG197" s="122"/>
      <c r="AH197" s="122"/>
      <c r="AI197" s="122"/>
      <c r="AL197" s="5"/>
      <c r="AM197" s="5"/>
      <c r="AT197" s="220"/>
      <c r="AU197" s="122"/>
      <c r="AV197" s="122"/>
      <c r="AW197" s="122"/>
      <c r="AX197" s="122"/>
      <c r="BA197" s="5"/>
      <c r="BB197" s="5"/>
    </row>
    <row r="198">
      <c r="A198" s="220"/>
      <c r="B198" s="122"/>
      <c r="C198" s="122"/>
      <c r="D198" s="122"/>
      <c r="E198" s="122"/>
      <c r="H198" s="5"/>
      <c r="I198" s="5"/>
      <c r="P198" s="220"/>
      <c r="Q198" s="122"/>
      <c r="R198" s="122"/>
      <c r="S198" s="122"/>
      <c r="T198" s="122"/>
      <c r="W198" s="5"/>
      <c r="X198" s="5"/>
      <c r="AE198" s="220"/>
      <c r="AF198" s="122"/>
      <c r="AG198" s="122"/>
      <c r="AH198" s="122"/>
      <c r="AI198" s="122"/>
      <c r="AL198" s="5"/>
      <c r="AM198" s="5"/>
      <c r="AT198" s="220"/>
      <c r="AU198" s="122"/>
      <c r="AV198" s="122"/>
      <c r="AW198" s="122"/>
      <c r="AX198" s="122"/>
      <c r="BA198" s="5"/>
      <c r="BB198" s="5"/>
    </row>
    <row r="199">
      <c r="A199" s="220"/>
      <c r="B199" s="122"/>
      <c r="C199" s="122"/>
      <c r="D199" s="122"/>
      <c r="E199" s="122"/>
      <c r="H199" s="5"/>
      <c r="I199" s="5"/>
      <c r="P199" s="220"/>
      <c r="Q199" s="122"/>
      <c r="R199" s="122"/>
      <c r="S199" s="122"/>
      <c r="T199" s="122"/>
      <c r="W199" s="5"/>
      <c r="X199" s="5"/>
      <c r="AE199" s="220"/>
      <c r="AF199" s="122"/>
      <c r="AG199" s="122"/>
      <c r="AH199" s="122"/>
      <c r="AI199" s="122"/>
      <c r="AL199" s="5"/>
      <c r="AM199" s="5"/>
      <c r="AT199" s="220"/>
      <c r="AU199" s="122"/>
      <c r="AV199" s="122"/>
      <c r="AW199" s="122"/>
      <c r="AX199" s="122"/>
      <c r="BA199" s="5"/>
      <c r="BB199" s="5"/>
    </row>
    <row r="200">
      <c r="A200" s="220"/>
      <c r="B200" s="122"/>
      <c r="C200" s="122"/>
      <c r="D200" s="122"/>
      <c r="E200" s="122"/>
      <c r="H200" s="5"/>
      <c r="I200" s="5"/>
      <c r="P200" s="220"/>
      <c r="Q200" s="122"/>
      <c r="R200" s="122"/>
      <c r="S200" s="122"/>
      <c r="T200" s="122"/>
      <c r="W200" s="5"/>
      <c r="X200" s="5"/>
      <c r="AE200" s="220"/>
      <c r="AF200" s="122"/>
      <c r="AG200" s="122"/>
      <c r="AH200" s="122"/>
      <c r="AI200" s="122"/>
      <c r="AL200" s="5"/>
      <c r="AM200" s="5"/>
      <c r="AT200" s="220"/>
      <c r="AU200" s="122"/>
      <c r="AV200" s="122"/>
      <c r="AW200" s="122"/>
      <c r="AX200" s="122"/>
      <c r="BA200" s="5"/>
      <c r="BB200" s="5"/>
    </row>
    <row r="201">
      <c r="A201" s="220"/>
      <c r="B201" s="122"/>
      <c r="C201" s="122"/>
      <c r="D201" s="122"/>
      <c r="E201" s="122"/>
      <c r="H201" s="5"/>
      <c r="I201" s="5"/>
      <c r="P201" s="220"/>
      <c r="Q201" s="122"/>
      <c r="R201" s="122"/>
      <c r="S201" s="122"/>
      <c r="T201" s="122"/>
      <c r="W201" s="5"/>
      <c r="X201" s="5"/>
      <c r="AE201" s="220"/>
      <c r="AF201" s="122"/>
      <c r="AG201" s="122"/>
      <c r="AH201" s="122"/>
      <c r="AI201" s="122"/>
      <c r="AL201" s="5"/>
      <c r="AM201" s="5"/>
      <c r="AT201" s="220"/>
      <c r="AU201" s="122"/>
      <c r="AV201" s="122"/>
      <c r="AW201" s="122"/>
      <c r="AX201" s="122"/>
      <c r="BA201" s="5"/>
      <c r="BB201" s="5"/>
    </row>
    <row r="202">
      <c r="A202" s="220"/>
      <c r="B202" s="122"/>
      <c r="C202" s="122"/>
      <c r="D202" s="122"/>
      <c r="E202" s="122"/>
      <c r="H202" s="5"/>
      <c r="I202" s="5"/>
      <c r="P202" s="220"/>
      <c r="Q202" s="122"/>
      <c r="R202" s="122"/>
      <c r="S202" s="122"/>
      <c r="T202" s="122"/>
      <c r="W202" s="5"/>
      <c r="X202" s="5"/>
      <c r="AE202" s="220"/>
      <c r="AF202" s="122"/>
      <c r="AG202" s="122"/>
      <c r="AH202" s="122"/>
      <c r="AI202" s="122"/>
      <c r="AL202" s="5"/>
      <c r="AM202" s="5"/>
      <c r="AT202" s="220"/>
      <c r="AU202" s="122"/>
      <c r="AV202" s="122"/>
      <c r="AW202" s="122"/>
      <c r="AX202" s="122"/>
      <c r="BA202" s="5"/>
      <c r="BB202" s="5"/>
    </row>
    <row r="203">
      <c r="A203" s="220"/>
      <c r="B203" s="122"/>
      <c r="C203" s="122"/>
      <c r="D203" s="122"/>
      <c r="E203" s="122"/>
      <c r="H203" s="5"/>
      <c r="I203" s="5"/>
      <c r="P203" s="220"/>
      <c r="Q203" s="122"/>
      <c r="R203" s="122"/>
      <c r="S203" s="122"/>
      <c r="T203" s="122"/>
      <c r="W203" s="5"/>
      <c r="X203" s="5"/>
      <c r="AE203" s="220"/>
      <c r="AF203" s="122"/>
      <c r="AG203" s="122"/>
      <c r="AH203" s="122"/>
      <c r="AI203" s="122"/>
      <c r="AL203" s="5"/>
      <c r="AM203" s="5"/>
      <c r="AT203" s="220"/>
      <c r="AU203" s="122"/>
      <c r="AV203" s="122"/>
      <c r="AW203" s="122"/>
      <c r="AX203" s="122"/>
      <c r="BA203" s="5"/>
      <c r="BB203" s="5"/>
    </row>
    <row r="204">
      <c r="A204" s="220"/>
      <c r="B204" s="122"/>
      <c r="C204" s="122"/>
      <c r="D204" s="122"/>
      <c r="E204" s="122"/>
      <c r="H204" s="5"/>
      <c r="I204" s="5"/>
      <c r="P204" s="220"/>
      <c r="Q204" s="122"/>
      <c r="R204" s="122"/>
      <c r="S204" s="122"/>
      <c r="T204" s="122"/>
      <c r="W204" s="5"/>
      <c r="X204" s="5"/>
      <c r="AE204" s="220"/>
      <c r="AF204" s="122"/>
      <c r="AG204" s="122"/>
      <c r="AH204" s="122"/>
      <c r="AI204" s="122"/>
      <c r="AL204" s="5"/>
      <c r="AM204" s="5"/>
      <c r="AT204" s="220"/>
      <c r="AU204" s="122"/>
      <c r="AV204" s="122"/>
      <c r="AW204" s="122"/>
      <c r="AX204" s="122"/>
      <c r="BA204" s="5"/>
      <c r="BB204" s="5"/>
    </row>
    <row r="205">
      <c r="A205" s="220"/>
      <c r="B205" s="122"/>
      <c r="C205" s="122"/>
      <c r="D205" s="122"/>
      <c r="E205" s="122"/>
      <c r="H205" s="5"/>
      <c r="I205" s="5"/>
      <c r="P205" s="220"/>
      <c r="Q205" s="122"/>
      <c r="R205" s="122"/>
      <c r="S205" s="122"/>
      <c r="T205" s="122"/>
      <c r="W205" s="5"/>
      <c r="X205" s="5"/>
      <c r="AE205" s="220"/>
      <c r="AF205" s="122"/>
      <c r="AG205" s="122"/>
      <c r="AH205" s="122"/>
      <c r="AI205" s="122"/>
      <c r="AL205" s="5"/>
      <c r="AM205" s="5"/>
      <c r="AT205" s="220"/>
      <c r="AU205" s="122"/>
      <c r="AV205" s="122"/>
      <c r="AW205" s="122"/>
      <c r="AX205" s="122"/>
      <c r="BA205" s="5"/>
      <c r="BB205" s="5"/>
    </row>
    <row r="206">
      <c r="A206" s="220"/>
      <c r="B206" s="122"/>
      <c r="C206" s="122"/>
      <c r="D206" s="122"/>
      <c r="E206" s="122"/>
      <c r="H206" s="5"/>
      <c r="I206" s="5"/>
      <c r="P206" s="220"/>
      <c r="Q206" s="122"/>
      <c r="R206" s="122"/>
      <c r="S206" s="122"/>
      <c r="T206" s="122"/>
      <c r="W206" s="5"/>
      <c r="X206" s="5"/>
      <c r="AE206" s="220"/>
      <c r="AF206" s="122"/>
      <c r="AG206" s="122"/>
      <c r="AH206" s="122"/>
      <c r="AI206" s="122"/>
      <c r="AL206" s="5"/>
      <c r="AM206" s="5"/>
      <c r="AT206" s="220"/>
      <c r="AU206" s="122"/>
      <c r="AV206" s="122"/>
      <c r="AW206" s="122"/>
      <c r="AX206" s="122"/>
      <c r="BA206" s="5"/>
      <c r="BB206" s="5"/>
    </row>
    <row r="207">
      <c r="A207" s="220"/>
      <c r="B207" s="122"/>
      <c r="C207" s="122"/>
      <c r="D207" s="122"/>
      <c r="E207" s="122"/>
      <c r="H207" s="5"/>
      <c r="I207" s="5"/>
      <c r="P207" s="220"/>
      <c r="Q207" s="122"/>
      <c r="R207" s="122"/>
      <c r="S207" s="122"/>
      <c r="T207" s="122"/>
      <c r="W207" s="5"/>
      <c r="X207" s="5"/>
      <c r="AE207" s="220"/>
      <c r="AF207" s="122"/>
      <c r="AG207" s="122"/>
      <c r="AH207" s="122"/>
      <c r="AI207" s="122"/>
      <c r="AL207" s="5"/>
      <c r="AM207" s="5"/>
      <c r="AT207" s="220"/>
      <c r="AU207" s="122"/>
      <c r="AV207" s="122"/>
      <c r="AW207" s="122"/>
      <c r="AX207" s="122"/>
      <c r="BA207" s="5"/>
      <c r="BB207" s="5"/>
    </row>
    <row r="208">
      <c r="A208" s="220"/>
      <c r="B208" s="122"/>
      <c r="C208" s="122"/>
      <c r="D208" s="122"/>
      <c r="E208" s="122"/>
      <c r="H208" s="5"/>
      <c r="I208" s="5"/>
      <c r="P208" s="220"/>
      <c r="Q208" s="122"/>
      <c r="R208" s="122"/>
      <c r="S208" s="122"/>
      <c r="T208" s="122"/>
      <c r="W208" s="5"/>
      <c r="X208" s="5"/>
      <c r="AE208" s="220"/>
      <c r="AF208" s="122"/>
      <c r="AG208" s="122"/>
      <c r="AH208" s="122"/>
      <c r="AI208" s="122"/>
      <c r="AL208" s="5"/>
      <c r="AM208" s="5"/>
      <c r="AT208" s="220"/>
      <c r="AU208" s="122"/>
      <c r="AV208" s="122"/>
      <c r="AW208" s="122"/>
      <c r="AX208" s="122"/>
      <c r="BA208" s="5"/>
      <c r="BB208" s="5"/>
    </row>
    <row r="209">
      <c r="A209" s="220"/>
      <c r="B209" s="122"/>
      <c r="C209" s="122"/>
      <c r="D209" s="122"/>
      <c r="E209" s="122"/>
      <c r="H209" s="5"/>
      <c r="I209" s="5"/>
      <c r="P209" s="220"/>
      <c r="Q209" s="122"/>
      <c r="R209" s="122"/>
      <c r="S209" s="122"/>
      <c r="T209" s="122"/>
      <c r="W209" s="5"/>
      <c r="X209" s="5"/>
      <c r="AE209" s="220"/>
      <c r="AF209" s="122"/>
      <c r="AG209" s="122"/>
      <c r="AH209" s="122"/>
      <c r="AI209" s="122"/>
      <c r="AL209" s="5"/>
      <c r="AM209" s="5"/>
      <c r="AT209" s="220"/>
      <c r="AU209" s="122"/>
      <c r="AV209" s="122"/>
      <c r="AW209" s="122"/>
      <c r="AX209" s="122"/>
      <c r="BA209" s="5"/>
      <c r="BB209" s="5"/>
    </row>
    <row r="210">
      <c r="A210" s="220"/>
      <c r="B210" s="122"/>
      <c r="C210" s="122"/>
      <c r="D210" s="122"/>
      <c r="E210" s="122"/>
      <c r="H210" s="5"/>
      <c r="I210" s="5"/>
      <c r="P210" s="220"/>
      <c r="Q210" s="122"/>
      <c r="R210" s="122"/>
      <c r="S210" s="122"/>
      <c r="T210" s="122"/>
      <c r="W210" s="5"/>
      <c r="X210" s="5"/>
      <c r="AE210" s="220"/>
      <c r="AF210" s="122"/>
      <c r="AG210" s="122"/>
      <c r="AH210" s="122"/>
      <c r="AI210" s="122"/>
      <c r="AL210" s="5"/>
      <c r="AM210" s="5"/>
      <c r="AT210" s="220"/>
      <c r="AU210" s="122"/>
      <c r="AV210" s="122"/>
      <c r="AW210" s="122"/>
      <c r="AX210" s="122"/>
      <c r="BA210" s="5"/>
      <c r="BB210" s="5"/>
    </row>
    <row r="211">
      <c r="A211" s="220"/>
      <c r="B211" s="122"/>
      <c r="C211" s="122"/>
      <c r="D211" s="122"/>
      <c r="E211" s="122"/>
      <c r="H211" s="5"/>
      <c r="I211" s="5"/>
      <c r="P211" s="220"/>
      <c r="Q211" s="122"/>
      <c r="R211" s="122"/>
      <c r="S211" s="122"/>
      <c r="T211" s="122"/>
      <c r="W211" s="5"/>
      <c r="X211" s="5"/>
      <c r="AE211" s="220"/>
      <c r="AF211" s="122"/>
      <c r="AG211" s="122"/>
      <c r="AH211" s="122"/>
      <c r="AI211" s="122"/>
      <c r="AL211" s="5"/>
      <c r="AM211" s="5"/>
      <c r="AT211" s="220"/>
      <c r="AU211" s="122"/>
      <c r="AV211" s="122"/>
      <c r="AW211" s="122"/>
      <c r="AX211" s="122"/>
      <c r="BA211" s="5"/>
      <c r="BB211" s="5"/>
    </row>
    <row r="212">
      <c r="A212" s="220"/>
      <c r="B212" s="122"/>
      <c r="C212" s="122"/>
      <c r="D212" s="122"/>
      <c r="E212" s="122"/>
      <c r="H212" s="5"/>
      <c r="I212" s="5"/>
      <c r="P212" s="220"/>
      <c r="Q212" s="122"/>
      <c r="R212" s="122"/>
      <c r="S212" s="122"/>
      <c r="T212" s="122"/>
      <c r="W212" s="5"/>
      <c r="X212" s="5"/>
      <c r="AE212" s="220"/>
      <c r="AF212" s="122"/>
      <c r="AG212" s="122"/>
      <c r="AH212" s="122"/>
      <c r="AI212" s="122"/>
      <c r="AL212" s="5"/>
      <c r="AM212" s="5"/>
      <c r="AT212" s="220"/>
      <c r="AU212" s="122"/>
      <c r="AV212" s="122"/>
      <c r="AW212" s="122"/>
      <c r="AX212" s="122"/>
      <c r="BA212" s="5"/>
      <c r="BB212" s="5"/>
    </row>
    <row r="213">
      <c r="A213" s="220"/>
      <c r="B213" s="122"/>
      <c r="C213" s="122"/>
      <c r="D213" s="122"/>
      <c r="E213" s="122"/>
      <c r="H213" s="5"/>
      <c r="I213" s="5"/>
      <c r="P213" s="220"/>
      <c r="Q213" s="122"/>
      <c r="R213" s="122"/>
      <c r="S213" s="122"/>
      <c r="T213" s="122"/>
      <c r="W213" s="5"/>
      <c r="X213" s="5"/>
      <c r="AE213" s="220"/>
      <c r="AF213" s="122"/>
      <c r="AG213" s="122"/>
      <c r="AH213" s="122"/>
      <c r="AI213" s="122"/>
      <c r="AL213" s="5"/>
      <c r="AM213" s="5"/>
      <c r="AT213" s="220"/>
      <c r="AU213" s="122"/>
      <c r="AV213" s="122"/>
      <c r="AW213" s="122"/>
      <c r="AX213" s="122"/>
      <c r="BA213" s="5"/>
      <c r="BB213" s="5"/>
    </row>
    <row r="214">
      <c r="A214" s="220"/>
      <c r="B214" s="122"/>
      <c r="C214" s="122"/>
      <c r="D214" s="122"/>
      <c r="E214" s="122"/>
      <c r="H214" s="5"/>
      <c r="I214" s="5"/>
      <c r="P214" s="220"/>
      <c r="Q214" s="122"/>
      <c r="R214" s="122"/>
      <c r="S214" s="122"/>
      <c r="T214" s="122"/>
      <c r="W214" s="5"/>
      <c r="X214" s="5"/>
      <c r="AE214" s="220"/>
      <c r="AF214" s="122"/>
      <c r="AG214" s="122"/>
      <c r="AH214" s="122"/>
      <c r="AI214" s="122"/>
      <c r="AL214" s="5"/>
      <c r="AM214" s="5"/>
      <c r="AT214" s="220"/>
      <c r="AU214" s="122"/>
      <c r="AV214" s="122"/>
      <c r="AW214" s="122"/>
      <c r="AX214" s="122"/>
      <c r="BA214" s="5"/>
      <c r="BB214" s="5"/>
    </row>
    <row r="215">
      <c r="A215" s="220"/>
      <c r="B215" s="122"/>
      <c r="C215" s="122"/>
      <c r="D215" s="122"/>
      <c r="E215" s="122"/>
      <c r="H215" s="5"/>
      <c r="I215" s="5"/>
      <c r="P215" s="220"/>
      <c r="Q215" s="122"/>
      <c r="R215" s="122"/>
      <c r="S215" s="122"/>
      <c r="T215" s="122"/>
      <c r="W215" s="5"/>
      <c r="X215" s="5"/>
      <c r="AE215" s="220"/>
      <c r="AF215" s="122"/>
      <c r="AG215" s="122"/>
      <c r="AH215" s="122"/>
      <c r="AI215" s="122"/>
      <c r="AL215" s="5"/>
      <c r="AM215" s="5"/>
      <c r="AT215" s="220"/>
      <c r="AU215" s="122"/>
      <c r="AV215" s="122"/>
      <c r="AW215" s="122"/>
      <c r="AX215" s="122"/>
      <c r="BA215" s="5"/>
      <c r="BB215" s="5"/>
    </row>
    <row r="216">
      <c r="A216" s="220"/>
      <c r="B216" s="122"/>
      <c r="C216" s="122"/>
      <c r="D216" s="122"/>
      <c r="E216" s="122"/>
      <c r="H216" s="5"/>
      <c r="I216" s="5"/>
      <c r="P216" s="220"/>
      <c r="Q216" s="122"/>
      <c r="R216" s="122"/>
      <c r="S216" s="122"/>
      <c r="T216" s="122"/>
      <c r="W216" s="5"/>
      <c r="X216" s="5"/>
      <c r="AE216" s="220"/>
      <c r="AF216" s="122"/>
      <c r="AG216" s="122"/>
      <c r="AH216" s="122"/>
      <c r="AI216" s="122"/>
      <c r="AL216" s="5"/>
      <c r="AM216" s="5"/>
      <c r="AT216" s="220"/>
      <c r="AU216" s="122"/>
      <c r="AV216" s="122"/>
      <c r="AW216" s="122"/>
      <c r="AX216" s="122"/>
      <c r="BA216" s="5"/>
      <c r="BB216" s="5"/>
    </row>
    <row r="217">
      <c r="A217" s="220"/>
      <c r="B217" s="122"/>
      <c r="C217" s="122"/>
      <c r="D217" s="122"/>
      <c r="E217" s="122"/>
      <c r="H217" s="5"/>
      <c r="I217" s="5"/>
      <c r="P217" s="220"/>
      <c r="Q217" s="122"/>
      <c r="R217" s="122"/>
      <c r="S217" s="122"/>
      <c r="T217" s="122"/>
      <c r="W217" s="5"/>
      <c r="X217" s="5"/>
      <c r="AE217" s="220"/>
      <c r="AF217" s="122"/>
      <c r="AG217" s="122"/>
      <c r="AH217" s="122"/>
      <c r="AI217" s="122"/>
      <c r="AL217" s="5"/>
      <c r="AM217" s="5"/>
      <c r="AT217" s="220"/>
      <c r="AU217" s="122"/>
      <c r="AV217" s="122"/>
      <c r="AW217" s="122"/>
      <c r="AX217" s="122"/>
      <c r="BA217" s="5"/>
      <c r="BB217" s="5"/>
    </row>
    <row r="218">
      <c r="A218" s="220"/>
      <c r="B218" s="122"/>
      <c r="C218" s="122"/>
      <c r="D218" s="122"/>
      <c r="E218" s="122"/>
      <c r="H218" s="5"/>
      <c r="I218" s="5"/>
      <c r="P218" s="220"/>
      <c r="Q218" s="122"/>
      <c r="R218" s="122"/>
      <c r="S218" s="122"/>
      <c r="T218" s="122"/>
      <c r="W218" s="5"/>
      <c r="X218" s="5"/>
      <c r="AE218" s="220"/>
      <c r="AF218" s="122"/>
      <c r="AG218" s="122"/>
      <c r="AH218" s="122"/>
      <c r="AI218" s="122"/>
      <c r="AL218" s="5"/>
      <c r="AM218" s="5"/>
      <c r="AT218" s="220"/>
      <c r="AU218" s="122"/>
      <c r="AV218" s="122"/>
      <c r="AW218" s="122"/>
      <c r="AX218" s="122"/>
      <c r="BA218" s="5"/>
      <c r="BB218" s="5"/>
    </row>
    <row r="219">
      <c r="A219" s="220"/>
      <c r="B219" s="122"/>
      <c r="C219" s="122"/>
      <c r="D219" s="122"/>
      <c r="E219" s="122"/>
      <c r="H219" s="5"/>
      <c r="I219" s="5"/>
      <c r="P219" s="220"/>
      <c r="Q219" s="122"/>
      <c r="R219" s="122"/>
      <c r="S219" s="122"/>
      <c r="T219" s="122"/>
      <c r="W219" s="5"/>
      <c r="X219" s="5"/>
      <c r="AE219" s="220"/>
      <c r="AF219" s="122"/>
      <c r="AG219" s="122"/>
      <c r="AH219" s="122"/>
      <c r="AI219" s="122"/>
      <c r="AL219" s="5"/>
      <c r="AM219" s="5"/>
      <c r="AT219" s="220"/>
      <c r="AU219" s="122"/>
      <c r="AV219" s="122"/>
      <c r="AW219" s="122"/>
      <c r="AX219" s="122"/>
      <c r="BA219" s="5"/>
      <c r="BB219" s="5"/>
    </row>
    <row r="220">
      <c r="A220" s="220"/>
      <c r="B220" s="122"/>
      <c r="C220" s="122"/>
      <c r="D220" s="122"/>
      <c r="E220" s="122"/>
      <c r="H220" s="5"/>
      <c r="I220" s="5"/>
      <c r="P220" s="220"/>
      <c r="Q220" s="122"/>
      <c r="R220" s="122"/>
      <c r="S220" s="122"/>
      <c r="T220" s="122"/>
      <c r="W220" s="5"/>
      <c r="X220" s="5"/>
      <c r="AE220" s="220"/>
      <c r="AF220" s="122"/>
      <c r="AG220" s="122"/>
      <c r="AH220" s="122"/>
      <c r="AI220" s="122"/>
      <c r="AL220" s="5"/>
      <c r="AM220" s="5"/>
      <c r="AT220" s="220"/>
      <c r="AU220" s="122"/>
      <c r="AV220" s="122"/>
      <c r="AW220" s="122"/>
      <c r="AX220" s="122"/>
      <c r="BA220" s="5"/>
      <c r="BB220" s="5"/>
    </row>
    <row r="221">
      <c r="A221" s="220"/>
      <c r="B221" s="122"/>
      <c r="C221" s="122"/>
      <c r="D221" s="122"/>
      <c r="E221" s="122"/>
      <c r="H221" s="5"/>
      <c r="I221" s="5"/>
      <c r="P221" s="220"/>
      <c r="Q221" s="122"/>
      <c r="R221" s="122"/>
      <c r="S221" s="122"/>
      <c r="T221" s="122"/>
      <c r="W221" s="5"/>
      <c r="X221" s="5"/>
      <c r="AE221" s="220"/>
      <c r="AF221" s="122"/>
      <c r="AG221" s="122"/>
      <c r="AH221" s="122"/>
      <c r="AI221" s="122"/>
      <c r="AL221" s="5"/>
      <c r="AM221" s="5"/>
      <c r="AT221" s="220"/>
      <c r="AU221" s="122"/>
      <c r="AV221" s="122"/>
      <c r="AW221" s="122"/>
      <c r="AX221" s="122"/>
      <c r="BA221" s="5"/>
      <c r="BB221" s="5"/>
    </row>
    <row r="222">
      <c r="A222" s="220"/>
      <c r="B222" s="122"/>
      <c r="C222" s="122"/>
      <c r="D222" s="122"/>
      <c r="E222" s="122"/>
      <c r="H222" s="5"/>
      <c r="I222" s="5"/>
      <c r="P222" s="220"/>
      <c r="Q222" s="122"/>
      <c r="R222" s="122"/>
      <c r="S222" s="122"/>
      <c r="T222" s="122"/>
      <c r="W222" s="5"/>
      <c r="X222" s="5"/>
      <c r="AE222" s="220"/>
      <c r="AF222" s="122"/>
      <c r="AG222" s="122"/>
      <c r="AH222" s="122"/>
      <c r="AI222" s="122"/>
      <c r="AL222" s="5"/>
      <c r="AM222" s="5"/>
      <c r="AT222" s="220"/>
      <c r="AU222" s="122"/>
      <c r="AV222" s="122"/>
      <c r="AW222" s="122"/>
      <c r="AX222" s="122"/>
      <c r="BA222" s="5"/>
      <c r="BB222" s="5"/>
    </row>
    <row r="223">
      <c r="A223" s="220"/>
      <c r="B223" s="122"/>
      <c r="C223" s="122"/>
      <c r="D223" s="122"/>
      <c r="E223" s="122"/>
      <c r="H223" s="5"/>
      <c r="I223" s="5"/>
      <c r="P223" s="220"/>
      <c r="Q223" s="122"/>
      <c r="R223" s="122"/>
      <c r="S223" s="122"/>
      <c r="T223" s="122"/>
      <c r="W223" s="5"/>
      <c r="X223" s="5"/>
      <c r="AE223" s="220"/>
      <c r="AF223" s="122"/>
      <c r="AG223" s="122"/>
      <c r="AH223" s="122"/>
      <c r="AI223" s="122"/>
      <c r="AL223" s="5"/>
      <c r="AM223" s="5"/>
      <c r="AT223" s="220"/>
      <c r="AU223" s="122"/>
      <c r="AV223" s="122"/>
      <c r="AW223" s="122"/>
      <c r="AX223" s="122"/>
      <c r="BA223" s="5"/>
      <c r="BB223" s="5"/>
    </row>
    <row r="224">
      <c r="A224" s="220"/>
      <c r="B224" s="122"/>
      <c r="C224" s="122"/>
      <c r="D224" s="122"/>
      <c r="E224" s="122"/>
      <c r="H224" s="5"/>
      <c r="I224" s="5"/>
      <c r="P224" s="220"/>
      <c r="Q224" s="122"/>
      <c r="R224" s="122"/>
      <c r="S224" s="122"/>
      <c r="T224" s="122"/>
      <c r="W224" s="5"/>
      <c r="X224" s="5"/>
      <c r="AE224" s="220"/>
      <c r="AF224" s="122"/>
      <c r="AG224" s="122"/>
      <c r="AH224" s="122"/>
      <c r="AI224" s="122"/>
      <c r="AL224" s="5"/>
      <c r="AM224" s="5"/>
      <c r="AT224" s="220"/>
      <c r="AU224" s="122"/>
      <c r="AV224" s="122"/>
      <c r="AW224" s="122"/>
      <c r="AX224" s="122"/>
      <c r="BA224" s="5"/>
      <c r="BB224" s="5"/>
    </row>
    <row r="225">
      <c r="A225" s="220"/>
      <c r="B225" s="122"/>
      <c r="C225" s="122"/>
      <c r="D225" s="122"/>
      <c r="E225" s="122"/>
      <c r="H225" s="5"/>
      <c r="I225" s="5"/>
      <c r="P225" s="220"/>
      <c r="Q225" s="122"/>
      <c r="R225" s="122"/>
      <c r="S225" s="122"/>
      <c r="T225" s="122"/>
      <c r="W225" s="5"/>
      <c r="X225" s="5"/>
      <c r="AE225" s="220"/>
      <c r="AF225" s="122"/>
      <c r="AG225" s="122"/>
      <c r="AH225" s="122"/>
      <c r="AI225" s="122"/>
      <c r="AL225" s="5"/>
      <c r="AM225" s="5"/>
      <c r="AT225" s="220"/>
      <c r="AU225" s="122"/>
      <c r="AV225" s="122"/>
      <c r="AW225" s="122"/>
      <c r="AX225" s="122"/>
      <c r="BA225" s="5"/>
      <c r="BB225" s="5"/>
    </row>
    <row r="226">
      <c r="A226" s="220"/>
      <c r="B226" s="122"/>
      <c r="C226" s="122"/>
      <c r="D226" s="122"/>
      <c r="E226" s="122"/>
      <c r="H226" s="5"/>
      <c r="I226" s="5"/>
      <c r="P226" s="220"/>
      <c r="Q226" s="122"/>
      <c r="R226" s="122"/>
      <c r="S226" s="122"/>
      <c r="T226" s="122"/>
      <c r="W226" s="5"/>
      <c r="X226" s="5"/>
      <c r="AE226" s="220"/>
      <c r="AF226" s="122"/>
      <c r="AG226" s="122"/>
      <c r="AH226" s="122"/>
      <c r="AI226" s="122"/>
      <c r="AL226" s="5"/>
      <c r="AM226" s="5"/>
      <c r="AT226" s="220"/>
      <c r="AU226" s="122"/>
      <c r="AV226" s="122"/>
      <c r="AW226" s="122"/>
      <c r="AX226" s="122"/>
      <c r="BA226" s="5"/>
      <c r="BB226" s="5"/>
    </row>
    <row r="227">
      <c r="A227" s="220"/>
      <c r="B227" s="122"/>
      <c r="C227" s="122"/>
      <c r="D227" s="122"/>
      <c r="E227" s="122"/>
      <c r="H227" s="5"/>
      <c r="I227" s="5"/>
      <c r="P227" s="220"/>
      <c r="Q227" s="122"/>
      <c r="R227" s="122"/>
      <c r="S227" s="122"/>
      <c r="T227" s="122"/>
      <c r="W227" s="5"/>
      <c r="X227" s="5"/>
      <c r="AE227" s="220"/>
      <c r="AF227" s="122"/>
      <c r="AG227" s="122"/>
      <c r="AH227" s="122"/>
      <c r="AI227" s="122"/>
      <c r="AL227" s="5"/>
      <c r="AM227" s="5"/>
      <c r="AT227" s="220"/>
      <c r="AU227" s="122"/>
      <c r="AV227" s="122"/>
      <c r="AW227" s="122"/>
      <c r="AX227" s="122"/>
      <c r="BA227" s="5"/>
      <c r="BB227" s="5"/>
    </row>
    <row r="228">
      <c r="A228" s="220"/>
      <c r="B228" s="122"/>
      <c r="C228" s="122"/>
      <c r="D228" s="122"/>
      <c r="E228" s="122"/>
      <c r="H228" s="5"/>
      <c r="I228" s="5"/>
      <c r="P228" s="220"/>
      <c r="Q228" s="122"/>
      <c r="R228" s="122"/>
      <c r="S228" s="122"/>
      <c r="T228" s="122"/>
      <c r="W228" s="5"/>
      <c r="X228" s="5"/>
      <c r="AE228" s="220"/>
      <c r="AF228" s="122"/>
      <c r="AG228" s="122"/>
      <c r="AH228" s="122"/>
      <c r="AI228" s="122"/>
      <c r="AL228" s="5"/>
      <c r="AM228" s="5"/>
      <c r="AT228" s="220"/>
      <c r="AU228" s="122"/>
      <c r="AV228" s="122"/>
      <c r="AW228" s="122"/>
      <c r="AX228" s="122"/>
      <c r="BA228" s="5"/>
      <c r="BB228" s="5"/>
    </row>
    <row r="229">
      <c r="A229" s="220"/>
      <c r="B229" s="122"/>
      <c r="C229" s="122"/>
      <c r="D229" s="122"/>
      <c r="E229" s="122"/>
      <c r="H229" s="5"/>
      <c r="I229" s="5"/>
      <c r="P229" s="220"/>
      <c r="Q229" s="122"/>
      <c r="R229" s="122"/>
      <c r="S229" s="122"/>
      <c r="T229" s="122"/>
      <c r="W229" s="5"/>
      <c r="X229" s="5"/>
      <c r="AE229" s="220"/>
      <c r="AF229" s="122"/>
      <c r="AG229" s="122"/>
      <c r="AH229" s="122"/>
      <c r="AI229" s="122"/>
      <c r="AL229" s="5"/>
      <c r="AM229" s="5"/>
      <c r="AT229" s="220"/>
      <c r="AU229" s="122"/>
      <c r="AV229" s="122"/>
      <c r="AW229" s="122"/>
      <c r="AX229" s="122"/>
      <c r="BA229" s="5"/>
      <c r="BB229" s="5"/>
    </row>
    <row r="230">
      <c r="A230" s="220"/>
      <c r="B230" s="122"/>
      <c r="C230" s="122"/>
      <c r="D230" s="122"/>
      <c r="E230" s="122"/>
      <c r="H230" s="5"/>
      <c r="I230" s="5"/>
      <c r="P230" s="220"/>
      <c r="Q230" s="122"/>
      <c r="R230" s="122"/>
      <c r="S230" s="122"/>
      <c r="T230" s="122"/>
      <c r="W230" s="5"/>
      <c r="X230" s="5"/>
      <c r="AE230" s="220"/>
      <c r="AF230" s="122"/>
      <c r="AG230" s="122"/>
      <c r="AH230" s="122"/>
      <c r="AI230" s="122"/>
      <c r="AL230" s="5"/>
      <c r="AM230" s="5"/>
      <c r="AT230" s="220"/>
      <c r="AU230" s="122"/>
      <c r="AV230" s="122"/>
      <c r="AW230" s="122"/>
      <c r="AX230" s="122"/>
      <c r="BA230" s="5"/>
      <c r="BB230" s="5"/>
    </row>
    <row r="231">
      <c r="A231" s="220"/>
      <c r="B231" s="122"/>
      <c r="C231" s="122"/>
      <c r="D231" s="122"/>
      <c r="E231" s="122"/>
      <c r="H231" s="5"/>
      <c r="I231" s="5"/>
      <c r="P231" s="220"/>
      <c r="Q231" s="122"/>
      <c r="R231" s="122"/>
      <c r="S231" s="122"/>
      <c r="T231" s="122"/>
      <c r="W231" s="5"/>
      <c r="X231" s="5"/>
      <c r="AE231" s="220"/>
      <c r="AF231" s="122"/>
      <c r="AG231" s="122"/>
      <c r="AH231" s="122"/>
      <c r="AI231" s="122"/>
      <c r="AL231" s="5"/>
      <c r="AM231" s="5"/>
      <c r="AT231" s="220"/>
      <c r="AU231" s="122"/>
      <c r="AV231" s="122"/>
      <c r="AW231" s="122"/>
      <c r="AX231" s="122"/>
      <c r="BA231" s="5"/>
      <c r="BB231" s="5"/>
    </row>
    <row r="232">
      <c r="A232" s="220"/>
      <c r="B232" s="122"/>
      <c r="C232" s="122"/>
      <c r="D232" s="122"/>
      <c r="E232" s="122"/>
      <c r="H232" s="5"/>
      <c r="I232" s="5"/>
      <c r="P232" s="220"/>
      <c r="Q232" s="122"/>
      <c r="R232" s="122"/>
      <c r="S232" s="122"/>
      <c r="T232" s="122"/>
      <c r="W232" s="5"/>
      <c r="X232" s="5"/>
      <c r="AE232" s="220"/>
      <c r="AF232" s="122"/>
      <c r="AG232" s="122"/>
      <c r="AH232" s="122"/>
      <c r="AI232" s="122"/>
      <c r="AL232" s="5"/>
      <c r="AM232" s="5"/>
      <c r="AT232" s="220"/>
      <c r="AU232" s="122"/>
      <c r="AV232" s="122"/>
      <c r="AW232" s="122"/>
      <c r="AX232" s="122"/>
      <c r="BA232" s="5"/>
      <c r="BB232" s="5"/>
    </row>
    <row r="233">
      <c r="A233" s="220"/>
      <c r="B233" s="122"/>
      <c r="C233" s="122"/>
      <c r="D233" s="122"/>
      <c r="E233" s="122"/>
      <c r="H233" s="5"/>
      <c r="I233" s="5"/>
      <c r="P233" s="220"/>
      <c r="Q233" s="122"/>
      <c r="R233" s="122"/>
      <c r="S233" s="122"/>
      <c r="T233" s="122"/>
      <c r="W233" s="5"/>
      <c r="X233" s="5"/>
      <c r="AE233" s="220"/>
      <c r="AF233" s="122"/>
      <c r="AG233" s="122"/>
      <c r="AH233" s="122"/>
      <c r="AI233" s="122"/>
      <c r="AL233" s="5"/>
      <c r="AM233" s="5"/>
      <c r="AT233" s="220"/>
      <c r="AU233" s="122"/>
      <c r="AV233" s="122"/>
      <c r="AW233" s="122"/>
      <c r="AX233" s="122"/>
      <c r="BA233" s="5"/>
      <c r="BB233" s="5"/>
    </row>
    <row r="234">
      <c r="A234" s="220"/>
      <c r="B234" s="122"/>
      <c r="C234" s="122"/>
      <c r="D234" s="122"/>
      <c r="E234" s="122"/>
      <c r="H234" s="5"/>
      <c r="I234" s="5"/>
      <c r="P234" s="220"/>
      <c r="Q234" s="122"/>
      <c r="R234" s="122"/>
      <c r="S234" s="122"/>
      <c r="T234" s="122"/>
      <c r="W234" s="5"/>
      <c r="X234" s="5"/>
      <c r="AE234" s="220"/>
      <c r="AF234" s="122"/>
      <c r="AG234" s="122"/>
      <c r="AH234" s="122"/>
      <c r="AI234" s="122"/>
      <c r="AL234" s="5"/>
      <c r="AM234" s="5"/>
      <c r="AT234" s="220"/>
      <c r="AU234" s="122"/>
      <c r="AV234" s="122"/>
      <c r="AW234" s="122"/>
      <c r="AX234" s="122"/>
      <c r="BA234" s="5"/>
      <c r="BB234" s="5"/>
    </row>
    <row r="235">
      <c r="A235" s="220"/>
      <c r="B235" s="122"/>
      <c r="C235" s="122"/>
      <c r="D235" s="122"/>
      <c r="E235" s="122"/>
      <c r="H235" s="5"/>
      <c r="I235" s="5"/>
      <c r="P235" s="220"/>
      <c r="Q235" s="122"/>
      <c r="R235" s="122"/>
      <c r="S235" s="122"/>
      <c r="T235" s="122"/>
      <c r="W235" s="5"/>
      <c r="X235" s="5"/>
      <c r="AE235" s="220"/>
      <c r="AF235" s="122"/>
      <c r="AG235" s="122"/>
      <c r="AH235" s="122"/>
      <c r="AI235" s="122"/>
      <c r="AL235" s="5"/>
      <c r="AM235" s="5"/>
      <c r="AT235" s="220"/>
      <c r="AU235" s="122"/>
      <c r="AV235" s="122"/>
      <c r="AW235" s="122"/>
      <c r="AX235" s="122"/>
      <c r="BA235" s="5"/>
      <c r="BB235" s="5"/>
    </row>
    <row r="236">
      <c r="A236" s="220"/>
      <c r="B236" s="122"/>
      <c r="C236" s="122"/>
      <c r="D236" s="122"/>
      <c r="E236" s="122"/>
      <c r="H236" s="5"/>
      <c r="I236" s="5"/>
      <c r="P236" s="220"/>
      <c r="Q236" s="122"/>
      <c r="R236" s="122"/>
      <c r="S236" s="122"/>
      <c r="T236" s="122"/>
      <c r="W236" s="5"/>
      <c r="X236" s="5"/>
      <c r="AE236" s="220"/>
      <c r="AF236" s="122"/>
      <c r="AG236" s="122"/>
      <c r="AH236" s="122"/>
      <c r="AI236" s="122"/>
      <c r="AL236" s="5"/>
      <c r="AM236" s="5"/>
      <c r="AT236" s="220"/>
      <c r="AU236" s="122"/>
      <c r="AV236" s="122"/>
      <c r="AW236" s="122"/>
      <c r="AX236" s="122"/>
      <c r="BA236" s="5"/>
      <c r="BB236" s="5"/>
    </row>
    <row r="237">
      <c r="A237" s="220"/>
      <c r="B237" s="122"/>
      <c r="C237" s="122"/>
      <c r="D237" s="122"/>
      <c r="E237" s="122"/>
      <c r="H237" s="5"/>
      <c r="I237" s="5"/>
      <c r="P237" s="220"/>
      <c r="Q237" s="122"/>
      <c r="R237" s="122"/>
      <c r="S237" s="122"/>
      <c r="T237" s="122"/>
      <c r="W237" s="5"/>
      <c r="X237" s="5"/>
      <c r="AE237" s="220"/>
      <c r="AF237" s="122"/>
      <c r="AG237" s="122"/>
      <c r="AH237" s="122"/>
      <c r="AI237" s="122"/>
      <c r="AL237" s="5"/>
      <c r="AM237" s="5"/>
      <c r="AT237" s="220"/>
      <c r="AU237" s="122"/>
      <c r="AV237" s="122"/>
      <c r="AW237" s="122"/>
      <c r="AX237" s="122"/>
      <c r="BA237" s="5"/>
      <c r="BB237" s="5"/>
    </row>
    <row r="238">
      <c r="A238" s="220"/>
      <c r="B238" s="122"/>
      <c r="C238" s="122"/>
      <c r="D238" s="122"/>
      <c r="E238" s="122"/>
      <c r="H238" s="5"/>
      <c r="I238" s="5"/>
      <c r="P238" s="220"/>
      <c r="Q238" s="122"/>
      <c r="R238" s="122"/>
      <c r="S238" s="122"/>
      <c r="T238" s="122"/>
      <c r="W238" s="5"/>
      <c r="X238" s="5"/>
      <c r="AE238" s="220"/>
      <c r="AF238" s="122"/>
      <c r="AG238" s="122"/>
      <c r="AH238" s="122"/>
      <c r="AI238" s="122"/>
      <c r="AL238" s="5"/>
      <c r="AM238" s="5"/>
      <c r="AT238" s="220"/>
      <c r="AU238" s="122"/>
      <c r="AV238" s="122"/>
      <c r="AW238" s="122"/>
      <c r="AX238" s="122"/>
      <c r="BA238" s="5"/>
      <c r="BB238" s="5"/>
    </row>
    <row r="239">
      <c r="A239" s="220"/>
      <c r="B239" s="122"/>
      <c r="C239" s="122"/>
      <c r="D239" s="122"/>
      <c r="E239" s="122"/>
      <c r="H239" s="5"/>
      <c r="I239" s="5"/>
      <c r="P239" s="220"/>
      <c r="Q239" s="122"/>
      <c r="R239" s="122"/>
      <c r="S239" s="122"/>
      <c r="T239" s="122"/>
      <c r="W239" s="5"/>
      <c r="X239" s="5"/>
      <c r="AE239" s="220"/>
      <c r="AF239" s="122"/>
      <c r="AG239" s="122"/>
      <c r="AH239" s="122"/>
      <c r="AI239" s="122"/>
      <c r="AL239" s="5"/>
      <c r="AM239" s="5"/>
      <c r="AT239" s="220"/>
      <c r="AU239" s="122"/>
      <c r="AV239" s="122"/>
      <c r="AW239" s="122"/>
      <c r="AX239" s="122"/>
      <c r="BA239" s="5"/>
      <c r="BB239" s="5"/>
    </row>
    <row r="240">
      <c r="A240" s="220"/>
      <c r="B240" s="122"/>
      <c r="C240" s="122"/>
      <c r="D240" s="122"/>
      <c r="E240" s="122"/>
      <c r="H240" s="5"/>
      <c r="I240" s="5"/>
      <c r="P240" s="220"/>
      <c r="Q240" s="122"/>
      <c r="R240" s="122"/>
      <c r="S240" s="122"/>
      <c r="T240" s="122"/>
      <c r="W240" s="5"/>
      <c r="X240" s="5"/>
      <c r="AE240" s="220"/>
      <c r="AF240" s="122"/>
      <c r="AG240" s="122"/>
      <c r="AH240" s="122"/>
      <c r="AI240" s="122"/>
      <c r="AL240" s="5"/>
      <c r="AM240" s="5"/>
      <c r="AT240" s="220"/>
      <c r="AU240" s="122"/>
      <c r="AV240" s="122"/>
      <c r="AW240" s="122"/>
      <c r="AX240" s="122"/>
      <c r="BA240" s="5"/>
      <c r="BB240" s="5"/>
    </row>
    <row r="241">
      <c r="A241" s="220"/>
      <c r="B241" s="122"/>
      <c r="C241" s="122"/>
      <c r="D241" s="122"/>
      <c r="E241" s="122"/>
      <c r="H241" s="5"/>
      <c r="I241" s="5"/>
      <c r="P241" s="220"/>
      <c r="Q241" s="122"/>
      <c r="R241" s="122"/>
      <c r="S241" s="122"/>
      <c r="T241" s="122"/>
      <c r="W241" s="5"/>
      <c r="X241" s="5"/>
      <c r="AE241" s="220"/>
      <c r="AF241" s="122"/>
      <c r="AG241" s="122"/>
      <c r="AH241" s="122"/>
      <c r="AI241" s="122"/>
      <c r="AL241" s="5"/>
      <c r="AM241" s="5"/>
      <c r="AT241" s="220"/>
      <c r="AU241" s="122"/>
      <c r="AV241" s="122"/>
      <c r="AW241" s="122"/>
      <c r="AX241" s="122"/>
      <c r="BA241" s="5"/>
      <c r="BB241" s="5"/>
    </row>
    <row r="242">
      <c r="A242" s="220"/>
      <c r="B242" s="122"/>
      <c r="C242" s="122"/>
      <c r="D242" s="122"/>
      <c r="E242" s="122"/>
      <c r="H242" s="5"/>
      <c r="I242" s="5"/>
      <c r="P242" s="220"/>
      <c r="Q242" s="122"/>
      <c r="R242" s="122"/>
      <c r="S242" s="122"/>
      <c r="T242" s="122"/>
      <c r="W242" s="5"/>
      <c r="X242" s="5"/>
      <c r="AE242" s="220"/>
      <c r="AF242" s="122"/>
      <c r="AG242" s="122"/>
      <c r="AH242" s="122"/>
      <c r="AI242" s="122"/>
      <c r="AL242" s="5"/>
      <c r="AM242" s="5"/>
      <c r="AT242" s="220"/>
      <c r="AU242" s="122"/>
      <c r="AV242" s="122"/>
      <c r="AW242" s="122"/>
      <c r="AX242" s="122"/>
      <c r="BA242" s="5"/>
      <c r="BB242" s="5"/>
    </row>
    <row r="243">
      <c r="A243" s="220"/>
      <c r="B243" s="122"/>
      <c r="C243" s="122"/>
      <c r="D243" s="122"/>
      <c r="E243" s="122"/>
      <c r="H243" s="5"/>
      <c r="I243" s="5"/>
      <c r="P243" s="220"/>
      <c r="Q243" s="122"/>
      <c r="R243" s="122"/>
      <c r="S243" s="122"/>
      <c r="T243" s="122"/>
      <c r="W243" s="5"/>
      <c r="X243" s="5"/>
      <c r="AE243" s="220"/>
      <c r="AF243" s="122"/>
      <c r="AG243" s="122"/>
      <c r="AH243" s="122"/>
      <c r="AI243" s="122"/>
      <c r="AL243" s="5"/>
      <c r="AM243" s="5"/>
      <c r="AT243" s="220"/>
      <c r="AU243" s="122"/>
      <c r="AV243" s="122"/>
      <c r="AW243" s="122"/>
      <c r="AX243" s="122"/>
      <c r="BA243" s="5"/>
      <c r="BB243" s="5"/>
    </row>
    <row r="244">
      <c r="A244" s="220"/>
      <c r="B244" s="122"/>
      <c r="C244" s="122"/>
      <c r="D244" s="122"/>
      <c r="E244" s="122"/>
      <c r="H244" s="5"/>
      <c r="I244" s="5"/>
      <c r="P244" s="220"/>
      <c r="Q244" s="122"/>
      <c r="R244" s="122"/>
      <c r="S244" s="122"/>
      <c r="T244" s="122"/>
      <c r="W244" s="5"/>
      <c r="X244" s="5"/>
      <c r="AE244" s="220"/>
      <c r="AF244" s="122"/>
      <c r="AG244" s="122"/>
      <c r="AH244" s="122"/>
      <c r="AI244" s="122"/>
      <c r="AL244" s="5"/>
      <c r="AM244" s="5"/>
      <c r="AT244" s="220"/>
      <c r="AU244" s="122"/>
      <c r="AV244" s="122"/>
      <c r="AW244" s="122"/>
      <c r="AX244" s="122"/>
      <c r="BA244" s="5"/>
      <c r="BB244" s="5"/>
    </row>
    <row r="245">
      <c r="A245" s="220"/>
      <c r="B245" s="122"/>
      <c r="C245" s="122"/>
      <c r="D245" s="122"/>
      <c r="E245" s="122"/>
      <c r="H245" s="5"/>
      <c r="I245" s="5"/>
      <c r="P245" s="220"/>
      <c r="Q245" s="122"/>
      <c r="R245" s="122"/>
      <c r="S245" s="122"/>
      <c r="T245" s="122"/>
      <c r="W245" s="5"/>
      <c r="X245" s="5"/>
      <c r="AE245" s="220"/>
      <c r="AF245" s="122"/>
      <c r="AG245" s="122"/>
      <c r="AH245" s="122"/>
      <c r="AI245" s="122"/>
      <c r="AL245" s="5"/>
      <c r="AM245" s="5"/>
      <c r="AT245" s="220"/>
      <c r="AU245" s="122"/>
      <c r="AV245" s="122"/>
      <c r="AW245" s="122"/>
      <c r="AX245" s="122"/>
      <c r="BA245" s="5"/>
      <c r="BB245" s="5"/>
    </row>
    <row r="246">
      <c r="A246" s="220"/>
      <c r="B246" s="122"/>
      <c r="C246" s="122"/>
      <c r="D246" s="122"/>
      <c r="E246" s="122"/>
      <c r="H246" s="5"/>
      <c r="I246" s="5"/>
      <c r="P246" s="220"/>
      <c r="Q246" s="122"/>
      <c r="R246" s="122"/>
      <c r="S246" s="122"/>
      <c r="T246" s="122"/>
      <c r="W246" s="5"/>
      <c r="X246" s="5"/>
      <c r="AE246" s="220"/>
      <c r="AF246" s="122"/>
      <c r="AG246" s="122"/>
      <c r="AH246" s="122"/>
      <c r="AI246" s="122"/>
      <c r="AL246" s="5"/>
      <c r="AM246" s="5"/>
      <c r="AT246" s="220"/>
      <c r="AU246" s="122"/>
      <c r="AV246" s="122"/>
      <c r="AW246" s="122"/>
      <c r="AX246" s="122"/>
      <c r="BA246" s="5"/>
      <c r="BB246" s="5"/>
    </row>
    <row r="247">
      <c r="A247" s="220"/>
      <c r="B247" s="122"/>
      <c r="C247" s="122"/>
      <c r="D247" s="122"/>
      <c r="E247" s="122"/>
      <c r="H247" s="5"/>
      <c r="I247" s="5"/>
      <c r="P247" s="220"/>
      <c r="Q247" s="122"/>
      <c r="R247" s="122"/>
      <c r="S247" s="122"/>
      <c r="T247" s="122"/>
      <c r="W247" s="5"/>
      <c r="X247" s="5"/>
      <c r="AE247" s="220"/>
      <c r="AF247" s="122"/>
      <c r="AG247" s="122"/>
      <c r="AH247" s="122"/>
      <c r="AI247" s="122"/>
      <c r="AL247" s="5"/>
      <c r="AM247" s="5"/>
      <c r="AT247" s="220"/>
      <c r="AU247" s="122"/>
      <c r="AV247" s="122"/>
      <c r="AW247" s="122"/>
      <c r="AX247" s="122"/>
      <c r="BA247" s="5"/>
      <c r="BB247" s="5"/>
    </row>
    <row r="248">
      <c r="A248" s="220"/>
      <c r="B248" s="122"/>
      <c r="C248" s="122"/>
      <c r="D248" s="122"/>
      <c r="E248" s="122"/>
      <c r="H248" s="5"/>
      <c r="I248" s="5"/>
      <c r="P248" s="220"/>
      <c r="Q248" s="122"/>
      <c r="R248" s="122"/>
      <c r="S248" s="122"/>
      <c r="T248" s="122"/>
      <c r="W248" s="5"/>
      <c r="X248" s="5"/>
      <c r="AE248" s="220"/>
      <c r="AF248" s="122"/>
      <c r="AG248" s="122"/>
      <c r="AH248" s="122"/>
      <c r="AI248" s="122"/>
      <c r="AL248" s="5"/>
      <c r="AM248" s="5"/>
      <c r="AT248" s="220"/>
      <c r="AU248" s="122"/>
      <c r="AV248" s="122"/>
      <c r="AW248" s="122"/>
      <c r="AX248" s="122"/>
      <c r="BA248" s="5"/>
      <c r="BB248" s="5"/>
    </row>
    <row r="249">
      <c r="A249" s="220"/>
      <c r="B249" s="122"/>
      <c r="C249" s="122"/>
      <c r="D249" s="122"/>
      <c r="E249" s="122"/>
      <c r="H249" s="5"/>
      <c r="I249" s="5"/>
      <c r="P249" s="220"/>
      <c r="Q249" s="122"/>
      <c r="R249" s="122"/>
      <c r="S249" s="122"/>
      <c r="T249" s="122"/>
      <c r="W249" s="5"/>
      <c r="X249" s="5"/>
      <c r="AE249" s="220"/>
      <c r="AF249" s="122"/>
      <c r="AG249" s="122"/>
      <c r="AH249" s="122"/>
      <c r="AI249" s="122"/>
      <c r="AL249" s="5"/>
      <c r="AM249" s="5"/>
      <c r="AT249" s="220"/>
      <c r="AU249" s="122"/>
      <c r="AV249" s="122"/>
      <c r="AW249" s="122"/>
      <c r="AX249" s="122"/>
      <c r="BA249" s="5"/>
      <c r="BB249" s="5"/>
    </row>
    <row r="250">
      <c r="A250" s="220"/>
      <c r="B250" s="122"/>
      <c r="C250" s="122"/>
      <c r="D250" s="122"/>
      <c r="E250" s="122"/>
      <c r="H250" s="5"/>
      <c r="I250" s="5"/>
      <c r="P250" s="220"/>
      <c r="Q250" s="122"/>
      <c r="R250" s="122"/>
      <c r="S250" s="122"/>
      <c r="T250" s="122"/>
      <c r="W250" s="5"/>
      <c r="X250" s="5"/>
      <c r="AE250" s="220"/>
      <c r="AF250" s="122"/>
      <c r="AG250" s="122"/>
      <c r="AH250" s="122"/>
      <c r="AI250" s="122"/>
      <c r="AL250" s="5"/>
      <c r="AM250" s="5"/>
      <c r="AT250" s="220"/>
      <c r="AU250" s="122"/>
      <c r="AV250" s="122"/>
      <c r="AW250" s="122"/>
      <c r="AX250" s="122"/>
      <c r="BA250" s="5"/>
      <c r="BB250" s="5"/>
    </row>
    <row r="251">
      <c r="A251" s="220"/>
      <c r="B251" s="122"/>
      <c r="C251" s="122"/>
      <c r="D251" s="122"/>
      <c r="E251" s="122"/>
      <c r="H251" s="5"/>
      <c r="I251" s="5"/>
      <c r="P251" s="220"/>
      <c r="Q251" s="122"/>
      <c r="R251" s="122"/>
      <c r="S251" s="122"/>
      <c r="T251" s="122"/>
      <c r="W251" s="5"/>
      <c r="X251" s="5"/>
      <c r="AE251" s="220"/>
      <c r="AF251" s="122"/>
      <c r="AG251" s="122"/>
      <c r="AH251" s="122"/>
      <c r="AI251" s="122"/>
      <c r="AL251" s="5"/>
      <c r="AM251" s="5"/>
      <c r="AT251" s="220"/>
      <c r="AU251" s="122"/>
      <c r="AV251" s="122"/>
      <c r="AW251" s="122"/>
      <c r="AX251" s="122"/>
      <c r="BA251" s="5"/>
      <c r="BB251" s="5"/>
    </row>
    <row r="252">
      <c r="A252" s="220"/>
      <c r="B252" s="122"/>
      <c r="C252" s="122"/>
      <c r="D252" s="122"/>
      <c r="E252" s="122"/>
      <c r="H252" s="5"/>
      <c r="I252" s="5"/>
      <c r="P252" s="220"/>
      <c r="Q252" s="122"/>
      <c r="R252" s="122"/>
      <c r="S252" s="122"/>
      <c r="T252" s="122"/>
      <c r="W252" s="5"/>
      <c r="X252" s="5"/>
      <c r="AE252" s="220"/>
      <c r="AF252" s="122"/>
      <c r="AG252" s="122"/>
      <c r="AH252" s="122"/>
      <c r="AI252" s="122"/>
      <c r="AL252" s="5"/>
      <c r="AM252" s="5"/>
      <c r="AT252" s="220"/>
      <c r="AU252" s="122"/>
      <c r="AV252" s="122"/>
      <c r="AW252" s="122"/>
      <c r="AX252" s="122"/>
      <c r="BA252" s="5"/>
      <c r="BB252" s="5"/>
    </row>
    <row r="253">
      <c r="A253" s="220"/>
      <c r="B253" s="122"/>
      <c r="C253" s="122"/>
      <c r="D253" s="122"/>
      <c r="E253" s="122"/>
      <c r="H253" s="5"/>
      <c r="I253" s="5"/>
      <c r="P253" s="220"/>
      <c r="Q253" s="122"/>
      <c r="R253" s="122"/>
      <c r="S253" s="122"/>
      <c r="T253" s="122"/>
      <c r="W253" s="5"/>
      <c r="X253" s="5"/>
      <c r="AE253" s="220"/>
      <c r="AF253" s="122"/>
      <c r="AG253" s="122"/>
      <c r="AH253" s="122"/>
      <c r="AI253" s="122"/>
      <c r="AL253" s="5"/>
      <c r="AM253" s="5"/>
      <c r="AT253" s="220"/>
      <c r="AU253" s="122"/>
      <c r="AV253" s="122"/>
      <c r="AW253" s="122"/>
      <c r="AX253" s="122"/>
      <c r="BA253" s="5"/>
      <c r="BB253" s="5"/>
    </row>
    <row r="254">
      <c r="A254" s="220"/>
      <c r="B254" s="122"/>
      <c r="C254" s="122"/>
      <c r="D254" s="122"/>
      <c r="E254" s="122"/>
      <c r="H254" s="5"/>
      <c r="I254" s="5"/>
      <c r="P254" s="220"/>
      <c r="Q254" s="122"/>
      <c r="R254" s="122"/>
      <c r="S254" s="122"/>
      <c r="T254" s="122"/>
      <c r="W254" s="5"/>
      <c r="X254" s="5"/>
      <c r="AE254" s="220"/>
      <c r="AF254" s="122"/>
      <c r="AG254" s="122"/>
      <c r="AH254" s="122"/>
      <c r="AI254" s="122"/>
      <c r="AL254" s="5"/>
      <c r="AM254" s="5"/>
      <c r="AT254" s="220"/>
      <c r="AU254" s="122"/>
      <c r="AV254" s="122"/>
      <c r="AW254" s="122"/>
      <c r="AX254" s="122"/>
      <c r="BA254" s="5"/>
      <c r="BB254" s="5"/>
    </row>
    <row r="255">
      <c r="A255" s="220"/>
      <c r="B255" s="122"/>
      <c r="C255" s="122"/>
      <c r="D255" s="122"/>
      <c r="E255" s="122"/>
      <c r="H255" s="5"/>
      <c r="I255" s="5"/>
      <c r="P255" s="220"/>
      <c r="Q255" s="122"/>
      <c r="R255" s="122"/>
      <c r="S255" s="122"/>
      <c r="T255" s="122"/>
      <c r="W255" s="5"/>
      <c r="X255" s="5"/>
      <c r="AE255" s="220"/>
      <c r="AF255" s="122"/>
      <c r="AG255" s="122"/>
      <c r="AH255" s="122"/>
      <c r="AI255" s="122"/>
      <c r="AL255" s="5"/>
      <c r="AM255" s="5"/>
      <c r="AT255" s="220"/>
      <c r="AU255" s="122"/>
      <c r="AV255" s="122"/>
      <c r="AW255" s="122"/>
      <c r="AX255" s="122"/>
      <c r="BA255" s="5"/>
      <c r="BB255" s="5"/>
    </row>
    <row r="256">
      <c r="A256" s="220"/>
      <c r="B256" s="122"/>
      <c r="C256" s="122"/>
      <c r="D256" s="122"/>
      <c r="E256" s="122"/>
      <c r="H256" s="5"/>
      <c r="I256" s="5"/>
      <c r="P256" s="220"/>
      <c r="Q256" s="122"/>
      <c r="R256" s="122"/>
      <c r="S256" s="122"/>
      <c r="T256" s="122"/>
      <c r="W256" s="5"/>
      <c r="X256" s="5"/>
      <c r="AE256" s="220"/>
      <c r="AF256" s="122"/>
      <c r="AG256" s="122"/>
      <c r="AH256" s="122"/>
      <c r="AI256" s="122"/>
      <c r="AL256" s="5"/>
      <c r="AM256" s="5"/>
      <c r="AT256" s="220"/>
      <c r="AU256" s="122"/>
      <c r="AV256" s="122"/>
      <c r="AW256" s="122"/>
      <c r="AX256" s="122"/>
      <c r="BA256" s="5"/>
      <c r="BB256" s="5"/>
    </row>
    <row r="257">
      <c r="A257" s="220"/>
      <c r="B257" s="122"/>
      <c r="C257" s="122"/>
      <c r="D257" s="122"/>
      <c r="E257" s="122"/>
      <c r="H257" s="5"/>
      <c r="I257" s="5"/>
      <c r="P257" s="220"/>
      <c r="Q257" s="122"/>
      <c r="R257" s="122"/>
      <c r="S257" s="122"/>
      <c r="T257" s="122"/>
      <c r="W257" s="5"/>
      <c r="X257" s="5"/>
      <c r="AE257" s="220"/>
      <c r="AF257" s="122"/>
      <c r="AG257" s="122"/>
      <c r="AH257" s="122"/>
      <c r="AI257" s="122"/>
      <c r="AL257" s="5"/>
      <c r="AM257" s="5"/>
      <c r="AT257" s="220"/>
      <c r="AU257" s="122"/>
      <c r="AV257" s="122"/>
      <c r="AW257" s="122"/>
      <c r="AX257" s="122"/>
      <c r="BA257" s="5"/>
      <c r="BB257" s="5"/>
    </row>
    <row r="258">
      <c r="A258" s="220"/>
      <c r="B258" s="122"/>
      <c r="C258" s="122"/>
      <c r="D258" s="122"/>
      <c r="E258" s="122"/>
      <c r="H258" s="5"/>
      <c r="I258" s="5"/>
      <c r="P258" s="220"/>
      <c r="Q258" s="122"/>
      <c r="R258" s="122"/>
      <c r="S258" s="122"/>
      <c r="T258" s="122"/>
      <c r="W258" s="5"/>
      <c r="X258" s="5"/>
      <c r="AE258" s="220"/>
      <c r="AF258" s="122"/>
      <c r="AG258" s="122"/>
      <c r="AH258" s="122"/>
      <c r="AI258" s="122"/>
      <c r="AL258" s="5"/>
      <c r="AM258" s="5"/>
      <c r="AT258" s="220"/>
      <c r="AU258" s="122"/>
      <c r="AV258" s="122"/>
      <c r="AW258" s="122"/>
      <c r="AX258" s="122"/>
      <c r="BA258" s="5"/>
      <c r="BB258" s="5"/>
    </row>
    <row r="259">
      <c r="A259" s="220"/>
      <c r="B259" s="122"/>
      <c r="C259" s="122"/>
      <c r="D259" s="122"/>
      <c r="E259" s="122"/>
      <c r="H259" s="5"/>
      <c r="I259" s="5"/>
      <c r="P259" s="220"/>
      <c r="Q259" s="122"/>
      <c r="R259" s="122"/>
      <c r="S259" s="122"/>
      <c r="T259" s="122"/>
      <c r="W259" s="5"/>
      <c r="X259" s="5"/>
      <c r="AE259" s="220"/>
      <c r="AF259" s="122"/>
      <c r="AG259" s="122"/>
      <c r="AH259" s="122"/>
      <c r="AI259" s="122"/>
      <c r="AL259" s="5"/>
      <c r="AM259" s="5"/>
      <c r="AT259" s="220"/>
      <c r="AU259" s="122"/>
      <c r="AV259" s="122"/>
      <c r="AW259" s="122"/>
      <c r="AX259" s="122"/>
      <c r="BA259" s="5"/>
      <c r="BB259" s="5"/>
    </row>
    <row r="260">
      <c r="A260" s="220"/>
      <c r="B260" s="122"/>
      <c r="C260" s="122"/>
      <c r="D260" s="122"/>
      <c r="E260" s="122"/>
      <c r="H260" s="5"/>
      <c r="I260" s="5"/>
      <c r="P260" s="220"/>
      <c r="Q260" s="122"/>
      <c r="R260" s="122"/>
      <c r="S260" s="122"/>
      <c r="T260" s="122"/>
      <c r="W260" s="5"/>
      <c r="X260" s="5"/>
      <c r="AE260" s="220"/>
      <c r="AF260" s="122"/>
      <c r="AG260" s="122"/>
      <c r="AH260" s="122"/>
      <c r="AI260" s="122"/>
      <c r="AL260" s="5"/>
      <c r="AM260" s="5"/>
      <c r="AT260" s="220"/>
      <c r="AU260" s="122"/>
      <c r="AV260" s="122"/>
      <c r="AW260" s="122"/>
      <c r="AX260" s="122"/>
      <c r="BA260" s="5"/>
      <c r="BB260" s="5"/>
    </row>
    <row r="261">
      <c r="A261" s="220"/>
      <c r="B261" s="122"/>
      <c r="C261" s="122"/>
      <c r="D261" s="122"/>
      <c r="E261" s="122"/>
      <c r="H261" s="5"/>
      <c r="I261" s="5"/>
      <c r="P261" s="220"/>
      <c r="Q261" s="122"/>
      <c r="R261" s="122"/>
      <c r="S261" s="122"/>
      <c r="T261" s="122"/>
      <c r="W261" s="5"/>
      <c r="X261" s="5"/>
      <c r="AE261" s="220"/>
      <c r="AF261" s="122"/>
      <c r="AG261" s="122"/>
      <c r="AH261" s="122"/>
      <c r="AI261" s="122"/>
      <c r="AL261" s="5"/>
      <c r="AM261" s="5"/>
      <c r="AT261" s="220"/>
      <c r="AU261" s="122"/>
      <c r="AV261" s="122"/>
      <c r="AW261" s="122"/>
      <c r="AX261" s="122"/>
      <c r="BA261" s="5"/>
      <c r="BB261" s="5"/>
    </row>
    <row r="262">
      <c r="A262" s="220"/>
      <c r="B262" s="122"/>
      <c r="C262" s="122"/>
      <c r="D262" s="122"/>
      <c r="E262" s="122"/>
      <c r="H262" s="5"/>
      <c r="I262" s="5"/>
      <c r="P262" s="220"/>
      <c r="Q262" s="122"/>
      <c r="R262" s="122"/>
      <c r="S262" s="122"/>
      <c r="T262" s="122"/>
      <c r="W262" s="5"/>
      <c r="X262" s="5"/>
      <c r="AE262" s="220"/>
      <c r="AF262" s="122"/>
      <c r="AG262" s="122"/>
      <c r="AH262" s="122"/>
      <c r="AI262" s="122"/>
      <c r="AL262" s="5"/>
      <c r="AM262" s="5"/>
      <c r="AT262" s="220"/>
      <c r="AU262" s="122"/>
      <c r="AV262" s="122"/>
      <c r="AW262" s="122"/>
      <c r="AX262" s="122"/>
      <c r="BA262" s="5"/>
      <c r="BB262" s="5"/>
    </row>
    <row r="263">
      <c r="A263" s="220"/>
      <c r="B263" s="122"/>
      <c r="C263" s="122"/>
      <c r="D263" s="122"/>
      <c r="E263" s="122"/>
      <c r="H263" s="5"/>
      <c r="I263" s="5"/>
      <c r="P263" s="220"/>
      <c r="Q263" s="122"/>
      <c r="R263" s="122"/>
      <c r="S263" s="122"/>
      <c r="T263" s="122"/>
      <c r="W263" s="5"/>
      <c r="X263" s="5"/>
      <c r="AE263" s="220"/>
      <c r="AF263" s="122"/>
      <c r="AG263" s="122"/>
      <c r="AH263" s="122"/>
      <c r="AI263" s="122"/>
      <c r="AL263" s="5"/>
      <c r="AM263" s="5"/>
      <c r="AT263" s="220"/>
      <c r="AU263" s="122"/>
      <c r="AV263" s="122"/>
      <c r="AW263" s="122"/>
      <c r="AX263" s="122"/>
      <c r="BA263" s="5"/>
      <c r="BB263" s="5"/>
    </row>
    <row r="264">
      <c r="A264" s="220"/>
      <c r="B264" s="122"/>
      <c r="C264" s="122"/>
      <c r="D264" s="122"/>
      <c r="E264" s="122"/>
      <c r="H264" s="5"/>
      <c r="I264" s="5"/>
      <c r="P264" s="220"/>
      <c r="Q264" s="122"/>
      <c r="R264" s="122"/>
      <c r="S264" s="122"/>
      <c r="T264" s="122"/>
      <c r="W264" s="5"/>
      <c r="X264" s="5"/>
      <c r="AE264" s="220"/>
      <c r="AF264" s="122"/>
      <c r="AG264" s="122"/>
      <c r="AH264" s="122"/>
      <c r="AI264" s="122"/>
      <c r="AL264" s="5"/>
      <c r="AM264" s="5"/>
      <c r="AT264" s="220"/>
      <c r="AU264" s="122"/>
      <c r="AV264" s="122"/>
      <c r="AW264" s="122"/>
      <c r="AX264" s="122"/>
      <c r="BA264" s="5"/>
      <c r="BB264" s="5"/>
    </row>
    <row r="265">
      <c r="A265" s="220"/>
      <c r="B265" s="122"/>
      <c r="C265" s="122"/>
      <c r="D265" s="122"/>
      <c r="E265" s="122"/>
      <c r="H265" s="5"/>
      <c r="I265" s="5"/>
      <c r="P265" s="220"/>
      <c r="Q265" s="122"/>
      <c r="R265" s="122"/>
      <c r="S265" s="122"/>
      <c r="T265" s="122"/>
      <c r="W265" s="5"/>
      <c r="X265" s="5"/>
      <c r="AE265" s="220"/>
      <c r="AF265" s="122"/>
      <c r="AG265" s="122"/>
      <c r="AH265" s="122"/>
      <c r="AI265" s="122"/>
      <c r="AL265" s="5"/>
      <c r="AM265" s="5"/>
      <c r="AT265" s="220"/>
      <c r="AU265" s="122"/>
      <c r="AV265" s="122"/>
      <c r="AW265" s="122"/>
      <c r="AX265" s="122"/>
      <c r="BA265" s="5"/>
      <c r="BB265" s="5"/>
    </row>
    <row r="266">
      <c r="A266" s="220"/>
      <c r="B266" s="122"/>
      <c r="C266" s="122"/>
      <c r="D266" s="122"/>
      <c r="E266" s="122"/>
      <c r="H266" s="5"/>
      <c r="I266" s="5"/>
      <c r="P266" s="220"/>
      <c r="Q266" s="122"/>
      <c r="R266" s="122"/>
      <c r="S266" s="122"/>
      <c r="T266" s="122"/>
      <c r="W266" s="5"/>
      <c r="X266" s="5"/>
      <c r="AE266" s="220"/>
      <c r="AF266" s="122"/>
      <c r="AG266" s="122"/>
      <c r="AH266" s="122"/>
      <c r="AI266" s="122"/>
      <c r="AL266" s="5"/>
      <c r="AM266" s="5"/>
      <c r="AT266" s="220"/>
      <c r="AU266" s="122"/>
      <c r="AV266" s="122"/>
      <c r="AW266" s="122"/>
      <c r="AX266" s="122"/>
      <c r="BA266" s="5"/>
      <c r="BB266" s="5"/>
    </row>
    <row r="267">
      <c r="A267" s="220"/>
      <c r="B267" s="122"/>
      <c r="C267" s="122"/>
      <c r="D267" s="122"/>
      <c r="E267" s="122"/>
      <c r="H267" s="5"/>
      <c r="I267" s="5"/>
      <c r="P267" s="220"/>
      <c r="Q267" s="122"/>
      <c r="R267" s="122"/>
      <c r="S267" s="122"/>
      <c r="T267" s="122"/>
      <c r="W267" s="5"/>
      <c r="X267" s="5"/>
      <c r="AE267" s="220"/>
      <c r="AF267" s="122"/>
      <c r="AG267" s="122"/>
      <c r="AH267" s="122"/>
      <c r="AI267" s="122"/>
      <c r="AL267" s="5"/>
      <c r="AM267" s="5"/>
      <c r="AT267" s="220"/>
      <c r="AU267" s="122"/>
      <c r="AV267" s="122"/>
      <c r="AW267" s="122"/>
      <c r="AX267" s="122"/>
      <c r="BA267" s="5"/>
      <c r="BB267" s="5"/>
    </row>
    <row r="268">
      <c r="A268" s="220"/>
      <c r="B268" s="122"/>
      <c r="C268" s="122"/>
      <c r="D268" s="122"/>
      <c r="E268" s="122"/>
      <c r="H268" s="5"/>
      <c r="I268" s="5"/>
      <c r="P268" s="220"/>
      <c r="Q268" s="122"/>
      <c r="R268" s="122"/>
      <c r="S268" s="122"/>
      <c r="T268" s="122"/>
      <c r="W268" s="5"/>
      <c r="X268" s="5"/>
      <c r="AE268" s="220"/>
      <c r="AF268" s="122"/>
      <c r="AG268" s="122"/>
      <c r="AH268" s="122"/>
      <c r="AI268" s="122"/>
      <c r="AL268" s="5"/>
      <c r="AM268" s="5"/>
      <c r="AT268" s="220"/>
      <c r="AU268" s="122"/>
      <c r="AV268" s="122"/>
      <c r="AW268" s="122"/>
      <c r="AX268" s="122"/>
      <c r="BA268" s="5"/>
      <c r="BB268" s="5"/>
    </row>
    <row r="269">
      <c r="A269" s="220"/>
      <c r="B269" s="122"/>
      <c r="C269" s="122"/>
      <c r="D269" s="122"/>
      <c r="E269" s="122"/>
      <c r="H269" s="5"/>
      <c r="I269" s="5"/>
      <c r="P269" s="220"/>
      <c r="Q269" s="122"/>
      <c r="R269" s="122"/>
      <c r="S269" s="122"/>
      <c r="T269" s="122"/>
      <c r="W269" s="5"/>
      <c r="X269" s="5"/>
      <c r="AE269" s="220"/>
      <c r="AF269" s="122"/>
      <c r="AG269" s="122"/>
      <c r="AH269" s="122"/>
      <c r="AI269" s="122"/>
      <c r="AL269" s="5"/>
      <c r="AM269" s="5"/>
      <c r="AT269" s="220"/>
      <c r="AU269" s="122"/>
      <c r="AV269" s="122"/>
      <c r="AW269" s="122"/>
      <c r="AX269" s="122"/>
      <c r="BA269" s="5"/>
      <c r="BB269" s="5"/>
    </row>
    <row r="270">
      <c r="A270" s="220"/>
      <c r="B270" s="122"/>
      <c r="C270" s="122"/>
      <c r="D270" s="122"/>
      <c r="E270" s="122"/>
      <c r="H270" s="5"/>
      <c r="I270" s="5"/>
      <c r="P270" s="220"/>
      <c r="Q270" s="122"/>
      <c r="R270" s="122"/>
      <c r="S270" s="122"/>
      <c r="T270" s="122"/>
      <c r="W270" s="5"/>
      <c r="X270" s="5"/>
      <c r="AE270" s="220"/>
      <c r="AF270" s="122"/>
      <c r="AG270" s="122"/>
      <c r="AH270" s="122"/>
      <c r="AI270" s="122"/>
      <c r="AL270" s="5"/>
      <c r="AM270" s="5"/>
      <c r="AT270" s="220"/>
      <c r="AU270" s="122"/>
      <c r="AV270" s="122"/>
      <c r="AW270" s="122"/>
      <c r="AX270" s="122"/>
      <c r="BA270" s="5"/>
      <c r="BB270" s="5"/>
    </row>
    <row r="271">
      <c r="A271" s="220"/>
      <c r="B271" s="122"/>
      <c r="C271" s="122"/>
      <c r="D271" s="122"/>
      <c r="E271" s="122"/>
      <c r="H271" s="5"/>
      <c r="I271" s="5"/>
      <c r="P271" s="220"/>
      <c r="Q271" s="122"/>
      <c r="R271" s="122"/>
      <c r="S271" s="122"/>
      <c r="T271" s="122"/>
      <c r="W271" s="5"/>
      <c r="X271" s="5"/>
      <c r="AE271" s="220"/>
      <c r="AF271" s="122"/>
      <c r="AG271" s="122"/>
      <c r="AH271" s="122"/>
      <c r="AI271" s="122"/>
      <c r="AL271" s="5"/>
      <c r="AM271" s="5"/>
      <c r="AT271" s="220"/>
      <c r="AU271" s="122"/>
      <c r="AV271" s="122"/>
      <c r="AW271" s="122"/>
      <c r="AX271" s="122"/>
      <c r="BA271" s="5"/>
      <c r="BB271" s="5"/>
    </row>
    <row r="272">
      <c r="A272" s="220"/>
      <c r="B272" s="122"/>
      <c r="C272" s="122"/>
      <c r="D272" s="122"/>
      <c r="E272" s="122"/>
      <c r="H272" s="5"/>
      <c r="I272" s="5"/>
      <c r="P272" s="220"/>
      <c r="Q272" s="122"/>
      <c r="R272" s="122"/>
      <c r="S272" s="122"/>
      <c r="T272" s="122"/>
      <c r="W272" s="5"/>
      <c r="X272" s="5"/>
      <c r="AE272" s="220"/>
      <c r="AF272" s="122"/>
      <c r="AG272" s="122"/>
      <c r="AH272" s="122"/>
      <c r="AI272" s="122"/>
      <c r="AL272" s="5"/>
      <c r="AM272" s="5"/>
      <c r="AT272" s="220"/>
      <c r="AU272" s="122"/>
      <c r="AV272" s="122"/>
      <c r="AW272" s="122"/>
      <c r="AX272" s="122"/>
      <c r="BA272" s="5"/>
      <c r="BB272" s="5"/>
    </row>
    <row r="273">
      <c r="A273" s="220"/>
      <c r="B273" s="122"/>
      <c r="C273" s="122"/>
      <c r="D273" s="122"/>
      <c r="E273" s="122"/>
      <c r="H273" s="5"/>
      <c r="I273" s="5"/>
      <c r="P273" s="220"/>
      <c r="Q273" s="122"/>
      <c r="R273" s="122"/>
      <c r="S273" s="122"/>
      <c r="T273" s="122"/>
      <c r="W273" s="5"/>
      <c r="X273" s="5"/>
      <c r="AE273" s="220"/>
      <c r="AF273" s="122"/>
      <c r="AG273" s="122"/>
      <c r="AH273" s="122"/>
      <c r="AI273" s="122"/>
      <c r="AL273" s="5"/>
      <c r="AM273" s="5"/>
      <c r="AT273" s="220"/>
      <c r="AU273" s="122"/>
      <c r="AV273" s="122"/>
      <c r="AW273" s="122"/>
      <c r="AX273" s="122"/>
      <c r="BA273" s="5"/>
      <c r="BB273" s="5"/>
    </row>
    <row r="274">
      <c r="A274" s="220"/>
      <c r="B274" s="122"/>
      <c r="C274" s="122"/>
      <c r="D274" s="122"/>
      <c r="E274" s="122"/>
      <c r="H274" s="5"/>
      <c r="I274" s="5"/>
      <c r="P274" s="220"/>
      <c r="Q274" s="122"/>
      <c r="R274" s="122"/>
      <c r="S274" s="122"/>
      <c r="T274" s="122"/>
      <c r="W274" s="5"/>
      <c r="X274" s="5"/>
      <c r="AE274" s="220"/>
      <c r="AF274" s="122"/>
      <c r="AG274" s="122"/>
      <c r="AH274" s="122"/>
      <c r="AI274" s="122"/>
      <c r="AL274" s="5"/>
      <c r="AM274" s="5"/>
      <c r="AT274" s="220"/>
      <c r="AU274" s="122"/>
      <c r="AV274" s="122"/>
      <c r="AW274" s="122"/>
      <c r="AX274" s="122"/>
      <c r="BA274" s="5"/>
      <c r="BB274" s="5"/>
    </row>
    <row r="275">
      <c r="A275" s="220"/>
      <c r="B275" s="122"/>
      <c r="C275" s="122"/>
      <c r="D275" s="122"/>
      <c r="E275" s="122"/>
      <c r="H275" s="5"/>
      <c r="I275" s="5"/>
      <c r="P275" s="220"/>
      <c r="Q275" s="122"/>
      <c r="R275" s="122"/>
      <c r="S275" s="122"/>
      <c r="T275" s="122"/>
      <c r="W275" s="5"/>
      <c r="X275" s="5"/>
      <c r="AE275" s="220"/>
      <c r="AF275" s="122"/>
      <c r="AG275" s="122"/>
      <c r="AH275" s="122"/>
      <c r="AI275" s="122"/>
      <c r="AL275" s="5"/>
      <c r="AM275" s="5"/>
      <c r="AT275" s="220"/>
      <c r="AU275" s="122"/>
      <c r="AV275" s="122"/>
      <c r="AW275" s="122"/>
      <c r="AX275" s="122"/>
      <c r="BA275" s="5"/>
      <c r="BB275" s="5"/>
    </row>
    <row r="276">
      <c r="A276" s="220"/>
      <c r="B276" s="122"/>
      <c r="C276" s="122"/>
      <c r="D276" s="122"/>
      <c r="E276" s="122"/>
      <c r="H276" s="5"/>
      <c r="I276" s="5"/>
      <c r="P276" s="220"/>
      <c r="Q276" s="122"/>
      <c r="R276" s="122"/>
      <c r="S276" s="122"/>
      <c r="T276" s="122"/>
      <c r="W276" s="5"/>
      <c r="X276" s="5"/>
      <c r="AE276" s="220"/>
      <c r="AF276" s="122"/>
      <c r="AG276" s="122"/>
      <c r="AH276" s="122"/>
      <c r="AI276" s="122"/>
      <c r="AL276" s="5"/>
      <c r="AM276" s="5"/>
      <c r="AT276" s="220"/>
      <c r="AU276" s="122"/>
      <c r="AV276" s="122"/>
      <c r="AW276" s="122"/>
      <c r="AX276" s="122"/>
      <c r="BA276" s="5"/>
      <c r="BB276" s="5"/>
    </row>
    <row r="277">
      <c r="A277" s="220"/>
      <c r="B277" s="122"/>
      <c r="C277" s="122"/>
      <c r="D277" s="122"/>
      <c r="E277" s="122"/>
      <c r="H277" s="5"/>
      <c r="I277" s="5"/>
      <c r="P277" s="220"/>
      <c r="Q277" s="122"/>
      <c r="R277" s="122"/>
      <c r="S277" s="122"/>
      <c r="T277" s="122"/>
      <c r="W277" s="5"/>
      <c r="X277" s="5"/>
      <c r="AE277" s="220"/>
      <c r="AF277" s="122"/>
      <c r="AG277" s="122"/>
      <c r="AH277" s="122"/>
      <c r="AI277" s="122"/>
      <c r="AL277" s="5"/>
      <c r="AM277" s="5"/>
      <c r="AT277" s="220"/>
      <c r="AU277" s="122"/>
      <c r="AV277" s="122"/>
      <c r="AW277" s="122"/>
      <c r="AX277" s="122"/>
      <c r="BA277" s="5"/>
      <c r="BB277" s="5"/>
    </row>
    <row r="278">
      <c r="A278" s="220"/>
      <c r="B278" s="122"/>
      <c r="C278" s="122"/>
      <c r="D278" s="122"/>
      <c r="E278" s="122"/>
      <c r="H278" s="5"/>
      <c r="I278" s="5"/>
      <c r="P278" s="220"/>
      <c r="Q278" s="122"/>
      <c r="R278" s="122"/>
      <c r="S278" s="122"/>
      <c r="T278" s="122"/>
      <c r="W278" s="5"/>
      <c r="X278" s="5"/>
      <c r="AE278" s="220"/>
      <c r="AF278" s="122"/>
      <c r="AG278" s="122"/>
      <c r="AH278" s="122"/>
      <c r="AI278" s="122"/>
      <c r="AL278" s="5"/>
      <c r="AM278" s="5"/>
      <c r="AT278" s="220"/>
      <c r="AU278" s="122"/>
      <c r="AV278" s="122"/>
      <c r="AW278" s="122"/>
      <c r="AX278" s="122"/>
      <c r="BA278" s="5"/>
      <c r="BB278" s="5"/>
    </row>
    <row r="279">
      <c r="A279" s="220"/>
      <c r="B279" s="122"/>
      <c r="C279" s="122"/>
      <c r="D279" s="122"/>
      <c r="E279" s="122"/>
      <c r="H279" s="5"/>
      <c r="I279" s="5"/>
      <c r="P279" s="220"/>
      <c r="Q279" s="122"/>
      <c r="R279" s="122"/>
      <c r="S279" s="122"/>
      <c r="T279" s="122"/>
      <c r="W279" s="5"/>
      <c r="X279" s="5"/>
      <c r="AE279" s="220"/>
      <c r="AF279" s="122"/>
      <c r="AG279" s="122"/>
      <c r="AH279" s="122"/>
      <c r="AI279" s="122"/>
      <c r="AL279" s="5"/>
      <c r="AM279" s="5"/>
      <c r="AT279" s="220"/>
      <c r="AU279" s="122"/>
      <c r="AV279" s="122"/>
      <c r="AW279" s="122"/>
      <c r="AX279" s="122"/>
      <c r="BA279" s="5"/>
      <c r="BB279" s="5"/>
    </row>
    <row r="280">
      <c r="A280" s="220"/>
      <c r="B280" s="122"/>
      <c r="C280" s="122"/>
      <c r="D280" s="122"/>
      <c r="E280" s="122"/>
      <c r="H280" s="5"/>
      <c r="I280" s="5"/>
      <c r="P280" s="220"/>
      <c r="Q280" s="122"/>
      <c r="R280" s="122"/>
      <c r="S280" s="122"/>
      <c r="T280" s="122"/>
      <c r="W280" s="5"/>
      <c r="X280" s="5"/>
      <c r="AE280" s="220"/>
      <c r="AF280" s="122"/>
      <c r="AG280" s="122"/>
      <c r="AH280" s="122"/>
      <c r="AI280" s="122"/>
      <c r="AL280" s="5"/>
      <c r="AM280" s="5"/>
      <c r="AT280" s="220"/>
      <c r="AU280" s="122"/>
      <c r="AV280" s="122"/>
      <c r="AW280" s="122"/>
      <c r="AX280" s="122"/>
      <c r="BA280" s="5"/>
      <c r="BB280" s="5"/>
    </row>
    <row r="281">
      <c r="A281" s="220"/>
      <c r="B281" s="122"/>
      <c r="C281" s="122"/>
      <c r="D281" s="122"/>
      <c r="E281" s="122"/>
      <c r="H281" s="5"/>
      <c r="I281" s="5"/>
      <c r="P281" s="220"/>
      <c r="Q281" s="122"/>
      <c r="R281" s="122"/>
      <c r="S281" s="122"/>
      <c r="T281" s="122"/>
      <c r="W281" s="5"/>
      <c r="X281" s="5"/>
      <c r="AE281" s="220"/>
      <c r="AF281" s="122"/>
      <c r="AG281" s="122"/>
      <c r="AH281" s="122"/>
      <c r="AI281" s="122"/>
      <c r="AL281" s="5"/>
      <c r="AM281" s="5"/>
      <c r="AT281" s="220"/>
      <c r="AU281" s="122"/>
      <c r="AV281" s="122"/>
      <c r="AW281" s="122"/>
      <c r="AX281" s="122"/>
      <c r="BA281" s="5"/>
      <c r="BB281" s="5"/>
    </row>
    <row r="282">
      <c r="A282" s="220"/>
      <c r="B282" s="122"/>
      <c r="C282" s="122"/>
      <c r="D282" s="122"/>
      <c r="E282" s="122"/>
      <c r="H282" s="5"/>
      <c r="I282" s="5"/>
      <c r="P282" s="220"/>
      <c r="Q282" s="122"/>
      <c r="R282" s="122"/>
      <c r="S282" s="122"/>
      <c r="T282" s="122"/>
      <c r="W282" s="5"/>
      <c r="X282" s="5"/>
      <c r="AE282" s="220"/>
      <c r="AF282" s="122"/>
      <c r="AG282" s="122"/>
      <c r="AH282" s="122"/>
      <c r="AI282" s="122"/>
      <c r="AL282" s="5"/>
      <c r="AM282" s="5"/>
      <c r="AT282" s="220"/>
      <c r="AU282" s="122"/>
      <c r="AV282" s="122"/>
      <c r="AW282" s="122"/>
      <c r="AX282" s="122"/>
      <c r="BA282" s="5"/>
      <c r="BB282" s="5"/>
    </row>
    <row r="283">
      <c r="A283" s="220"/>
      <c r="B283" s="122"/>
      <c r="C283" s="122"/>
      <c r="D283" s="122"/>
      <c r="E283" s="122"/>
      <c r="H283" s="5"/>
      <c r="I283" s="5"/>
      <c r="P283" s="220"/>
      <c r="Q283" s="122"/>
      <c r="R283" s="122"/>
      <c r="S283" s="122"/>
      <c r="T283" s="122"/>
      <c r="W283" s="5"/>
      <c r="X283" s="5"/>
      <c r="AE283" s="220"/>
      <c r="AF283" s="122"/>
      <c r="AG283" s="122"/>
      <c r="AH283" s="122"/>
      <c r="AI283" s="122"/>
      <c r="AL283" s="5"/>
      <c r="AM283" s="5"/>
      <c r="AT283" s="220"/>
      <c r="AU283" s="122"/>
      <c r="AV283" s="122"/>
      <c r="AW283" s="122"/>
      <c r="AX283" s="122"/>
      <c r="BA283" s="5"/>
      <c r="BB283" s="5"/>
    </row>
    <row r="284">
      <c r="A284" s="220"/>
      <c r="B284" s="122"/>
      <c r="C284" s="122"/>
      <c r="D284" s="122"/>
      <c r="E284" s="122"/>
      <c r="H284" s="5"/>
      <c r="I284" s="5"/>
      <c r="P284" s="220"/>
      <c r="Q284" s="122"/>
      <c r="R284" s="122"/>
      <c r="S284" s="122"/>
      <c r="T284" s="122"/>
      <c r="W284" s="5"/>
      <c r="X284" s="5"/>
      <c r="AE284" s="220"/>
      <c r="AF284" s="122"/>
      <c r="AG284" s="122"/>
      <c r="AH284" s="122"/>
      <c r="AI284" s="122"/>
      <c r="AL284" s="5"/>
      <c r="AM284" s="5"/>
      <c r="AT284" s="220"/>
      <c r="AU284" s="122"/>
      <c r="AV284" s="122"/>
      <c r="AW284" s="122"/>
      <c r="AX284" s="122"/>
      <c r="BA284" s="5"/>
      <c r="BB284" s="5"/>
    </row>
    <row r="285">
      <c r="A285" s="220"/>
      <c r="B285" s="122"/>
      <c r="C285" s="122"/>
      <c r="D285" s="122"/>
      <c r="E285" s="122"/>
      <c r="H285" s="5"/>
      <c r="I285" s="5"/>
      <c r="P285" s="220"/>
      <c r="Q285" s="122"/>
      <c r="R285" s="122"/>
      <c r="S285" s="122"/>
      <c r="T285" s="122"/>
      <c r="W285" s="5"/>
      <c r="X285" s="5"/>
      <c r="AE285" s="220"/>
      <c r="AF285" s="122"/>
      <c r="AG285" s="122"/>
      <c r="AH285" s="122"/>
      <c r="AI285" s="122"/>
      <c r="AL285" s="5"/>
      <c r="AM285" s="5"/>
      <c r="AT285" s="220"/>
      <c r="AU285" s="122"/>
      <c r="AV285" s="122"/>
      <c r="AW285" s="122"/>
      <c r="AX285" s="122"/>
      <c r="BA285" s="5"/>
      <c r="BB285" s="5"/>
    </row>
    <row r="286">
      <c r="A286" s="220"/>
      <c r="B286" s="122"/>
      <c r="C286" s="122"/>
      <c r="D286" s="122"/>
      <c r="E286" s="122"/>
      <c r="H286" s="5"/>
      <c r="I286" s="5"/>
      <c r="P286" s="220"/>
      <c r="Q286" s="122"/>
      <c r="R286" s="122"/>
      <c r="S286" s="122"/>
      <c r="T286" s="122"/>
      <c r="W286" s="5"/>
      <c r="X286" s="5"/>
      <c r="AE286" s="220"/>
      <c r="AF286" s="122"/>
      <c r="AG286" s="122"/>
      <c r="AH286" s="122"/>
      <c r="AI286" s="122"/>
      <c r="AL286" s="5"/>
      <c r="AM286" s="5"/>
      <c r="AT286" s="220"/>
      <c r="AU286" s="122"/>
      <c r="AV286" s="122"/>
      <c r="AW286" s="122"/>
      <c r="AX286" s="122"/>
      <c r="BA286" s="5"/>
      <c r="BB286" s="5"/>
    </row>
    <row r="287">
      <c r="A287" s="220"/>
      <c r="B287" s="122"/>
      <c r="C287" s="122"/>
      <c r="D287" s="122"/>
      <c r="E287" s="122"/>
      <c r="H287" s="5"/>
      <c r="I287" s="5"/>
      <c r="P287" s="220"/>
      <c r="Q287" s="122"/>
      <c r="R287" s="122"/>
      <c r="S287" s="122"/>
      <c r="T287" s="122"/>
      <c r="W287" s="5"/>
      <c r="X287" s="5"/>
      <c r="AE287" s="220"/>
      <c r="AF287" s="122"/>
      <c r="AG287" s="122"/>
      <c r="AH287" s="122"/>
      <c r="AI287" s="122"/>
      <c r="AL287" s="5"/>
      <c r="AM287" s="5"/>
      <c r="AT287" s="220"/>
      <c r="AU287" s="122"/>
      <c r="AV287" s="122"/>
      <c r="AW287" s="122"/>
      <c r="AX287" s="122"/>
      <c r="BA287" s="5"/>
      <c r="BB287" s="5"/>
    </row>
    <row r="288">
      <c r="A288" s="220"/>
      <c r="B288" s="122"/>
      <c r="C288" s="122"/>
      <c r="D288" s="122"/>
      <c r="E288" s="122"/>
      <c r="H288" s="5"/>
      <c r="I288" s="5"/>
      <c r="P288" s="220"/>
      <c r="Q288" s="122"/>
      <c r="R288" s="122"/>
      <c r="S288" s="122"/>
      <c r="T288" s="122"/>
      <c r="W288" s="5"/>
      <c r="X288" s="5"/>
      <c r="AE288" s="220"/>
      <c r="AF288" s="122"/>
      <c r="AG288" s="122"/>
      <c r="AH288" s="122"/>
      <c r="AI288" s="122"/>
      <c r="AL288" s="5"/>
      <c r="AM288" s="5"/>
      <c r="AT288" s="220"/>
      <c r="AU288" s="122"/>
      <c r="AV288" s="122"/>
      <c r="AW288" s="122"/>
      <c r="AX288" s="122"/>
      <c r="BA288" s="5"/>
      <c r="BB288" s="5"/>
    </row>
    <row r="289">
      <c r="A289" s="220"/>
      <c r="B289" s="122"/>
      <c r="C289" s="122"/>
      <c r="D289" s="122"/>
      <c r="E289" s="122"/>
      <c r="H289" s="5"/>
      <c r="I289" s="5"/>
      <c r="P289" s="220"/>
      <c r="Q289" s="122"/>
      <c r="R289" s="122"/>
      <c r="S289" s="122"/>
      <c r="T289" s="122"/>
      <c r="W289" s="5"/>
      <c r="X289" s="5"/>
      <c r="AE289" s="220"/>
      <c r="AF289" s="122"/>
      <c r="AG289" s="122"/>
      <c r="AH289" s="122"/>
      <c r="AI289" s="122"/>
      <c r="AL289" s="5"/>
      <c r="AM289" s="5"/>
      <c r="AT289" s="220"/>
      <c r="AU289" s="122"/>
      <c r="AV289" s="122"/>
      <c r="AW289" s="122"/>
      <c r="AX289" s="122"/>
      <c r="BA289" s="5"/>
      <c r="BB289" s="5"/>
    </row>
    <row r="290">
      <c r="A290" s="220"/>
      <c r="B290" s="122"/>
      <c r="C290" s="122"/>
      <c r="D290" s="122"/>
      <c r="E290" s="122"/>
      <c r="H290" s="5"/>
      <c r="I290" s="5"/>
      <c r="P290" s="220"/>
      <c r="Q290" s="122"/>
      <c r="R290" s="122"/>
      <c r="S290" s="122"/>
      <c r="T290" s="122"/>
      <c r="W290" s="5"/>
      <c r="X290" s="5"/>
      <c r="AE290" s="220"/>
      <c r="AF290" s="122"/>
      <c r="AG290" s="122"/>
      <c r="AH290" s="122"/>
      <c r="AI290" s="122"/>
      <c r="AL290" s="5"/>
      <c r="AM290" s="5"/>
      <c r="AT290" s="220"/>
      <c r="AU290" s="122"/>
      <c r="AV290" s="122"/>
      <c r="AW290" s="122"/>
      <c r="AX290" s="122"/>
      <c r="BA290" s="5"/>
      <c r="BB290" s="5"/>
    </row>
    <row r="291">
      <c r="A291" s="220"/>
      <c r="B291" s="122"/>
      <c r="C291" s="122"/>
      <c r="D291" s="122"/>
      <c r="E291" s="122"/>
      <c r="H291" s="5"/>
      <c r="I291" s="5"/>
      <c r="P291" s="220"/>
      <c r="Q291" s="122"/>
      <c r="R291" s="122"/>
      <c r="S291" s="122"/>
      <c r="T291" s="122"/>
      <c r="W291" s="5"/>
      <c r="X291" s="5"/>
      <c r="AE291" s="220"/>
      <c r="AF291" s="122"/>
      <c r="AG291" s="122"/>
      <c r="AH291" s="122"/>
      <c r="AI291" s="122"/>
      <c r="AL291" s="5"/>
      <c r="AM291" s="5"/>
      <c r="AT291" s="220"/>
      <c r="AU291" s="122"/>
      <c r="AV291" s="122"/>
      <c r="AW291" s="122"/>
      <c r="AX291" s="122"/>
      <c r="BA291" s="5"/>
      <c r="BB291" s="5"/>
    </row>
    <row r="292">
      <c r="A292" s="220"/>
      <c r="B292" s="122"/>
      <c r="C292" s="122"/>
      <c r="D292" s="122"/>
      <c r="E292" s="122"/>
      <c r="H292" s="5"/>
      <c r="I292" s="5"/>
      <c r="P292" s="220"/>
      <c r="Q292" s="122"/>
      <c r="R292" s="122"/>
      <c r="S292" s="122"/>
      <c r="T292" s="122"/>
      <c r="W292" s="5"/>
      <c r="X292" s="5"/>
      <c r="AE292" s="220"/>
      <c r="AF292" s="122"/>
      <c r="AG292" s="122"/>
      <c r="AH292" s="122"/>
      <c r="AI292" s="122"/>
      <c r="AL292" s="5"/>
      <c r="AM292" s="5"/>
      <c r="AT292" s="220"/>
      <c r="AU292" s="122"/>
      <c r="AV292" s="122"/>
      <c r="AW292" s="122"/>
      <c r="AX292" s="122"/>
      <c r="BA292" s="5"/>
      <c r="BB292" s="5"/>
    </row>
    <row r="293">
      <c r="A293" s="220"/>
      <c r="B293" s="122"/>
      <c r="C293" s="122"/>
      <c r="D293" s="122"/>
      <c r="E293" s="122"/>
      <c r="H293" s="5"/>
      <c r="I293" s="5"/>
      <c r="P293" s="220"/>
      <c r="Q293" s="122"/>
      <c r="R293" s="122"/>
      <c r="S293" s="122"/>
      <c r="T293" s="122"/>
      <c r="W293" s="5"/>
      <c r="X293" s="5"/>
      <c r="AE293" s="220"/>
      <c r="AF293" s="122"/>
      <c r="AG293" s="122"/>
      <c r="AH293" s="122"/>
      <c r="AI293" s="122"/>
      <c r="AL293" s="5"/>
      <c r="AM293" s="5"/>
      <c r="AT293" s="220"/>
      <c r="AU293" s="122"/>
      <c r="AV293" s="122"/>
      <c r="AW293" s="122"/>
      <c r="AX293" s="122"/>
      <c r="BA293" s="5"/>
      <c r="BB293" s="5"/>
    </row>
    <row r="294">
      <c r="A294" s="220"/>
      <c r="B294" s="122"/>
      <c r="C294" s="122"/>
      <c r="D294" s="122"/>
      <c r="E294" s="122"/>
      <c r="H294" s="5"/>
      <c r="I294" s="5"/>
      <c r="P294" s="220"/>
      <c r="Q294" s="122"/>
      <c r="R294" s="122"/>
      <c r="S294" s="122"/>
      <c r="T294" s="122"/>
      <c r="W294" s="5"/>
      <c r="X294" s="5"/>
      <c r="AE294" s="220"/>
      <c r="AF294" s="122"/>
      <c r="AG294" s="122"/>
      <c r="AH294" s="122"/>
      <c r="AI294" s="122"/>
      <c r="AL294" s="5"/>
      <c r="AM294" s="5"/>
      <c r="AT294" s="220"/>
      <c r="AU294" s="122"/>
      <c r="AV294" s="122"/>
      <c r="AW294" s="122"/>
      <c r="AX294" s="122"/>
      <c r="BA294" s="5"/>
      <c r="BB294" s="5"/>
    </row>
    <row r="295">
      <c r="A295" s="220"/>
      <c r="B295" s="122"/>
      <c r="C295" s="122"/>
      <c r="D295" s="122"/>
      <c r="E295" s="122"/>
      <c r="H295" s="5"/>
      <c r="I295" s="5"/>
      <c r="P295" s="220"/>
      <c r="Q295" s="122"/>
      <c r="R295" s="122"/>
      <c r="S295" s="122"/>
      <c r="T295" s="122"/>
      <c r="W295" s="5"/>
      <c r="X295" s="5"/>
      <c r="AE295" s="220"/>
      <c r="AF295" s="122"/>
      <c r="AG295" s="122"/>
      <c r="AH295" s="122"/>
      <c r="AI295" s="122"/>
      <c r="AL295" s="5"/>
      <c r="AM295" s="5"/>
      <c r="AT295" s="220"/>
      <c r="AU295" s="122"/>
      <c r="AV295" s="122"/>
      <c r="AW295" s="122"/>
      <c r="AX295" s="122"/>
      <c r="BA295" s="5"/>
      <c r="BB295" s="5"/>
    </row>
    <row r="296">
      <c r="A296" s="220"/>
      <c r="B296" s="122"/>
      <c r="C296" s="122"/>
      <c r="D296" s="122"/>
      <c r="E296" s="122"/>
      <c r="H296" s="5"/>
      <c r="I296" s="5"/>
      <c r="P296" s="220"/>
      <c r="Q296" s="122"/>
      <c r="R296" s="122"/>
      <c r="S296" s="122"/>
      <c r="T296" s="122"/>
      <c r="W296" s="5"/>
      <c r="X296" s="5"/>
      <c r="AE296" s="220"/>
      <c r="AF296" s="122"/>
      <c r="AG296" s="122"/>
      <c r="AH296" s="122"/>
      <c r="AI296" s="122"/>
      <c r="AL296" s="5"/>
      <c r="AM296" s="5"/>
      <c r="AT296" s="220"/>
      <c r="AU296" s="122"/>
      <c r="AV296" s="122"/>
      <c r="AW296" s="122"/>
      <c r="AX296" s="122"/>
      <c r="BA296" s="5"/>
      <c r="BB296" s="5"/>
    </row>
    <row r="297">
      <c r="A297" s="220"/>
      <c r="B297" s="122"/>
      <c r="C297" s="122"/>
      <c r="D297" s="122"/>
      <c r="E297" s="122"/>
      <c r="H297" s="5"/>
      <c r="I297" s="5"/>
      <c r="P297" s="220"/>
      <c r="Q297" s="122"/>
      <c r="R297" s="122"/>
      <c r="S297" s="122"/>
      <c r="T297" s="122"/>
      <c r="W297" s="5"/>
      <c r="X297" s="5"/>
      <c r="AE297" s="220"/>
      <c r="AF297" s="122"/>
      <c r="AG297" s="122"/>
      <c r="AH297" s="122"/>
      <c r="AI297" s="122"/>
      <c r="AL297" s="5"/>
      <c r="AM297" s="5"/>
      <c r="AT297" s="220"/>
      <c r="AU297" s="122"/>
      <c r="AV297" s="122"/>
      <c r="AW297" s="122"/>
      <c r="AX297" s="122"/>
      <c r="BA297" s="5"/>
      <c r="BB297" s="5"/>
    </row>
    <row r="298">
      <c r="A298" s="220"/>
      <c r="B298" s="122"/>
      <c r="C298" s="122"/>
      <c r="D298" s="122"/>
      <c r="E298" s="122"/>
      <c r="H298" s="5"/>
      <c r="I298" s="5"/>
      <c r="P298" s="220"/>
      <c r="Q298" s="122"/>
      <c r="R298" s="122"/>
      <c r="S298" s="122"/>
      <c r="T298" s="122"/>
      <c r="W298" s="5"/>
      <c r="X298" s="5"/>
      <c r="AE298" s="220"/>
      <c r="AF298" s="122"/>
      <c r="AG298" s="122"/>
      <c r="AH298" s="122"/>
      <c r="AI298" s="122"/>
      <c r="AL298" s="5"/>
      <c r="AM298" s="5"/>
      <c r="AT298" s="220"/>
      <c r="AU298" s="122"/>
      <c r="AV298" s="122"/>
      <c r="AW298" s="122"/>
      <c r="AX298" s="122"/>
      <c r="BA298" s="5"/>
      <c r="BB298" s="5"/>
    </row>
    <row r="299">
      <c r="A299" s="220"/>
      <c r="B299" s="122"/>
      <c r="C299" s="122"/>
      <c r="D299" s="122"/>
      <c r="E299" s="122"/>
      <c r="H299" s="5"/>
      <c r="I299" s="5"/>
      <c r="P299" s="220"/>
      <c r="Q299" s="122"/>
      <c r="R299" s="122"/>
      <c r="S299" s="122"/>
      <c r="T299" s="122"/>
      <c r="W299" s="5"/>
      <c r="X299" s="5"/>
      <c r="AE299" s="220"/>
      <c r="AF299" s="122"/>
      <c r="AG299" s="122"/>
      <c r="AH299" s="122"/>
      <c r="AI299" s="122"/>
      <c r="AL299" s="5"/>
      <c r="AM299" s="5"/>
      <c r="AT299" s="220"/>
      <c r="AU299" s="122"/>
      <c r="AV299" s="122"/>
      <c r="AW299" s="122"/>
      <c r="AX299" s="122"/>
      <c r="BA299" s="5"/>
      <c r="BB299" s="5"/>
    </row>
    <row r="300">
      <c r="A300" s="220"/>
      <c r="B300" s="122"/>
      <c r="C300" s="122"/>
      <c r="D300" s="122"/>
      <c r="E300" s="122"/>
      <c r="H300" s="5"/>
      <c r="I300" s="5"/>
      <c r="P300" s="220"/>
      <c r="Q300" s="122"/>
      <c r="R300" s="122"/>
      <c r="S300" s="122"/>
      <c r="T300" s="122"/>
      <c r="W300" s="5"/>
      <c r="X300" s="5"/>
      <c r="AE300" s="220"/>
      <c r="AF300" s="122"/>
      <c r="AG300" s="122"/>
      <c r="AH300" s="122"/>
      <c r="AI300" s="122"/>
      <c r="AL300" s="5"/>
      <c r="AM300" s="5"/>
      <c r="AT300" s="220"/>
      <c r="AU300" s="122"/>
      <c r="AV300" s="122"/>
      <c r="AW300" s="122"/>
      <c r="AX300" s="122"/>
      <c r="BA300" s="5"/>
      <c r="BB300" s="5"/>
    </row>
    <row r="301">
      <c r="A301" s="220"/>
      <c r="B301" s="122"/>
      <c r="C301" s="122"/>
      <c r="D301" s="122"/>
      <c r="E301" s="122"/>
      <c r="H301" s="5"/>
      <c r="I301" s="5"/>
      <c r="P301" s="220"/>
      <c r="Q301" s="122"/>
      <c r="R301" s="122"/>
      <c r="S301" s="122"/>
      <c r="T301" s="122"/>
      <c r="W301" s="5"/>
      <c r="X301" s="5"/>
      <c r="AE301" s="220"/>
      <c r="AF301" s="122"/>
      <c r="AG301" s="122"/>
      <c r="AH301" s="122"/>
      <c r="AI301" s="122"/>
      <c r="AL301" s="5"/>
      <c r="AM301" s="5"/>
      <c r="AT301" s="220"/>
      <c r="AU301" s="122"/>
      <c r="AV301" s="122"/>
      <c r="AW301" s="122"/>
      <c r="AX301" s="122"/>
      <c r="BA301" s="5"/>
      <c r="BB301" s="5"/>
    </row>
    <row r="302">
      <c r="A302" s="220"/>
      <c r="B302" s="122"/>
      <c r="C302" s="122"/>
      <c r="D302" s="122"/>
      <c r="E302" s="122"/>
      <c r="H302" s="5"/>
      <c r="I302" s="5"/>
      <c r="P302" s="220"/>
      <c r="Q302" s="122"/>
      <c r="R302" s="122"/>
      <c r="S302" s="122"/>
      <c r="T302" s="122"/>
      <c r="W302" s="5"/>
      <c r="X302" s="5"/>
      <c r="AE302" s="220"/>
      <c r="AF302" s="122"/>
      <c r="AG302" s="122"/>
      <c r="AH302" s="122"/>
      <c r="AI302" s="122"/>
      <c r="AL302" s="5"/>
      <c r="AM302" s="5"/>
      <c r="AT302" s="220"/>
      <c r="AU302" s="122"/>
      <c r="AV302" s="122"/>
      <c r="AW302" s="122"/>
      <c r="AX302" s="122"/>
      <c r="BA302" s="5"/>
      <c r="BB302" s="5"/>
    </row>
    <row r="303">
      <c r="A303" s="220"/>
      <c r="B303" s="122"/>
      <c r="C303" s="122"/>
      <c r="D303" s="122"/>
      <c r="E303" s="122"/>
      <c r="H303" s="5"/>
      <c r="I303" s="5"/>
      <c r="P303" s="220"/>
      <c r="Q303" s="122"/>
      <c r="R303" s="122"/>
      <c r="S303" s="122"/>
      <c r="T303" s="122"/>
      <c r="W303" s="5"/>
      <c r="X303" s="5"/>
      <c r="AE303" s="220"/>
      <c r="AF303" s="122"/>
      <c r="AG303" s="122"/>
      <c r="AH303" s="122"/>
      <c r="AI303" s="122"/>
      <c r="AL303" s="5"/>
      <c r="AM303" s="5"/>
      <c r="AT303" s="220"/>
      <c r="AU303" s="122"/>
      <c r="AV303" s="122"/>
      <c r="AW303" s="122"/>
      <c r="AX303" s="122"/>
      <c r="BA303" s="5"/>
      <c r="BB303" s="5"/>
    </row>
    <row r="304">
      <c r="A304" s="220"/>
      <c r="B304" s="122"/>
      <c r="C304" s="122"/>
      <c r="D304" s="122"/>
      <c r="E304" s="122"/>
      <c r="H304" s="5"/>
      <c r="I304" s="5"/>
      <c r="P304" s="220"/>
      <c r="Q304" s="122"/>
      <c r="R304" s="122"/>
      <c r="S304" s="122"/>
      <c r="T304" s="122"/>
      <c r="W304" s="5"/>
      <c r="X304" s="5"/>
      <c r="AE304" s="220"/>
      <c r="AF304" s="122"/>
      <c r="AG304" s="122"/>
      <c r="AH304" s="122"/>
      <c r="AI304" s="122"/>
      <c r="AL304" s="5"/>
      <c r="AM304" s="5"/>
      <c r="AT304" s="220"/>
      <c r="AU304" s="122"/>
      <c r="AV304" s="122"/>
      <c r="AW304" s="122"/>
      <c r="AX304" s="122"/>
      <c r="BA304" s="5"/>
      <c r="BB304" s="5"/>
    </row>
    <row r="305">
      <c r="A305" s="220"/>
      <c r="B305" s="122"/>
      <c r="C305" s="122"/>
      <c r="D305" s="122"/>
      <c r="E305" s="122"/>
      <c r="H305" s="5"/>
      <c r="I305" s="5"/>
      <c r="P305" s="220"/>
      <c r="Q305" s="122"/>
      <c r="R305" s="122"/>
      <c r="S305" s="122"/>
      <c r="T305" s="122"/>
      <c r="W305" s="5"/>
      <c r="X305" s="5"/>
      <c r="AE305" s="220"/>
      <c r="AF305" s="122"/>
      <c r="AG305" s="122"/>
      <c r="AH305" s="122"/>
      <c r="AI305" s="122"/>
      <c r="AL305" s="5"/>
      <c r="AM305" s="5"/>
      <c r="AT305" s="220"/>
      <c r="AU305" s="122"/>
      <c r="AV305" s="122"/>
      <c r="AW305" s="122"/>
      <c r="AX305" s="122"/>
      <c r="BA305" s="5"/>
      <c r="BB305" s="5"/>
    </row>
    <row r="306">
      <c r="A306" s="220"/>
      <c r="B306" s="122"/>
      <c r="C306" s="122"/>
      <c r="D306" s="122"/>
      <c r="E306" s="122"/>
      <c r="H306" s="5"/>
      <c r="I306" s="5"/>
      <c r="P306" s="220"/>
      <c r="Q306" s="122"/>
      <c r="R306" s="122"/>
      <c r="S306" s="122"/>
      <c r="T306" s="122"/>
      <c r="W306" s="5"/>
      <c r="X306" s="5"/>
      <c r="AE306" s="220"/>
      <c r="AF306" s="122"/>
      <c r="AG306" s="122"/>
      <c r="AH306" s="122"/>
      <c r="AI306" s="122"/>
      <c r="AL306" s="5"/>
      <c r="AM306" s="5"/>
      <c r="AT306" s="220"/>
      <c r="AU306" s="122"/>
      <c r="AV306" s="122"/>
      <c r="AW306" s="122"/>
      <c r="AX306" s="122"/>
      <c r="BA306" s="5"/>
      <c r="BB306" s="5"/>
    </row>
    <row r="307">
      <c r="A307" s="220"/>
      <c r="B307" s="122"/>
      <c r="C307" s="122"/>
      <c r="D307" s="122"/>
      <c r="E307" s="122"/>
      <c r="H307" s="5"/>
      <c r="I307" s="5"/>
      <c r="P307" s="220"/>
      <c r="Q307" s="122"/>
      <c r="R307" s="122"/>
      <c r="S307" s="122"/>
      <c r="T307" s="122"/>
      <c r="W307" s="5"/>
      <c r="X307" s="5"/>
      <c r="AE307" s="220"/>
      <c r="AF307" s="122"/>
      <c r="AG307" s="122"/>
      <c r="AH307" s="122"/>
      <c r="AI307" s="122"/>
      <c r="AL307" s="5"/>
      <c r="AM307" s="5"/>
      <c r="AT307" s="220"/>
      <c r="AU307" s="122"/>
      <c r="AV307" s="122"/>
      <c r="AW307" s="122"/>
      <c r="AX307" s="122"/>
      <c r="BA307" s="5"/>
      <c r="BB307" s="5"/>
    </row>
    <row r="308">
      <c r="A308" s="220"/>
      <c r="B308" s="122"/>
      <c r="C308" s="122"/>
      <c r="D308" s="122"/>
      <c r="E308" s="122"/>
      <c r="H308" s="5"/>
      <c r="I308" s="5"/>
      <c r="P308" s="220"/>
      <c r="Q308" s="122"/>
      <c r="R308" s="122"/>
      <c r="S308" s="122"/>
      <c r="T308" s="122"/>
      <c r="W308" s="5"/>
      <c r="X308" s="5"/>
      <c r="AE308" s="220"/>
      <c r="AF308" s="122"/>
      <c r="AG308" s="122"/>
      <c r="AH308" s="122"/>
      <c r="AI308" s="122"/>
      <c r="AL308" s="5"/>
      <c r="AM308" s="5"/>
      <c r="AT308" s="220"/>
      <c r="AU308" s="122"/>
      <c r="AV308" s="122"/>
      <c r="AW308" s="122"/>
      <c r="AX308" s="122"/>
      <c r="BA308" s="5"/>
      <c r="BB308" s="5"/>
    </row>
    <row r="309">
      <c r="A309" s="220"/>
      <c r="B309" s="122"/>
      <c r="C309" s="122"/>
      <c r="D309" s="122"/>
      <c r="E309" s="122"/>
      <c r="H309" s="5"/>
      <c r="I309" s="5"/>
      <c r="P309" s="220"/>
      <c r="Q309" s="122"/>
      <c r="R309" s="122"/>
      <c r="S309" s="122"/>
      <c r="T309" s="122"/>
      <c r="W309" s="5"/>
      <c r="X309" s="5"/>
      <c r="AE309" s="220"/>
      <c r="AF309" s="122"/>
      <c r="AG309" s="122"/>
      <c r="AH309" s="122"/>
      <c r="AI309" s="122"/>
      <c r="AL309" s="5"/>
      <c r="AM309" s="5"/>
      <c r="AT309" s="220"/>
      <c r="AU309" s="122"/>
      <c r="AV309" s="122"/>
      <c r="AW309" s="122"/>
      <c r="AX309" s="122"/>
      <c r="BA309" s="5"/>
      <c r="BB309" s="5"/>
    </row>
    <row r="310">
      <c r="A310" s="220"/>
      <c r="B310" s="122"/>
      <c r="C310" s="122"/>
      <c r="D310" s="122"/>
      <c r="E310" s="122"/>
      <c r="H310" s="5"/>
      <c r="I310" s="5"/>
      <c r="P310" s="220"/>
      <c r="Q310" s="122"/>
      <c r="R310" s="122"/>
      <c r="S310" s="122"/>
      <c r="T310" s="122"/>
      <c r="W310" s="5"/>
      <c r="X310" s="5"/>
      <c r="AE310" s="220"/>
      <c r="AF310" s="122"/>
      <c r="AG310" s="122"/>
      <c r="AH310" s="122"/>
      <c r="AI310" s="122"/>
      <c r="AL310" s="5"/>
      <c r="AM310" s="5"/>
      <c r="AT310" s="220"/>
      <c r="AU310" s="122"/>
      <c r="AV310" s="122"/>
      <c r="AW310" s="122"/>
      <c r="AX310" s="122"/>
      <c r="BA310" s="5"/>
      <c r="BB310" s="5"/>
    </row>
    <row r="311">
      <c r="A311" s="220"/>
      <c r="B311" s="122"/>
      <c r="C311" s="122"/>
      <c r="D311" s="122"/>
      <c r="E311" s="122"/>
      <c r="H311" s="5"/>
      <c r="I311" s="5"/>
      <c r="P311" s="220"/>
      <c r="Q311" s="122"/>
      <c r="R311" s="122"/>
      <c r="S311" s="122"/>
      <c r="T311" s="122"/>
      <c r="W311" s="5"/>
      <c r="X311" s="5"/>
      <c r="AE311" s="220"/>
      <c r="AF311" s="122"/>
      <c r="AG311" s="122"/>
      <c r="AH311" s="122"/>
      <c r="AI311" s="122"/>
      <c r="AL311" s="5"/>
      <c r="AM311" s="5"/>
      <c r="AT311" s="220"/>
      <c r="AU311" s="122"/>
      <c r="AV311" s="122"/>
      <c r="AW311" s="122"/>
      <c r="AX311" s="122"/>
      <c r="BA311" s="5"/>
      <c r="BB311" s="5"/>
    </row>
    <row r="312">
      <c r="A312" s="220"/>
      <c r="B312" s="122"/>
      <c r="C312" s="122"/>
      <c r="D312" s="122"/>
      <c r="E312" s="122"/>
      <c r="H312" s="5"/>
      <c r="I312" s="5"/>
      <c r="P312" s="220"/>
      <c r="Q312" s="122"/>
      <c r="R312" s="122"/>
      <c r="S312" s="122"/>
      <c r="T312" s="122"/>
      <c r="W312" s="5"/>
      <c r="X312" s="5"/>
      <c r="AE312" s="220"/>
      <c r="AF312" s="122"/>
      <c r="AG312" s="122"/>
      <c r="AH312" s="122"/>
      <c r="AI312" s="122"/>
      <c r="AL312" s="5"/>
      <c r="AM312" s="5"/>
      <c r="AT312" s="220"/>
      <c r="AU312" s="122"/>
      <c r="AV312" s="122"/>
      <c r="AW312" s="122"/>
      <c r="AX312" s="122"/>
      <c r="BA312" s="5"/>
      <c r="BB312" s="5"/>
    </row>
    <row r="313">
      <c r="A313" s="220"/>
      <c r="B313" s="122"/>
      <c r="C313" s="122"/>
      <c r="D313" s="122"/>
      <c r="E313" s="122"/>
      <c r="H313" s="5"/>
      <c r="I313" s="5"/>
      <c r="P313" s="220"/>
      <c r="Q313" s="122"/>
      <c r="R313" s="122"/>
      <c r="S313" s="122"/>
      <c r="T313" s="122"/>
      <c r="W313" s="5"/>
      <c r="X313" s="5"/>
      <c r="AE313" s="220"/>
      <c r="AF313" s="122"/>
      <c r="AG313" s="122"/>
      <c r="AH313" s="122"/>
      <c r="AI313" s="122"/>
      <c r="AL313" s="5"/>
      <c r="AM313" s="5"/>
      <c r="AT313" s="220"/>
      <c r="AU313" s="122"/>
      <c r="AV313" s="122"/>
      <c r="AW313" s="122"/>
      <c r="AX313" s="122"/>
      <c r="BA313" s="5"/>
      <c r="BB313" s="5"/>
    </row>
    <row r="314">
      <c r="A314" s="220"/>
      <c r="B314" s="122"/>
      <c r="C314" s="122"/>
      <c r="D314" s="122"/>
      <c r="E314" s="122"/>
      <c r="H314" s="5"/>
      <c r="I314" s="5"/>
      <c r="P314" s="220"/>
      <c r="Q314" s="122"/>
      <c r="R314" s="122"/>
      <c r="S314" s="122"/>
      <c r="T314" s="122"/>
      <c r="W314" s="5"/>
      <c r="X314" s="5"/>
      <c r="AE314" s="220"/>
      <c r="AF314" s="122"/>
      <c r="AG314" s="122"/>
      <c r="AH314" s="122"/>
      <c r="AI314" s="122"/>
      <c r="AL314" s="5"/>
      <c r="AM314" s="5"/>
      <c r="AT314" s="220"/>
      <c r="AU314" s="122"/>
      <c r="AV314" s="122"/>
      <c r="AW314" s="122"/>
      <c r="AX314" s="122"/>
      <c r="BA314" s="5"/>
      <c r="BB314" s="5"/>
    </row>
    <row r="315">
      <c r="A315" s="220"/>
      <c r="B315" s="122"/>
      <c r="C315" s="122"/>
      <c r="D315" s="122"/>
      <c r="E315" s="122"/>
      <c r="H315" s="5"/>
      <c r="I315" s="5"/>
      <c r="P315" s="220"/>
      <c r="Q315" s="122"/>
      <c r="R315" s="122"/>
      <c r="S315" s="122"/>
      <c r="T315" s="122"/>
      <c r="W315" s="5"/>
      <c r="X315" s="5"/>
      <c r="AE315" s="220"/>
      <c r="AF315" s="122"/>
      <c r="AG315" s="122"/>
      <c r="AH315" s="122"/>
      <c r="AI315" s="122"/>
      <c r="AL315" s="5"/>
      <c r="AM315" s="5"/>
      <c r="AT315" s="220"/>
      <c r="AU315" s="122"/>
      <c r="AV315" s="122"/>
      <c r="AW315" s="122"/>
      <c r="AX315" s="122"/>
      <c r="BA315" s="5"/>
      <c r="BB315" s="5"/>
    </row>
    <row r="316">
      <c r="A316" s="220"/>
      <c r="B316" s="122"/>
      <c r="C316" s="122"/>
      <c r="D316" s="122"/>
      <c r="E316" s="122"/>
      <c r="H316" s="5"/>
      <c r="I316" s="5"/>
      <c r="P316" s="220"/>
      <c r="Q316" s="122"/>
      <c r="R316" s="122"/>
      <c r="S316" s="122"/>
      <c r="T316" s="122"/>
      <c r="W316" s="5"/>
      <c r="X316" s="5"/>
      <c r="AE316" s="220"/>
      <c r="AF316" s="122"/>
      <c r="AG316" s="122"/>
      <c r="AH316" s="122"/>
      <c r="AI316" s="122"/>
      <c r="AL316" s="5"/>
      <c r="AM316" s="5"/>
      <c r="AT316" s="220"/>
      <c r="AU316" s="122"/>
      <c r="AV316" s="122"/>
      <c r="AW316" s="122"/>
      <c r="AX316" s="122"/>
      <c r="BA316" s="5"/>
      <c r="BB316" s="5"/>
    </row>
    <row r="317">
      <c r="A317" s="220"/>
      <c r="B317" s="122"/>
      <c r="C317" s="122"/>
      <c r="D317" s="122"/>
      <c r="E317" s="122"/>
      <c r="H317" s="5"/>
      <c r="I317" s="5"/>
      <c r="P317" s="220"/>
      <c r="Q317" s="122"/>
      <c r="R317" s="122"/>
      <c r="S317" s="122"/>
      <c r="T317" s="122"/>
      <c r="W317" s="5"/>
      <c r="X317" s="5"/>
      <c r="AE317" s="220"/>
      <c r="AF317" s="122"/>
      <c r="AG317" s="122"/>
      <c r="AH317" s="122"/>
      <c r="AI317" s="122"/>
      <c r="AL317" s="5"/>
      <c r="AM317" s="5"/>
      <c r="AT317" s="220"/>
      <c r="AU317" s="122"/>
      <c r="AV317" s="122"/>
      <c r="AW317" s="122"/>
      <c r="AX317" s="122"/>
      <c r="BA317" s="5"/>
      <c r="BB317" s="5"/>
    </row>
    <row r="318">
      <c r="A318" s="220"/>
      <c r="B318" s="122"/>
      <c r="C318" s="122"/>
      <c r="D318" s="122"/>
      <c r="E318" s="122"/>
      <c r="H318" s="5"/>
      <c r="I318" s="5"/>
      <c r="P318" s="220"/>
      <c r="Q318" s="122"/>
      <c r="R318" s="122"/>
      <c r="S318" s="122"/>
      <c r="T318" s="122"/>
      <c r="W318" s="5"/>
      <c r="X318" s="5"/>
      <c r="AE318" s="220"/>
      <c r="AF318" s="122"/>
      <c r="AG318" s="122"/>
      <c r="AH318" s="122"/>
      <c r="AI318" s="122"/>
      <c r="AL318" s="5"/>
      <c r="AM318" s="5"/>
      <c r="AT318" s="220"/>
      <c r="AU318" s="122"/>
      <c r="AV318" s="122"/>
      <c r="AW318" s="122"/>
      <c r="AX318" s="122"/>
      <c r="BA318" s="5"/>
      <c r="BB318" s="5"/>
    </row>
    <row r="319">
      <c r="A319" s="220"/>
      <c r="B319" s="122"/>
      <c r="C319" s="122"/>
      <c r="D319" s="122"/>
      <c r="E319" s="122"/>
      <c r="H319" s="5"/>
      <c r="I319" s="5"/>
      <c r="P319" s="220"/>
      <c r="Q319" s="122"/>
      <c r="R319" s="122"/>
      <c r="S319" s="122"/>
      <c r="T319" s="122"/>
      <c r="W319" s="5"/>
      <c r="X319" s="5"/>
      <c r="AE319" s="220"/>
      <c r="AF319" s="122"/>
      <c r="AG319" s="122"/>
      <c r="AH319" s="122"/>
      <c r="AI319" s="122"/>
      <c r="AL319" s="5"/>
      <c r="AM319" s="5"/>
      <c r="AT319" s="220"/>
      <c r="AU319" s="122"/>
      <c r="AV319" s="122"/>
      <c r="AW319" s="122"/>
      <c r="AX319" s="122"/>
      <c r="BA319" s="5"/>
      <c r="BB319" s="5"/>
    </row>
    <row r="320">
      <c r="A320" s="220"/>
      <c r="B320" s="122"/>
      <c r="C320" s="122"/>
      <c r="D320" s="122"/>
      <c r="E320" s="122"/>
      <c r="H320" s="5"/>
      <c r="I320" s="5"/>
      <c r="P320" s="220"/>
      <c r="Q320" s="122"/>
      <c r="R320" s="122"/>
      <c r="S320" s="122"/>
      <c r="T320" s="122"/>
      <c r="W320" s="5"/>
      <c r="X320" s="5"/>
      <c r="AE320" s="220"/>
      <c r="AF320" s="122"/>
      <c r="AG320" s="122"/>
      <c r="AH320" s="122"/>
      <c r="AI320" s="122"/>
      <c r="AL320" s="5"/>
      <c r="AM320" s="5"/>
      <c r="AT320" s="220"/>
      <c r="AU320" s="122"/>
      <c r="AV320" s="122"/>
      <c r="AW320" s="122"/>
      <c r="AX320" s="122"/>
      <c r="BA320" s="5"/>
      <c r="BB320" s="5"/>
    </row>
    <row r="321">
      <c r="A321" s="220"/>
      <c r="B321" s="122"/>
      <c r="C321" s="122"/>
      <c r="D321" s="122"/>
      <c r="E321" s="122"/>
      <c r="H321" s="5"/>
      <c r="I321" s="5"/>
      <c r="P321" s="220"/>
      <c r="Q321" s="122"/>
      <c r="R321" s="122"/>
      <c r="S321" s="122"/>
      <c r="T321" s="122"/>
      <c r="W321" s="5"/>
      <c r="X321" s="5"/>
      <c r="AE321" s="220"/>
      <c r="AF321" s="122"/>
      <c r="AG321" s="122"/>
      <c r="AH321" s="122"/>
      <c r="AI321" s="122"/>
      <c r="AL321" s="5"/>
      <c r="AM321" s="5"/>
      <c r="AT321" s="220"/>
      <c r="AU321" s="122"/>
      <c r="AV321" s="122"/>
      <c r="AW321" s="122"/>
      <c r="AX321" s="122"/>
      <c r="BA321" s="5"/>
      <c r="BB321" s="5"/>
    </row>
    <row r="322">
      <c r="A322" s="220"/>
      <c r="B322" s="122"/>
      <c r="C322" s="122"/>
      <c r="D322" s="122"/>
      <c r="E322" s="122"/>
      <c r="H322" s="5"/>
      <c r="I322" s="5"/>
      <c r="P322" s="220"/>
      <c r="Q322" s="122"/>
      <c r="R322" s="122"/>
      <c r="S322" s="122"/>
      <c r="T322" s="122"/>
      <c r="W322" s="5"/>
      <c r="X322" s="5"/>
      <c r="AE322" s="220"/>
      <c r="AF322" s="122"/>
      <c r="AG322" s="122"/>
      <c r="AH322" s="122"/>
      <c r="AI322" s="122"/>
      <c r="AL322" s="5"/>
      <c r="AM322" s="5"/>
      <c r="AT322" s="220"/>
      <c r="AU322" s="122"/>
      <c r="AV322" s="122"/>
      <c r="AW322" s="122"/>
      <c r="AX322" s="122"/>
      <c r="BA322" s="5"/>
      <c r="BB322" s="5"/>
    </row>
    <row r="323">
      <c r="A323" s="220"/>
      <c r="B323" s="122"/>
      <c r="C323" s="122"/>
      <c r="D323" s="122"/>
      <c r="E323" s="122"/>
      <c r="H323" s="5"/>
      <c r="I323" s="5"/>
      <c r="P323" s="220"/>
      <c r="Q323" s="122"/>
      <c r="R323" s="122"/>
      <c r="S323" s="122"/>
      <c r="T323" s="122"/>
      <c r="W323" s="5"/>
      <c r="X323" s="5"/>
      <c r="AE323" s="220"/>
      <c r="AF323" s="122"/>
      <c r="AG323" s="122"/>
      <c r="AH323" s="122"/>
      <c r="AI323" s="122"/>
      <c r="AL323" s="5"/>
      <c r="AM323" s="5"/>
      <c r="AT323" s="220"/>
      <c r="AU323" s="122"/>
      <c r="AV323" s="122"/>
      <c r="AW323" s="122"/>
      <c r="AX323" s="122"/>
      <c r="BA323" s="5"/>
      <c r="BB323" s="5"/>
    </row>
    <row r="324">
      <c r="A324" s="220"/>
      <c r="B324" s="122"/>
      <c r="C324" s="122"/>
      <c r="D324" s="122"/>
      <c r="E324" s="122"/>
      <c r="H324" s="5"/>
      <c r="I324" s="5"/>
      <c r="P324" s="220"/>
      <c r="Q324" s="122"/>
      <c r="R324" s="122"/>
      <c r="S324" s="122"/>
      <c r="T324" s="122"/>
      <c r="W324" s="5"/>
      <c r="X324" s="5"/>
      <c r="AE324" s="220"/>
      <c r="AF324" s="122"/>
      <c r="AG324" s="122"/>
      <c r="AH324" s="122"/>
      <c r="AI324" s="122"/>
      <c r="AL324" s="5"/>
      <c r="AM324" s="5"/>
      <c r="AT324" s="220"/>
      <c r="AU324" s="122"/>
      <c r="AV324" s="122"/>
      <c r="AW324" s="122"/>
      <c r="AX324" s="122"/>
      <c r="BA324" s="5"/>
      <c r="BB324" s="5"/>
    </row>
    <row r="325">
      <c r="A325" s="220"/>
      <c r="B325" s="122"/>
      <c r="C325" s="122"/>
      <c r="D325" s="122"/>
      <c r="E325" s="122"/>
      <c r="H325" s="5"/>
      <c r="I325" s="5"/>
      <c r="P325" s="220"/>
      <c r="Q325" s="122"/>
      <c r="R325" s="122"/>
      <c r="S325" s="122"/>
      <c r="T325" s="122"/>
      <c r="W325" s="5"/>
      <c r="X325" s="5"/>
      <c r="AE325" s="220"/>
      <c r="AF325" s="122"/>
      <c r="AG325" s="122"/>
      <c r="AH325" s="122"/>
      <c r="AI325" s="122"/>
      <c r="AL325" s="5"/>
      <c r="AM325" s="5"/>
      <c r="AT325" s="220"/>
      <c r="AU325" s="122"/>
      <c r="AV325" s="122"/>
      <c r="AW325" s="122"/>
      <c r="AX325" s="122"/>
      <c r="BA325" s="5"/>
      <c r="BB325" s="5"/>
    </row>
    <row r="326">
      <c r="A326" s="220"/>
      <c r="B326" s="122"/>
      <c r="C326" s="122"/>
      <c r="D326" s="122"/>
      <c r="E326" s="122"/>
      <c r="H326" s="5"/>
      <c r="I326" s="5"/>
      <c r="P326" s="220"/>
      <c r="Q326" s="122"/>
      <c r="R326" s="122"/>
      <c r="S326" s="122"/>
      <c r="T326" s="122"/>
      <c r="W326" s="5"/>
      <c r="X326" s="5"/>
      <c r="AE326" s="220"/>
      <c r="AF326" s="122"/>
      <c r="AG326" s="122"/>
      <c r="AH326" s="122"/>
      <c r="AI326" s="122"/>
      <c r="AL326" s="5"/>
      <c r="AM326" s="5"/>
      <c r="AT326" s="220"/>
      <c r="AU326" s="122"/>
      <c r="AV326" s="122"/>
      <c r="AW326" s="122"/>
      <c r="AX326" s="122"/>
      <c r="BA326" s="5"/>
      <c r="BB326" s="5"/>
    </row>
    <row r="327">
      <c r="A327" s="220"/>
      <c r="B327" s="122"/>
      <c r="C327" s="122"/>
      <c r="D327" s="122"/>
      <c r="E327" s="122"/>
      <c r="H327" s="5"/>
      <c r="I327" s="5"/>
      <c r="P327" s="220"/>
      <c r="Q327" s="122"/>
      <c r="R327" s="122"/>
      <c r="S327" s="122"/>
      <c r="T327" s="122"/>
      <c r="W327" s="5"/>
      <c r="X327" s="5"/>
      <c r="AE327" s="220"/>
      <c r="AF327" s="122"/>
      <c r="AG327" s="122"/>
      <c r="AH327" s="122"/>
      <c r="AI327" s="122"/>
      <c r="AL327" s="5"/>
      <c r="AM327" s="5"/>
      <c r="AT327" s="220"/>
      <c r="AU327" s="122"/>
      <c r="AV327" s="122"/>
      <c r="AW327" s="122"/>
      <c r="AX327" s="122"/>
      <c r="BA327" s="5"/>
      <c r="BB327" s="5"/>
    </row>
    <row r="328">
      <c r="A328" s="220"/>
      <c r="B328" s="122"/>
      <c r="C328" s="122"/>
      <c r="D328" s="122"/>
      <c r="E328" s="122"/>
      <c r="H328" s="5"/>
      <c r="I328" s="5"/>
      <c r="P328" s="220"/>
      <c r="Q328" s="122"/>
      <c r="R328" s="122"/>
      <c r="S328" s="122"/>
      <c r="T328" s="122"/>
      <c r="W328" s="5"/>
      <c r="X328" s="5"/>
      <c r="AE328" s="220"/>
      <c r="AF328" s="122"/>
      <c r="AG328" s="122"/>
      <c r="AH328" s="122"/>
      <c r="AI328" s="122"/>
      <c r="AL328" s="5"/>
      <c r="AM328" s="5"/>
      <c r="AT328" s="220"/>
      <c r="AU328" s="122"/>
      <c r="AV328" s="122"/>
      <c r="AW328" s="122"/>
      <c r="AX328" s="122"/>
      <c r="BA328" s="5"/>
      <c r="BB328" s="5"/>
    </row>
    <row r="329">
      <c r="A329" s="220"/>
      <c r="B329" s="122"/>
      <c r="C329" s="122"/>
      <c r="D329" s="122"/>
      <c r="E329" s="122"/>
      <c r="H329" s="5"/>
      <c r="I329" s="5"/>
      <c r="P329" s="220"/>
      <c r="Q329" s="122"/>
      <c r="R329" s="122"/>
      <c r="S329" s="122"/>
      <c r="T329" s="122"/>
      <c r="W329" s="5"/>
      <c r="X329" s="5"/>
      <c r="AE329" s="220"/>
      <c r="AF329" s="122"/>
      <c r="AG329" s="122"/>
      <c r="AH329" s="122"/>
      <c r="AI329" s="122"/>
      <c r="AL329" s="5"/>
      <c r="AM329" s="5"/>
      <c r="AT329" s="220"/>
      <c r="AU329" s="122"/>
      <c r="AV329" s="122"/>
      <c r="AW329" s="122"/>
      <c r="AX329" s="122"/>
      <c r="BA329" s="5"/>
      <c r="BB329" s="5"/>
    </row>
    <row r="330">
      <c r="A330" s="220"/>
      <c r="B330" s="122"/>
      <c r="C330" s="122"/>
      <c r="D330" s="122"/>
      <c r="E330" s="122"/>
      <c r="H330" s="5"/>
      <c r="I330" s="5"/>
      <c r="P330" s="220"/>
      <c r="Q330" s="122"/>
      <c r="R330" s="122"/>
      <c r="S330" s="122"/>
      <c r="T330" s="122"/>
      <c r="W330" s="5"/>
      <c r="X330" s="5"/>
      <c r="AE330" s="220"/>
      <c r="AF330" s="122"/>
      <c r="AG330" s="122"/>
      <c r="AH330" s="122"/>
      <c r="AI330" s="122"/>
      <c r="AL330" s="5"/>
      <c r="AM330" s="5"/>
      <c r="AT330" s="220"/>
      <c r="AU330" s="122"/>
      <c r="AV330" s="122"/>
      <c r="AW330" s="122"/>
      <c r="AX330" s="122"/>
      <c r="BA330" s="5"/>
      <c r="BB330" s="5"/>
    </row>
    <row r="331">
      <c r="A331" s="220"/>
      <c r="B331" s="122"/>
      <c r="C331" s="122"/>
      <c r="D331" s="122"/>
      <c r="E331" s="122"/>
      <c r="H331" s="5"/>
      <c r="I331" s="5"/>
      <c r="P331" s="220"/>
      <c r="Q331" s="122"/>
      <c r="R331" s="122"/>
      <c r="S331" s="122"/>
      <c r="T331" s="122"/>
      <c r="W331" s="5"/>
      <c r="X331" s="5"/>
      <c r="AE331" s="220"/>
      <c r="AF331" s="122"/>
      <c r="AG331" s="122"/>
      <c r="AH331" s="122"/>
      <c r="AI331" s="122"/>
      <c r="AL331" s="5"/>
      <c r="AM331" s="5"/>
      <c r="AT331" s="220"/>
      <c r="AU331" s="122"/>
      <c r="AV331" s="122"/>
      <c r="AW331" s="122"/>
      <c r="AX331" s="122"/>
      <c r="BA331" s="5"/>
      <c r="BB331" s="5"/>
    </row>
    <row r="332">
      <c r="A332" s="220"/>
      <c r="B332" s="122"/>
      <c r="C332" s="122"/>
      <c r="D332" s="122"/>
      <c r="E332" s="122"/>
      <c r="H332" s="5"/>
      <c r="I332" s="5"/>
      <c r="P332" s="220"/>
      <c r="Q332" s="122"/>
      <c r="R332" s="122"/>
      <c r="S332" s="122"/>
      <c r="T332" s="122"/>
      <c r="W332" s="5"/>
      <c r="X332" s="5"/>
      <c r="AE332" s="220"/>
      <c r="AF332" s="122"/>
      <c r="AG332" s="122"/>
      <c r="AH332" s="122"/>
      <c r="AI332" s="122"/>
      <c r="AL332" s="5"/>
      <c r="AM332" s="5"/>
      <c r="AT332" s="220"/>
      <c r="AU332" s="122"/>
      <c r="AV332" s="122"/>
      <c r="AW332" s="122"/>
      <c r="AX332" s="122"/>
      <c r="BA332" s="5"/>
      <c r="BB332" s="5"/>
    </row>
    <row r="333">
      <c r="A333" s="220"/>
      <c r="B333" s="122"/>
      <c r="C333" s="122"/>
      <c r="D333" s="122"/>
      <c r="E333" s="122"/>
      <c r="H333" s="5"/>
      <c r="I333" s="5"/>
      <c r="P333" s="220"/>
      <c r="Q333" s="122"/>
      <c r="R333" s="122"/>
      <c r="S333" s="122"/>
      <c r="T333" s="122"/>
      <c r="W333" s="5"/>
      <c r="X333" s="5"/>
      <c r="AE333" s="220"/>
      <c r="AF333" s="122"/>
      <c r="AG333" s="122"/>
      <c r="AH333" s="122"/>
      <c r="AI333" s="122"/>
      <c r="AL333" s="5"/>
      <c r="AM333" s="5"/>
      <c r="AT333" s="220"/>
      <c r="AU333" s="122"/>
      <c r="AV333" s="122"/>
      <c r="AW333" s="122"/>
      <c r="AX333" s="122"/>
      <c r="BA333" s="5"/>
      <c r="BB333" s="5"/>
    </row>
    <row r="334">
      <c r="A334" s="220"/>
      <c r="B334" s="122"/>
      <c r="C334" s="122"/>
      <c r="D334" s="122"/>
      <c r="E334" s="122"/>
      <c r="H334" s="5"/>
      <c r="I334" s="5"/>
      <c r="P334" s="220"/>
      <c r="Q334" s="122"/>
      <c r="R334" s="122"/>
      <c r="S334" s="122"/>
      <c r="T334" s="122"/>
      <c r="W334" s="5"/>
      <c r="X334" s="5"/>
      <c r="AE334" s="220"/>
      <c r="AF334" s="122"/>
      <c r="AG334" s="122"/>
      <c r="AH334" s="122"/>
      <c r="AI334" s="122"/>
      <c r="AL334" s="5"/>
      <c r="AM334" s="5"/>
      <c r="AT334" s="220"/>
      <c r="AU334" s="122"/>
      <c r="AV334" s="122"/>
      <c r="AW334" s="122"/>
      <c r="AX334" s="122"/>
      <c r="BA334" s="5"/>
      <c r="BB334" s="5"/>
    </row>
    <row r="335">
      <c r="A335" s="220"/>
      <c r="B335" s="122"/>
      <c r="C335" s="122"/>
      <c r="D335" s="122"/>
      <c r="E335" s="122"/>
      <c r="H335" s="5"/>
      <c r="I335" s="5"/>
      <c r="P335" s="220"/>
      <c r="Q335" s="122"/>
      <c r="R335" s="122"/>
      <c r="S335" s="122"/>
      <c r="T335" s="122"/>
      <c r="W335" s="5"/>
      <c r="X335" s="5"/>
      <c r="AE335" s="220"/>
      <c r="AF335" s="122"/>
      <c r="AG335" s="122"/>
      <c r="AH335" s="122"/>
      <c r="AI335" s="122"/>
      <c r="AL335" s="5"/>
      <c r="AM335" s="5"/>
      <c r="AT335" s="220"/>
      <c r="AU335" s="122"/>
      <c r="AV335" s="122"/>
      <c r="AW335" s="122"/>
      <c r="AX335" s="122"/>
      <c r="BA335" s="5"/>
      <c r="BB335" s="5"/>
    </row>
    <row r="336">
      <c r="A336" s="220"/>
      <c r="B336" s="122"/>
      <c r="C336" s="122"/>
      <c r="D336" s="122"/>
      <c r="E336" s="122"/>
      <c r="H336" s="5"/>
      <c r="I336" s="5"/>
      <c r="P336" s="220"/>
      <c r="Q336" s="122"/>
      <c r="R336" s="122"/>
      <c r="S336" s="122"/>
      <c r="T336" s="122"/>
      <c r="W336" s="5"/>
      <c r="X336" s="5"/>
      <c r="AE336" s="220"/>
      <c r="AF336" s="122"/>
      <c r="AG336" s="122"/>
      <c r="AH336" s="122"/>
      <c r="AI336" s="122"/>
      <c r="AL336" s="5"/>
      <c r="AM336" s="5"/>
      <c r="AT336" s="220"/>
      <c r="AU336" s="122"/>
      <c r="AV336" s="122"/>
      <c r="AW336" s="122"/>
      <c r="AX336" s="122"/>
      <c r="BA336" s="5"/>
      <c r="BB336" s="5"/>
    </row>
    <row r="337">
      <c r="A337" s="220"/>
      <c r="B337" s="122"/>
      <c r="C337" s="122"/>
      <c r="D337" s="122"/>
      <c r="E337" s="122"/>
      <c r="H337" s="5"/>
      <c r="I337" s="5"/>
      <c r="P337" s="220"/>
      <c r="Q337" s="122"/>
      <c r="R337" s="122"/>
      <c r="S337" s="122"/>
      <c r="T337" s="122"/>
      <c r="W337" s="5"/>
      <c r="X337" s="5"/>
      <c r="AE337" s="220"/>
      <c r="AF337" s="122"/>
      <c r="AG337" s="122"/>
      <c r="AH337" s="122"/>
      <c r="AI337" s="122"/>
      <c r="AL337" s="5"/>
      <c r="AM337" s="5"/>
      <c r="AT337" s="220"/>
      <c r="AU337" s="122"/>
      <c r="AV337" s="122"/>
      <c r="AW337" s="122"/>
      <c r="AX337" s="122"/>
      <c r="BA337" s="5"/>
      <c r="BB337" s="5"/>
    </row>
    <row r="338">
      <c r="A338" s="220"/>
      <c r="B338" s="122"/>
      <c r="C338" s="122"/>
      <c r="D338" s="122"/>
      <c r="E338" s="122"/>
      <c r="H338" s="5"/>
      <c r="I338" s="5"/>
      <c r="P338" s="220"/>
      <c r="Q338" s="122"/>
      <c r="R338" s="122"/>
      <c r="S338" s="122"/>
      <c r="T338" s="122"/>
      <c r="W338" s="5"/>
      <c r="X338" s="5"/>
      <c r="AE338" s="220"/>
      <c r="AF338" s="122"/>
      <c r="AG338" s="122"/>
      <c r="AH338" s="122"/>
      <c r="AI338" s="122"/>
      <c r="AL338" s="5"/>
      <c r="AM338" s="5"/>
      <c r="AT338" s="220"/>
      <c r="AU338" s="122"/>
      <c r="AV338" s="122"/>
      <c r="AW338" s="122"/>
      <c r="AX338" s="122"/>
      <c r="BA338" s="5"/>
      <c r="BB338" s="5"/>
    </row>
    <row r="339">
      <c r="A339" s="220"/>
      <c r="B339" s="122"/>
      <c r="C339" s="122"/>
      <c r="D339" s="122"/>
      <c r="E339" s="122"/>
      <c r="H339" s="5"/>
      <c r="I339" s="5"/>
      <c r="P339" s="220"/>
      <c r="Q339" s="122"/>
      <c r="R339" s="122"/>
      <c r="S339" s="122"/>
      <c r="T339" s="122"/>
      <c r="W339" s="5"/>
      <c r="X339" s="5"/>
      <c r="AE339" s="220"/>
      <c r="AF339" s="122"/>
      <c r="AG339" s="122"/>
      <c r="AH339" s="122"/>
      <c r="AI339" s="122"/>
      <c r="AL339" s="5"/>
      <c r="AM339" s="5"/>
      <c r="AT339" s="220"/>
      <c r="AU339" s="122"/>
      <c r="AV339" s="122"/>
      <c r="AW339" s="122"/>
      <c r="AX339" s="122"/>
      <c r="BA339" s="5"/>
      <c r="BB339" s="5"/>
    </row>
    <row r="340">
      <c r="A340" s="220"/>
      <c r="B340" s="122"/>
      <c r="C340" s="122"/>
      <c r="D340" s="122"/>
      <c r="E340" s="122"/>
      <c r="H340" s="5"/>
      <c r="I340" s="5"/>
      <c r="P340" s="220"/>
      <c r="Q340" s="122"/>
      <c r="R340" s="122"/>
      <c r="S340" s="122"/>
      <c r="T340" s="122"/>
      <c r="W340" s="5"/>
      <c r="X340" s="5"/>
      <c r="AE340" s="220"/>
      <c r="AF340" s="122"/>
      <c r="AG340" s="122"/>
      <c r="AH340" s="122"/>
      <c r="AI340" s="122"/>
      <c r="AL340" s="5"/>
      <c r="AM340" s="5"/>
      <c r="AT340" s="220"/>
      <c r="AU340" s="122"/>
      <c r="AV340" s="122"/>
      <c r="AW340" s="122"/>
      <c r="AX340" s="122"/>
      <c r="BA340" s="5"/>
      <c r="BB340" s="5"/>
    </row>
    <row r="341">
      <c r="A341" s="220"/>
      <c r="B341" s="122"/>
      <c r="C341" s="122"/>
      <c r="D341" s="122"/>
      <c r="E341" s="122"/>
      <c r="H341" s="5"/>
      <c r="I341" s="5"/>
      <c r="P341" s="220"/>
      <c r="Q341" s="122"/>
      <c r="R341" s="122"/>
      <c r="S341" s="122"/>
      <c r="T341" s="122"/>
      <c r="W341" s="5"/>
      <c r="X341" s="5"/>
      <c r="AE341" s="220"/>
      <c r="AF341" s="122"/>
      <c r="AG341" s="122"/>
      <c r="AH341" s="122"/>
      <c r="AI341" s="122"/>
      <c r="AL341" s="5"/>
      <c r="AM341" s="5"/>
      <c r="AT341" s="220"/>
      <c r="AU341" s="122"/>
      <c r="AV341" s="122"/>
      <c r="AW341" s="122"/>
      <c r="AX341" s="122"/>
      <c r="BA341" s="5"/>
      <c r="BB341" s="5"/>
    </row>
    <row r="342">
      <c r="A342" s="220"/>
      <c r="B342" s="122"/>
      <c r="C342" s="122"/>
      <c r="D342" s="122"/>
      <c r="E342" s="122"/>
      <c r="H342" s="5"/>
      <c r="I342" s="5"/>
      <c r="P342" s="220"/>
      <c r="Q342" s="122"/>
      <c r="R342" s="122"/>
      <c r="S342" s="122"/>
      <c r="T342" s="122"/>
      <c r="W342" s="5"/>
      <c r="X342" s="5"/>
      <c r="AE342" s="220"/>
      <c r="AF342" s="122"/>
      <c r="AG342" s="122"/>
      <c r="AH342" s="122"/>
      <c r="AI342" s="122"/>
      <c r="AL342" s="5"/>
      <c r="AM342" s="5"/>
      <c r="AT342" s="220"/>
      <c r="AU342" s="122"/>
      <c r="AV342" s="122"/>
      <c r="AW342" s="122"/>
      <c r="AX342" s="122"/>
      <c r="BA342" s="5"/>
      <c r="BB342" s="5"/>
    </row>
    <row r="343">
      <c r="A343" s="220"/>
      <c r="B343" s="122"/>
      <c r="C343" s="122"/>
      <c r="D343" s="122"/>
      <c r="E343" s="122"/>
      <c r="H343" s="5"/>
      <c r="I343" s="5"/>
      <c r="P343" s="220"/>
      <c r="Q343" s="122"/>
      <c r="R343" s="122"/>
      <c r="S343" s="122"/>
      <c r="T343" s="122"/>
      <c r="W343" s="5"/>
      <c r="X343" s="5"/>
      <c r="AE343" s="220"/>
      <c r="AF343" s="122"/>
      <c r="AG343" s="122"/>
      <c r="AH343" s="122"/>
      <c r="AI343" s="122"/>
      <c r="AL343" s="5"/>
      <c r="AM343" s="5"/>
      <c r="AT343" s="220"/>
      <c r="AU343" s="122"/>
      <c r="AV343" s="122"/>
      <c r="AW343" s="122"/>
      <c r="AX343" s="122"/>
      <c r="BA343" s="5"/>
      <c r="BB343" s="5"/>
    </row>
    <row r="344">
      <c r="A344" s="220"/>
      <c r="B344" s="122"/>
      <c r="C344" s="122"/>
      <c r="D344" s="122"/>
      <c r="E344" s="122"/>
      <c r="H344" s="5"/>
      <c r="I344" s="5"/>
      <c r="P344" s="220"/>
      <c r="Q344" s="122"/>
      <c r="R344" s="122"/>
      <c r="S344" s="122"/>
      <c r="T344" s="122"/>
      <c r="W344" s="5"/>
      <c r="X344" s="5"/>
      <c r="AE344" s="220"/>
      <c r="AF344" s="122"/>
      <c r="AG344" s="122"/>
      <c r="AH344" s="122"/>
      <c r="AI344" s="122"/>
      <c r="AL344" s="5"/>
      <c r="AM344" s="5"/>
      <c r="AT344" s="220"/>
      <c r="AU344" s="122"/>
      <c r="AV344" s="122"/>
      <c r="AW344" s="122"/>
      <c r="AX344" s="122"/>
      <c r="BA344" s="5"/>
      <c r="BB344" s="5"/>
    </row>
    <row r="345">
      <c r="A345" s="220"/>
      <c r="B345" s="122"/>
      <c r="C345" s="122"/>
      <c r="D345" s="122"/>
      <c r="E345" s="122"/>
      <c r="H345" s="5"/>
      <c r="I345" s="5"/>
      <c r="P345" s="220"/>
      <c r="Q345" s="122"/>
      <c r="R345" s="122"/>
      <c r="S345" s="122"/>
      <c r="T345" s="122"/>
      <c r="W345" s="5"/>
      <c r="X345" s="5"/>
      <c r="AE345" s="220"/>
      <c r="AF345" s="122"/>
      <c r="AG345" s="122"/>
      <c r="AH345" s="122"/>
      <c r="AI345" s="122"/>
      <c r="AL345" s="5"/>
      <c r="AM345" s="5"/>
      <c r="AT345" s="220"/>
      <c r="AU345" s="122"/>
      <c r="AV345" s="122"/>
      <c r="AW345" s="122"/>
      <c r="AX345" s="122"/>
      <c r="BA345" s="5"/>
      <c r="BB345" s="5"/>
    </row>
    <row r="346">
      <c r="A346" s="220"/>
      <c r="B346" s="122"/>
      <c r="C346" s="122"/>
      <c r="D346" s="122"/>
      <c r="E346" s="122"/>
      <c r="H346" s="5"/>
      <c r="I346" s="5"/>
      <c r="P346" s="220"/>
      <c r="Q346" s="122"/>
      <c r="R346" s="122"/>
      <c r="S346" s="122"/>
      <c r="T346" s="122"/>
      <c r="W346" s="5"/>
      <c r="X346" s="5"/>
      <c r="AE346" s="220"/>
      <c r="AF346" s="122"/>
      <c r="AG346" s="122"/>
      <c r="AH346" s="122"/>
      <c r="AI346" s="122"/>
      <c r="AL346" s="5"/>
      <c r="AM346" s="5"/>
      <c r="AT346" s="220"/>
      <c r="AU346" s="122"/>
      <c r="AV346" s="122"/>
      <c r="AW346" s="122"/>
      <c r="AX346" s="122"/>
      <c r="BA346" s="5"/>
      <c r="BB346" s="5"/>
    </row>
    <row r="347">
      <c r="A347" s="220"/>
      <c r="B347" s="122"/>
      <c r="C347" s="122"/>
      <c r="D347" s="122"/>
      <c r="E347" s="122"/>
      <c r="H347" s="5"/>
      <c r="I347" s="5"/>
      <c r="P347" s="220"/>
      <c r="Q347" s="122"/>
      <c r="R347" s="122"/>
      <c r="S347" s="122"/>
      <c r="T347" s="122"/>
      <c r="W347" s="5"/>
      <c r="X347" s="5"/>
      <c r="AE347" s="220"/>
      <c r="AF347" s="122"/>
      <c r="AG347" s="122"/>
      <c r="AH347" s="122"/>
      <c r="AI347" s="122"/>
      <c r="AL347" s="5"/>
      <c r="AM347" s="5"/>
      <c r="AT347" s="220"/>
      <c r="AU347" s="122"/>
      <c r="AV347" s="122"/>
      <c r="AW347" s="122"/>
      <c r="AX347" s="122"/>
      <c r="BA347" s="5"/>
      <c r="BB347" s="5"/>
    </row>
    <row r="348">
      <c r="A348" s="220"/>
      <c r="B348" s="122"/>
      <c r="C348" s="122"/>
      <c r="D348" s="122"/>
      <c r="E348" s="122"/>
      <c r="H348" s="5"/>
      <c r="I348" s="5"/>
      <c r="P348" s="220"/>
      <c r="Q348" s="122"/>
      <c r="R348" s="122"/>
      <c r="S348" s="122"/>
      <c r="T348" s="122"/>
      <c r="W348" s="5"/>
      <c r="X348" s="5"/>
      <c r="AE348" s="220"/>
      <c r="AF348" s="122"/>
      <c r="AG348" s="122"/>
      <c r="AH348" s="122"/>
      <c r="AI348" s="122"/>
      <c r="AL348" s="5"/>
      <c r="AM348" s="5"/>
      <c r="AT348" s="220"/>
      <c r="AU348" s="122"/>
      <c r="AV348" s="122"/>
      <c r="AW348" s="122"/>
      <c r="AX348" s="122"/>
      <c r="BA348" s="5"/>
      <c r="BB348" s="5"/>
    </row>
    <row r="349">
      <c r="A349" s="220"/>
      <c r="B349" s="122"/>
      <c r="C349" s="122"/>
      <c r="D349" s="122"/>
      <c r="E349" s="122"/>
      <c r="H349" s="5"/>
      <c r="I349" s="5"/>
      <c r="P349" s="220"/>
      <c r="Q349" s="122"/>
      <c r="R349" s="122"/>
      <c r="S349" s="122"/>
      <c r="T349" s="122"/>
      <c r="W349" s="5"/>
      <c r="X349" s="5"/>
      <c r="AE349" s="220"/>
      <c r="AF349" s="122"/>
      <c r="AG349" s="122"/>
      <c r="AH349" s="122"/>
      <c r="AI349" s="122"/>
      <c r="AL349" s="5"/>
      <c r="AM349" s="5"/>
      <c r="AT349" s="220"/>
      <c r="AU349" s="122"/>
      <c r="AV349" s="122"/>
      <c r="AW349" s="122"/>
      <c r="AX349" s="122"/>
      <c r="BA349" s="5"/>
      <c r="BB349" s="5"/>
    </row>
    <row r="350">
      <c r="A350" s="220"/>
      <c r="B350" s="122"/>
      <c r="C350" s="122"/>
      <c r="D350" s="122"/>
      <c r="E350" s="122"/>
      <c r="H350" s="5"/>
      <c r="I350" s="5"/>
      <c r="P350" s="220"/>
      <c r="Q350" s="122"/>
      <c r="R350" s="122"/>
      <c r="S350" s="122"/>
      <c r="T350" s="122"/>
      <c r="W350" s="5"/>
      <c r="X350" s="5"/>
      <c r="AE350" s="220"/>
      <c r="AF350" s="122"/>
      <c r="AG350" s="122"/>
      <c r="AH350" s="122"/>
      <c r="AI350" s="122"/>
      <c r="AL350" s="5"/>
      <c r="AM350" s="5"/>
      <c r="AT350" s="220"/>
      <c r="AU350" s="122"/>
      <c r="AV350" s="122"/>
      <c r="AW350" s="122"/>
      <c r="AX350" s="122"/>
      <c r="BA350" s="5"/>
      <c r="BB350" s="5"/>
    </row>
    <row r="351">
      <c r="A351" s="220"/>
      <c r="B351" s="122"/>
      <c r="C351" s="122"/>
      <c r="D351" s="122"/>
      <c r="E351" s="122"/>
      <c r="H351" s="5"/>
      <c r="I351" s="5"/>
      <c r="P351" s="220"/>
      <c r="Q351" s="122"/>
      <c r="R351" s="122"/>
      <c r="S351" s="122"/>
      <c r="T351" s="122"/>
      <c r="W351" s="5"/>
      <c r="X351" s="5"/>
      <c r="AE351" s="220"/>
      <c r="AF351" s="122"/>
      <c r="AG351" s="122"/>
      <c r="AH351" s="122"/>
      <c r="AI351" s="122"/>
      <c r="AL351" s="5"/>
      <c r="AM351" s="5"/>
      <c r="AT351" s="220"/>
      <c r="AU351" s="122"/>
      <c r="AV351" s="122"/>
      <c r="AW351" s="122"/>
      <c r="AX351" s="122"/>
      <c r="BA351" s="5"/>
      <c r="BB351" s="5"/>
    </row>
    <row r="352">
      <c r="A352" s="220"/>
      <c r="B352" s="122"/>
      <c r="C352" s="122"/>
      <c r="D352" s="122"/>
      <c r="E352" s="122"/>
      <c r="H352" s="5"/>
      <c r="I352" s="5"/>
      <c r="P352" s="220"/>
      <c r="Q352" s="122"/>
      <c r="R352" s="122"/>
      <c r="S352" s="122"/>
      <c r="T352" s="122"/>
      <c r="W352" s="5"/>
      <c r="X352" s="5"/>
      <c r="AE352" s="220"/>
      <c r="AF352" s="122"/>
      <c r="AG352" s="122"/>
      <c r="AH352" s="122"/>
      <c r="AI352" s="122"/>
      <c r="AL352" s="5"/>
      <c r="AM352" s="5"/>
      <c r="AT352" s="220"/>
      <c r="AU352" s="122"/>
      <c r="AV352" s="122"/>
      <c r="AW352" s="122"/>
      <c r="AX352" s="122"/>
      <c r="BA352" s="5"/>
      <c r="BB352" s="5"/>
    </row>
    <row r="353">
      <c r="A353" s="220"/>
      <c r="B353" s="122"/>
      <c r="C353" s="122"/>
      <c r="D353" s="122"/>
      <c r="E353" s="122"/>
      <c r="H353" s="5"/>
      <c r="I353" s="5"/>
      <c r="P353" s="220"/>
      <c r="Q353" s="122"/>
      <c r="R353" s="122"/>
      <c r="S353" s="122"/>
      <c r="T353" s="122"/>
      <c r="W353" s="5"/>
      <c r="X353" s="5"/>
      <c r="AE353" s="220"/>
      <c r="AF353" s="122"/>
      <c r="AG353" s="122"/>
      <c r="AH353" s="122"/>
      <c r="AI353" s="122"/>
      <c r="AL353" s="5"/>
      <c r="AM353" s="5"/>
      <c r="AT353" s="220"/>
      <c r="AU353" s="122"/>
      <c r="AV353" s="122"/>
      <c r="AW353" s="122"/>
      <c r="AX353" s="122"/>
      <c r="BA353" s="5"/>
      <c r="BB353" s="5"/>
    </row>
    <row r="354">
      <c r="A354" s="220"/>
      <c r="B354" s="122"/>
      <c r="C354" s="122"/>
      <c r="D354" s="122"/>
      <c r="E354" s="122"/>
      <c r="H354" s="5"/>
      <c r="I354" s="5"/>
      <c r="P354" s="220"/>
      <c r="Q354" s="122"/>
      <c r="R354" s="122"/>
      <c r="S354" s="122"/>
      <c r="T354" s="122"/>
      <c r="W354" s="5"/>
      <c r="X354" s="5"/>
      <c r="AE354" s="220"/>
      <c r="AF354" s="122"/>
      <c r="AG354" s="122"/>
      <c r="AH354" s="122"/>
      <c r="AI354" s="122"/>
      <c r="AL354" s="5"/>
      <c r="AM354" s="5"/>
      <c r="AT354" s="220"/>
      <c r="AU354" s="122"/>
      <c r="AV354" s="122"/>
      <c r="AW354" s="122"/>
      <c r="AX354" s="122"/>
      <c r="BA354" s="5"/>
      <c r="BB354" s="5"/>
    </row>
    <row r="355">
      <c r="A355" s="220"/>
      <c r="B355" s="122"/>
      <c r="C355" s="122"/>
      <c r="D355" s="122"/>
      <c r="E355" s="122"/>
      <c r="H355" s="5"/>
      <c r="I355" s="5"/>
      <c r="P355" s="220"/>
      <c r="Q355" s="122"/>
      <c r="R355" s="122"/>
      <c r="S355" s="122"/>
      <c r="T355" s="122"/>
      <c r="W355" s="5"/>
      <c r="X355" s="5"/>
      <c r="AE355" s="220"/>
      <c r="AF355" s="122"/>
      <c r="AG355" s="122"/>
      <c r="AH355" s="122"/>
      <c r="AI355" s="122"/>
      <c r="AL355" s="5"/>
      <c r="AM355" s="5"/>
      <c r="AT355" s="220"/>
      <c r="AU355" s="122"/>
      <c r="AV355" s="122"/>
      <c r="AW355" s="122"/>
      <c r="AX355" s="122"/>
      <c r="BA355" s="5"/>
      <c r="BB355" s="5"/>
    </row>
    <row r="356">
      <c r="A356" s="220"/>
      <c r="B356" s="122"/>
      <c r="C356" s="122"/>
      <c r="D356" s="122"/>
      <c r="E356" s="122"/>
      <c r="H356" s="5"/>
      <c r="I356" s="5"/>
      <c r="P356" s="220"/>
      <c r="Q356" s="122"/>
      <c r="R356" s="122"/>
      <c r="S356" s="122"/>
      <c r="T356" s="122"/>
      <c r="W356" s="5"/>
      <c r="X356" s="5"/>
      <c r="AE356" s="220"/>
      <c r="AF356" s="122"/>
      <c r="AG356" s="122"/>
      <c r="AH356" s="122"/>
      <c r="AI356" s="122"/>
      <c r="AL356" s="5"/>
      <c r="AM356" s="5"/>
      <c r="AT356" s="220"/>
      <c r="AU356" s="122"/>
      <c r="AV356" s="122"/>
      <c r="AW356" s="122"/>
      <c r="AX356" s="122"/>
      <c r="BA356" s="5"/>
      <c r="BB356" s="5"/>
    </row>
    <row r="357">
      <c r="A357" s="220"/>
      <c r="B357" s="122"/>
      <c r="C357" s="122"/>
      <c r="D357" s="122"/>
      <c r="E357" s="122"/>
      <c r="H357" s="5"/>
      <c r="I357" s="5"/>
      <c r="P357" s="220"/>
      <c r="Q357" s="122"/>
      <c r="R357" s="122"/>
      <c r="S357" s="122"/>
      <c r="T357" s="122"/>
      <c r="W357" s="5"/>
      <c r="X357" s="5"/>
      <c r="AE357" s="220"/>
      <c r="AF357" s="122"/>
      <c r="AG357" s="122"/>
      <c r="AH357" s="122"/>
      <c r="AI357" s="122"/>
      <c r="AL357" s="5"/>
      <c r="AM357" s="5"/>
      <c r="AT357" s="220"/>
      <c r="AU357" s="122"/>
      <c r="AV357" s="122"/>
      <c r="AW357" s="122"/>
      <c r="AX357" s="122"/>
      <c r="BA357" s="5"/>
      <c r="BB357" s="5"/>
    </row>
    <row r="358">
      <c r="A358" s="220"/>
      <c r="B358" s="122"/>
      <c r="C358" s="122"/>
      <c r="D358" s="122"/>
      <c r="E358" s="122"/>
      <c r="H358" s="5"/>
      <c r="I358" s="5"/>
      <c r="P358" s="220"/>
      <c r="Q358" s="122"/>
      <c r="R358" s="122"/>
      <c r="S358" s="122"/>
      <c r="T358" s="122"/>
      <c r="W358" s="5"/>
      <c r="X358" s="5"/>
      <c r="AE358" s="220"/>
      <c r="AF358" s="122"/>
      <c r="AG358" s="122"/>
      <c r="AH358" s="122"/>
      <c r="AI358" s="122"/>
      <c r="AL358" s="5"/>
      <c r="AM358" s="5"/>
      <c r="AT358" s="220"/>
      <c r="AU358" s="122"/>
      <c r="AV358" s="122"/>
      <c r="AW358" s="122"/>
      <c r="AX358" s="122"/>
      <c r="BA358" s="5"/>
      <c r="BB358" s="5"/>
    </row>
    <row r="359">
      <c r="A359" s="220"/>
      <c r="B359" s="122"/>
      <c r="C359" s="122"/>
      <c r="D359" s="122"/>
      <c r="E359" s="122"/>
      <c r="H359" s="5"/>
      <c r="I359" s="5"/>
      <c r="P359" s="220"/>
      <c r="Q359" s="122"/>
      <c r="R359" s="122"/>
      <c r="S359" s="122"/>
      <c r="T359" s="122"/>
      <c r="W359" s="5"/>
      <c r="X359" s="5"/>
      <c r="AE359" s="220"/>
      <c r="AF359" s="122"/>
      <c r="AG359" s="122"/>
      <c r="AH359" s="122"/>
      <c r="AI359" s="122"/>
      <c r="AL359" s="5"/>
      <c r="AM359" s="5"/>
      <c r="AT359" s="220"/>
      <c r="AU359" s="122"/>
      <c r="AV359" s="122"/>
      <c r="AW359" s="122"/>
      <c r="AX359" s="122"/>
      <c r="BA359" s="5"/>
      <c r="BB359" s="5"/>
    </row>
    <row r="360">
      <c r="A360" s="220"/>
      <c r="B360" s="122"/>
      <c r="C360" s="122"/>
      <c r="D360" s="122"/>
      <c r="E360" s="122"/>
      <c r="H360" s="5"/>
      <c r="I360" s="5"/>
      <c r="P360" s="220"/>
      <c r="Q360" s="122"/>
      <c r="R360" s="122"/>
      <c r="S360" s="122"/>
      <c r="T360" s="122"/>
      <c r="W360" s="5"/>
      <c r="X360" s="5"/>
      <c r="AE360" s="220"/>
      <c r="AF360" s="122"/>
      <c r="AG360" s="122"/>
      <c r="AH360" s="122"/>
      <c r="AI360" s="122"/>
      <c r="AL360" s="5"/>
      <c r="AM360" s="5"/>
      <c r="AT360" s="220"/>
      <c r="AU360" s="122"/>
      <c r="AV360" s="122"/>
      <c r="AW360" s="122"/>
      <c r="AX360" s="122"/>
      <c r="BA360" s="5"/>
      <c r="BB360" s="5"/>
    </row>
    <row r="361">
      <c r="A361" s="220"/>
      <c r="B361" s="122"/>
      <c r="C361" s="122"/>
      <c r="D361" s="122"/>
      <c r="E361" s="122"/>
      <c r="H361" s="5"/>
      <c r="I361" s="5"/>
      <c r="P361" s="220"/>
      <c r="Q361" s="122"/>
      <c r="R361" s="122"/>
      <c r="S361" s="122"/>
      <c r="T361" s="122"/>
      <c r="W361" s="5"/>
      <c r="X361" s="5"/>
      <c r="AE361" s="220"/>
      <c r="AF361" s="122"/>
      <c r="AG361" s="122"/>
      <c r="AH361" s="122"/>
      <c r="AI361" s="122"/>
      <c r="AL361" s="5"/>
      <c r="AM361" s="5"/>
      <c r="AT361" s="220"/>
      <c r="AU361" s="122"/>
      <c r="AV361" s="122"/>
      <c r="AW361" s="122"/>
      <c r="AX361" s="122"/>
      <c r="BA361" s="5"/>
      <c r="BB361" s="5"/>
    </row>
    <row r="362">
      <c r="A362" s="220"/>
      <c r="B362" s="122"/>
      <c r="C362" s="122"/>
      <c r="D362" s="122"/>
      <c r="E362" s="122"/>
      <c r="H362" s="5"/>
      <c r="I362" s="5"/>
      <c r="P362" s="220"/>
      <c r="Q362" s="122"/>
      <c r="R362" s="122"/>
      <c r="S362" s="122"/>
      <c r="T362" s="122"/>
      <c r="W362" s="5"/>
      <c r="X362" s="5"/>
      <c r="AE362" s="220"/>
      <c r="AF362" s="122"/>
      <c r="AG362" s="122"/>
      <c r="AH362" s="122"/>
      <c r="AI362" s="122"/>
      <c r="AL362" s="5"/>
      <c r="AM362" s="5"/>
      <c r="AT362" s="220"/>
      <c r="AU362" s="122"/>
      <c r="AV362" s="122"/>
      <c r="AW362" s="122"/>
      <c r="AX362" s="122"/>
      <c r="BA362" s="5"/>
      <c r="BB362" s="5"/>
    </row>
    <row r="363">
      <c r="A363" s="220"/>
      <c r="B363" s="122"/>
      <c r="C363" s="122"/>
      <c r="D363" s="122"/>
      <c r="E363" s="122"/>
      <c r="H363" s="5"/>
      <c r="I363" s="5"/>
      <c r="P363" s="220"/>
      <c r="Q363" s="122"/>
      <c r="R363" s="122"/>
      <c r="S363" s="122"/>
      <c r="T363" s="122"/>
      <c r="W363" s="5"/>
      <c r="X363" s="5"/>
      <c r="AE363" s="220"/>
      <c r="AF363" s="122"/>
      <c r="AG363" s="122"/>
      <c r="AH363" s="122"/>
      <c r="AI363" s="122"/>
      <c r="AL363" s="5"/>
      <c r="AM363" s="5"/>
      <c r="AT363" s="220"/>
      <c r="AU363" s="122"/>
      <c r="AV363" s="122"/>
      <c r="AW363" s="122"/>
      <c r="AX363" s="122"/>
      <c r="BA363" s="5"/>
      <c r="BB363" s="5"/>
    </row>
    <row r="364">
      <c r="A364" s="220"/>
      <c r="B364" s="122"/>
      <c r="C364" s="122"/>
      <c r="D364" s="122"/>
      <c r="E364" s="122"/>
      <c r="H364" s="5"/>
      <c r="I364" s="5"/>
      <c r="P364" s="220"/>
      <c r="Q364" s="122"/>
      <c r="R364" s="122"/>
      <c r="S364" s="122"/>
      <c r="T364" s="122"/>
      <c r="W364" s="5"/>
      <c r="X364" s="5"/>
      <c r="AE364" s="220"/>
      <c r="AF364" s="122"/>
      <c r="AG364" s="122"/>
      <c r="AH364" s="122"/>
      <c r="AI364" s="122"/>
      <c r="AL364" s="5"/>
      <c r="AM364" s="5"/>
      <c r="AT364" s="220"/>
      <c r="AU364" s="122"/>
      <c r="AV364" s="122"/>
      <c r="AW364" s="122"/>
      <c r="AX364" s="122"/>
      <c r="BA364" s="5"/>
      <c r="BB364" s="5"/>
    </row>
    <row r="365">
      <c r="A365" s="220"/>
      <c r="B365" s="122"/>
      <c r="C365" s="122"/>
      <c r="D365" s="122"/>
      <c r="E365" s="122"/>
      <c r="H365" s="5"/>
      <c r="I365" s="5"/>
      <c r="P365" s="220"/>
      <c r="Q365" s="122"/>
      <c r="R365" s="122"/>
      <c r="S365" s="122"/>
      <c r="T365" s="122"/>
      <c r="W365" s="5"/>
      <c r="X365" s="5"/>
      <c r="AE365" s="220"/>
      <c r="AF365" s="122"/>
      <c r="AG365" s="122"/>
      <c r="AH365" s="122"/>
      <c r="AI365" s="122"/>
      <c r="AL365" s="5"/>
      <c r="AM365" s="5"/>
      <c r="AT365" s="220"/>
      <c r="AU365" s="122"/>
      <c r="AV365" s="122"/>
      <c r="AW365" s="122"/>
      <c r="AX365" s="122"/>
      <c r="BA365" s="5"/>
      <c r="BB365" s="5"/>
    </row>
    <row r="366">
      <c r="A366" s="220"/>
      <c r="B366" s="122"/>
      <c r="C366" s="122"/>
      <c r="D366" s="122"/>
      <c r="E366" s="122"/>
      <c r="H366" s="5"/>
      <c r="I366" s="5"/>
      <c r="P366" s="220"/>
      <c r="Q366" s="122"/>
      <c r="R366" s="122"/>
      <c r="S366" s="122"/>
      <c r="T366" s="122"/>
      <c r="W366" s="5"/>
      <c r="X366" s="5"/>
      <c r="AE366" s="220"/>
      <c r="AF366" s="122"/>
      <c r="AG366" s="122"/>
      <c r="AH366" s="122"/>
      <c r="AI366" s="122"/>
      <c r="AL366" s="5"/>
      <c r="AM366" s="5"/>
      <c r="AT366" s="220"/>
      <c r="AU366" s="122"/>
      <c r="AV366" s="122"/>
      <c r="AW366" s="122"/>
      <c r="AX366" s="122"/>
      <c r="BA366" s="5"/>
      <c r="BB366" s="5"/>
    </row>
    <row r="367">
      <c r="A367" s="220"/>
      <c r="B367" s="122"/>
      <c r="C367" s="122"/>
      <c r="D367" s="122"/>
      <c r="E367" s="122"/>
      <c r="H367" s="5"/>
      <c r="I367" s="5"/>
      <c r="P367" s="220"/>
      <c r="Q367" s="122"/>
      <c r="R367" s="122"/>
      <c r="S367" s="122"/>
      <c r="T367" s="122"/>
      <c r="W367" s="5"/>
      <c r="X367" s="5"/>
      <c r="AE367" s="220"/>
      <c r="AF367" s="122"/>
      <c r="AG367" s="122"/>
      <c r="AH367" s="122"/>
      <c r="AI367" s="122"/>
      <c r="AL367" s="5"/>
      <c r="AM367" s="5"/>
      <c r="AT367" s="220"/>
      <c r="AU367" s="122"/>
      <c r="AV367" s="122"/>
      <c r="AW367" s="122"/>
      <c r="AX367" s="122"/>
      <c r="BA367" s="5"/>
      <c r="BB367" s="5"/>
    </row>
    <row r="368">
      <c r="A368" s="220"/>
      <c r="B368" s="122"/>
      <c r="C368" s="122"/>
      <c r="D368" s="122"/>
      <c r="E368" s="122"/>
      <c r="H368" s="5"/>
      <c r="I368" s="5"/>
      <c r="P368" s="220"/>
      <c r="Q368" s="122"/>
      <c r="R368" s="122"/>
      <c r="S368" s="122"/>
      <c r="T368" s="122"/>
      <c r="W368" s="5"/>
      <c r="X368" s="5"/>
      <c r="AE368" s="220"/>
      <c r="AF368" s="122"/>
      <c r="AG368" s="122"/>
      <c r="AH368" s="122"/>
      <c r="AI368" s="122"/>
      <c r="AL368" s="5"/>
      <c r="AM368" s="5"/>
      <c r="AT368" s="220"/>
      <c r="AU368" s="122"/>
      <c r="AV368" s="122"/>
      <c r="AW368" s="122"/>
      <c r="AX368" s="122"/>
      <c r="BA368" s="5"/>
      <c r="BB368" s="5"/>
    </row>
    <row r="369">
      <c r="A369" s="220"/>
      <c r="B369" s="122"/>
      <c r="C369" s="122"/>
      <c r="D369" s="122"/>
      <c r="E369" s="122"/>
      <c r="H369" s="5"/>
      <c r="I369" s="5"/>
      <c r="P369" s="220"/>
      <c r="Q369" s="122"/>
      <c r="R369" s="122"/>
      <c r="S369" s="122"/>
      <c r="T369" s="122"/>
      <c r="W369" s="5"/>
      <c r="X369" s="5"/>
      <c r="AE369" s="220"/>
      <c r="AF369" s="122"/>
      <c r="AG369" s="122"/>
      <c r="AH369" s="122"/>
      <c r="AI369" s="122"/>
      <c r="AL369" s="5"/>
      <c r="AM369" s="5"/>
      <c r="AT369" s="220"/>
      <c r="AU369" s="122"/>
      <c r="AV369" s="122"/>
      <c r="AW369" s="122"/>
      <c r="AX369" s="122"/>
      <c r="BA369" s="5"/>
      <c r="BB369" s="5"/>
    </row>
    <row r="370">
      <c r="A370" s="220"/>
      <c r="B370" s="122"/>
      <c r="C370" s="122"/>
      <c r="D370" s="122"/>
      <c r="E370" s="122"/>
      <c r="H370" s="5"/>
      <c r="I370" s="5"/>
      <c r="P370" s="220"/>
      <c r="Q370" s="122"/>
      <c r="R370" s="122"/>
      <c r="S370" s="122"/>
      <c r="T370" s="122"/>
      <c r="W370" s="5"/>
      <c r="X370" s="5"/>
      <c r="AE370" s="220"/>
      <c r="AF370" s="122"/>
      <c r="AG370" s="122"/>
      <c r="AH370" s="122"/>
      <c r="AI370" s="122"/>
      <c r="AL370" s="5"/>
      <c r="AM370" s="5"/>
      <c r="AT370" s="220"/>
      <c r="AU370" s="122"/>
      <c r="AV370" s="122"/>
      <c r="AW370" s="122"/>
      <c r="AX370" s="122"/>
      <c r="BA370" s="5"/>
      <c r="BB370" s="5"/>
    </row>
    <row r="371">
      <c r="A371" s="220"/>
      <c r="B371" s="122"/>
      <c r="C371" s="122"/>
      <c r="D371" s="122"/>
      <c r="E371" s="122"/>
      <c r="H371" s="5"/>
      <c r="I371" s="5"/>
      <c r="P371" s="220"/>
      <c r="Q371" s="122"/>
      <c r="R371" s="122"/>
      <c r="S371" s="122"/>
      <c r="T371" s="122"/>
      <c r="W371" s="5"/>
      <c r="X371" s="5"/>
      <c r="AE371" s="220"/>
      <c r="AF371" s="122"/>
      <c r="AG371" s="122"/>
      <c r="AH371" s="122"/>
      <c r="AI371" s="122"/>
      <c r="AL371" s="5"/>
      <c r="AM371" s="5"/>
      <c r="AT371" s="220"/>
      <c r="AU371" s="122"/>
      <c r="AV371" s="122"/>
      <c r="AW371" s="122"/>
      <c r="AX371" s="122"/>
      <c r="BA371" s="5"/>
      <c r="BB371" s="5"/>
    </row>
    <row r="372">
      <c r="A372" s="220"/>
      <c r="B372" s="122"/>
      <c r="C372" s="122"/>
      <c r="D372" s="122"/>
      <c r="E372" s="122"/>
      <c r="H372" s="5"/>
      <c r="I372" s="5"/>
      <c r="P372" s="220"/>
      <c r="Q372" s="122"/>
      <c r="R372" s="122"/>
      <c r="S372" s="122"/>
      <c r="T372" s="122"/>
      <c r="W372" s="5"/>
      <c r="X372" s="5"/>
      <c r="AE372" s="220"/>
      <c r="AF372" s="122"/>
      <c r="AG372" s="122"/>
      <c r="AH372" s="122"/>
      <c r="AI372" s="122"/>
      <c r="AL372" s="5"/>
      <c r="AM372" s="5"/>
      <c r="AT372" s="220"/>
      <c r="AU372" s="122"/>
      <c r="AV372" s="122"/>
      <c r="AW372" s="122"/>
      <c r="AX372" s="122"/>
      <c r="BA372" s="5"/>
      <c r="BB372" s="5"/>
    </row>
    <row r="373">
      <c r="A373" s="220"/>
      <c r="B373" s="122"/>
      <c r="C373" s="122"/>
      <c r="D373" s="122"/>
      <c r="E373" s="122"/>
      <c r="H373" s="5"/>
      <c r="I373" s="5"/>
      <c r="P373" s="220"/>
      <c r="Q373" s="122"/>
      <c r="R373" s="122"/>
      <c r="S373" s="122"/>
      <c r="T373" s="122"/>
      <c r="W373" s="5"/>
      <c r="X373" s="5"/>
      <c r="AE373" s="220"/>
      <c r="AF373" s="122"/>
      <c r="AG373" s="122"/>
      <c r="AH373" s="122"/>
      <c r="AI373" s="122"/>
      <c r="AL373" s="5"/>
      <c r="AM373" s="5"/>
      <c r="AT373" s="220"/>
      <c r="AU373" s="122"/>
      <c r="AV373" s="122"/>
      <c r="AW373" s="122"/>
      <c r="AX373" s="122"/>
      <c r="BA373" s="5"/>
      <c r="BB373" s="5"/>
    </row>
    <row r="374">
      <c r="A374" s="220"/>
      <c r="B374" s="122"/>
      <c r="C374" s="122"/>
      <c r="D374" s="122"/>
      <c r="E374" s="122"/>
      <c r="H374" s="5"/>
      <c r="I374" s="5"/>
      <c r="P374" s="220"/>
      <c r="Q374" s="122"/>
      <c r="R374" s="122"/>
      <c r="S374" s="122"/>
      <c r="T374" s="122"/>
      <c r="W374" s="5"/>
      <c r="X374" s="5"/>
      <c r="AE374" s="220"/>
      <c r="AF374" s="122"/>
      <c r="AG374" s="122"/>
      <c r="AH374" s="122"/>
      <c r="AI374" s="122"/>
      <c r="AL374" s="5"/>
      <c r="AM374" s="5"/>
      <c r="AT374" s="220"/>
      <c r="AU374" s="122"/>
      <c r="AV374" s="122"/>
      <c r="AW374" s="122"/>
      <c r="AX374" s="122"/>
      <c r="BA374" s="5"/>
      <c r="BB374" s="5"/>
    </row>
    <row r="375">
      <c r="A375" s="220"/>
      <c r="B375" s="122"/>
      <c r="C375" s="122"/>
      <c r="D375" s="122"/>
      <c r="E375" s="122"/>
      <c r="H375" s="5"/>
      <c r="I375" s="5"/>
      <c r="P375" s="220"/>
      <c r="Q375" s="122"/>
      <c r="R375" s="122"/>
      <c r="S375" s="122"/>
      <c r="T375" s="122"/>
      <c r="W375" s="5"/>
      <c r="X375" s="5"/>
      <c r="AE375" s="220"/>
      <c r="AF375" s="122"/>
      <c r="AG375" s="122"/>
      <c r="AH375" s="122"/>
      <c r="AI375" s="122"/>
      <c r="AL375" s="5"/>
      <c r="AM375" s="5"/>
      <c r="AT375" s="220"/>
      <c r="AU375" s="122"/>
      <c r="AV375" s="122"/>
      <c r="AW375" s="122"/>
      <c r="AX375" s="122"/>
      <c r="BA375" s="5"/>
      <c r="BB375" s="5"/>
    </row>
    <row r="376">
      <c r="A376" s="220"/>
      <c r="B376" s="122"/>
      <c r="C376" s="122"/>
      <c r="D376" s="122"/>
      <c r="E376" s="122"/>
      <c r="H376" s="5"/>
      <c r="I376" s="5"/>
      <c r="P376" s="220"/>
      <c r="Q376" s="122"/>
      <c r="R376" s="122"/>
      <c r="S376" s="122"/>
      <c r="T376" s="122"/>
      <c r="W376" s="5"/>
      <c r="X376" s="5"/>
      <c r="AE376" s="220"/>
      <c r="AF376" s="122"/>
      <c r="AG376" s="122"/>
      <c r="AH376" s="122"/>
      <c r="AI376" s="122"/>
      <c r="AL376" s="5"/>
      <c r="AM376" s="5"/>
      <c r="AT376" s="220"/>
      <c r="AU376" s="122"/>
      <c r="AV376" s="122"/>
      <c r="AW376" s="122"/>
      <c r="AX376" s="122"/>
      <c r="BA376" s="5"/>
      <c r="BB376" s="5"/>
    </row>
    <row r="377">
      <c r="A377" s="220"/>
      <c r="B377" s="122"/>
      <c r="C377" s="122"/>
      <c r="D377" s="122"/>
      <c r="E377" s="122"/>
      <c r="H377" s="5"/>
      <c r="I377" s="5"/>
      <c r="P377" s="220"/>
      <c r="Q377" s="122"/>
      <c r="R377" s="122"/>
      <c r="S377" s="122"/>
      <c r="T377" s="122"/>
      <c r="W377" s="5"/>
      <c r="X377" s="5"/>
      <c r="AE377" s="220"/>
      <c r="AF377" s="122"/>
      <c r="AG377" s="122"/>
      <c r="AH377" s="122"/>
      <c r="AI377" s="122"/>
      <c r="AL377" s="5"/>
      <c r="AM377" s="5"/>
      <c r="AT377" s="220"/>
      <c r="AU377" s="122"/>
      <c r="AV377" s="122"/>
      <c r="AW377" s="122"/>
      <c r="AX377" s="122"/>
      <c r="BA377" s="5"/>
      <c r="BB377" s="5"/>
    </row>
    <row r="378">
      <c r="A378" s="220"/>
      <c r="B378" s="122"/>
      <c r="C378" s="122"/>
      <c r="D378" s="122"/>
      <c r="E378" s="122"/>
      <c r="H378" s="5"/>
      <c r="I378" s="5"/>
      <c r="P378" s="220"/>
      <c r="Q378" s="122"/>
      <c r="R378" s="122"/>
      <c r="S378" s="122"/>
      <c r="T378" s="122"/>
      <c r="W378" s="5"/>
      <c r="X378" s="5"/>
      <c r="AE378" s="220"/>
      <c r="AF378" s="122"/>
      <c r="AG378" s="122"/>
      <c r="AH378" s="122"/>
      <c r="AI378" s="122"/>
      <c r="AL378" s="5"/>
      <c r="AM378" s="5"/>
      <c r="AT378" s="220"/>
      <c r="AU378" s="122"/>
      <c r="AV378" s="122"/>
      <c r="AW378" s="122"/>
      <c r="AX378" s="122"/>
      <c r="BA378" s="5"/>
      <c r="BB378" s="5"/>
    </row>
    <row r="379">
      <c r="A379" s="220"/>
      <c r="B379" s="122"/>
      <c r="C379" s="122"/>
      <c r="D379" s="122"/>
      <c r="E379" s="122"/>
      <c r="H379" s="5"/>
      <c r="I379" s="5"/>
      <c r="P379" s="220"/>
      <c r="Q379" s="122"/>
      <c r="R379" s="122"/>
      <c r="S379" s="122"/>
      <c r="T379" s="122"/>
      <c r="W379" s="5"/>
      <c r="X379" s="5"/>
      <c r="AE379" s="220"/>
      <c r="AF379" s="122"/>
      <c r="AG379" s="122"/>
      <c r="AH379" s="122"/>
      <c r="AI379" s="122"/>
      <c r="AL379" s="5"/>
      <c r="AM379" s="5"/>
      <c r="AT379" s="220"/>
      <c r="AU379" s="122"/>
      <c r="AV379" s="122"/>
      <c r="AW379" s="122"/>
      <c r="AX379" s="122"/>
      <c r="BA379" s="5"/>
      <c r="BB379" s="5"/>
    </row>
    <row r="380">
      <c r="A380" s="220"/>
      <c r="B380" s="122"/>
      <c r="C380" s="122"/>
      <c r="D380" s="122"/>
      <c r="E380" s="122"/>
      <c r="H380" s="5"/>
      <c r="I380" s="5"/>
      <c r="P380" s="220"/>
      <c r="Q380" s="122"/>
      <c r="R380" s="122"/>
      <c r="S380" s="122"/>
      <c r="T380" s="122"/>
      <c r="W380" s="5"/>
      <c r="X380" s="5"/>
      <c r="AE380" s="220"/>
      <c r="AF380" s="122"/>
      <c r="AG380" s="122"/>
      <c r="AH380" s="122"/>
      <c r="AI380" s="122"/>
      <c r="AL380" s="5"/>
      <c r="AM380" s="5"/>
      <c r="AT380" s="220"/>
      <c r="AU380" s="122"/>
      <c r="AV380" s="122"/>
      <c r="AW380" s="122"/>
      <c r="AX380" s="122"/>
      <c r="BA380" s="5"/>
      <c r="BB380" s="5"/>
    </row>
    <row r="381">
      <c r="A381" s="220"/>
      <c r="B381" s="122"/>
      <c r="C381" s="122"/>
      <c r="D381" s="122"/>
      <c r="E381" s="122"/>
      <c r="H381" s="5"/>
      <c r="I381" s="5"/>
      <c r="P381" s="220"/>
      <c r="Q381" s="122"/>
      <c r="R381" s="122"/>
      <c r="S381" s="122"/>
      <c r="T381" s="122"/>
      <c r="W381" s="5"/>
      <c r="X381" s="5"/>
      <c r="AE381" s="220"/>
      <c r="AF381" s="122"/>
      <c r="AG381" s="122"/>
      <c r="AH381" s="122"/>
      <c r="AI381" s="122"/>
      <c r="AL381" s="5"/>
      <c r="AM381" s="5"/>
      <c r="AT381" s="220"/>
      <c r="AU381" s="122"/>
      <c r="AV381" s="122"/>
      <c r="AW381" s="122"/>
      <c r="AX381" s="122"/>
      <c r="BA381" s="5"/>
      <c r="BB381" s="5"/>
    </row>
    <row r="382">
      <c r="A382" s="220"/>
      <c r="B382" s="122"/>
      <c r="C382" s="122"/>
      <c r="D382" s="122"/>
      <c r="E382" s="122"/>
      <c r="H382" s="5"/>
      <c r="I382" s="5"/>
      <c r="P382" s="220"/>
      <c r="Q382" s="122"/>
      <c r="R382" s="122"/>
      <c r="S382" s="122"/>
      <c r="T382" s="122"/>
      <c r="W382" s="5"/>
      <c r="X382" s="5"/>
      <c r="AE382" s="220"/>
      <c r="AF382" s="122"/>
      <c r="AG382" s="122"/>
      <c r="AH382" s="122"/>
      <c r="AI382" s="122"/>
      <c r="AL382" s="5"/>
      <c r="AM382" s="5"/>
      <c r="AT382" s="220"/>
      <c r="AU382" s="122"/>
      <c r="AV382" s="122"/>
      <c r="AW382" s="122"/>
      <c r="AX382" s="122"/>
      <c r="BA382" s="5"/>
      <c r="BB382" s="5"/>
    </row>
    <row r="383">
      <c r="A383" s="220"/>
      <c r="B383" s="122"/>
      <c r="C383" s="122"/>
      <c r="D383" s="122"/>
      <c r="E383" s="122"/>
      <c r="H383" s="5"/>
      <c r="I383" s="5"/>
      <c r="P383" s="220"/>
      <c r="Q383" s="122"/>
      <c r="R383" s="122"/>
      <c r="S383" s="122"/>
      <c r="T383" s="122"/>
      <c r="W383" s="5"/>
      <c r="X383" s="5"/>
      <c r="AE383" s="220"/>
      <c r="AF383" s="122"/>
      <c r="AG383" s="122"/>
      <c r="AH383" s="122"/>
      <c r="AI383" s="122"/>
      <c r="AL383" s="5"/>
      <c r="AM383" s="5"/>
      <c r="AT383" s="220"/>
      <c r="AU383" s="122"/>
      <c r="AV383" s="122"/>
      <c r="AW383" s="122"/>
      <c r="AX383" s="122"/>
      <c r="BA383" s="5"/>
      <c r="BB383" s="5"/>
    </row>
    <row r="384">
      <c r="A384" s="220"/>
      <c r="B384" s="122"/>
      <c r="C384" s="122"/>
      <c r="D384" s="122"/>
      <c r="E384" s="122"/>
      <c r="H384" s="5"/>
      <c r="I384" s="5"/>
      <c r="P384" s="220"/>
      <c r="Q384" s="122"/>
      <c r="R384" s="122"/>
      <c r="S384" s="122"/>
      <c r="T384" s="122"/>
      <c r="W384" s="5"/>
      <c r="X384" s="5"/>
      <c r="AE384" s="220"/>
      <c r="AF384" s="122"/>
      <c r="AG384" s="122"/>
      <c r="AH384" s="122"/>
      <c r="AI384" s="122"/>
      <c r="AL384" s="5"/>
      <c r="AM384" s="5"/>
      <c r="AT384" s="220"/>
      <c r="AU384" s="122"/>
      <c r="AV384" s="122"/>
      <c r="AW384" s="122"/>
      <c r="AX384" s="122"/>
      <c r="BA384" s="5"/>
      <c r="BB384" s="5"/>
    </row>
    <row r="385">
      <c r="A385" s="220"/>
      <c r="B385" s="122"/>
      <c r="C385" s="122"/>
      <c r="D385" s="122"/>
      <c r="E385" s="122"/>
      <c r="H385" s="5"/>
      <c r="I385" s="5"/>
      <c r="P385" s="220"/>
      <c r="Q385" s="122"/>
      <c r="R385" s="122"/>
      <c r="S385" s="122"/>
      <c r="T385" s="122"/>
      <c r="W385" s="5"/>
      <c r="X385" s="5"/>
      <c r="AE385" s="220"/>
      <c r="AF385" s="122"/>
      <c r="AG385" s="122"/>
      <c r="AH385" s="122"/>
      <c r="AI385" s="122"/>
      <c r="AL385" s="5"/>
      <c r="AM385" s="5"/>
      <c r="AT385" s="220"/>
      <c r="AU385" s="122"/>
      <c r="AV385" s="122"/>
      <c r="AW385" s="122"/>
      <c r="AX385" s="122"/>
      <c r="BA385" s="5"/>
      <c r="BB385" s="5"/>
    </row>
    <row r="386">
      <c r="A386" s="220"/>
      <c r="B386" s="122"/>
      <c r="C386" s="122"/>
      <c r="D386" s="122"/>
      <c r="E386" s="122"/>
      <c r="H386" s="5"/>
      <c r="I386" s="5"/>
      <c r="P386" s="220"/>
      <c r="Q386" s="122"/>
      <c r="R386" s="122"/>
      <c r="S386" s="122"/>
      <c r="T386" s="122"/>
      <c r="W386" s="5"/>
      <c r="X386" s="5"/>
      <c r="AE386" s="220"/>
      <c r="AF386" s="122"/>
      <c r="AG386" s="122"/>
      <c r="AH386" s="122"/>
      <c r="AI386" s="122"/>
      <c r="AL386" s="5"/>
      <c r="AM386" s="5"/>
      <c r="AT386" s="220"/>
      <c r="AU386" s="122"/>
      <c r="AV386" s="122"/>
      <c r="AW386" s="122"/>
      <c r="AX386" s="122"/>
      <c r="BA386" s="5"/>
      <c r="BB386" s="5"/>
    </row>
    <row r="387">
      <c r="A387" s="220"/>
      <c r="B387" s="122"/>
      <c r="C387" s="122"/>
      <c r="D387" s="122"/>
      <c r="E387" s="122"/>
      <c r="H387" s="5"/>
      <c r="I387" s="5"/>
      <c r="P387" s="220"/>
      <c r="Q387" s="122"/>
      <c r="R387" s="122"/>
      <c r="S387" s="122"/>
      <c r="T387" s="122"/>
      <c r="W387" s="5"/>
      <c r="X387" s="5"/>
      <c r="AE387" s="220"/>
      <c r="AF387" s="122"/>
      <c r="AG387" s="122"/>
      <c r="AH387" s="122"/>
      <c r="AI387" s="122"/>
      <c r="AL387" s="5"/>
      <c r="AM387" s="5"/>
      <c r="AT387" s="220"/>
      <c r="AU387" s="122"/>
      <c r="AV387" s="122"/>
      <c r="AW387" s="122"/>
      <c r="AX387" s="122"/>
      <c r="BA387" s="5"/>
      <c r="BB387" s="5"/>
    </row>
    <row r="388">
      <c r="A388" s="220"/>
      <c r="B388" s="122"/>
      <c r="C388" s="122"/>
      <c r="D388" s="122"/>
      <c r="E388" s="122"/>
      <c r="H388" s="5"/>
      <c r="I388" s="5"/>
      <c r="P388" s="220"/>
      <c r="Q388" s="122"/>
      <c r="R388" s="122"/>
      <c r="S388" s="122"/>
      <c r="T388" s="122"/>
      <c r="W388" s="5"/>
      <c r="X388" s="5"/>
      <c r="AE388" s="220"/>
      <c r="AF388" s="122"/>
      <c r="AG388" s="122"/>
      <c r="AH388" s="122"/>
      <c r="AI388" s="122"/>
      <c r="AL388" s="5"/>
      <c r="AM388" s="5"/>
      <c r="AT388" s="220"/>
      <c r="AU388" s="122"/>
      <c r="AV388" s="122"/>
      <c r="AW388" s="122"/>
      <c r="AX388" s="122"/>
      <c r="BA388" s="5"/>
      <c r="BB388" s="5"/>
    </row>
    <row r="389">
      <c r="A389" s="220"/>
      <c r="B389" s="122"/>
      <c r="C389" s="122"/>
      <c r="D389" s="122"/>
      <c r="E389" s="122"/>
      <c r="H389" s="5"/>
      <c r="I389" s="5"/>
      <c r="P389" s="220"/>
      <c r="Q389" s="122"/>
      <c r="R389" s="122"/>
      <c r="S389" s="122"/>
      <c r="T389" s="122"/>
      <c r="W389" s="5"/>
      <c r="X389" s="5"/>
      <c r="AE389" s="220"/>
      <c r="AF389" s="122"/>
      <c r="AG389" s="122"/>
      <c r="AH389" s="122"/>
      <c r="AI389" s="122"/>
      <c r="AL389" s="5"/>
      <c r="AM389" s="5"/>
      <c r="AT389" s="220"/>
      <c r="AU389" s="122"/>
      <c r="AV389" s="122"/>
      <c r="AW389" s="122"/>
      <c r="AX389" s="122"/>
      <c r="BA389" s="5"/>
      <c r="BB389" s="5"/>
    </row>
    <row r="390">
      <c r="A390" s="220"/>
      <c r="B390" s="122"/>
      <c r="C390" s="122"/>
      <c r="D390" s="122"/>
      <c r="E390" s="122"/>
      <c r="H390" s="5"/>
      <c r="I390" s="5"/>
      <c r="P390" s="220"/>
      <c r="Q390" s="122"/>
      <c r="R390" s="122"/>
      <c r="S390" s="122"/>
      <c r="T390" s="122"/>
      <c r="W390" s="5"/>
      <c r="X390" s="5"/>
      <c r="AE390" s="220"/>
      <c r="AF390" s="122"/>
      <c r="AG390" s="122"/>
      <c r="AH390" s="122"/>
      <c r="AI390" s="122"/>
      <c r="AL390" s="5"/>
      <c r="AM390" s="5"/>
      <c r="AT390" s="220"/>
      <c r="AU390" s="122"/>
      <c r="AV390" s="122"/>
      <c r="AW390" s="122"/>
      <c r="AX390" s="122"/>
      <c r="BA390" s="5"/>
      <c r="BB390" s="5"/>
    </row>
    <row r="391">
      <c r="A391" s="220"/>
      <c r="B391" s="122"/>
      <c r="C391" s="122"/>
      <c r="D391" s="122"/>
      <c r="E391" s="122"/>
      <c r="H391" s="5"/>
      <c r="I391" s="5"/>
      <c r="P391" s="220"/>
      <c r="Q391" s="122"/>
      <c r="R391" s="122"/>
      <c r="S391" s="122"/>
      <c r="T391" s="122"/>
      <c r="W391" s="5"/>
      <c r="X391" s="5"/>
      <c r="AE391" s="220"/>
      <c r="AF391" s="122"/>
      <c r="AG391" s="122"/>
      <c r="AH391" s="122"/>
      <c r="AI391" s="122"/>
      <c r="AL391" s="5"/>
      <c r="AM391" s="5"/>
      <c r="AT391" s="220"/>
      <c r="AU391" s="122"/>
      <c r="AV391" s="122"/>
      <c r="AW391" s="122"/>
      <c r="AX391" s="122"/>
      <c r="BA391" s="5"/>
      <c r="BB391" s="5"/>
    </row>
    <row r="392">
      <c r="A392" s="220"/>
      <c r="B392" s="122"/>
      <c r="C392" s="122"/>
      <c r="D392" s="122"/>
      <c r="E392" s="122"/>
      <c r="H392" s="5"/>
      <c r="I392" s="5"/>
      <c r="P392" s="220"/>
      <c r="Q392" s="122"/>
      <c r="R392" s="122"/>
      <c r="S392" s="122"/>
      <c r="T392" s="122"/>
      <c r="W392" s="5"/>
      <c r="X392" s="5"/>
      <c r="AE392" s="220"/>
      <c r="AF392" s="122"/>
      <c r="AG392" s="122"/>
      <c r="AH392" s="122"/>
      <c r="AI392" s="122"/>
      <c r="AL392" s="5"/>
      <c r="AM392" s="5"/>
      <c r="AT392" s="220"/>
      <c r="AU392" s="122"/>
      <c r="AV392" s="122"/>
      <c r="AW392" s="122"/>
      <c r="AX392" s="122"/>
      <c r="BA392" s="5"/>
      <c r="BB392" s="5"/>
    </row>
    <row r="393">
      <c r="A393" s="220"/>
      <c r="B393" s="122"/>
      <c r="C393" s="122"/>
      <c r="D393" s="122"/>
      <c r="E393" s="122"/>
      <c r="H393" s="5"/>
      <c r="I393" s="5"/>
      <c r="P393" s="220"/>
      <c r="Q393" s="122"/>
      <c r="R393" s="122"/>
      <c r="S393" s="122"/>
      <c r="T393" s="122"/>
      <c r="W393" s="5"/>
      <c r="X393" s="5"/>
      <c r="AE393" s="220"/>
      <c r="AF393" s="122"/>
      <c r="AG393" s="122"/>
      <c r="AH393" s="122"/>
      <c r="AI393" s="122"/>
      <c r="AL393" s="5"/>
      <c r="AM393" s="5"/>
      <c r="AT393" s="220"/>
      <c r="AU393" s="122"/>
      <c r="AV393" s="122"/>
      <c r="AW393" s="122"/>
      <c r="AX393" s="122"/>
      <c r="BA393" s="5"/>
      <c r="BB393" s="5"/>
    </row>
    <row r="394">
      <c r="A394" s="220"/>
      <c r="B394" s="122"/>
      <c r="C394" s="122"/>
      <c r="D394" s="122"/>
      <c r="E394" s="122"/>
      <c r="H394" s="5"/>
      <c r="I394" s="5"/>
      <c r="P394" s="220"/>
      <c r="Q394" s="122"/>
      <c r="R394" s="122"/>
      <c r="S394" s="122"/>
      <c r="T394" s="122"/>
      <c r="W394" s="5"/>
      <c r="X394" s="5"/>
      <c r="AE394" s="220"/>
      <c r="AF394" s="122"/>
      <c r="AG394" s="122"/>
      <c r="AH394" s="122"/>
      <c r="AI394" s="122"/>
      <c r="AL394" s="5"/>
      <c r="AM394" s="5"/>
      <c r="AT394" s="220"/>
      <c r="AU394" s="122"/>
      <c r="AV394" s="122"/>
      <c r="AW394" s="122"/>
      <c r="AX394" s="122"/>
      <c r="BA394" s="5"/>
      <c r="BB394" s="5"/>
    </row>
    <row r="395">
      <c r="A395" s="220"/>
      <c r="B395" s="122"/>
      <c r="C395" s="122"/>
      <c r="D395" s="122"/>
      <c r="E395" s="122"/>
      <c r="H395" s="5"/>
      <c r="I395" s="5"/>
      <c r="P395" s="220"/>
      <c r="Q395" s="122"/>
      <c r="R395" s="122"/>
      <c r="S395" s="122"/>
      <c r="T395" s="122"/>
      <c r="W395" s="5"/>
      <c r="X395" s="5"/>
      <c r="AE395" s="220"/>
      <c r="AF395" s="122"/>
      <c r="AG395" s="122"/>
      <c r="AH395" s="122"/>
      <c r="AI395" s="122"/>
      <c r="AL395" s="5"/>
      <c r="AM395" s="5"/>
      <c r="AT395" s="220"/>
      <c r="AU395" s="122"/>
      <c r="AV395" s="122"/>
      <c r="AW395" s="122"/>
      <c r="AX395" s="122"/>
      <c r="BA395" s="5"/>
      <c r="BB395" s="5"/>
    </row>
    <row r="396">
      <c r="A396" s="220"/>
      <c r="B396" s="122"/>
      <c r="C396" s="122"/>
      <c r="D396" s="122"/>
      <c r="E396" s="122"/>
      <c r="H396" s="5"/>
      <c r="I396" s="5"/>
      <c r="P396" s="220"/>
      <c r="Q396" s="122"/>
      <c r="R396" s="122"/>
      <c r="S396" s="122"/>
      <c r="T396" s="122"/>
      <c r="W396" s="5"/>
      <c r="X396" s="5"/>
      <c r="AE396" s="220"/>
      <c r="AF396" s="122"/>
      <c r="AG396" s="122"/>
      <c r="AH396" s="122"/>
      <c r="AI396" s="122"/>
      <c r="AL396" s="5"/>
      <c r="AM396" s="5"/>
      <c r="AT396" s="220"/>
      <c r="AU396" s="122"/>
      <c r="AV396" s="122"/>
      <c r="AW396" s="122"/>
      <c r="AX396" s="122"/>
      <c r="BA396" s="5"/>
      <c r="BB396" s="5"/>
    </row>
    <row r="397">
      <c r="A397" s="220"/>
      <c r="B397" s="122"/>
      <c r="C397" s="122"/>
      <c r="D397" s="122"/>
      <c r="E397" s="122"/>
      <c r="H397" s="5"/>
      <c r="I397" s="5"/>
      <c r="P397" s="220"/>
      <c r="Q397" s="122"/>
      <c r="R397" s="122"/>
      <c r="S397" s="122"/>
      <c r="T397" s="122"/>
      <c r="W397" s="5"/>
      <c r="X397" s="5"/>
      <c r="AE397" s="220"/>
      <c r="AF397" s="122"/>
      <c r="AG397" s="122"/>
      <c r="AH397" s="122"/>
      <c r="AI397" s="122"/>
      <c r="AL397" s="5"/>
      <c r="AM397" s="5"/>
      <c r="AT397" s="220"/>
      <c r="AU397" s="122"/>
      <c r="AV397" s="122"/>
      <c r="AW397" s="122"/>
      <c r="AX397" s="122"/>
      <c r="BA397" s="5"/>
      <c r="BB397" s="5"/>
    </row>
    <row r="398">
      <c r="A398" s="220"/>
      <c r="B398" s="122"/>
      <c r="C398" s="122"/>
      <c r="D398" s="122"/>
      <c r="E398" s="122"/>
      <c r="H398" s="5"/>
      <c r="I398" s="5"/>
      <c r="P398" s="220"/>
      <c r="Q398" s="122"/>
      <c r="R398" s="122"/>
      <c r="S398" s="122"/>
      <c r="T398" s="122"/>
      <c r="W398" s="5"/>
      <c r="X398" s="5"/>
      <c r="AE398" s="220"/>
      <c r="AF398" s="122"/>
      <c r="AG398" s="122"/>
      <c r="AH398" s="122"/>
      <c r="AI398" s="122"/>
      <c r="AL398" s="5"/>
      <c r="AM398" s="5"/>
      <c r="AT398" s="220"/>
      <c r="AU398" s="122"/>
      <c r="AV398" s="122"/>
      <c r="AW398" s="122"/>
      <c r="AX398" s="122"/>
      <c r="BA398" s="5"/>
      <c r="BB398" s="5"/>
    </row>
    <row r="399">
      <c r="A399" s="220"/>
      <c r="B399" s="122"/>
      <c r="C399" s="122"/>
      <c r="D399" s="122"/>
      <c r="E399" s="122"/>
      <c r="H399" s="5"/>
      <c r="I399" s="5"/>
      <c r="P399" s="220"/>
      <c r="Q399" s="122"/>
      <c r="R399" s="122"/>
      <c r="S399" s="122"/>
      <c r="T399" s="122"/>
      <c r="W399" s="5"/>
      <c r="X399" s="5"/>
      <c r="AE399" s="220"/>
      <c r="AF399" s="122"/>
      <c r="AG399" s="122"/>
      <c r="AH399" s="122"/>
      <c r="AI399" s="122"/>
      <c r="AL399" s="5"/>
      <c r="AM399" s="5"/>
      <c r="AT399" s="220"/>
      <c r="AU399" s="122"/>
      <c r="AV399" s="122"/>
      <c r="AW399" s="122"/>
      <c r="AX399" s="122"/>
      <c r="BA399" s="5"/>
      <c r="BB399" s="5"/>
    </row>
    <row r="400">
      <c r="A400" s="220"/>
      <c r="B400" s="122"/>
      <c r="C400" s="122"/>
      <c r="D400" s="122"/>
      <c r="E400" s="122"/>
      <c r="H400" s="5"/>
      <c r="I400" s="5"/>
      <c r="P400" s="220"/>
      <c r="Q400" s="122"/>
      <c r="R400" s="122"/>
      <c r="S400" s="122"/>
      <c r="T400" s="122"/>
      <c r="W400" s="5"/>
      <c r="X400" s="5"/>
      <c r="AE400" s="220"/>
      <c r="AF400" s="122"/>
      <c r="AG400" s="122"/>
      <c r="AH400" s="122"/>
      <c r="AI400" s="122"/>
      <c r="AL400" s="5"/>
      <c r="AM400" s="5"/>
      <c r="AT400" s="220"/>
      <c r="AU400" s="122"/>
      <c r="AV400" s="122"/>
      <c r="AW400" s="122"/>
      <c r="AX400" s="122"/>
      <c r="BA400" s="5"/>
      <c r="BB400" s="5"/>
    </row>
    <row r="401">
      <c r="A401" s="220"/>
      <c r="B401" s="122"/>
      <c r="C401" s="122"/>
      <c r="D401" s="122"/>
      <c r="E401" s="122"/>
      <c r="H401" s="5"/>
      <c r="I401" s="5"/>
      <c r="P401" s="220"/>
      <c r="Q401" s="122"/>
      <c r="R401" s="122"/>
      <c r="S401" s="122"/>
      <c r="T401" s="122"/>
      <c r="W401" s="5"/>
      <c r="X401" s="5"/>
      <c r="AE401" s="220"/>
      <c r="AF401" s="122"/>
      <c r="AG401" s="122"/>
      <c r="AH401" s="122"/>
      <c r="AI401" s="122"/>
      <c r="AL401" s="5"/>
      <c r="AM401" s="5"/>
      <c r="AT401" s="220"/>
      <c r="AU401" s="122"/>
      <c r="AV401" s="122"/>
      <c r="AW401" s="122"/>
      <c r="AX401" s="122"/>
      <c r="BA401" s="5"/>
      <c r="BB401" s="5"/>
    </row>
    <row r="402">
      <c r="A402" s="220"/>
      <c r="B402" s="122"/>
      <c r="C402" s="122"/>
      <c r="D402" s="122"/>
      <c r="E402" s="122"/>
      <c r="H402" s="5"/>
      <c r="I402" s="5"/>
      <c r="P402" s="220"/>
      <c r="Q402" s="122"/>
      <c r="R402" s="122"/>
      <c r="S402" s="122"/>
      <c r="T402" s="122"/>
      <c r="W402" s="5"/>
      <c r="X402" s="5"/>
      <c r="AE402" s="220"/>
      <c r="AF402" s="122"/>
      <c r="AG402" s="122"/>
      <c r="AH402" s="122"/>
      <c r="AI402" s="122"/>
      <c r="AL402" s="5"/>
      <c r="AM402" s="5"/>
      <c r="AT402" s="220"/>
      <c r="AU402" s="122"/>
      <c r="AV402" s="122"/>
      <c r="AW402" s="122"/>
      <c r="AX402" s="122"/>
      <c r="BA402" s="5"/>
      <c r="BB402" s="5"/>
    </row>
    <row r="403">
      <c r="A403" s="220"/>
      <c r="B403" s="122"/>
      <c r="C403" s="122"/>
      <c r="D403" s="122"/>
      <c r="E403" s="122"/>
      <c r="H403" s="5"/>
      <c r="I403" s="5"/>
      <c r="P403" s="220"/>
      <c r="Q403" s="122"/>
      <c r="R403" s="122"/>
      <c r="S403" s="122"/>
      <c r="T403" s="122"/>
      <c r="W403" s="5"/>
      <c r="X403" s="5"/>
      <c r="AE403" s="220"/>
      <c r="AF403" s="122"/>
      <c r="AG403" s="122"/>
      <c r="AH403" s="122"/>
      <c r="AI403" s="122"/>
      <c r="AL403" s="5"/>
      <c r="AM403" s="5"/>
      <c r="AT403" s="220"/>
      <c r="AU403" s="122"/>
      <c r="AV403" s="122"/>
      <c r="AW403" s="122"/>
      <c r="AX403" s="122"/>
      <c r="BA403" s="5"/>
      <c r="BB403" s="5"/>
    </row>
    <row r="404">
      <c r="A404" s="220"/>
      <c r="B404" s="122"/>
      <c r="C404" s="122"/>
      <c r="D404" s="122"/>
      <c r="E404" s="122"/>
      <c r="H404" s="5"/>
      <c r="I404" s="5"/>
      <c r="P404" s="220"/>
      <c r="Q404" s="122"/>
      <c r="R404" s="122"/>
      <c r="S404" s="122"/>
      <c r="T404" s="122"/>
      <c r="W404" s="5"/>
      <c r="X404" s="5"/>
      <c r="AE404" s="220"/>
      <c r="AF404" s="122"/>
      <c r="AG404" s="122"/>
      <c r="AH404" s="122"/>
      <c r="AI404" s="122"/>
      <c r="AL404" s="5"/>
      <c r="AM404" s="5"/>
      <c r="AT404" s="220"/>
      <c r="AU404" s="122"/>
      <c r="AV404" s="122"/>
      <c r="AW404" s="122"/>
      <c r="AX404" s="122"/>
      <c r="BA404" s="5"/>
      <c r="BB404" s="5"/>
    </row>
    <row r="405">
      <c r="A405" s="220"/>
      <c r="B405" s="122"/>
      <c r="C405" s="122"/>
      <c r="D405" s="122"/>
      <c r="E405" s="122"/>
      <c r="H405" s="5"/>
      <c r="I405" s="5"/>
      <c r="P405" s="220"/>
      <c r="Q405" s="122"/>
      <c r="R405" s="122"/>
      <c r="S405" s="122"/>
      <c r="T405" s="122"/>
      <c r="W405" s="5"/>
      <c r="X405" s="5"/>
      <c r="AE405" s="220"/>
      <c r="AF405" s="122"/>
      <c r="AG405" s="122"/>
      <c r="AH405" s="122"/>
      <c r="AI405" s="122"/>
      <c r="AL405" s="5"/>
      <c r="AM405" s="5"/>
      <c r="AT405" s="220"/>
      <c r="AU405" s="122"/>
      <c r="AV405" s="122"/>
      <c r="AW405" s="122"/>
      <c r="AX405" s="122"/>
      <c r="BA405" s="5"/>
      <c r="BB405" s="5"/>
    </row>
    <row r="406">
      <c r="A406" s="220"/>
      <c r="B406" s="122"/>
      <c r="C406" s="122"/>
      <c r="D406" s="122"/>
      <c r="E406" s="122"/>
      <c r="H406" s="5"/>
      <c r="I406" s="5"/>
      <c r="P406" s="220"/>
      <c r="Q406" s="122"/>
      <c r="R406" s="122"/>
      <c r="S406" s="122"/>
      <c r="T406" s="122"/>
      <c r="W406" s="5"/>
      <c r="X406" s="5"/>
      <c r="AE406" s="220"/>
      <c r="AF406" s="122"/>
      <c r="AG406" s="122"/>
      <c r="AH406" s="122"/>
      <c r="AI406" s="122"/>
      <c r="AL406" s="5"/>
      <c r="AM406" s="5"/>
      <c r="AT406" s="220"/>
      <c r="AU406" s="122"/>
      <c r="AV406" s="122"/>
      <c r="AW406" s="122"/>
      <c r="AX406" s="122"/>
      <c r="BA406" s="5"/>
      <c r="BB406" s="5"/>
    </row>
    <row r="407">
      <c r="A407" s="220"/>
      <c r="B407" s="122"/>
      <c r="C407" s="122"/>
      <c r="D407" s="122"/>
      <c r="E407" s="122"/>
      <c r="H407" s="5"/>
      <c r="I407" s="5"/>
      <c r="P407" s="220"/>
      <c r="Q407" s="122"/>
      <c r="R407" s="122"/>
      <c r="S407" s="122"/>
      <c r="T407" s="122"/>
      <c r="W407" s="5"/>
      <c r="X407" s="5"/>
      <c r="AE407" s="220"/>
      <c r="AF407" s="122"/>
      <c r="AG407" s="122"/>
      <c r="AH407" s="122"/>
      <c r="AI407" s="122"/>
      <c r="AL407" s="5"/>
      <c r="AM407" s="5"/>
      <c r="AT407" s="220"/>
      <c r="AU407" s="122"/>
      <c r="AV407" s="122"/>
      <c r="AW407" s="122"/>
      <c r="AX407" s="122"/>
      <c r="BA407" s="5"/>
      <c r="BB407" s="5"/>
    </row>
    <row r="408">
      <c r="A408" s="220"/>
      <c r="B408" s="122"/>
      <c r="C408" s="122"/>
      <c r="D408" s="122"/>
      <c r="E408" s="122"/>
      <c r="H408" s="5"/>
      <c r="I408" s="5"/>
      <c r="P408" s="220"/>
      <c r="Q408" s="122"/>
      <c r="R408" s="122"/>
      <c r="S408" s="122"/>
      <c r="T408" s="122"/>
      <c r="W408" s="5"/>
      <c r="X408" s="5"/>
      <c r="AE408" s="220"/>
      <c r="AF408" s="122"/>
      <c r="AG408" s="122"/>
      <c r="AH408" s="122"/>
      <c r="AI408" s="122"/>
      <c r="AL408" s="5"/>
      <c r="AM408" s="5"/>
      <c r="AT408" s="220"/>
      <c r="AU408" s="122"/>
      <c r="AV408" s="122"/>
      <c r="AW408" s="122"/>
      <c r="AX408" s="122"/>
      <c r="BA408" s="5"/>
      <c r="BB408" s="5"/>
    </row>
    <row r="409">
      <c r="A409" s="220"/>
      <c r="B409" s="122"/>
      <c r="C409" s="122"/>
      <c r="D409" s="122"/>
      <c r="E409" s="122"/>
      <c r="H409" s="5"/>
      <c r="I409" s="5"/>
      <c r="P409" s="220"/>
      <c r="Q409" s="122"/>
      <c r="R409" s="122"/>
      <c r="S409" s="122"/>
      <c r="T409" s="122"/>
      <c r="W409" s="5"/>
      <c r="X409" s="5"/>
      <c r="AE409" s="220"/>
      <c r="AF409" s="122"/>
      <c r="AG409" s="122"/>
      <c r="AH409" s="122"/>
      <c r="AI409" s="122"/>
      <c r="AL409" s="5"/>
      <c r="AM409" s="5"/>
      <c r="AT409" s="220"/>
      <c r="AU409" s="122"/>
      <c r="AV409" s="122"/>
      <c r="AW409" s="122"/>
      <c r="AX409" s="122"/>
      <c r="BA409" s="5"/>
      <c r="BB409" s="5"/>
    </row>
    <row r="410">
      <c r="A410" s="220"/>
      <c r="B410" s="122"/>
      <c r="C410" s="122"/>
      <c r="D410" s="122"/>
      <c r="E410" s="122"/>
      <c r="H410" s="5"/>
      <c r="I410" s="5"/>
      <c r="P410" s="220"/>
      <c r="Q410" s="122"/>
      <c r="R410" s="122"/>
      <c r="S410" s="122"/>
      <c r="T410" s="122"/>
      <c r="W410" s="5"/>
      <c r="X410" s="5"/>
      <c r="AE410" s="220"/>
      <c r="AF410" s="122"/>
      <c r="AG410" s="122"/>
      <c r="AH410" s="122"/>
      <c r="AI410" s="122"/>
      <c r="AL410" s="5"/>
      <c r="AM410" s="5"/>
      <c r="AT410" s="220"/>
      <c r="AU410" s="122"/>
      <c r="AV410" s="122"/>
      <c r="AW410" s="122"/>
      <c r="AX410" s="122"/>
      <c r="BA410" s="5"/>
      <c r="BB410" s="5"/>
    </row>
    <row r="411">
      <c r="A411" s="220"/>
      <c r="B411" s="122"/>
      <c r="C411" s="122"/>
      <c r="D411" s="122"/>
      <c r="E411" s="122"/>
      <c r="H411" s="5"/>
      <c r="I411" s="5"/>
      <c r="P411" s="220"/>
      <c r="Q411" s="122"/>
      <c r="R411" s="122"/>
      <c r="S411" s="122"/>
      <c r="T411" s="122"/>
      <c r="W411" s="5"/>
      <c r="X411" s="5"/>
      <c r="AE411" s="220"/>
      <c r="AF411" s="122"/>
      <c r="AG411" s="122"/>
      <c r="AH411" s="122"/>
      <c r="AI411" s="122"/>
      <c r="AL411" s="5"/>
      <c r="AM411" s="5"/>
      <c r="AT411" s="220"/>
      <c r="AU411" s="122"/>
      <c r="AV411" s="122"/>
      <c r="AW411" s="122"/>
      <c r="AX411" s="122"/>
      <c r="BA411" s="5"/>
      <c r="BB411" s="5"/>
    </row>
    <row r="412">
      <c r="A412" s="220"/>
      <c r="B412" s="122"/>
      <c r="C412" s="122"/>
      <c r="D412" s="122"/>
      <c r="E412" s="122"/>
      <c r="H412" s="5"/>
      <c r="I412" s="5"/>
      <c r="P412" s="220"/>
      <c r="Q412" s="122"/>
      <c r="R412" s="122"/>
      <c r="S412" s="122"/>
      <c r="T412" s="122"/>
      <c r="W412" s="5"/>
      <c r="X412" s="5"/>
      <c r="AE412" s="220"/>
      <c r="AF412" s="122"/>
      <c r="AG412" s="122"/>
      <c r="AH412" s="122"/>
      <c r="AI412" s="122"/>
      <c r="AL412" s="5"/>
      <c r="AM412" s="5"/>
      <c r="AT412" s="220"/>
      <c r="AU412" s="122"/>
      <c r="AV412" s="122"/>
      <c r="AW412" s="122"/>
      <c r="AX412" s="122"/>
      <c r="BA412" s="5"/>
      <c r="BB412" s="5"/>
    </row>
    <row r="413">
      <c r="A413" s="220"/>
      <c r="B413" s="122"/>
      <c r="C413" s="122"/>
      <c r="D413" s="122"/>
      <c r="E413" s="122"/>
      <c r="H413" s="5"/>
      <c r="I413" s="5"/>
      <c r="P413" s="220"/>
      <c r="Q413" s="122"/>
      <c r="R413" s="122"/>
      <c r="S413" s="122"/>
      <c r="T413" s="122"/>
      <c r="W413" s="5"/>
      <c r="X413" s="5"/>
      <c r="AE413" s="220"/>
      <c r="AF413" s="122"/>
      <c r="AG413" s="122"/>
      <c r="AH413" s="122"/>
      <c r="AI413" s="122"/>
      <c r="AL413" s="5"/>
      <c r="AM413" s="5"/>
      <c r="AT413" s="220"/>
      <c r="AU413" s="122"/>
      <c r="AV413" s="122"/>
      <c r="AW413" s="122"/>
      <c r="AX413" s="122"/>
      <c r="BA413" s="5"/>
      <c r="BB413" s="5"/>
    </row>
    <row r="414">
      <c r="A414" s="220"/>
      <c r="B414" s="122"/>
      <c r="C414" s="122"/>
      <c r="D414" s="122"/>
      <c r="E414" s="122"/>
      <c r="H414" s="5"/>
      <c r="I414" s="5"/>
      <c r="P414" s="220"/>
      <c r="Q414" s="122"/>
      <c r="R414" s="122"/>
      <c r="S414" s="122"/>
      <c r="T414" s="122"/>
      <c r="W414" s="5"/>
      <c r="X414" s="5"/>
      <c r="AE414" s="220"/>
      <c r="AF414" s="122"/>
      <c r="AG414" s="122"/>
      <c r="AH414" s="122"/>
      <c r="AI414" s="122"/>
      <c r="AL414" s="5"/>
      <c r="AM414" s="5"/>
      <c r="AT414" s="220"/>
      <c r="AU414" s="122"/>
      <c r="AV414" s="122"/>
      <c r="AW414" s="122"/>
      <c r="AX414" s="122"/>
      <c r="BA414" s="5"/>
      <c r="BB414" s="5"/>
    </row>
    <row r="415">
      <c r="A415" s="220"/>
      <c r="B415" s="122"/>
      <c r="C415" s="122"/>
      <c r="D415" s="122"/>
      <c r="E415" s="122"/>
      <c r="H415" s="5"/>
      <c r="I415" s="5"/>
      <c r="P415" s="220"/>
      <c r="Q415" s="122"/>
      <c r="R415" s="122"/>
      <c r="S415" s="122"/>
      <c r="T415" s="122"/>
      <c r="W415" s="5"/>
      <c r="X415" s="5"/>
      <c r="AE415" s="220"/>
      <c r="AF415" s="122"/>
      <c r="AG415" s="122"/>
      <c r="AH415" s="122"/>
      <c r="AI415" s="122"/>
      <c r="AL415" s="5"/>
      <c r="AM415" s="5"/>
      <c r="AT415" s="220"/>
      <c r="AU415" s="122"/>
      <c r="AV415" s="122"/>
      <c r="AW415" s="122"/>
      <c r="AX415" s="122"/>
      <c r="BA415" s="5"/>
      <c r="BB415" s="5"/>
    </row>
    <row r="416">
      <c r="A416" s="220"/>
      <c r="B416" s="122"/>
      <c r="C416" s="122"/>
      <c r="D416" s="122"/>
      <c r="E416" s="122"/>
      <c r="H416" s="5"/>
      <c r="I416" s="5"/>
      <c r="P416" s="220"/>
      <c r="Q416" s="122"/>
      <c r="R416" s="122"/>
      <c r="S416" s="122"/>
      <c r="T416" s="122"/>
      <c r="W416" s="5"/>
      <c r="X416" s="5"/>
      <c r="AE416" s="220"/>
      <c r="AF416" s="122"/>
      <c r="AG416" s="122"/>
      <c r="AH416" s="122"/>
      <c r="AI416" s="122"/>
      <c r="AL416" s="5"/>
      <c r="AM416" s="5"/>
      <c r="AT416" s="220"/>
      <c r="AU416" s="122"/>
      <c r="AV416" s="122"/>
      <c r="AW416" s="122"/>
      <c r="AX416" s="122"/>
      <c r="BA416" s="5"/>
      <c r="BB416" s="5"/>
    </row>
    <row r="417">
      <c r="A417" s="220"/>
      <c r="B417" s="122"/>
      <c r="C417" s="122"/>
      <c r="D417" s="122"/>
      <c r="E417" s="122"/>
      <c r="H417" s="5"/>
      <c r="I417" s="5"/>
      <c r="P417" s="220"/>
      <c r="Q417" s="122"/>
      <c r="R417" s="122"/>
      <c r="S417" s="122"/>
      <c r="T417" s="122"/>
      <c r="W417" s="5"/>
      <c r="X417" s="5"/>
      <c r="AE417" s="220"/>
      <c r="AF417" s="122"/>
      <c r="AG417" s="122"/>
      <c r="AH417" s="122"/>
      <c r="AI417" s="122"/>
      <c r="AL417" s="5"/>
      <c r="AM417" s="5"/>
      <c r="AT417" s="220"/>
      <c r="AU417" s="122"/>
      <c r="AV417" s="122"/>
      <c r="AW417" s="122"/>
      <c r="AX417" s="122"/>
      <c r="BA417" s="5"/>
      <c r="BB417" s="5"/>
    </row>
    <row r="418">
      <c r="A418" s="220"/>
      <c r="B418" s="122"/>
      <c r="C418" s="122"/>
      <c r="D418" s="122"/>
      <c r="E418" s="122"/>
      <c r="H418" s="5"/>
      <c r="I418" s="5"/>
      <c r="P418" s="220"/>
      <c r="Q418" s="122"/>
      <c r="R418" s="122"/>
      <c r="S418" s="122"/>
      <c r="T418" s="122"/>
      <c r="W418" s="5"/>
      <c r="X418" s="5"/>
      <c r="AE418" s="220"/>
      <c r="AF418" s="122"/>
      <c r="AG418" s="122"/>
      <c r="AH418" s="122"/>
      <c r="AI418" s="122"/>
      <c r="AL418" s="5"/>
      <c r="AM418" s="5"/>
      <c r="AT418" s="220"/>
      <c r="AU418" s="122"/>
      <c r="AV418" s="122"/>
      <c r="AW418" s="122"/>
      <c r="AX418" s="122"/>
      <c r="BA418" s="5"/>
      <c r="BB418" s="5"/>
    </row>
    <row r="419">
      <c r="A419" s="220"/>
      <c r="B419" s="122"/>
      <c r="C419" s="122"/>
      <c r="D419" s="122"/>
      <c r="E419" s="122"/>
      <c r="H419" s="5"/>
      <c r="I419" s="5"/>
      <c r="P419" s="220"/>
      <c r="Q419" s="122"/>
      <c r="R419" s="122"/>
      <c r="S419" s="122"/>
      <c r="T419" s="122"/>
      <c r="W419" s="5"/>
      <c r="X419" s="5"/>
      <c r="AE419" s="220"/>
      <c r="AF419" s="122"/>
      <c r="AG419" s="122"/>
      <c r="AH419" s="122"/>
      <c r="AI419" s="122"/>
      <c r="AL419" s="5"/>
      <c r="AM419" s="5"/>
      <c r="AT419" s="220"/>
      <c r="AU419" s="122"/>
      <c r="AV419" s="122"/>
      <c r="AW419" s="122"/>
      <c r="AX419" s="122"/>
      <c r="BA419" s="5"/>
      <c r="BB419" s="5"/>
    </row>
    <row r="420">
      <c r="A420" s="220"/>
      <c r="B420" s="122"/>
      <c r="C420" s="122"/>
      <c r="D420" s="122"/>
      <c r="E420" s="122"/>
      <c r="H420" s="5"/>
      <c r="I420" s="5"/>
      <c r="P420" s="220"/>
      <c r="Q420" s="122"/>
      <c r="R420" s="122"/>
      <c r="S420" s="122"/>
      <c r="T420" s="122"/>
      <c r="W420" s="5"/>
      <c r="X420" s="5"/>
      <c r="AE420" s="220"/>
      <c r="AF420" s="122"/>
      <c r="AG420" s="122"/>
      <c r="AH420" s="122"/>
      <c r="AI420" s="122"/>
      <c r="AL420" s="5"/>
      <c r="AM420" s="5"/>
      <c r="AT420" s="220"/>
      <c r="AU420" s="122"/>
      <c r="AV420" s="122"/>
      <c r="AW420" s="122"/>
      <c r="AX420" s="122"/>
      <c r="BA420" s="5"/>
      <c r="BB420" s="5"/>
    </row>
    <row r="421">
      <c r="A421" s="220"/>
      <c r="B421" s="122"/>
      <c r="C421" s="122"/>
      <c r="D421" s="122"/>
      <c r="E421" s="122"/>
      <c r="H421" s="5"/>
      <c r="I421" s="5"/>
      <c r="P421" s="220"/>
      <c r="Q421" s="122"/>
      <c r="R421" s="122"/>
      <c r="S421" s="122"/>
      <c r="T421" s="122"/>
      <c r="W421" s="5"/>
      <c r="X421" s="5"/>
      <c r="AE421" s="220"/>
      <c r="AF421" s="122"/>
      <c r="AG421" s="122"/>
      <c r="AH421" s="122"/>
      <c r="AI421" s="122"/>
      <c r="AL421" s="5"/>
      <c r="AM421" s="5"/>
      <c r="AT421" s="220"/>
      <c r="AU421" s="122"/>
      <c r="AV421" s="122"/>
      <c r="AW421" s="122"/>
      <c r="AX421" s="122"/>
      <c r="BA421" s="5"/>
      <c r="BB421" s="5"/>
    </row>
    <row r="422">
      <c r="A422" s="220"/>
      <c r="B422" s="122"/>
      <c r="C422" s="122"/>
      <c r="D422" s="122"/>
      <c r="E422" s="122"/>
      <c r="H422" s="5"/>
      <c r="I422" s="5"/>
      <c r="P422" s="220"/>
      <c r="Q422" s="122"/>
      <c r="R422" s="122"/>
      <c r="S422" s="122"/>
      <c r="T422" s="122"/>
      <c r="W422" s="5"/>
      <c r="X422" s="5"/>
      <c r="AE422" s="220"/>
      <c r="AF422" s="122"/>
      <c r="AG422" s="122"/>
      <c r="AH422" s="122"/>
      <c r="AI422" s="122"/>
      <c r="AL422" s="5"/>
      <c r="AM422" s="5"/>
      <c r="AT422" s="220"/>
      <c r="AU422" s="122"/>
      <c r="AV422" s="122"/>
      <c r="AW422" s="122"/>
      <c r="AX422" s="122"/>
      <c r="BA422" s="5"/>
      <c r="BB422" s="5"/>
    </row>
    <row r="423">
      <c r="A423" s="220"/>
      <c r="B423" s="122"/>
      <c r="C423" s="122"/>
      <c r="D423" s="122"/>
      <c r="E423" s="122"/>
      <c r="H423" s="5"/>
      <c r="I423" s="5"/>
      <c r="P423" s="220"/>
      <c r="Q423" s="122"/>
      <c r="R423" s="122"/>
      <c r="S423" s="122"/>
      <c r="T423" s="122"/>
      <c r="W423" s="5"/>
      <c r="X423" s="5"/>
      <c r="AE423" s="220"/>
      <c r="AF423" s="122"/>
      <c r="AG423" s="122"/>
      <c r="AH423" s="122"/>
      <c r="AI423" s="122"/>
      <c r="AL423" s="5"/>
      <c r="AM423" s="5"/>
      <c r="AT423" s="220"/>
      <c r="AU423" s="122"/>
      <c r="AV423" s="122"/>
      <c r="AW423" s="122"/>
      <c r="AX423" s="122"/>
      <c r="BA423" s="5"/>
      <c r="BB423" s="5"/>
    </row>
    <row r="424">
      <c r="A424" s="220"/>
      <c r="B424" s="122"/>
      <c r="C424" s="122"/>
      <c r="D424" s="122"/>
      <c r="E424" s="122"/>
      <c r="H424" s="5"/>
      <c r="I424" s="5"/>
      <c r="P424" s="220"/>
      <c r="Q424" s="122"/>
      <c r="R424" s="122"/>
      <c r="S424" s="122"/>
      <c r="T424" s="122"/>
      <c r="W424" s="5"/>
      <c r="X424" s="5"/>
      <c r="AE424" s="220"/>
      <c r="AF424" s="122"/>
      <c r="AG424" s="122"/>
      <c r="AH424" s="122"/>
      <c r="AI424" s="122"/>
      <c r="AL424" s="5"/>
      <c r="AM424" s="5"/>
      <c r="AT424" s="220"/>
      <c r="AU424" s="122"/>
      <c r="AV424" s="122"/>
      <c r="AW424" s="122"/>
      <c r="AX424" s="122"/>
      <c r="BA424" s="5"/>
      <c r="BB424" s="5"/>
    </row>
    <row r="425">
      <c r="A425" s="220"/>
      <c r="B425" s="122"/>
      <c r="C425" s="122"/>
      <c r="D425" s="122"/>
      <c r="E425" s="122"/>
      <c r="H425" s="5"/>
      <c r="I425" s="5"/>
      <c r="P425" s="220"/>
      <c r="Q425" s="122"/>
      <c r="R425" s="122"/>
      <c r="S425" s="122"/>
      <c r="T425" s="122"/>
      <c r="W425" s="5"/>
      <c r="X425" s="5"/>
      <c r="AE425" s="220"/>
      <c r="AF425" s="122"/>
      <c r="AG425" s="122"/>
      <c r="AH425" s="122"/>
      <c r="AI425" s="122"/>
      <c r="AL425" s="5"/>
      <c r="AM425" s="5"/>
      <c r="AT425" s="220"/>
      <c r="AU425" s="122"/>
      <c r="AV425" s="122"/>
      <c r="AW425" s="122"/>
      <c r="AX425" s="122"/>
      <c r="BA425" s="5"/>
      <c r="BB425" s="5"/>
    </row>
    <row r="426">
      <c r="A426" s="220"/>
      <c r="B426" s="122"/>
      <c r="C426" s="122"/>
      <c r="D426" s="122"/>
      <c r="E426" s="122"/>
      <c r="H426" s="5"/>
      <c r="I426" s="5"/>
      <c r="P426" s="220"/>
      <c r="Q426" s="122"/>
      <c r="R426" s="122"/>
      <c r="S426" s="122"/>
      <c r="T426" s="122"/>
      <c r="W426" s="5"/>
      <c r="X426" s="5"/>
      <c r="AE426" s="220"/>
      <c r="AF426" s="122"/>
      <c r="AG426" s="122"/>
      <c r="AH426" s="122"/>
      <c r="AI426" s="122"/>
      <c r="AL426" s="5"/>
      <c r="AM426" s="5"/>
      <c r="AT426" s="220"/>
      <c r="AU426" s="122"/>
      <c r="AV426" s="122"/>
      <c r="AW426" s="122"/>
      <c r="AX426" s="122"/>
      <c r="BA426" s="5"/>
      <c r="BB426" s="5"/>
    </row>
    <row r="427">
      <c r="A427" s="220"/>
      <c r="B427" s="122"/>
      <c r="C427" s="122"/>
      <c r="D427" s="122"/>
      <c r="E427" s="122"/>
      <c r="H427" s="5"/>
      <c r="I427" s="5"/>
      <c r="P427" s="220"/>
      <c r="Q427" s="122"/>
      <c r="R427" s="122"/>
      <c r="S427" s="122"/>
      <c r="T427" s="122"/>
      <c r="W427" s="5"/>
      <c r="X427" s="5"/>
      <c r="AE427" s="220"/>
      <c r="AF427" s="122"/>
      <c r="AG427" s="122"/>
      <c r="AH427" s="122"/>
      <c r="AI427" s="122"/>
      <c r="AL427" s="5"/>
      <c r="AM427" s="5"/>
      <c r="AT427" s="220"/>
      <c r="AU427" s="122"/>
      <c r="AV427" s="122"/>
      <c r="AW427" s="122"/>
      <c r="AX427" s="122"/>
      <c r="BA427" s="5"/>
      <c r="BB427" s="5"/>
    </row>
    <row r="428">
      <c r="A428" s="220"/>
      <c r="B428" s="122"/>
      <c r="C428" s="122"/>
      <c r="D428" s="122"/>
      <c r="E428" s="122"/>
      <c r="H428" s="5"/>
      <c r="I428" s="5"/>
      <c r="P428" s="220"/>
      <c r="Q428" s="122"/>
      <c r="R428" s="122"/>
      <c r="S428" s="122"/>
      <c r="T428" s="122"/>
      <c r="W428" s="5"/>
      <c r="X428" s="5"/>
      <c r="AE428" s="220"/>
      <c r="AF428" s="122"/>
      <c r="AG428" s="122"/>
      <c r="AH428" s="122"/>
      <c r="AI428" s="122"/>
      <c r="AL428" s="5"/>
      <c r="AM428" s="5"/>
      <c r="AT428" s="220"/>
      <c r="AU428" s="122"/>
      <c r="AV428" s="122"/>
      <c r="AW428" s="122"/>
      <c r="AX428" s="122"/>
      <c r="BA428" s="5"/>
      <c r="BB428" s="5"/>
    </row>
    <row r="429">
      <c r="A429" s="220"/>
      <c r="B429" s="122"/>
      <c r="C429" s="122"/>
      <c r="D429" s="122"/>
      <c r="E429" s="122"/>
      <c r="H429" s="5"/>
      <c r="I429" s="5"/>
      <c r="P429" s="220"/>
      <c r="Q429" s="122"/>
      <c r="R429" s="122"/>
      <c r="S429" s="122"/>
      <c r="T429" s="122"/>
      <c r="W429" s="5"/>
      <c r="X429" s="5"/>
      <c r="AE429" s="220"/>
      <c r="AF429" s="122"/>
      <c r="AG429" s="122"/>
      <c r="AH429" s="122"/>
      <c r="AI429" s="122"/>
      <c r="AL429" s="5"/>
      <c r="AM429" s="5"/>
      <c r="AT429" s="220"/>
      <c r="AU429" s="122"/>
      <c r="AV429" s="122"/>
      <c r="AW429" s="122"/>
      <c r="AX429" s="122"/>
      <c r="BA429" s="5"/>
      <c r="BB429" s="5"/>
    </row>
    <row r="430">
      <c r="A430" s="220"/>
      <c r="B430" s="122"/>
      <c r="C430" s="122"/>
      <c r="D430" s="122"/>
      <c r="E430" s="122"/>
      <c r="H430" s="5"/>
      <c r="I430" s="5"/>
      <c r="P430" s="220"/>
      <c r="Q430" s="122"/>
      <c r="R430" s="122"/>
      <c r="S430" s="122"/>
      <c r="T430" s="122"/>
      <c r="W430" s="5"/>
      <c r="X430" s="5"/>
      <c r="AE430" s="220"/>
      <c r="AF430" s="122"/>
      <c r="AG430" s="122"/>
      <c r="AH430" s="122"/>
      <c r="AI430" s="122"/>
      <c r="AL430" s="5"/>
      <c r="AM430" s="5"/>
      <c r="AT430" s="220"/>
      <c r="AU430" s="122"/>
      <c r="AV430" s="122"/>
      <c r="AW430" s="122"/>
      <c r="AX430" s="122"/>
      <c r="BA430" s="5"/>
      <c r="BB430" s="5"/>
    </row>
    <row r="431">
      <c r="A431" s="220"/>
      <c r="B431" s="122"/>
      <c r="C431" s="122"/>
      <c r="D431" s="122"/>
      <c r="E431" s="122"/>
      <c r="H431" s="5"/>
      <c r="I431" s="5"/>
      <c r="P431" s="220"/>
      <c r="Q431" s="122"/>
      <c r="R431" s="122"/>
      <c r="S431" s="122"/>
      <c r="T431" s="122"/>
      <c r="W431" s="5"/>
      <c r="X431" s="5"/>
      <c r="AE431" s="220"/>
      <c r="AF431" s="122"/>
      <c r="AG431" s="122"/>
      <c r="AH431" s="122"/>
      <c r="AI431" s="122"/>
      <c r="AL431" s="5"/>
      <c r="AM431" s="5"/>
      <c r="AT431" s="220"/>
      <c r="AU431" s="122"/>
      <c r="AV431" s="122"/>
      <c r="AW431" s="122"/>
      <c r="AX431" s="122"/>
      <c r="BA431" s="5"/>
      <c r="BB431" s="5"/>
    </row>
    <row r="432">
      <c r="A432" s="220"/>
      <c r="B432" s="122"/>
      <c r="C432" s="122"/>
      <c r="D432" s="122"/>
      <c r="E432" s="122"/>
      <c r="H432" s="5"/>
      <c r="I432" s="5"/>
      <c r="P432" s="220"/>
      <c r="Q432" s="122"/>
      <c r="R432" s="122"/>
      <c r="S432" s="122"/>
      <c r="T432" s="122"/>
      <c r="W432" s="5"/>
      <c r="X432" s="5"/>
      <c r="AE432" s="220"/>
      <c r="AF432" s="122"/>
      <c r="AG432" s="122"/>
      <c r="AH432" s="122"/>
      <c r="AI432" s="122"/>
      <c r="AL432" s="5"/>
      <c r="AM432" s="5"/>
      <c r="AT432" s="220"/>
      <c r="AU432" s="122"/>
      <c r="AV432" s="122"/>
      <c r="AW432" s="122"/>
      <c r="AX432" s="122"/>
      <c r="BA432" s="5"/>
      <c r="BB432" s="5"/>
    </row>
    <row r="433">
      <c r="A433" s="220"/>
      <c r="B433" s="122"/>
      <c r="C433" s="122"/>
      <c r="D433" s="122"/>
      <c r="E433" s="122"/>
      <c r="H433" s="5"/>
      <c r="I433" s="5"/>
      <c r="P433" s="220"/>
      <c r="Q433" s="122"/>
      <c r="R433" s="122"/>
      <c r="S433" s="122"/>
      <c r="T433" s="122"/>
      <c r="W433" s="5"/>
      <c r="X433" s="5"/>
      <c r="AE433" s="220"/>
      <c r="AF433" s="122"/>
      <c r="AG433" s="122"/>
      <c r="AH433" s="122"/>
      <c r="AI433" s="122"/>
      <c r="AL433" s="5"/>
      <c r="AM433" s="5"/>
      <c r="AT433" s="220"/>
      <c r="AU433" s="122"/>
      <c r="AV433" s="122"/>
      <c r="AW433" s="122"/>
      <c r="AX433" s="122"/>
      <c r="BA433" s="5"/>
      <c r="BB433" s="5"/>
    </row>
    <row r="434">
      <c r="A434" s="220"/>
      <c r="B434" s="122"/>
      <c r="C434" s="122"/>
      <c r="D434" s="122"/>
      <c r="E434" s="122"/>
      <c r="H434" s="5"/>
      <c r="I434" s="5"/>
      <c r="P434" s="220"/>
      <c r="Q434" s="122"/>
      <c r="R434" s="122"/>
      <c r="S434" s="122"/>
      <c r="T434" s="122"/>
      <c r="W434" s="5"/>
      <c r="X434" s="5"/>
      <c r="AE434" s="220"/>
      <c r="AF434" s="122"/>
      <c r="AG434" s="122"/>
      <c r="AH434" s="122"/>
      <c r="AI434" s="122"/>
      <c r="AL434" s="5"/>
      <c r="AM434" s="5"/>
      <c r="AT434" s="220"/>
      <c r="AU434" s="122"/>
      <c r="AV434" s="122"/>
      <c r="AW434" s="122"/>
      <c r="AX434" s="122"/>
      <c r="BA434" s="5"/>
      <c r="BB434" s="5"/>
    </row>
    <row r="435">
      <c r="A435" s="220"/>
      <c r="B435" s="122"/>
      <c r="C435" s="122"/>
      <c r="D435" s="122"/>
      <c r="E435" s="122"/>
      <c r="H435" s="5"/>
      <c r="I435" s="5"/>
      <c r="P435" s="220"/>
      <c r="Q435" s="122"/>
      <c r="R435" s="122"/>
      <c r="S435" s="122"/>
      <c r="T435" s="122"/>
      <c r="W435" s="5"/>
      <c r="X435" s="5"/>
      <c r="AE435" s="220"/>
      <c r="AF435" s="122"/>
      <c r="AG435" s="122"/>
      <c r="AH435" s="122"/>
      <c r="AI435" s="122"/>
      <c r="AL435" s="5"/>
      <c r="AM435" s="5"/>
      <c r="AT435" s="220"/>
      <c r="AU435" s="122"/>
      <c r="AV435" s="122"/>
      <c r="AW435" s="122"/>
      <c r="AX435" s="122"/>
      <c r="BA435" s="5"/>
      <c r="BB435" s="5"/>
    </row>
    <row r="436">
      <c r="A436" s="220"/>
      <c r="B436" s="122"/>
      <c r="C436" s="122"/>
      <c r="D436" s="122"/>
      <c r="E436" s="122"/>
      <c r="H436" s="5"/>
      <c r="I436" s="5"/>
      <c r="P436" s="220"/>
      <c r="Q436" s="122"/>
      <c r="R436" s="122"/>
      <c r="S436" s="122"/>
      <c r="T436" s="122"/>
      <c r="W436" s="5"/>
      <c r="X436" s="5"/>
      <c r="AE436" s="220"/>
      <c r="AF436" s="122"/>
      <c r="AG436" s="122"/>
      <c r="AH436" s="122"/>
      <c r="AI436" s="122"/>
      <c r="AL436" s="5"/>
      <c r="AM436" s="5"/>
      <c r="AT436" s="220"/>
      <c r="AU436" s="122"/>
      <c r="AV436" s="122"/>
      <c r="AW436" s="122"/>
      <c r="AX436" s="122"/>
      <c r="BA436" s="5"/>
      <c r="BB436" s="5"/>
    </row>
    <row r="437">
      <c r="A437" s="220"/>
      <c r="B437" s="122"/>
      <c r="C437" s="122"/>
      <c r="D437" s="122"/>
      <c r="E437" s="122"/>
      <c r="H437" s="5"/>
      <c r="I437" s="5"/>
      <c r="P437" s="220"/>
      <c r="Q437" s="122"/>
      <c r="R437" s="122"/>
      <c r="S437" s="122"/>
      <c r="T437" s="122"/>
      <c r="W437" s="5"/>
      <c r="X437" s="5"/>
      <c r="AE437" s="220"/>
      <c r="AF437" s="122"/>
      <c r="AG437" s="122"/>
      <c r="AH437" s="122"/>
      <c r="AI437" s="122"/>
      <c r="AL437" s="5"/>
      <c r="AM437" s="5"/>
      <c r="AT437" s="220"/>
      <c r="AU437" s="122"/>
      <c r="AV437" s="122"/>
      <c r="AW437" s="122"/>
      <c r="AX437" s="122"/>
      <c r="BA437" s="5"/>
      <c r="BB437" s="5"/>
    </row>
    <row r="438">
      <c r="A438" s="220"/>
      <c r="B438" s="122"/>
      <c r="C438" s="122"/>
      <c r="D438" s="122"/>
      <c r="E438" s="122"/>
      <c r="H438" s="5"/>
      <c r="I438" s="5"/>
      <c r="P438" s="220"/>
      <c r="Q438" s="122"/>
      <c r="R438" s="122"/>
      <c r="S438" s="122"/>
      <c r="T438" s="122"/>
      <c r="W438" s="5"/>
      <c r="X438" s="5"/>
      <c r="AE438" s="220"/>
      <c r="AF438" s="122"/>
      <c r="AG438" s="122"/>
      <c r="AH438" s="122"/>
      <c r="AI438" s="122"/>
      <c r="AL438" s="5"/>
      <c r="AM438" s="5"/>
      <c r="AT438" s="220"/>
      <c r="AU438" s="122"/>
      <c r="AV438" s="122"/>
      <c r="AW438" s="122"/>
      <c r="AX438" s="122"/>
      <c r="BA438" s="5"/>
      <c r="BB438" s="5"/>
    </row>
    <row r="439">
      <c r="A439" s="220"/>
      <c r="B439" s="122"/>
      <c r="C439" s="122"/>
      <c r="D439" s="122"/>
      <c r="E439" s="122"/>
      <c r="H439" s="5"/>
      <c r="I439" s="5"/>
      <c r="P439" s="220"/>
      <c r="Q439" s="122"/>
      <c r="R439" s="122"/>
      <c r="S439" s="122"/>
      <c r="T439" s="122"/>
      <c r="W439" s="5"/>
      <c r="X439" s="5"/>
      <c r="AE439" s="220"/>
      <c r="AF439" s="122"/>
      <c r="AG439" s="122"/>
      <c r="AH439" s="122"/>
      <c r="AI439" s="122"/>
      <c r="AL439" s="5"/>
      <c r="AM439" s="5"/>
      <c r="AT439" s="220"/>
      <c r="AU439" s="122"/>
      <c r="AV439" s="122"/>
      <c r="AW439" s="122"/>
      <c r="AX439" s="122"/>
      <c r="BA439" s="5"/>
      <c r="BB439" s="5"/>
    </row>
    <row r="440">
      <c r="A440" s="220"/>
      <c r="B440" s="122"/>
      <c r="C440" s="122"/>
      <c r="D440" s="122"/>
      <c r="E440" s="122"/>
      <c r="H440" s="5"/>
      <c r="I440" s="5"/>
      <c r="P440" s="220"/>
      <c r="Q440" s="122"/>
      <c r="R440" s="122"/>
      <c r="S440" s="122"/>
      <c r="T440" s="122"/>
      <c r="W440" s="5"/>
      <c r="X440" s="5"/>
      <c r="AE440" s="220"/>
      <c r="AF440" s="122"/>
      <c r="AG440" s="122"/>
      <c r="AH440" s="122"/>
      <c r="AI440" s="122"/>
      <c r="AL440" s="5"/>
      <c r="AM440" s="5"/>
      <c r="AT440" s="220"/>
      <c r="AU440" s="122"/>
      <c r="AV440" s="122"/>
      <c r="AW440" s="122"/>
      <c r="AX440" s="122"/>
      <c r="BA440" s="5"/>
      <c r="BB440" s="5"/>
    </row>
    <row r="441">
      <c r="A441" s="220"/>
      <c r="B441" s="122"/>
      <c r="C441" s="122"/>
      <c r="D441" s="122"/>
      <c r="E441" s="122"/>
      <c r="H441" s="5"/>
      <c r="I441" s="5"/>
      <c r="P441" s="220"/>
      <c r="Q441" s="122"/>
      <c r="R441" s="122"/>
      <c r="S441" s="122"/>
      <c r="T441" s="122"/>
      <c r="W441" s="5"/>
      <c r="X441" s="5"/>
      <c r="AE441" s="220"/>
      <c r="AF441" s="122"/>
      <c r="AG441" s="122"/>
      <c r="AH441" s="122"/>
      <c r="AI441" s="122"/>
      <c r="AL441" s="5"/>
      <c r="AM441" s="5"/>
      <c r="AT441" s="220"/>
      <c r="AU441" s="122"/>
      <c r="AV441" s="122"/>
      <c r="AW441" s="122"/>
      <c r="AX441" s="122"/>
      <c r="BA441" s="5"/>
      <c r="BB441" s="5"/>
    </row>
    <row r="442">
      <c r="A442" s="220"/>
      <c r="B442" s="122"/>
      <c r="C442" s="122"/>
      <c r="D442" s="122"/>
      <c r="E442" s="122"/>
      <c r="H442" s="5"/>
      <c r="I442" s="5"/>
      <c r="P442" s="220"/>
      <c r="Q442" s="122"/>
      <c r="R442" s="122"/>
      <c r="S442" s="122"/>
      <c r="T442" s="122"/>
      <c r="W442" s="5"/>
      <c r="X442" s="5"/>
      <c r="AE442" s="220"/>
      <c r="AF442" s="122"/>
      <c r="AG442" s="122"/>
      <c r="AH442" s="122"/>
      <c r="AI442" s="122"/>
      <c r="AL442" s="5"/>
      <c r="AM442" s="5"/>
      <c r="AT442" s="220"/>
      <c r="AU442" s="122"/>
      <c r="AV442" s="122"/>
      <c r="AW442" s="122"/>
      <c r="AX442" s="122"/>
      <c r="BA442" s="5"/>
      <c r="BB442" s="5"/>
    </row>
    <row r="443">
      <c r="A443" s="220"/>
      <c r="B443" s="122"/>
      <c r="C443" s="122"/>
      <c r="D443" s="122"/>
      <c r="E443" s="122"/>
      <c r="H443" s="5"/>
      <c r="I443" s="5"/>
      <c r="P443" s="220"/>
      <c r="Q443" s="122"/>
      <c r="R443" s="122"/>
      <c r="S443" s="122"/>
      <c r="T443" s="122"/>
      <c r="W443" s="5"/>
      <c r="X443" s="5"/>
      <c r="AE443" s="220"/>
      <c r="AF443" s="122"/>
      <c r="AG443" s="122"/>
      <c r="AH443" s="122"/>
      <c r="AI443" s="122"/>
      <c r="AL443" s="5"/>
      <c r="AM443" s="5"/>
      <c r="AT443" s="220"/>
      <c r="AU443" s="122"/>
      <c r="AV443" s="122"/>
      <c r="AW443" s="122"/>
      <c r="AX443" s="122"/>
      <c r="BA443" s="5"/>
      <c r="BB443" s="5"/>
    </row>
    <row r="444">
      <c r="A444" s="220"/>
      <c r="B444" s="122"/>
      <c r="C444" s="122"/>
      <c r="D444" s="122"/>
      <c r="E444" s="122"/>
      <c r="H444" s="5"/>
      <c r="I444" s="5"/>
      <c r="P444" s="220"/>
      <c r="Q444" s="122"/>
      <c r="R444" s="122"/>
      <c r="S444" s="122"/>
      <c r="T444" s="122"/>
      <c r="W444" s="5"/>
      <c r="X444" s="5"/>
      <c r="AE444" s="220"/>
      <c r="AF444" s="122"/>
      <c r="AG444" s="122"/>
      <c r="AH444" s="122"/>
      <c r="AI444" s="122"/>
      <c r="AL444" s="5"/>
      <c r="AM444" s="5"/>
      <c r="AT444" s="220"/>
      <c r="AU444" s="122"/>
      <c r="AV444" s="122"/>
      <c r="AW444" s="122"/>
      <c r="AX444" s="122"/>
      <c r="BA444" s="5"/>
      <c r="BB444" s="5"/>
    </row>
    <row r="445">
      <c r="A445" s="220"/>
      <c r="B445" s="122"/>
      <c r="C445" s="122"/>
      <c r="D445" s="122"/>
      <c r="E445" s="122"/>
      <c r="H445" s="5"/>
      <c r="I445" s="5"/>
      <c r="P445" s="220"/>
      <c r="Q445" s="122"/>
      <c r="R445" s="122"/>
      <c r="S445" s="122"/>
      <c r="T445" s="122"/>
      <c r="W445" s="5"/>
      <c r="X445" s="5"/>
      <c r="AE445" s="220"/>
      <c r="AF445" s="122"/>
      <c r="AG445" s="122"/>
      <c r="AH445" s="122"/>
      <c r="AI445" s="122"/>
      <c r="AL445" s="5"/>
      <c r="AM445" s="5"/>
      <c r="AT445" s="220"/>
      <c r="AU445" s="122"/>
      <c r="AV445" s="122"/>
      <c r="AW445" s="122"/>
      <c r="AX445" s="122"/>
      <c r="BA445" s="5"/>
      <c r="BB445" s="5"/>
    </row>
    <row r="446">
      <c r="A446" s="220"/>
      <c r="B446" s="122"/>
      <c r="C446" s="122"/>
      <c r="D446" s="122"/>
      <c r="E446" s="122"/>
      <c r="H446" s="5"/>
      <c r="I446" s="5"/>
      <c r="P446" s="220"/>
      <c r="Q446" s="122"/>
      <c r="R446" s="122"/>
      <c r="S446" s="122"/>
      <c r="T446" s="122"/>
      <c r="W446" s="5"/>
      <c r="X446" s="5"/>
      <c r="AE446" s="220"/>
      <c r="AF446" s="122"/>
      <c r="AG446" s="122"/>
      <c r="AH446" s="122"/>
      <c r="AI446" s="122"/>
      <c r="AL446" s="5"/>
      <c r="AM446" s="5"/>
      <c r="AT446" s="220"/>
      <c r="AU446" s="122"/>
      <c r="AV446" s="122"/>
      <c r="AW446" s="122"/>
      <c r="AX446" s="122"/>
      <c r="BA446" s="5"/>
      <c r="BB446" s="5"/>
    </row>
    <row r="447">
      <c r="A447" s="220"/>
      <c r="B447" s="122"/>
      <c r="C447" s="122"/>
      <c r="D447" s="122"/>
      <c r="E447" s="122"/>
      <c r="H447" s="5"/>
      <c r="I447" s="5"/>
      <c r="P447" s="220"/>
      <c r="Q447" s="122"/>
      <c r="R447" s="122"/>
      <c r="S447" s="122"/>
      <c r="T447" s="122"/>
      <c r="W447" s="5"/>
      <c r="X447" s="5"/>
      <c r="AE447" s="220"/>
      <c r="AF447" s="122"/>
      <c r="AG447" s="122"/>
      <c r="AH447" s="122"/>
      <c r="AI447" s="122"/>
      <c r="AL447" s="5"/>
      <c r="AM447" s="5"/>
      <c r="AT447" s="220"/>
      <c r="AU447" s="122"/>
      <c r="AV447" s="122"/>
      <c r="AW447" s="122"/>
      <c r="AX447" s="122"/>
      <c r="BA447" s="5"/>
      <c r="BB447" s="5"/>
    </row>
    <row r="448">
      <c r="A448" s="220"/>
      <c r="B448" s="122"/>
      <c r="C448" s="122"/>
      <c r="D448" s="122"/>
      <c r="E448" s="122"/>
      <c r="H448" s="5"/>
      <c r="I448" s="5"/>
      <c r="P448" s="220"/>
      <c r="Q448" s="122"/>
      <c r="R448" s="122"/>
      <c r="S448" s="122"/>
      <c r="T448" s="122"/>
      <c r="W448" s="5"/>
      <c r="X448" s="5"/>
      <c r="AE448" s="220"/>
      <c r="AF448" s="122"/>
      <c r="AG448" s="122"/>
      <c r="AH448" s="122"/>
      <c r="AI448" s="122"/>
      <c r="AL448" s="5"/>
      <c r="AM448" s="5"/>
      <c r="AT448" s="220"/>
      <c r="AU448" s="122"/>
      <c r="AV448" s="122"/>
      <c r="AW448" s="122"/>
      <c r="AX448" s="122"/>
      <c r="BA448" s="5"/>
      <c r="BB448" s="5"/>
    </row>
    <row r="449">
      <c r="A449" s="220"/>
      <c r="B449" s="122"/>
      <c r="C449" s="122"/>
      <c r="D449" s="122"/>
      <c r="E449" s="122"/>
      <c r="H449" s="5"/>
      <c r="I449" s="5"/>
      <c r="P449" s="220"/>
      <c r="Q449" s="122"/>
      <c r="R449" s="122"/>
      <c r="S449" s="122"/>
      <c r="T449" s="122"/>
      <c r="W449" s="5"/>
      <c r="X449" s="5"/>
      <c r="AE449" s="220"/>
      <c r="AF449" s="122"/>
      <c r="AG449" s="122"/>
      <c r="AH449" s="122"/>
      <c r="AI449" s="122"/>
      <c r="AL449" s="5"/>
      <c r="AM449" s="5"/>
      <c r="AT449" s="220"/>
      <c r="AU449" s="122"/>
      <c r="AV449" s="122"/>
      <c r="AW449" s="122"/>
      <c r="AX449" s="122"/>
      <c r="BA449" s="5"/>
      <c r="BB449" s="5"/>
    </row>
    <row r="450">
      <c r="A450" s="220"/>
      <c r="B450" s="122"/>
      <c r="C450" s="122"/>
      <c r="D450" s="122"/>
      <c r="E450" s="122"/>
      <c r="H450" s="5"/>
      <c r="I450" s="5"/>
      <c r="P450" s="220"/>
      <c r="Q450" s="122"/>
      <c r="R450" s="122"/>
      <c r="S450" s="122"/>
      <c r="T450" s="122"/>
      <c r="W450" s="5"/>
      <c r="X450" s="5"/>
      <c r="AE450" s="220"/>
      <c r="AF450" s="122"/>
      <c r="AG450" s="122"/>
      <c r="AH450" s="122"/>
      <c r="AI450" s="122"/>
      <c r="AL450" s="5"/>
      <c r="AM450" s="5"/>
      <c r="AT450" s="220"/>
      <c r="AU450" s="122"/>
      <c r="AV450" s="122"/>
      <c r="AW450" s="122"/>
      <c r="AX450" s="122"/>
      <c r="BA450" s="5"/>
      <c r="BB450" s="5"/>
    </row>
    <row r="451">
      <c r="A451" s="220"/>
      <c r="B451" s="122"/>
      <c r="C451" s="122"/>
      <c r="D451" s="122"/>
      <c r="E451" s="122"/>
      <c r="H451" s="5"/>
      <c r="I451" s="5"/>
      <c r="P451" s="220"/>
      <c r="Q451" s="122"/>
      <c r="R451" s="122"/>
      <c r="S451" s="122"/>
      <c r="T451" s="122"/>
      <c r="W451" s="5"/>
      <c r="X451" s="5"/>
      <c r="AE451" s="220"/>
      <c r="AF451" s="122"/>
      <c r="AG451" s="122"/>
      <c r="AH451" s="122"/>
      <c r="AI451" s="122"/>
      <c r="AL451" s="5"/>
      <c r="AM451" s="5"/>
      <c r="AT451" s="220"/>
      <c r="AU451" s="122"/>
      <c r="AV451" s="122"/>
      <c r="AW451" s="122"/>
      <c r="AX451" s="122"/>
      <c r="BA451" s="5"/>
      <c r="BB451" s="5"/>
    </row>
    <row r="452">
      <c r="A452" s="220"/>
      <c r="B452" s="122"/>
      <c r="C452" s="122"/>
      <c r="D452" s="122"/>
      <c r="E452" s="122"/>
      <c r="H452" s="5"/>
      <c r="I452" s="5"/>
      <c r="P452" s="220"/>
      <c r="Q452" s="122"/>
      <c r="R452" s="122"/>
      <c r="S452" s="122"/>
      <c r="T452" s="122"/>
      <c r="W452" s="5"/>
      <c r="X452" s="5"/>
      <c r="AE452" s="220"/>
      <c r="AF452" s="122"/>
      <c r="AG452" s="122"/>
      <c r="AH452" s="122"/>
      <c r="AI452" s="122"/>
      <c r="AL452" s="5"/>
      <c r="AM452" s="5"/>
      <c r="AT452" s="220"/>
      <c r="AU452" s="122"/>
      <c r="AV452" s="122"/>
      <c r="AW452" s="122"/>
      <c r="AX452" s="122"/>
      <c r="BA452" s="5"/>
      <c r="BB452" s="5"/>
    </row>
    <row r="453">
      <c r="A453" s="220"/>
      <c r="B453" s="122"/>
      <c r="C453" s="122"/>
      <c r="D453" s="122"/>
      <c r="E453" s="122"/>
      <c r="H453" s="5"/>
      <c r="I453" s="5"/>
      <c r="P453" s="220"/>
      <c r="Q453" s="122"/>
      <c r="R453" s="122"/>
      <c r="S453" s="122"/>
      <c r="T453" s="122"/>
      <c r="W453" s="5"/>
      <c r="X453" s="5"/>
      <c r="AE453" s="220"/>
      <c r="AF453" s="122"/>
      <c r="AG453" s="122"/>
      <c r="AH453" s="122"/>
      <c r="AI453" s="122"/>
      <c r="AL453" s="5"/>
      <c r="AM453" s="5"/>
      <c r="AT453" s="220"/>
      <c r="AU453" s="122"/>
      <c r="AV453" s="122"/>
      <c r="AW453" s="122"/>
      <c r="AX453" s="122"/>
      <c r="BA453" s="5"/>
      <c r="BB453" s="5"/>
    </row>
    <row r="454">
      <c r="A454" s="220"/>
      <c r="B454" s="122"/>
      <c r="C454" s="122"/>
      <c r="D454" s="122"/>
      <c r="E454" s="122"/>
      <c r="H454" s="5"/>
      <c r="I454" s="5"/>
      <c r="P454" s="220"/>
      <c r="Q454" s="122"/>
      <c r="R454" s="122"/>
      <c r="S454" s="122"/>
      <c r="T454" s="122"/>
      <c r="W454" s="5"/>
      <c r="X454" s="5"/>
      <c r="AE454" s="220"/>
      <c r="AF454" s="122"/>
      <c r="AG454" s="122"/>
      <c r="AH454" s="122"/>
      <c r="AI454" s="122"/>
      <c r="AL454" s="5"/>
      <c r="AM454" s="5"/>
      <c r="AT454" s="220"/>
      <c r="AU454" s="122"/>
      <c r="AV454" s="122"/>
      <c r="AW454" s="122"/>
      <c r="AX454" s="122"/>
      <c r="BA454" s="5"/>
      <c r="BB454" s="5"/>
    </row>
    <row r="455">
      <c r="A455" s="220"/>
      <c r="B455" s="122"/>
      <c r="C455" s="122"/>
      <c r="D455" s="122"/>
      <c r="E455" s="122"/>
      <c r="H455" s="5"/>
      <c r="I455" s="5"/>
      <c r="P455" s="220"/>
      <c r="Q455" s="122"/>
      <c r="R455" s="122"/>
      <c r="S455" s="122"/>
      <c r="T455" s="122"/>
      <c r="W455" s="5"/>
      <c r="X455" s="5"/>
      <c r="AE455" s="220"/>
      <c r="AF455" s="122"/>
      <c r="AG455" s="122"/>
      <c r="AH455" s="122"/>
      <c r="AI455" s="122"/>
      <c r="AL455" s="5"/>
      <c r="AM455" s="5"/>
      <c r="AT455" s="220"/>
      <c r="AU455" s="122"/>
      <c r="AV455" s="122"/>
      <c r="AW455" s="122"/>
      <c r="AX455" s="122"/>
      <c r="BA455" s="5"/>
      <c r="BB455" s="5"/>
    </row>
    <row r="456">
      <c r="A456" s="220"/>
      <c r="B456" s="122"/>
      <c r="C456" s="122"/>
      <c r="D456" s="122"/>
      <c r="E456" s="122"/>
      <c r="H456" s="5"/>
      <c r="I456" s="5"/>
      <c r="P456" s="220"/>
      <c r="Q456" s="122"/>
      <c r="R456" s="122"/>
      <c r="S456" s="122"/>
      <c r="T456" s="122"/>
      <c r="W456" s="5"/>
      <c r="X456" s="5"/>
      <c r="AE456" s="220"/>
      <c r="AF456" s="122"/>
      <c r="AG456" s="122"/>
      <c r="AH456" s="122"/>
      <c r="AI456" s="122"/>
      <c r="AL456" s="5"/>
      <c r="AM456" s="5"/>
      <c r="AT456" s="220"/>
      <c r="AU456" s="122"/>
      <c r="AV456" s="122"/>
      <c r="AW456" s="122"/>
      <c r="AX456" s="122"/>
      <c r="BA456" s="5"/>
      <c r="BB456" s="5"/>
    </row>
    <row r="457">
      <c r="A457" s="220"/>
      <c r="B457" s="122"/>
      <c r="C457" s="122"/>
      <c r="D457" s="122"/>
      <c r="E457" s="122"/>
      <c r="H457" s="5"/>
      <c r="I457" s="5"/>
      <c r="P457" s="220"/>
      <c r="Q457" s="122"/>
      <c r="R457" s="122"/>
      <c r="S457" s="122"/>
      <c r="T457" s="122"/>
      <c r="W457" s="5"/>
      <c r="X457" s="5"/>
      <c r="AE457" s="220"/>
      <c r="AF457" s="122"/>
      <c r="AG457" s="122"/>
      <c r="AH457" s="122"/>
      <c r="AI457" s="122"/>
      <c r="AL457" s="5"/>
      <c r="AM457" s="5"/>
      <c r="AT457" s="220"/>
      <c r="AU457" s="122"/>
      <c r="AV457" s="122"/>
      <c r="AW457" s="122"/>
      <c r="AX457" s="122"/>
      <c r="BA457" s="5"/>
      <c r="BB457" s="5"/>
    </row>
    <row r="458">
      <c r="A458" s="220"/>
      <c r="B458" s="122"/>
      <c r="C458" s="122"/>
      <c r="D458" s="122"/>
      <c r="E458" s="122"/>
      <c r="H458" s="5"/>
      <c r="I458" s="5"/>
      <c r="P458" s="220"/>
      <c r="Q458" s="122"/>
      <c r="R458" s="122"/>
      <c r="S458" s="122"/>
      <c r="T458" s="122"/>
      <c r="W458" s="5"/>
      <c r="X458" s="5"/>
      <c r="AE458" s="220"/>
      <c r="AF458" s="122"/>
      <c r="AG458" s="122"/>
      <c r="AH458" s="122"/>
      <c r="AI458" s="122"/>
      <c r="AL458" s="5"/>
      <c r="AM458" s="5"/>
      <c r="AT458" s="220"/>
      <c r="AU458" s="122"/>
      <c r="AV458" s="122"/>
      <c r="AW458" s="122"/>
      <c r="AX458" s="122"/>
      <c r="BA458" s="5"/>
      <c r="BB458" s="5"/>
    </row>
    <row r="459">
      <c r="A459" s="220"/>
      <c r="B459" s="122"/>
      <c r="C459" s="122"/>
      <c r="D459" s="122"/>
      <c r="E459" s="122"/>
      <c r="H459" s="5"/>
      <c r="I459" s="5"/>
      <c r="P459" s="220"/>
      <c r="Q459" s="122"/>
      <c r="R459" s="122"/>
      <c r="S459" s="122"/>
      <c r="T459" s="122"/>
      <c r="W459" s="5"/>
      <c r="X459" s="5"/>
      <c r="AE459" s="220"/>
      <c r="AF459" s="122"/>
      <c r="AG459" s="122"/>
      <c r="AH459" s="122"/>
      <c r="AI459" s="122"/>
      <c r="AL459" s="5"/>
      <c r="AM459" s="5"/>
      <c r="AT459" s="220"/>
      <c r="AU459" s="122"/>
      <c r="AV459" s="122"/>
      <c r="AW459" s="122"/>
      <c r="AX459" s="122"/>
      <c r="BA459" s="5"/>
      <c r="BB459" s="5"/>
    </row>
    <row r="460">
      <c r="A460" s="220"/>
      <c r="B460" s="122"/>
      <c r="C460" s="122"/>
      <c r="D460" s="122"/>
      <c r="E460" s="122"/>
      <c r="H460" s="5"/>
      <c r="I460" s="5"/>
      <c r="P460" s="220"/>
      <c r="Q460" s="122"/>
      <c r="R460" s="122"/>
      <c r="S460" s="122"/>
      <c r="T460" s="122"/>
      <c r="W460" s="5"/>
      <c r="X460" s="5"/>
      <c r="AE460" s="220"/>
      <c r="AF460" s="122"/>
      <c r="AG460" s="122"/>
      <c r="AH460" s="122"/>
      <c r="AI460" s="122"/>
      <c r="AL460" s="5"/>
      <c r="AM460" s="5"/>
      <c r="AT460" s="220"/>
      <c r="AU460" s="122"/>
      <c r="AV460" s="122"/>
      <c r="AW460" s="122"/>
      <c r="AX460" s="122"/>
      <c r="BA460" s="5"/>
      <c r="BB460" s="5"/>
    </row>
    <row r="461">
      <c r="A461" s="220"/>
      <c r="B461" s="122"/>
      <c r="C461" s="122"/>
      <c r="D461" s="122"/>
      <c r="E461" s="122"/>
      <c r="H461" s="5"/>
      <c r="I461" s="5"/>
      <c r="P461" s="220"/>
      <c r="Q461" s="122"/>
      <c r="R461" s="122"/>
      <c r="S461" s="122"/>
      <c r="T461" s="122"/>
      <c r="W461" s="5"/>
      <c r="X461" s="5"/>
      <c r="AE461" s="220"/>
      <c r="AF461" s="122"/>
      <c r="AG461" s="122"/>
      <c r="AH461" s="122"/>
      <c r="AI461" s="122"/>
      <c r="AL461" s="5"/>
      <c r="AM461" s="5"/>
      <c r="AT461" s="220"/>
      <c r="AU461" s="122"/>
      <c r="AV461" s="122"/>
      <c r="AW461" s="122"/>
      <c r="AX461" s="122"/>
      <c r="BA461" s="5"/>
      <c r="BB461" s="5"/>
    </row>
    <row r="462">
      <c r="A462" s="220"/>
      <c r="B462" s="122"/>
      <c r="C462" s="122"/>
      <c r="D462" s="122"/>
      <c r="E462" s="122"/>
      <c r="H462" s="5"/>
      <c r="I462" s="5"/>
      <c r="P462" s="220"/>
      <c r="Q462" s="122"/>
      <c r="R462" s="122"/>
      <c r="S462" s="122"/>
      <c r="T462" s="122"/>
      <c r="W462" s="5"/>
      <c r="X462" s="5"/>
      <c r="AE462" s="220"/>
      <c r="AF462" s="122"/>
      <c r="AG462" s="122"/>
      <c r="AH462" s="122"/>
      <c r="AI462" s="122"/>
      <c r="AL462" s="5"/>
      <c r="AM462" s="5"/>
      <c r="AT462" s="220"/>
      <c r="AU462" s="122"/>
      <c r="AV462" s="122"/>
      <c r="AW462" s="122"/>
      <c r="AX462" s="122"/>
      <c r="BA462" s="5"/>
      <c r="BB462" s="5"/>
    </row>
    <row r="463">
      <c r="A463" s="220"/>
      <c r="B463" s="122"/>
      <c r="C463" s="122"/>
      <c r="D463" s="122"/>
      <c r="E463" s="122"/>
      <c r="H463" s="5"/>
      <c r="I463" s="5"/>
      <c r="P463" s="220"/>
      <c r="Q463" s="122"/>
      <c r="R463" s="122"/>
      <c r="S463" s="122"/>
      <c r="T463" s="122"/>
      <c r="W463" s="5"/>
      <c r="X463" s="5"/>
      <c r="AE463" s="220"/>
      <c r="AF463" s="122"/>
      <c r="AG463" s="122"/>
      <c r="AH463" s="122"/>
      <c r="AI463" s="122"/>
      <c r="AL463" s="5"/>
      <c r="AM463" s="5"/>
      <c r="AT463" s="220"/>
      <c r="AU463" s="122"/>
      <c r="AV463" s="122"/>
      <c r="AW463" s="122"/>
      <c r="AX463" s="122"/>
      <c r="BA463" s="5"/>
      <c r="BB463" s="5"/>
    </row>
    <row r="464">
      <c r="A464" s="220"/>
      <c r="B464" s="122"/>
      <c r="C464" s="122"/>
      <c r="D464" s="122"/>
      <c r="E464" s="122"/>
      <c r="H464" s="5"/>
      <c r="I464" s="5"/>
      <c r="P464" s="220"/>
      <c r="Q464" s="122"/>
      <c r="R464" s="122"/>
      <c r="S464" s="122"/>
      <c r="T464" s="122"/>
      <c r="W464" s="5"/>
      <c r="X464" s="5"/>
      <c r="AE464" s="220"/>
      <c r="AF464" s="122"/>
      <c r="AG464" s="122"/>
      <c r="AH464" s="122"/>
      <c r="AI464" s="122"/>
      <c r="AL464" s="5"/>
      <c r="AM464" s="5"/>
      <c r="AT464" s="220"/>
      <c r="AU464" s="122"/>
      <c r="AV464" s="122"/>
      <c r="AW464" s="122"/>
      <c r="AX464" s="122"/>
      <c r="BA464" s="5"/>
      <c r="BB464" s="5"/>
    </row>
    <row r="465">
      <c r="A465" s="220"/>
      <c r="B465" s="122"/>
      <c r="C465" s="122"/>
      <c r="D465" s="122"/>
      <c r="E465" s="122"/>
      <c r="H465" s="5"/>
      <c r="I465" s="5"/>
      <c r="P465" s="220"/>
      <c r="Q465" s="122"/>
      <c r="R465" s="122"/>
      <c r="S465" s="122"/>
      <c r="T465" s="122"/>
      <c r="W465" s="5"/>
      <c r="X465" s="5"/>
      <c r="AE465" s="220"/>
      <c r="AF465" s="122"/>
      <c r="AG465" s="122"/>
      <c r="AH465" s="122"/>
      <c r="AI465" s="122"/>
      <c r="AL465" s="5"/>
      <c r="AM465" s="5"/>
      <c r="AT465" s="220"/>
      <c r="AU465" s="122"/>
      <c r="AV465" s="122"/>
      <c r="AW465" s="122"/>
      <c r="AX465" s="122"/>
      <c r="BA465" s="5"/>
      <c r="BB465" s="5"/>
    </row>
    <row r="466">
      <c r="A466" s="220"/>
      <c r="B466" s="122"/>
      <c r="C466" s="122"/>
      <c r="D466" s="122"/>
      <c r="E466" s="122"/>
      <c r="H466" s="5"/>
      <c r="I466" s="5"/>
      <c r="P466" s="220"/>
      <c r="Q466" s="122"/>
      <c r="R466" s="122"/>
      <c r="S466" s="122"/>
      <c r="T466" s="122"/>
      <c r="W466" s="5"/>
      <c r="X466" s="5"/>
      <c r="AE466" s="220"/>
      <c r="AF466" s="122"/>
      <c r="AG466" s="122"/>
      <c r="AH466" s="122"/>
      <c r="AI466" s="122"/>
      <c r="AL466" s="5"/>
      <c r="AM466" s="5"/>
      <c r="AT466" s="220"/>
      <c r="AU466" s="122"/>
      <c r="AV466" s="122"/>
      <c r="AW466" s="122"/>
      <c r="AX466" s="122"/>
      <c r="BA466" s="5"/>
      <c r="BB466" s="5"/>
    </row>
    <row r="467">
      <c r="A467" s="220"/>
      <c r="B467" s="122"/>
      <c r="C467" s="122"/>
      <c r="D467" s="122"/>
      <c r="E467" s="122"/>
      <c r="H467" s="5"/>
      <c r="I467" s="5"/>
      <c r="P467" s="220"/>
      <c r="Q467" s="122"/>
      <c r="R467" s="122"/>
      <c r="S467" s="122"/>
      <c r="T467" s="122"/>
      <c r="W467" s="5"/>
      <c r="X467" s="5"/>
      <c r="AE467" s="220"/>
      <c r="AF467" s="122"/>
      <c r="AG467" s="122"/>
      <c r="AH467" s="122"/>
      <c r="AI467" s="122"/>
      <c r="AL467" s="5"/>
      <c r="AM467" s="5"/>
      <c r="AT467" s="220"/>
      <c r="AU467" s="122"/>
      <c r="AV467" s="122"/>
      <c r="AW467" s="122"/>
      <c r="AX467" s="122"/>
      <c r="BA467" s="5"/>
      <c r="BB467" s="5"/>
    </row>
    <row r="468">
      <c r="A468" s="220"/>
      <c r="B468" s="122"/>
      <c r="C468" s="122"/>
      <c r="D468" s="122"/>
      <c r="E468" s="122"/>
      <c r="H468" s="5"/>
      <c r="I468" s="5"/>
      <c r="P468" s="220"/>
      <c r="Q468" s="122"/>
      <c r="R468" s="122"/>
      <c r="S468" s="122"/>
      <c r="T468" s="122"/>
      <c r="W468" s="5"/>
      <c r="X468" s="5"/>
      <c r="AE468" s="220"/>
      <c r="AF468" s="122"/>
      <c r="AG468" s="122"/>
      <c r="AH468" s="122"/>
      <c r="AI468" s="122"/>
      <c r="AL468" s="5"/>
      <c r="AM468" s="5"/>
      <c r="AT468" s="220"/>
      <c r="AU468" s="122"/>
      <c r="AV468" s="122"/>
      <c r="AW468" s="122"/>
      <c r="AX468" s="122"/>
      <c r="BA468" s="5"/>
      <c r="BB468" s="5"/>
    </row>
    <row r="469">
      <c r="A469" s="220"/>
      <c r="B469" s="122"/>
      <c r="C469" s="122"/>
      <c r="D469" s="122"/>
      <c r="E469" s="122"/>
      <c r="H469" s="5"/>
      <c r="I469" s="5"/>
      <c r="P469" s="220"/>
      <c r="Q469" s="122"/>
      <c r="R469" s="122"/>
      <c r="S469" s="122"/>
      <c r="T469" s="122"/>
      <c r="W469" s="5"/>
      <c r="X469" s="5"/>
      <c r="AE469" s="220"/>
      <c r="AF469" s="122"/>
      <c r="AG469" s="122"/>
      <c r="AH469" s="122"/>
      <c r="AI469" s="122"/>
      <c r="AL469" s="5"/>
      <c r="AM469" s="5"/>
      <c r="AT469" s="220"/>
      <c r="AU469" s="122"/>
      <c r="AV469" s="122"/>
      <c r="AW469" s="122"/>
      <c r="AX469" s="122"/>
      <c r="BA469" s="5"/>
      <c r="BB469" s="5"/>
    </row>
    <row r="470">
      <c r="A470" s="220"/>
      <c r="B470" s="122"/>
      <c r="C470" s="122"/>
      <c r="D470" s="122"/>
      <c r="E470" s="122"/>
      <c r="H470" s="5"/>
      <c r="I470" s="5"/>
      <c r="P470" s="220"/>
      <c r="Q470" s="122"/>
      <c r="R470" s="122"/>
      <c r="S470" s="122"/>
      <c r="T470" s="122"/>
      <c r="W470" s="5"/>
      <c r="X470" s="5"/>
      <c r="AE470" s="220"/>
      <c r="AF470" s="122"/>
      <c r="AG470" s="122"/>
      <c r="AH470" s="122"/>
      <c r="AI470" s="122"/>
      <c r="AL470" s="5"/>
      <c r="AM470" s="5"/>
      <c r="AT470" s="220"/>
      <c r="AU470" s="122"/>
      <c r="AV470" s="122"/>
      <c r="AW470" s="122"/>
      <c r="AX470" s="122"/>
      <c r="BA470" s="5"/>
      <c r="BB470" s="5"/>
    </row>
    <row r="471">
      <c r="A471" s="220"/>
      <c r="B471" s="122"/>
      <c r="C471" s="122"/>
      <c r="D471" s="122"/>
      <c r="E471" s="122"/>
      <c r="H471" s="5"/>
      <c r="I471" s="5"/>
      <c r="P471" s="220"/>
      <c r="Q471" s="122"/>
      <c r="R471" s="122"/>
      <c r="S471" s="122"/>
      <c r="T471" s="122"/>
      <c r="W471" s="5"/>
      <c r="X471" s="5"/>
      <c r="AE471" s="220"/>
      <c r="AF471" s="122"/>
      <c r="AG471" s="122"/>
      <c r="AH471" s="122"/>
      <c r="AI471" s="122"/>
      <c r="AL471" s="5"/>
      <c r="AM471" s="5"/>
      <c r="AT471" s="220"/>
      <c r="AU471" s="122"/>
      <c r="AV471" s="122"/>
      <c r="AW471" s="122"/>
      <c r="AX471" s="122"/>
      <c r="BA471" s="5"/>
      <c r="BB471" s="5"/>
    </row>
    <row r="472">
      <c r="A472" s="220"/>
      <c r="B472" s="122"/>
      <c r="C472" s="122"/>
      <c r="D472" s="122"/>
      <c r="E472" s="122"/>
      <c r="H472" s="5"/>
      <c r="I472" s="5"/>
      <c r="P472" s="220"/>
      <c r="Q472" s="122"/>
      <c r="R472" s="122"/>
      <c r="S472" s="122"/>
      <c r="T472" s="122"/>
      <c r="W472" s="5"/>
      <c r="X472" s="5"/>
      <c r="AE472" s="220"/>
      <c r="AF472" s="122"/>
      <c r="AG472" s="122"/>
      <c r="AH472" s="122"/>
      <c r="AI472" s="122"/>
      <c r="AL472" s="5"/>
      <c r="AM472" s="5"/>
      <c r="AT472" s="220"/>
      <c r="AU472" s="122"/>
      <c r="AV472" s="122"/>
      <c r="AW472" s="122"/>
      <c r="AX472" s="122"/>
      <c r="BA472" s="5"/>
      <c r="BB472" s="5"/>
    </row>
    <row r="473">
      <c r="A473" s="220"/>
      <c r="B473" s="122"/>
      <c r="C473" s="122"/>
      <c r="D473" s="122"/>
      <c r="E473" s="122"/>
      <c r="H473" s="5"/>
      <c r="I473" s="5"/>
      <c r="P473" s="220"/>
      <c r="Q473" s="122"/>
      <c r="R473" s="122"/>
      <c r="S473" s="122"/>
      <c r="T473" s="122"/>
      <c r="W473" s="5"/>
      <c r="X473" s="5"/>
      <c r="AE473" s="220"/>
      <c r="AF473" s="122"/>
      <c r="AG473" s="122"/>
      <c r="AH473" s="122"/>
      <c r="AI473" s="122"/>
      <c r="AL473" s="5"/>
      <c r="AM473" s="5"/>
      <c r="AT473" s="220"/>
      <c r="AU473" s="122"/>
      <c r="AV473" s="122"/>
      <c r="AW473" s="122"/>
      <c r="AX473" s="122"/>
      <c r="BA473" s="5"/>
      <c r="BB473" s="5"/>
    </row>
    <row r="474">
      <c r="A474" s="220"/>
      <c r="B474" s="122"/>
      <c r="C474" s="122"/>
      <c r="D474" s="122"/>
      <c r="E474" s="122"/>
      <c r="H474" s="5"/>
      <c r="I474" s="5"/>
      <c r="P474" s="220"/>
      <c r="Q474" s="122"/>
      <c r="R474" s="122"/>
      <c r="S474" s="122"/>
      <c r="T474" s="122"/>
      <c r="W474" s="5"/>
      <c r="X474" s="5"/>
      <c r="AE474" s="220"/>
      <c r="AF474" s="122"/>
      <c r="AG474" s="122"/>
      <c r="AH474" s="122"/>
      <c r="AI474" s="122"/>
      <c r="AL474" s="5"/>
      <c r="AM474" s="5"/>
      <c r="AT474" s="220"/>
      <c r="AU474" s="122"/>
      <c r="AV474" s="122"/>
      <c r="AW474" s="122"/>
      <c r="AX474" s="122"/>
      <c r="BA474" s="5"/>
      <c r="BB474" s="5"/>
    </row>
    <row r="475">
      <c r="A475" s="220"/>
      <c r="B475" s="122"/>
      <c r="C475" s="122"/>
      <c r="D475" s="122"/>
      <c r="E475" s="122"/>
      <c r="H475" s="5"/>
      <c r="I475" s="5"/>
      <c r="P475" s="220"/>
      <c r="Q475" s="122"/>
      <c r="R475" s="122"/>
      <c r="S475" s="122"/>
      <c r="T475" s="122"/>
      <c r="W475" s="5"/>
      <c r="X475" s="5"/>
      <c r="AE475" s="220"/>
      <c r="AF475" s="122"/>
      <c r="AG475" s="122"/>
      <c r="AH475" s="122"/>
      <c r="AI475" s="122"/>
      <c r="AL475" s="5"/>
      <c r="AM475" s="5"/>
      <c r="AT475" s="220"/>
      <c r="AU475" s="122"/>
      <c r="AV475" s="122"/>
      <c r="AW475" s="122"/>
      <c r="AX475" s="122"/>
      <c r="BA475" s="5"/>
      <c r="BB475" s="5"/>
    </row>
    <row r="476">
      <c r="A476" s="220"/>
      <c r="B476" s="122"/>
      <c r="C476" s="122"/>
      <c r="D476" s="122"/>
      <c r="E476" s="122"/>
      <c r="H476" s="5"/>
      <c r="I476" s="5"/>
      <c r="P476" s="220"/>
      <c r="Q476" s="122"/>
      <c r="R476" s="122"/>
      <c r="S476" s="122"/>
      <c r="T476" s="122"/>
      <c r="W476" s="5"/>
      <c r="X476" s="5"/>
      <c r="AE476" s="220"/>
      <c r="AF476" s="122"/>
      <c r="AG476" s="122"/>
      <c r="AH476" s="122"/>
      <c r="AI476" s="122"/>
      <c r="AL476" s="5"/>
      <c r="AM476" s="5"/>
      <c r="AT476" s="220"/>
      <c r="AU476" s="122"/>
      <c r="AV476" s="122"/>
      <c r="AW476" s="122"/>
      <c r="AX476" s="122"/>
      <c r="BA476" s="5"/>
      <c r="BB476" s="5"/>
    </row>
    <row r="477">
      <c r="A477" s="220"/>
      <c r="B477" s="122"/>
      <c r="C477" s="122"/>
      <c r="D477" s="122"/>
      <c r="E477" s="122"/>
      <c r="H477" s="5"/>
      <c r="I477" s="5"/>
      <c r="P477" s="220"/>
      <c r="Q477" s="122"/>
      <c r="R477" s="122"/>
      <c r="S477" s="122"/>
      <c r="T477" s="122"/>
      <c r="W477" s="5"/>
      <c r="X477" s="5"/>
      <c r="AE477" s="220"/>
      <c r="AF477" s="122"/>
      <c r="AG477" s="122"/>
      <c r="AH477" s="122"/>
      <c r="AI477" s="122"/>
      <c r="AL477" s="5"/>
      <c r="AM477" s="5"/>
      <c r="AT477" s="220"/>
      <c r="AU477" s="122"/>
      <c r="AV477" s="122"/>
      <c r="AW477" s="122"/>
      <c r="AX477" s="122"/>
      <c r="BA477" s="5"/>
      <c r="BB477" s="5"/>
    </row>
    <row r="478">
      <c r="A478" s="220"/>
      <c r="B478" s="122"/>
      <c r="C478" s="122"/>
      <c r="D478" s="122"/>
      <c r="E478" s="122"/>
      <c r="H478" s="5"/>
      <c r="I478" s="5"/>
      <c r="P478" s="220"/>
      <c r="Q478" s="122"/>
      <c r="R478" s="122"/>
      <c r="S478" s="122"/>
      <c r="T478" s="122"/>
      <c r="W478" s="5"/>
      <c r="X478" s="5"/>
      <c r="AE478" s="220"/>
      <c r="AF478" s="122"/>
      <c r="AG478" s="122"/>
      <c r="AH478" s="122"/>
      <c r="AI478" s="122"/>
      <c r="AL478" s="5"/>
      <c r="AM478" s="5"/>
      <c r="AT478" s="220"/>
      <c r="AU478" s="122"/>
      <c r="AV478" s="122"/>
      <c r="AW478" s="122"/>
      <c r="AX478" s="122"/>
      <c r="BA478" s="5"/>
      <c r="BB478" s="5"/>
    </row>
    <row r="479">
      <c r="A479" s="220"/>
      <c r="B479" s="122"/>
      <c r="C479" s="122"/>
      <c r="D479" s="122"/>
      <c r="E479" s="122"/>
      <c r="H479" s="5"/>
      <c r="I479" s="5"/>
      <c r="P479" s="220"/>
      <c r="Q479" s="122"/>
      <c r="R479" s="122"/>
      <c r="S479" s="122"/>
      <c r="T479" s="122"/>
      <c r="W479" s="5"/>
      <c r="X479" s="5"/>
      <c r="AE479" s="220"/>
      <c r="AF479" s="122"/>
      <c r="AG479" s="122"/>
      <c r="AH479" s="122"/>
      <c r="AI479" s="122"/>
      <c r="AL479" s="5"/>
      <c r="AM479" s="5"/>
      <c r="AT479" s="220"/>
      <c r="AU479" s="122"/>
      <c r="AV479" s="122"/>
      <c r="AW479" s="122"/>
      <c r="AX479" s="122"/>
      <c r="BA479" s="5"/>
      <c r="BB479" s="5"/>
    </row>
    <row r="480">
      <c r="A480" s="220"/>
      <c r="B480" s="122"/>
      <c r="C480" s="122"/>
      <c r="D480" s="122"/>
      <c r="E480" s="122"/>
      <c r="H480" s="5"/>
      <c r="I480" s="5"/>
      <c r="P480" s="220"/>
      <c r="Q480" s="122"/>
      <c r="R480" s="122"/>
      <c r="S480" s="122"/>
      <c r="T480" s="122"/>
      <c r="W480" s="5"/>
      <c r="X480" s="5"/>
      <c r="AE480" s="220"/>
      <c r="AF480" s="122"/>
      <c r="AG480" s="122"/>
      <c r="AH480" s="122"/>
      <c r="AI480" s="122"/>
      <c r="AL480" s="5"/>
      <c r="AM480" s="5"/>
      <c r="AT480" s="220"/>
      <c r="AU480" s="122"/>
      <c r="AV480" s="122"/>
      <c r="AW480" s="122"/>
      <c r="AX480" s="122"/>
      <c r="BA480" s="5"/>
      <c r="BB480" s="5"/>
    </row>
    <row r="481">
      <c r="A481" s="220"/>
      <c r="B481" s="122"/>
      <c r="C481" s="122"/>
      <c r="D481" s="122"/>
      <c r="E481" s="122"/>
      <c r="H481" s="5"/>
      <c r="I481" s="5"/>
      <c r="P481" s="220"/>
      <c r="Q481" s="122"/>
      <c r="R481" s="122"/>
      <c r="S481" s="122"/>
      <c r="T481" s="122"/>
      <c r="W481" s="5"/>
      <c r="X481" s="5"/>
      <c r="AE481" s="220"/>
      <c r="AF481" s="122"/>
      <c r="AG481" s="122"/>
      <c r="AH481" s="122"/>
      <c r="AI481" s="122"/>
      <c r="AL481" s="5"/>
      <c r="AM481" s="5"/>
      <c r="AT481" s="220"/>
      <c r="AU481" s="122"/>
      <c r="AV481" s="122"/>
      <c r="AW481" s="122"/>
      <c r="AX481" s="122"/>
      <c r="BA481" s="5"/>
      <c r="BB481" s="5"/>
    </row>
    <row r="482">
      <c r="A482" s="220"/>
      <c r="B482" s="122"/>
      <c r="C482" s="122"/>
      <c r="D482" s="122"/>
      <c r="E482" s="122"/>
      <c r="H482" s="5"/>
      <c r="I482" s="5"/>
      <c r="P482" s="220"/>
      <c r="Q482" s="122"/>
      <c r="R482" s="122"/>
      <c r="S482" s="122"/>
      <c r="T482" s="122"/>
      <c r="W482" s="5"/>
      <c r="X482" s="5"/>
      <c r="AE482" s="220"/>
      <c r="AF482" s="122"/>
      <c r="AG482" s="122"/>
      <c r="AH482" s="122"/>
      <c r="AI482" s="122"/>
      <c r="AL482" s="5"/>
      <c r="AM482" s="5"/>
      <c r="AT482" s="220"/>
      <c r="AU482" s="122"/>
      <c r="AV482" s="122"/>
      <c r="AW482" s="122"/>
      <c r="AX482" s="122"/>
      <c r="BA482" s="5"/>
      <c r="BB482" s="5"/>
    </row>
    <row r="483">
      <c r="A483" s="220"/>
      <c r="B483" s="122"/>
      <c r="C483" s="122"/>
      <c r="D483" s="122"/>
      <c r="E483" s="122"/>
      <c r="H483" s="5"/>
      <c r="I483" s="5"/>
      <c r="P483" s="220"/>
      <c r="Q483" s="122"/>
      <c r="R483" s="122"/>
      <c r="S483" s="122"/>
      <c r="T483" s="122"/>
      <c r="W483" s="5"/>
      <c r="X483" s="5"/>
      <c r="AE483" s="220"/>
      <c r="AF483" s="122"/>
      <c r="AG483" s="122"/>
      <c r="AH483" s="122"/>
      <c r="AI483" s="122"/>
      <c r="AL483" s="5"/>
      <c r="AM483" s="5"/>
      <c r="AT483" s="220"/>
      <c r="AU483" s="122"/>
      <c r="AV483" s="122"/>
      <c r="AW483" s="122"/>
      <c r="AX483" s="122"/>
      <c r="BA483" s="5"/>
      <c r="BB483" s="5"/>
    </row>
    <row r="484">
      <c r="A484" s="220"/>
      <c r="B484" s="122"/>
      <c r="C484" s="122"/>
      <c r="D484" s="122"/>
      <c r="E484" s="122"/>
      <c r="H484" s="5"/>
      <c r="I484" s="5"/>
      <c r="P484" s="220"/>
      <c r="Q484" s="122"/>
      <c r="R484" s="122"/>
      <c r="S484" s="122"/>
      <c r="T484" s="122"/>
      <c r="W484" s="5"/>
      <c r="X484" s="5"/>
      <c r="AE484" s="220"/>
      <c r="AF484" s="122"/>
      <c r="AG484" s="122"/>
      <c r="AH484" s="122"/>
      <c r="AI484" s="122"/>
      <c r="AL484" s="5"/>
      <c r="AM484" s="5"/>
      <c r="AT484" s="220"/>
      <c r="AU484" s="122"/>
      <c r="AV484" s="122"/>
      <c r="AW484" s="122"/>
      <c r="AX484" s="122"/>
      <c r="BA484" s="5"/>
      <c r="BB484" s="5"/>
    </row>
    <row r="485">
      <c r="A485" s="220"/>
      <c r="B485" s="122"/>
      <c r="C485" s="122"/>
      <c r="D485" s="122"/>
      <c r="E485" s="122"/>
      <c r="H485" s="5"/>
      <c r="I485" s="5"/>
      <c r="P485" s="220"/>
      <c r="Q485" s="122"/>
      <c r="R485" s="122"/>
      <c r="S485" s="122"/>
      <c r="T485" s="122"/>
      <c r="W485" s="5"/>
      <c r="X485" s="5"/>
      <c r="AE485" s="220"/>
      <c r="AF485" s="122"/>
      <c r="AG485" s="122"/>
      <c r="AH485" s="122"/>
      <c r="AI485" s="122"/>
      <c r="AL485" s="5"/>
      <c r="AM485" s="5"/>
      <c r="AT485" s="220"/>
      <c r="AU485" s="122"/>
      <c r="AV485" s="122"/>
      <c r="AW485" s="122"/>
      <c r="AX485" s="122"/>
      <c r="BA485" s="5"/>
      <c r="BB485" s="5"/>
    </row>
    <row r="486">
      <c r="A486" s="220"/>
      <c r="B486" s="122"/>
      <c r="C486" s="122"/>
      <c r="D486" s="122"/>
      <c r="E486" s="122"/>
      <c r="H486" s="5"/>
      <c r="I486" s="5"/>
      <c r="P486" s="220"/>
      <c r="Q486" s="122"/>
      <c r="R486" s="122"/>
      <c r="S486" s="122"/>
      <c r="T486" s="122"/>
      <c r="W486" s="5"/>
      <c r="X486" s="5"/>
      <c r="AE486" s="220"/>
      <c r="AF486" s="122"/>
      <c r="AG486" s="122"/>
      <c r="AH486" s="122"/>
      <c r="AI486" s="122"/>
      <c r="AL486" s="5"/>
      <c r="AM486" s="5"/>
      <c r="AT486" s="220"/>
      <c r="AU486" s="122"/>
      <c r="AV486" s="122"/>
      <c r="AW486" s="122"/>
      <c r="AX486" s="122"/>
      <c r="BA486" s="5"/>
      <c r="BB486" s="5"/>
    </row>
    <row r="487">
      <c r="A487" s="220"/>
      <c r="B487" s="122"/>
      <c r="C487" s="122"/>
      <c r="D487" s="122"/>
      <c r="E487" s="122"/>
      <c r="H487" s="5"/>
      <c r="I487" s="5"/>
      <c r="P487" s="220"/>
      <c r="Q487" s="122"/>
      <c r="R487" s="122"/>
      <c r="S487" s="122"/>
      <c r="T487" s="122"/>
      <c r="W487" s="5"/>
      <c r="X487" s="5"/>
      <c r="AE487" s="220"/>
      <c r="AF487" s="122"/>
      <c r="AG487" s="122"/>
      <c r="AH487" s="122"/>
      <c r="AI487" s="122"/>
      <c r="AL487" s="5"/>
      <c r="AM487" s="5"/>
      <c r="AT487" s="220"/>
      <c r="AU487" s="122"/>
      <c r="AV487" s="122"/>
      <c r="AW487" s="122"/>
      <c r="AX487" s="122"/>
      <c r="BA487" s="5"/>
      <c r="BB487" s="5"/>
    </row>
    <row r="488">
      <c r="A488" s="220"/>
      <c r="B488" s="122"/>
      <c r="C488" s="122"/>
      <c r="D488" s="122"/>
      <c r="E488" s="122"/>
      <c r="H488" s="5"/>
      <c r="I488" s="5"/>
      <c r="P488" s="220"/>
      <c r="Q488" s="122"/>
      <c r="R488" s="122"/>
      <c r="S488" s="122"/>
      <c r="T488" s="122"/>
      <c r="W488" s="5"/>
      <c r="X488" s="5"/>
      <c r="AE488" s="220"/>
      <c r="AF488" s="122"/>
      <c r="AG488" s="122"/>
      <c r="AH488" s="122"/>
      <c r="AI488" s="122"/>
      <c r="AL488" s="5"/>
      <c r="AM488" s="5"/>
      <c r="AT488" s="220"/>
      <c r="AU488" s="122"/>
      <c r="AV488" s="122"/>
      <c r="AW488" s="122"/>
      <c r="AX488" s="122"/>
      <c r="BA488" s="5"/>
      <c r="BB488" s="5"/>
    </row>
    <row r="489">
      <c r="A489" s="220"/>
      <c r="B489" s="122"/>
      <c r="C489" s="122"/>
      <c r="D489" s="122"/>
      <c r="E489" s="122"/>
      <c r="H489" s="5"/>
      <c r="I489" s="5"/>
      <c r="P489" s="220"/>
      <c r="Q489" s="122"/>
      <c r="R489" s="122"/>
      <c r="S489" s="122"/>
      <c r="T489" s="122"/>
      <c r="W489" s="5"/>
      <c r="X489" s="5"/>
      <c r="AE489" s="220"/>
      <c r="AF489" s="122"/>
      <c r="AG489" s="122"/>
      <c r="AH489" s="122"/>
      <c r="AI489" s="122"/>
      <c r="AL489" s="5"/>
      <c r="AM489" s="5"/>
      <c r="AT489" s="220"/>
      <c r="AU489" s="122"/>
      <c r="AV489" s="122"/>
      <c r="AW489" s="122"/>
      <c r="AX489" s="122"/>
      <c r="BA489" s="5"/>
      <c r="BB489" s="5"/>
    </row>
    <row r="490">
      <c r="A490" s="220"/>
      <c r="B490" s="122"/>
      <c r="C490" s="122"/>
      <c r="D490" s="122"/>
      <c r="E490" s="122"/>
      <c r="H490" s="5"/>
      <c r="I490" s="5"/>
      <c r="P490" s="220"/>
      <c r="Q490" s="122"/>
      <c r="R490" s="122"/>
      <c r="S490" s="122"/>
      <c r="T490" s="122"/>
      <c r="W490" s="5"/>
      <c r="X490" s="5"/>
      <c r="AE490" s="220"/>
      <c r="AF490" s="122"/>
      <c r="AG490" s="122"/>
      <c r="AH490" s="122"/>
      <c r="AI490" s="122"/>
      <c r="AL490" s="5"/>
      <c r="AM490" s="5"/>
      <c r="AT490" s="220"/>
      <c r="AU490" s="122"/>
      <c r="AV490" s="122"/>
      <c r="AW490" s="122"/>
      <c r="AX490" s="122"/>
      <c r="BA490" s="5"/>
      <c r="BB490" s="5"/>
    </row>
    <row r="491">
      <c r="A491" s="220"/>
      <c r="B491" s="122"/>
      <c r="C491" s="122"/>
      <c r="D491" s="122"/>
      <c r="E491" s="122"/>
      <c r="H491" s="5"/>
      <c r="I491" s="5"/>
      <c r="P491" s="220"/>
      <c r="Q491" s="122"/>
      <c r="R491" s="122"/>
      <c r="S491" s="122"/>
      <c r="T491" s="122"/>
      <c r="W491" s="5"/>
      <c r="X491" s="5"/>
      <c r="AE491" s="220"/>
      <c r="AF491" s="122"/>
      <c r="AG491" s="122"/>
      <c r="AH491" s="122"/>
      <c r="AI491" s="122"/>
      <c r="AL491" s="5"/>
      <c r="AM491" s="5"/>
      <c r="AT491" s="220"/>
      <c r="AU491" s="122"/>
      <c r="AV491" s="122"/>
      <c r="AW491" s="122"/>
      <c r="AX491" s="122"/>
      <c r="BA491" s="5"/>
      <c r="BB491" s="5"/>
    </row>
    <row r="492">
      <c r="A492" s="220"/>
      <c r="B492" s="122"/>
      <c r="C492" s="122"/>
      <c r="D492" s="122"/>
      <c r="E492" s="122"/>
      <c r="H492" s="5"/>
      <c r="I492" s="5"/>
      <c r="P492" s="220"/>
      <c r="Q492" s="122"/>
      <c r="R492" s="122"/>
      <c r="S492" s="122"/>
      <c r="T492" s="122"/>
      <c r="W492" s="5"/>
      <c r="X492" s="5"/>
      <c r="AE492" s="220"/>
      <c r="AF492" s="122"/>
      <c r="AG492" s="122"/>
      <c r="AH492" s="122"/>
      <c r="AI492" s="122"/>
      <c r="AL492" s="5"/>
      <c r="AM492" s="5"/>
      <c r="AT492" s="220"/>
      <c r="AU492" s="122"/>
      <c r="AV492" s="122"/>
      <c r="AW492" s="122"/>
      <c r="AX492" s="122"/>
      <c r="BA492" s="5"/>
      <c r="BB492" s="5"/>
    </row>
    <row r="493">
      <c r="A493" s="220"/>
      <c r="B493" s="122"/>
      <c r="C493" s="122"/>
      <c r="D493" s="122"/>
      <c r="E493" s="122"/>
      <c r="H493" s="5"/>
      <c r="I493" s="5"/>
      <c r="P493" s="220"/>
      <c r="Q493" s="122"/>
      <c r="R493" s="122"/>
      <c r="S493" s="122"/>
      <c r="T493" s="122"/>
      <c r="W493" s="5"/>
      <c r="X493" s="5"/>
      <c r="AE493" s="220"/>
      <c r="AF493" s="122"/>
      <c r="AG493" s="122"/>
      <c r="AH493" s="122"/>
      <c r="AI493" s="122"/>
      <c r="AL493" s="5"/>
      <c r="AM493" s="5"/>
      <c r="AT493" s="220"/>
      <c r="AU493" s="122"/>
      <c r="AV493" s="122"/>
      <c r="AW493" s="122"/>
      <c r="AX493" s="122"/>
      <c r="BA493" s="5"/>
      <c r="BB493" s="5"/>
    </row>
    <row r="494">
      <c r="A494" s="220"/>
      <c r="B494" s="122"/>
      <c r="C494" s="122"/>
      <c r="D494" s="122"/>
      <c r="E494" s="122"/>
      <c r="H494" s="5"/>
      <c r="I494" s="5"/>
      <c r="P494" s="220"/>
      <c r="Q494" s="122"/>
      <c r="R494" s="122"/>
      <c r="S494" s="122"/>
      <c r="T494" s="122"/>
      <c r="W494" s="5"/>
      <c r="X494" s="5"/>
      <c r="AE494" s="220"/>
      <c r="AF494" s="122"/>
      <c r="AG494" s="122"/>
      <c r="AH494" s="122"/>
      <c r="AI494" s="122"/>
      <c r="AL494" s="5"/>
      <c r="AM494" s="5"/>
      <c r="AT494" s="220"/>
      <c r="AU494" s="122"/>
      <c r="AV494" s="122"/>
      <c r="AW494" s="122"/>
      <c r="AX494" s="122"/>
      <c r="BA494" s="5"/>
      <c r="BB494" s="5"/>
    </row>
    <row r="495">
      <c r="A495" s="220"/>
      <c r="B495" s="122"/>
      <c r="C495" s="122"/>
      <c r="D495" s="122"/>
      <c r="E495" s="122"/>
      <c r="H495" s="5"/>
      <c r="I495" s="5"/>
      <c r="P495" s="220"/>
      <c r="Q495" s="122"/>
      <c r="R495" s="122"/>
      <c r="S495" s="122"/>
      <c r="T495" s="122"/>
      <c r="W495" s="5"/>
      <c r="X495" s="5"/>
      <c r="AE495" s="220"/>
      <c r="AF495" s="122"/>
      <c r="AG495" s="122"/>
      <c r="AH495" s="122"/>
      <c r="AI495" s="122"/>
      <c r="AL495" s="5"/>
      <c r="AM495" s="5"/>
      <c r="AT495" s="220"/>
      <c r="AU495" s="122"/>
      <c r="AV495" s="122"/>
      <c r="AW495" s="122"/>
      <c r="AX495" s="122"/>
      <c r="BA495" s="5"/>
      <c r="BB495" s="5"/>
    </row>
    <row r="496">
      <c r="A496" s="220"/>
      <c r="B496" s="122"/>
      <c r="C496" s="122"/>
      <c r="D496" s="122"/>
      <c r="E496" s="122"/>
      <c r="H496" s="5"/>
      <c r="I496" s="5"/>
      <c r="P496" s="220"/>
      <c r="Q496" s="122"/>
      <c r="R496" s="122"/>
      <c r="S496" s="122"/>
      <c r="T496" s="122"/>
      <c r="W496" s="5"/>
      <c r="X496" s="5"/>
      <c r="AE496" s="220"/>
      <c r="AF496" s="122"/>
      <c r="AG496" s="122"/>
      <c r="AH496" s="122"/>
      <c r="AI496" s="122"/>
      <c r="AL496" s="5"/>
      <c r="AM496" s="5"/>
      <c r="AT496" s="220"/>
      <c r="AU496" s="122"/>
      <c r="AV496" s="122"/>
      <c r="AW496" s="122"/>
      <c r="AX496" s="122"/>
      <c r="BA496" s="5"/>
      <c r="BB496" s="5"/>
    </row>
    <row r="497">
      <c r="A497" s="220"/>
      <c r="B497" s="122"/>
      <c r="C497" s="122"/>
      <c r="D497" s="122"/>
      <c r="E497" s="122"/>
      <c r="H497" s="5"/>
      <c r="I497" s="5"/>
      <c r="P497" s="220"/>
      <c r="Q497" s="122"/>
      <c r="R497" s="122"/>
      <c r="S497" s="122"/>
      <c r="T497" s="122"/>
      <c r="W497" s="5"/>
      <c r="X497" s="5"/>
      <c r="AE497" s="220"/>
      <c r="AF497" s="122"/>
      <c r="AG497" s="122"/>
      <c r="AH497" s="122"/>
      <c r="AI497" s="122"/>
      <c r="AL497" s="5"/>
      <c r="AM497" s="5"/>
      <c r="AT497" s="220"/>
      <c r="AU497" s="122"/>
      <c r="AV497" s="122"/>
      <c r="AW497" s="122"/>
      <c r="AX497" s="122"/>
      <c r="BA497" s="5"/>
      <c r="BB497" s="5"/>
    </row>
    <row r="498">
      <c r="A498" s="220"/>
      <c r="B498" s="122"/>
      <c r="C498" s="122"/>
      <c r="D498" s="122"/>
      <c r="E498" s="122"/>
      <c r="H498" s="5"/>
      <c r="I498" s="5"/>
      <c r="P498" s="220"/>
      <c r="Q498" s="122"/>
      <c r="R498" s="122"/>
      <c r="S498" s="122"/>
      <c r="T498" s="122"/>
      <c r="W498" s="5"/>
      <c r="X498" s="5"/>
      <c r="AE498" s="220"/>
      <c r="AF498" s="122"/>
      <c r="AG498" s="122"/>
      <c r="AH498" s="122"/>
      <c r="AI498" s="122"/>
      <c r="AL498" s="5"/>
      <c r="AM498" s="5"/>
      <c r="AT498" s="220"/>
      <c r="AU498" s="122"/>
      <c r="AV498" s="122"/>
      <c r="AW498" s="122"/>
      <c r="AX498" s="122"/>
      <c r="BA498" s="5"/>
      <c r="BB498" s="5"/>
    </row>
    <row r="499">
      <c r="A499" s="220"/>
      <c r="B499" s="122"/>
      <c r="C499" s="122"/>
      <c r="D499" s="122"/>
      <c r="E499" s="122"/>
      <c r="H499" s="5"/>
      <c r="I499" s="5"/>
      <c r="P499" s="220"/>
      <c r="Q499" s="122"/>
      <c r="R499" s="122"/>
      <c r="S499" s="122"/>
      <c r="T499" s="122"/>
      <c r="W499" s="5"/>
      <c r="X499" s="5"/>
      <c r="AE499" s="220"/>
      <c r="AF499" s="122"/>
      <c r="AG499" s="122"/>
      <c r="AH499" s="122"/>
      <c r="AI499" s="122"/>
      <c r="AL499" s="5"/>
      <c r="AM499" s="5"/>
      <c r="AT499" s="220"/>
      <c r="AU499" s="122"/>
      <c r="AV499" s="122"/>
      <c r="AW499" s="122"/>
      <c r="AX499" s="122"/>
      <c r="BA499" s="5"/>
      <c r="BB499" s="5"/>
    </row>
    <row r="500">
      <c r="A500" s="220"/>
      <c r="B500" s="122"/>
      <c r="C500" s="122"/>
      <c r="D500" s="122"/>
      <c r="E500" s="122"/>
      <c r="H500" s="5"/>
      <c r="I500" s="5"/>
      <c r="P500" s="220"/>
      <c r="Q500" s="122"/>
      <c r="R500" s="122"/>
      <c r="S500" s="122"/>
      <c r="T500" s="122"/>
      <c r="W500" s="5"/>
      <c r="X500" s="5"/>
      <c r="AE500" s="220"/>
      <c r="AF500" s="122"/>
      <c r="AG500" s="122"/>
      <c r="AH500" s="122"/>
      <c r="AI500" s="122"/>
      <c r="AL500" s="5"/>
      <c r="AM500" s="5"/>
      <c r="AT500" s="220"/>
      <c r="AU500" s="122"/>
      <c r="AV500" s="122"/>
      <c r="AW500" s="122"/>
      <c r="AX500" s="122"/>
      <c r="BA500" s="5"/>
      <c r="BB500" s="5"/>
    </row>
    <row r="501">
      <c r="A501" s="220"/>
      <c r="B501" s="122"/>
      <c r="C501" s="122"/>
      <c r="D501" s="122"/>
      <c r="E501" s="122"/>
      <c r="H501" s="5"/>
      <c r="I501" s="5"/>
      <c r="P501" s="220"/>
      <c r="Q501" s="122"/>
      <c r="R501" s="122"/>
      <c r="S501" s="122"/>
      <c r="T501" s="122"/>
      <c r="W501" s="5"/>
      <c r="X501" s="5"/>
      <c r="AE501" s="220"/>
      <c r="AF501" s="122"/>
      <c r="AG501" s="122"/>
      <c r="AH501" s="122"/>
      <c r="AI501" s="122"/>
      <c r="AL501" s="5"/>
      <c r="AM501" s="5"/>
      <c r="AT501" s="220"/>
      <c r="AU501" s="122"/>
      <c r="AV501" s="122"/>
      <c r="AW501" s="122"/>
      <c r="AX501" s="122"/>
      <c r="BA501" s="5"/>
      <c r="BB501" s="5"/>
    </row>
    <row r="502">
      <c r="A502" s="220"/>
      <c r="B502" s="122"/>
      <c r="C502" s="122"/>
      <c r="D502" s="122"/>
      <c r="E502" s="122"/>
      <c r="H502" s="5"/>
      <c r="I502" s="5"/>
      <c r="P502" s="220"/>
      <c r="Q502" s="122"/>
      <c r="R502" s="122"/>
      <c r="S502" s="122"/>
      <c r="T502" s="122"/>
      <c r="W502" s="5"/>
      <c r="X502" s="5"/>
      <c r="AE502" s="220"/>
      <c r="AF502" s="122"/>
      <c r="AG502" s="122"/>
      <c r="AH502" s="122"/>
      <c r="AI502" s="122"/>
      <c r="AL502" s="5"/>
      <c r="AM502" s="5"/>
      <c r="AT502" s="220"/>
      <c r="AU502" s="122"/>
      <c r="AV502" s="122"/>
      <c r="AW502" s="122"/>
      <c r="AX502" s="122"/>
      <c r="BA502" s="5"/>
      <c r="BB502" s="5"/>
    </row>
    <row r="503">
      <c r="A503" s="220"/>
      <c r="B503" s="122"/>
      <c r="C503" s="122"/>
      <c r="D503" s="122"/>
      <c r="E503" s="122"/>
      <c r="H503" s="5"/>
      <c r="I503" s="5"/>
      <c r="P503" s="220"/>
      <c r="Q503" s="122"/>
      <c r="R503" s="122"/>
      <c r="S503" s="122"/>
      <c r="T503" s="122"/>
      <c r="W503" s="5"/>
      <c r="X503" s="5"/>
      <c r="AE503" s="220"/>
      <c r="AF503" s="122"/>
      <c r="AG503" s="122"/>
      <c r="AH503" s="122"/>
      <c r="AI503" s="122"/>
      <c r="AL503" s="5"/>
      <c r="AM503" s="5"/>
      <c r="AT503" s="220"/>
      <c r="AU503" s="122"/>
      <c r="AV503" s="122"/>
      <c r="AW503" s="122"/>
      <c r="AX503" s="122"/>
      <c r="BA503" s="5"/>
      <c r="BB503" s="5"/>
    </row>
    <row r="504">
      <c r="A504" s="220"/>
      <c r="B504" s="122"/>
      <c r="C504" s="122"/>
      <c r="D504" s="122"/>
      <c r="E504" s="122"/>
      <c r="H504" s="5"/>
      <c r="I504" s="5"/>
      <c r="P504" s="220"/>
      <c r="Q504" s="122"/>
      <c r="R504" s="122"/>
      <c r="S504" s="122"/>
      <c r="T504" s="122"/>
      <c r="W504" s="5"/>
      <c r="X504" s="5"/>
      <c r="AE504" s="220"/>
      <c r="AF504" s="122"/>
      <c r="AG504" s="122"/>
      <c r="AH504" s="122"/>
      <c r="AI504" s="122"/>
      <c r="AL504" s="5"/>
      <c r="AM504" s="5"/>
      <c r="AT504" s="220"/>
      <c r="AU504" s="122"/>
      <c r="AV504" s="122"/>
      <c r="AW504" s="122"/>
      <c r="AX504" s="122"/>
      <c r="BA504" s="5"/>
      <c r="BB504" s="5"/>
    </row>
    <row r="505">
      <c r="A505" s="220"/>
      <c r="B505" s="122"/>
      <c r="C505" s="122"/>
      <c r="D505" s="122"/>
      <c r="E505" s="122"/>
      <c r="H505" s="5"/>
      <c r="I505" s="5"/>
      <c r="P505" s="220"/>
      <c r="Q505" s="122"/>
      <c r="R505" s="122"/>
      <c r="S505" s="122"/>
      <c r="T505" s="122"/>
      <c r="W505" s="5"/>
      <c r="X505" s="5"/>
      <c r="AE505" s="220"/>
      <c r="AF505" s="122"/>
      <c r="AG505" s="122"/>
      <c r="AH505" s="122"/>
      <c r="AI505" s="122"/>
      <c r="AL505" s="5"/>
      <c r="AM505" s="5"/>
      <c r="AT505" s="220"/>
      <c r="AU505" s="122"/>
      <c r="AV505" s="122"/>
      <c r="AW505" s="122"/>
      <c r="AX505" s="122"/>
      <c r="BA505" s="5"/>
      <c r="BB505" s="5"/>
    </row>
    <row r="506">
      <c r="A506" s="220"/>
      <c r="B506" s="122"/>
      <c r="C506" s="122"/>
      <c r="D506" s="122"/>
      <c r="E506" s="122"/>
      <c r="H506" s="5"/>
      <c r="I506" s="5"/>
      <c r="P506" s="220"/>
      <c r="Q506" s="122"/>
      <c r="R506" s="122"/>
      <c r="S506" s="122"/>
      <c r="T506" s="122"/>
      <c r="W506" s="5"/>
      <c r="X506" s="5"/>
      <c r="AE506" s="220"/>
      <c r="AF506" s="122"/>
      <c r="AG506" s="122"/>
      <c r="AH506" s="122"/>
      <c r="AI506" s="122"/>
      <c r="AL506" s="5"/>
      <c r="AM506" s="5"/>
      <c r="AT506" s="220"/>
      <c r="AU506" s="122"/>
      <c r="AV506" s="122"/>
      <c r="AW506" s="122"/>
      <c r="AX506" s="122"/>
      <c r="BA506" s="5"/>
      <c r="BB506" s="5"/>
    </row>
    <row r="507">
      <c r="A507" s="220"/>
      <c r="B507" s="122"/>
      <c r="C507" s="122"/>
      <c r="D507" s="122"/>
      <c r="E507" s="122"/>
      <c r="H507" s="5"/>
      <c r="I507" s="5"/>
      <c r="P507" s="220"/>
      <c r="Q507" s="122"/>
      <c r="R507" s="122"/>
      <c r="S507" s="122"/>
      <c r="T507" s="122"/>
      <c r="W507" s="5"/>
      <c r="X507" s="5"/>
      <c r="AE507" s="220"/>
      <c r="AF507" s="122"/>
      <c r="AG507" s="122"/>
      <c r="AH507" s="122"/>
      <c r="AI507" s="122"/>
      <c r="AL507" s="5"/>
      <c r="AM507" s="5"/>
      <c r="AT507" s="220"/>
      <c r="AU507" s="122"/>
      <c r="AV507" s="122"/>
      <c r="AW507" s="122"/>
      <c r="AX507" s="122"/>
      <c r="BA507" s="5"/>
      <c r="BB507" s="5"/>
    </row>
    <row r="508">
      <c r="A508" s="220"/>
      <c r="B508" s="122"/>
      <c r="C508" s="122"/>
      <c r="D508" s="122"/>
      <c r="E508" s="122"/>
      <c r="H508" s="5"/>
      <c r="I508" s="5"/>
      <c r="P508" s="220"/>
      <c r="Q508" s="122"/>
      <c r="R508" s="122"/>
      <c r="S508" s="122"/>
      <c r="T508" s="122"/>
      <c r="W508" s="5"/>
      <c r="X508" s="5"/>
      <c r="AE508" s="220"/>
      <c r="AF508" s="122"/>
      <c r="AG508" s="122"/>
      <c r="AH508" s="122"/>
      <c r="AI508" s="122"/>
      <c r="AL508" s="5"/>
      <c r="AM508" s="5"/>
      <c r="AT508" s="220"/>
      <c r="AU508" s="122"/>
      <c r="AV508" s="122"/>
      <c r="AW508" s="122"/>
      <c r="AX508" s="122"/>
      <c r="BA508" s="5"/>
      <c r="BB508" s="5"/>
    </row>
    <row r="509">
      <c r="A509" s="220"/>
      <c r="B509" s="122"/>
      <c r="C509" s="122"/>
      <c r="D509" s="122"/>
      <c r="E509" s="122"/>
      <c r="H509" s="5"/>
      <c r="I509" s="5"/>
      <c r="P509" s="220"/>
      <c r="Q509" s="122"/>
      <c r="R509" s="122"/>
      <c r="S509" s="122"/>
      <c r="T509" s="122"/>
      <c r="W509" s="5"/>
      <c r="X509" s="5"/>
      <c r="AE509" s="220"/>
      <c r="AF509" s="122"/>
      <c r="AG509" s="122"/>
      <c r="AH509" s="122"/>
      <c r="AI509" s="122"/>
      <c r="AL509" s="5"/>
      <c r="AM509" s="5"/>
      <c r="AT509" s="220"/>
      <c r="AU509" s="122"/>
      <c r="AV509" s="122"/>
      <c r="AW509" s="122"/>
      <c r="AX509" s="122"/>
      <c r="BA509" s="5"/>
      <c r="BB509" s="5"/>
    </row>
    <row r="510">
      <c r="A510" s="220"/>
      <c r="B510" s="122"/>
      <c r="C510" s="122"/>
      <c r="D510" s="122"/>
      <c r="E510" s="122"/>
      <c r="H510" s="5"/>
      <c r="I510" s="5"/>
      <c r="P510" s="220"/>
      <c r="Q510" s="122"/>
      <c r="R510" s="122"/>
      <c r="S510" s="122"/>
      <c r="T510" s="122"/>
      <c r="W510" s="5"/>
      <c r="X510" s="5"/>
      <c r="AE510" s="220"/>
      <c r="AF510" s="122"/>
      <c r="AG510" s="122"/>
      <c r="AH510" s="122"/>
      <c r="AI510" s="122"/>
      <c r="AL510" s="5"/>
      <c r="AM510" s="5"/>
      <c r="AT510" s="220"/>
      <c r="AU510" s="122"/>
      <c r="AV510" s="122"/>
      <c r="AW510" s="122"/>
      <c r="AX510" s="122"/>
      <c r="BA510" s="5"/>
      <c r="BB510" s="5"/>
    </row>
    <row r="511">
      <c r="A511" s="220"/>
      <c r="B511" s="122"/>
      <c r="C511" s="122"/>
      <c r="D511" s="122"/>
      <c r="E511" s="122"/>
      <c r="H511" s="5"/>
      <c r="I511" s="5"/>
      <c r="P511" s="220"/>
      <c r="Q511" s="122"/>
      <c r="R511" s="122"/>
      <c r="S511" s="122"/>
      <c r="T511" s="122"/>
      <c r="W511" s="5"/>
      <c r="X511" s="5"/>
      <c r="AE511" s="220"/>
      <c r="AF511" s="122"/>
      <c r="AG511" s="122"/>
      <c r="AH511" s="122"/>
      <c r="AI511" s="122"/>
      <c r="AL511" s="5"/>
      <c r="AM511" s="5"/>
      <c r="AT511" s="220"/>
      <c r="AU511" s="122"/>
      <c r="AV511" s="122"/>
      <c r="AW511" s="122"/>
      <c r="AX511" s="122"/>
      <c r="BA511" s="5"/>
      <c r="BB511" s="5"/>
    </row>
    <row r="512">
      <c r="A512" s="220"/>
      <c r="B512" s="122"/>
      <c r="C512" s="122"/>
      <c r="D512" s="122"/>
      <c r="E512" s="122"/>
      <c r="H512" s="5"/>
      <c r="I512" s="5"/>
      <c r="P512" s="220"/>
      <c r="Q512" s="122"/>
      <c r="R512" s="122"/>
      <c r="S512" s="122"/>
      <c r="T512" s="122"/>
      <c r="W512" s="5"/>
      <c r="X512" s="5"/>
      <c r="AE512" s="220"/>
      <c r="AF512" s="122"/>
      <c r="AG512" s="122"/>
      <c r="AH512" s="122"/>
      <c r="AI512" s="122"/>
      <c r="AL512" s="5"/>
      <c r="AM512" s="5"/>
      <c r="AT512" s="220"/>
      <c r="AU512" s="122"/>
      <c r="AV512" s="122"/>
      <c r="AW512" s="122"/>
      <c r="AX512" s="122"/>
      <c r="BA512" s="5"/>
      <c r="BB512" s="5"/>
    </row>
    <row r="513">
      <c r="A513" s="220"/>
      <c r="B513" s="122"/>
      <c r="C513" s="122"/>
      <c r="D513" s="122"/>
      <c r="E513" s="122"/>
      <c r="H513" s="5"/>
      <c r="I513" s="5"/>
      <c r="P513" s="220"/>
      <c r="Q513" s="122"/>
      <c r="R513" s="122"/>
      <c r="S513" s="122"/>
      <c r="T513" s="122"/>
      <c r="W513" s="5"/>
      <c r="X513" s="5"/>
      <c r="AE513" s="220"/>
      <c r="AF513" s="122"/>
      <c r="AG513" s="122"/>
      <c r="AH513" s="122"/>
      <c r="AI513" s="122"/>
      <c r="AL513" s="5"/>
      <c r="AM513" s="5"/>
      <c r="AT513" s="220"/>
      <c r="AU513" s="122"/>
      <c r="AV513" s="122"/>
      <c r="AW513" s="122"/>
      <c r="AX513" s="122"/>
      <c r="BA513" s="5"/>
      <c r="BB513" s="5"/>
    </row>
    <row r="514">
      <c r="A514" s="220"/>
      <c r="B514" s="122"/>
      <c r="C514" s="122"/>
      <c r="D514" s="122"/>
      <c r="E514" s="122"/>
      <c r="H514" s="5"/>
      <c r="I514" s="5"/>
      <c r="P514" s="220"/>
      <c r="Q514" s="122"/>
      <c r="R514" s="122"/>
      <c r="S514" s="122"/>
      <c r="T514" s="122"/>
      <c r="W514" s="5"/>
      <c r="X514" s="5"/>
      <c r="AE514" s="220"/>
      <c r="AF514" s="122"/>
      <c r="AG514" s="122"/>
      <c r="AH514" s="122"/>
      <c r="AI514" s="122"/>
      <c r="AL514" s="5"/>
      <c r="AM514" s="5"/>
      <c r="AT514" s="220"/>
      <c r="AU514" s="122"/>
      <c r="AV514" s="122"/>
      <c r="AW514" s="122"/>
      <c r="AX514" s="122"/>
      <c r="BA514" s="5"/>
      <c r="BB514" s="5"/>
    </row>
    <row r="515">
      <c r="A515" s="220"/>
      <c r="B515" s="122"/>
      <c r="C515" s="122"/>
      <c r="D515" s="122"/>
      <c r="E515" s="122"/>
      <c r="H515" s="5"/>
      <c r="I515" s="5"/>
      <c r="P515" s="220"/>
      <c r="Q515" s="122"/>
      <c r="R515" s="122"/>
      <c r="S515" s="122"/>
      <c r="T515" s="122"/>
      <c r="W515" s="5"/>
      <c r="X515" s="5"/>
      <c r="AE515" s="220"/>
      <c r="AF515" s="122"/>
      <c r="AG515" s="122"/>
      <c r="AH515" s="122"/>
      <c r="AI515" s="122"/>
      <c r="AL515" s="5"/>
      <c r="AM515" s="5"/>
      <c r="AT515" s="220"/>
      <c r="AU515" s="122"/>
      <c r="AV515" s="122"/>
      <c r="AW515" s="122"/>
      <c r="AX515" s="122"/>
      <c r="BA515" s="5"/>
      <c r="BB515" s="5"/>
    </row>
    <row r="516">
      <c r="A516" s="220"/>
      <c r="B516" s="122"/>
      <c r="C516" s="122"/>
      <c r="D516" s="122"/>
      <c r="E516" s="122"/>
      <c r="H516" s="5"/>
      <c r="I516" s="5"/>
      <c r="P516" s="220"/>
      <c r="Q516" s="122"/>
      <c r="R516" s="122"/>
      <c r="S516" s="122"/>
      <c r="T516" s="122"/>
      <c r="W516" s="5"/>
      <c r="X516" s="5"/>
      <c r="AE516" s="220"/>
      <c r="AF516" s="122"/>
      <c r="AG516" s="122"/>
      <c r="AH516" s="122"/>
      <c r="AI516" s="122"/>
      <c r="AL516" s="5"/>
      <c r="AM516" s="5"/>
      <c r="AT516" s="220"/>
      <c r="AU516" s="122"/>
      <c r="AV516" s="122"/>
      <c r="AW516" s="122"/>
      <c r="AX516" s="122"/>
      <c r="BA516" s="5"/>
      <c r="BB516" s="5"/>
    </row>
    <row r="517">
      <c r="A517" s="220"/>
      <c r="B517" s="122"/>
      <c r="C517" s="122"/>
      <c r="D517" s="122"/>
      <c r="E517" s="122"/>
      <c r="H517" s="5"/>
      <c r="I517" s="5"/>
      <c r="P517" s="220"/>
      <c r="Q517" s="122"/>
      <c r="R517" s="122"/>
      <c r="S517" s="122"/>
      <c r="T517" s="122"/>
      <c r="W517" s="5"/>
      <c r="X517" s="5"/>
      <c r="AE517" s="220"/>
      <c r="AF517" s="122"/>
      <c r="AG517" s="122"/>
      <c r="AH517" s="122"/>
      <c r="AI517" s="122"/>
      <c r="AL517" s="5"/>
      <c r="AM517" s="5"/>
      <c r="AT517" s="220"/>
      <c r="AU517" s="122"/>
      <c r="AV517" s="122"/>
      <c r="AW517" s="122"/>
      <c r="AX517" s="122"/>
      <c r="BA517" s="5"/>
      <c r="BB517" s="5"/>
    </row>
    <row r="518">
      <c r="A518" s="220"/>
      <c r="B518" s="122"/>
      <c r="C518" s="122"/>
      <c r="D518" s="122"/>
      <c r="E518" s="122"/>
      <c r="H518" s="5"/>
      <c r="I518" s="5"/>
      <c r="P518" s="220"/>
      <c r="Q518" s="122"/>
      <c r="R518" s="122"/>
      <c r="S518" s="122"/>
      <c r="T518" s="122"/>
      <c r="W518" s="5"/>
      <c r="X518" s="5"/>
      <c r="AE518" s="220"/>
      <c r="AF518" s="122"/>
      <c r="AG518" s="122"/>
      <c r="AH518" s="122"/>
      <c r="AI518" s="122"/>
      <c r="AL518" s="5"/>
      <c r="AM518" s="5"/>
      <c r="AT518" s="220"/>
      <c r="AU518" s="122"/>
      <c r="AV518" s="122"/>
      <c r="AW518" s="122"/>
      <c r="AX518" s="122"/>
      <c r="BA518" s="5"/>
      <c r="BB518" s="5"/>
    </row>
    <row r="519">
      <c r="A519" s="220"/>
      <c r="B519" s="122"/>
      <c r="C519" s="122"/>
      <c r="D519" s="122"/>
      <c r="E519" s="122"/>
      <c r="H519" s="5"/>
      <c r="I519" s="5"/>
      <c r="P519" s="220"/>
      <c r="Q519" s="122"/>
      <c r="R519" s="122"/>
      <c r="S519" s="122"/>
      <c r="T519" s="122"/>
      <c r="W519" s="5"/>
      <c r="X519" s="5"/>
      <c r="AE519" s="220"/>
      <c r="AF519" s="122"/>
      <c r="AG519" s="122"/>
      <c r="AH519" s="122"/>
      <c r="AI519" s="122"/>
      <c r="AL519" s="5"/>
      <c r="AM519" s="5"/>
      <c r="AT519" s="220"/>
      <c r="AU519" s="122"/>
      <c r="AV519" s="122"/>
      <c r="AW519" s="122"/>
      <c r="AX519" s="122"/>
      <c r="BA519" s="5"/>
      <c r="BB519" s="5"/>
    </row>
    <row r="520">
      <c r="A520" s="220"/>
      <c r="B520" s="122"/>
      <c r="C520" s="122"/>
      <c r="D520" s="122"/>
      <c r="E520" s="122"/>
      <c r="H520" s="5"/>
      <c r="I520" s="5"/>
      <c r="P520" s="220"/>
      <c r="Q520" s="122"/>
      <c r="R520" s="122"/>
      <c r="S520" s="122"/>
      <c r="T520" s="122"/>
      <c r="W520" s="5"/>
      <c r="X520" s="5"/>
      <c r="AE520" s="220"/>
      <c r="AF520" s="122"/>
      <c r="AG520" s="122"/>
      <c r="AH520" s="122"/>
      <c r="AI520" s="122"/>
      <c r="AL520" s="5"/>
      <c r="AM520" s="5"/>
      <c r="AT520" s="220"/>
      <c r="AU520" s="122"/>
      <c r="AV520" s="122"/>
      <c r="AW520" s="122"/>
      <c r="AX520" s="122"/>
      <c r="BA520" s="5"/>
      <c r="BB520" s="5"/>
    </row>
    <row r="521">
      <c r="A521" s="220"/>
      <c r="B521" s="122"/>
      <c r="C521" s="122"/>
      <c r="D521" s="122"/>
      <c r="E521" s="122"/>
      <c r="H521" s="5"/>
      <c r="I521" s="5"/>
      <c r="P521" s="220"/>
      <c r="Q521" s="122"/>
      <c r="R521" s="122"/>
      <c r="S521" s="122"/>
      <c r="T521" s="122"/>
      <c r="W521" s="5"/>
      <c r="X521" s="5"/>
      <c r="AE521" s="220"/>
      <c r="AF521" s="122"/>
      <c r="AG521" s="122"/>
      <c r="AH521" s="122"/>
      <c r="AI521" s="122"/>
      <c r="AL521" s="5"/>
      <c r="AM521" s="5"/>
      <c r="AT521" s="220"/>
      <c r="AU521" s="122"/>
      <c r="AV521" s="122"/>
      <c r="AW521" s="122"/>
      <c r="AX521" s="122"/>
      <c r="BA521" s="5"/>
      <c r="BB521" s="5"/>
    </row>
    <row r="522">
      <c r="A522" s="220"/>
      <c r="B522" s="122"/>
      <c r="C522" s="122"/>
      <c r="D522" s="122"/>
      <c r="E522" s="122"/>
      <c r="H522" s="5"/>
      <c r="I522" s="5"/>
      <c r="P522" s="220"/>
      <c r="Q522" s="122"/>
      <c r="R522" s="122"/>
      <c r="S522" s="122"/>
      <c r="T522" s="122"/>
      <c r="W522" s="5"/>
      <c r="X522" s="5"/>
      <c r="AE522" s="220"/>
      <c r="AF522" s="122"/>
      <c r="AG522" s="122"/>
      <c r="AH522" s="122"/>
      <c r="AI522" s="122"/>
      <c r="AL522" s="5"/>
      <c r="AM522" s="5"/>
      <c r="AT522" s="220"/>
      <c r="AU522" s="122"/>
      <c r="AV522" s="122"/>
      <c r="AW522" s="122"/>
      <c r="AX522" s="122"/>
      <c r="BA522" s="5"/>
      <c r="BB522" s="5"/>
    </row>
    <row r="523">
      <c r="A523" s="220"/>
      <c r="B523" s="122"/>
      <c r="C523" s="122"/>
      <c r="D523" s="122"/>
      <c r="E523" s="122"/>
      <c r="H523" s="5"/>
      <c r="I523" s="5"/>
      <c r="P523" s="220"/>
      <c r="Q523" s="122"/>
      <c r="R523" s="122"/>
      <c r="S523" s="122"/>
      <c r="T523" s="122"/>
      <c r="W523" s="5"/>
      <c r="X523" s="5"/>
      <c r="AE523" s="220"/>
      <c r="AF523" s="122"/>
      <c r="AG523" s="122"/>
      <c r="AH523" s="122"/>
      <c r="AI523" s="122"/>
      <c r="AL523" s="5"/>
      <c r="AM523" s="5"/>
      <c r="AT523" s="220"/>
      <c r="AU523" s="122"/>
      <c r="AV523" s="122"/>
      <c r="AW523" s="122"/>
      <c r="AX523" s="122"/>
      <c r="BA523" s="5"/>
      <c r="BB523" s="5"/>
    </row>
    <row r="524">
      <c r="A524" s="220"/>
      <c r="B524" s="122"/>
      <c r="C524" s="122"/>
      <c r="D524" s="122"/>
      <c r="E524" s="122"/>
      <c r="H524" s="5"/>
      <c r="I524" s="5"/>
      <c r="P524" s="220"/>
      <c r="Q524" s="122"/>
      <c r="R524" s="122"/>
      <c r="S524" s="122"/>
      <c r="T524" s="122"/>
      <c r="W524" s="5"/>
      <c r="X524" s="5"/>
      <c r="AE524" s="220"/>
      <c r="AF524" s="122"/>
      <c r="AG524" s="122"/>
      <c r="AH524" s="122"/>
      <c r="AI524" s="122"/>
      <c r="AL524" s="5"/>
      <c r="AM524" s="5"/>
      <c r="AT524" s="220"/>
      <c r="AU524" s="122"/>
      <c r="AV524" s="122"/>
      <c r="AW524" s="122"/>
      <c r="AX524" s="122"/>
      <c r="BA524" s="5"/>
      <c r="BB524" s="5"/>
    </row>
    <row r="525">
      <c r="A525" s="220"/>
      <c r="B525" s="122"/>
      <c r="C525" s="122"/>
      <c r="D525" s="122"/>
      <c r="E525" s="122"/>
      <c r="H525" s="5"/>
      <c r="I525" s="5"/>
      <c r="P525" s="220"/>
      <c r="Q525" s="122"/>
      <c r="R525" s="122"/>
      <c r="S525" s="122"/>
      <c r="T525" s="122"/>
      <c r="W525" s="5"/>
      <c r="X525" s="5"/>
      <c r="AE525" s="220"/>
      <c r="AF525" s="122"/>
      <c r="AG525" s="122"/>
      <c r="AH525" s="122"/>
      <c r="AI525" s="122"/>
      <c r="AL525" s="5"/>
      <c r="AM525" s="5"/>
      <c r="AT525" s="220"/>
      <c r="AU525" s="122"/>
      <c r="AV525" s="122"/>
      <c r="AW525" s="122"/>
      <c r="AX525" s="122"/>
      <c r="BA525" s="5"/>
      <c r="BB525" s="5"/>
    </row>
    <row r="526">
      <c r="A526" s="220"/>
      <c r="B526" s="122"/>
      <c r="C526" s="122"/>
      <c r="D526" s="122"/>
      <c r="E526" s="122"/>
      <c r="H526" s="5"/>
      <c r="I526" s="5"/>
      <c r="P526" s="220"/>
      <c r="Q526" s="122"/>
      <c r="R526" s="122"/>
      <c r="S526" s="122"/>
      <c r="T526" s="122"/>
      <c r="W526" s="5"/>
      <c r="X526" s="5"/>
      <c r="AE526" s="220"/>
      <c r="AF526" s="122"/>
      <c r="AG526" s="122"/>
      <c r="AH526" s="122"/>
      <c r="AI526" s="122"/>
      <c r="AL526" s="5"/>
      <c r="AM526" s="5"/>
      <c r="AT526" s="220"/>
      <c r="AU526" s="122"/>
      <c r="AV526" s="122"/>
      <c r="AW526" s="122"/>
      <c r="AX526" s="122"/>
      <c r="BA526" s="5"/>
      <c r="BB526" s="5"/>
    </row>
    <row r="527">
      <c r="A527" s="220"/>
      <c r="B527" s="122"/>
      <c r="C527" s="122"/>
      <c r="D527" s="122"/>
      <c r="E527" s="122"/>
      <c r="H527" s="5"/>
      <c r="I527" s="5"/>
      <c r="P527" s="220"/>
      <c r="Q527" s="122"/>
      <c r="R527" s="122"/>
      <c r="S527" s="122"/>
      <c r="T527" s="122"/>
      <c r="W527" s="5"/>
      <c r="X527" s="5"/>
      <c r="AE527" s="220"/>
      <c r="AF527" s="122"/>
      <c r="AG527" s="122"/>
      <c r="AH527" s="122"/>
      <c r="AI527" s="122"/>
      <c r="AL527" s="5"/>
      <c r="AM527" s="5"/>
      <c r="AT527" s="220"/>
      <c r="AU527" s="122"/>
      <c r="AV527" s="122"/>
      <c r="AW527" s="122"/>
      <c r="AX527" s="122"/>
      <c r="BA527" s="5"/>
      <c r="BB527" s="5"/>
    </row>
    <row r="528">
      <c r="A528" s="220"/>
      <c r="B528" s="122"/>
      <c r="C528" s="122"/>
      <c r="D528" s="122"/>
      <c r="E528" s="122"/>
      <c r="H528" s="5"/>
      <c r="I528" s="5"/>
      <c r="P528" s="220"/>
      <c r="Q528" s="122"/>
      <c r="R528" s="122"/>
      <c r="S528" s="122"/>
      <c r="T528" s="122"/>
      <c r="W528" s="5"/>
      <c r="X528" s="5"/>
      <c r="AE528" s="220"/>
      <c r="AF528" s="122"/>
      <c r="AG528" s="122"/>
      <c r="AH528" s="122"/>
      <c r="AI528" s="122"/>
      <c r="AL528" s="5"/>
      <c r="AM528" s="5"/>
      <c r="AT528" s="220"/>
      <c r="AU528" s="122"/>
      <c r="AV528" s="122"/>
      <c r="AW528" s="122"/>
      <c r="AX528" s="122"/>
      <c r="BA528" s="5"/>
      <c r="BB528" s="5"/>
    </row>
    <row r="529">
      <c r="A529" s="220"/>
      <c r="B529" s="122"/>
      <c r="C529" s="122"/>
      <c r="D529" s="122"/>
      <c r="E529" s="122"/>
      <c r="H529" s="5"/>
      <c r="I529" s="5"/>
      <c r="P529" s="220"/>
      <c r="Q529" s="122"/>
      <c r="R529" s="122"/>
      <c r="S529" s="122"/>
      <c r="T529" s="122"/>
      <c r="W529" s="5"/>
      <c r="X529" s="5"/>
      <c r="AE529" s="220"/>
      <c r="AF529" s="122"/>
      <c r="AG529" s="122"/>
      <c r="AH529" s="122"/>
      <c r="AI529" s="122"/>
      <c r="AL529" s="5"/>
      <c r="AM529" s="5"/>
      <c r="AT529" s="220"/>
      <c r="AU529" s="122"/>
      <c r="AV529" s="122"/>
      <c r="AW529" s="122"/>
      <c r="AX529" s="122"/>
      <c r="BA529" s="5"/>
      <c r="BB529" s="5"/>
    </row>
    <row r="530">
      <c r="A530" s="220"/>
      <c r="B530" s="122"/>
      <c r="C530" s="122"/>
      <c r="D530" s="122"/>
      <c r="E530" s="122"/>
      <c r="H530" s="5"/>
      <c r="I530" s="5"/>
      <c r="P530" s="220"/>
      <c r="Q530" s="122"/>
      <c r="R530" s="122"/>
      <c r="S530" s="122"/>
      <c r="T530" s="122"/>
      <c r="W530" s="5"/>
      <c r="X530" s="5"/>
      <c r="AE530" s="220"/>
      <c r="AF530" s="122"/>
      <c r="AG530" s="122"/>
      <c r="AH530" s="122"/>
      <c r="AI530" s="122"/>
      <c r="AL530" s="5"/>
      <c r="AM530" s="5"/>
      <c r="AT530" s="220"/>
      <c r="AU530" s="122"/>
      <c r="AV530" s="122"/>
      <c r="AW530" s="122"/>
      <c r="AX530" s="122"/>
      <c r="BA530" s="5"/>
      <c r="BB530" s="5"/>
    </row>
    <row r="531">
      <c r="A531" s="220"/>
      <c r="B531" s="122"/>
      <c r="C531" s="122"/>
      <c r="D531" s="122"/>
      <c r="E531" s="122"/>
      <c r="H531" s="5"/>
      <c r="I531" s="5"/>
      <c r="P531" s="220"/>
      <c r="Q531" s="122"/>
      <c r="R531" s="122"/>
      <c r="S531" s="122"/>
      <c r="T531" s="122"/>
      <c r="W531" s="5"/>
      <c r="X531" s="5"/>
      <c r="AE531" s="220"/>
      <c r="AF531" s="122"/>
      <c r="AG531" s="122"/>
      <c r="AH531" s="122"/>
      <c r="AI531" s="122"/>
      <c r="AL531" s="5"/>
      <c r="AM531" s="5"/>
      <c r="AT531" s="220"/>
      <c r="AU531" s="122"/>
      <c r="AV531" s="122"/>
      <c r="AW531" s="122"/>
      <c r="AX531" s="122"/>
      <c r="BA531" s="5"/>
      <c r="BB531" s="5"/>
    </row>
    <row r="532">
      <c r="A532" s="220"/>
      <c r="B532" s="122"/>
      <c r="C532" s="122"/>
      <c r="D532" s="122"/>
      <c r="E532" s="122"/>
      <c r="H532" s="5"/>
      <c r="I532" s="5"/>
      <c r="P532" s="220"/>
      <c r="Q532" s="122"/>
      <c r="R532" s="122"/>
      <c r="S532" s="122"/>
      <c r="T532" s="122"/>
      <c r="W532" s="5"/>
      <c r="X532" s="5"/>
      <c r="AE532" s="220"/>
      <c r="AF532" s="122"/>
      <c r="AG532" s="122"/>
      <c r="AH532" s="122"/>
      <c r="AI532" s="122"/>
      <c r="AL532" s="5"/>
      <c r="AM532" s="5"/>
      <c r="AT532" s="220"/>
      <c r="AU532" s="122"/>
      <c r="AV532" s="122"/>
      <c r="AW532" s="122"/>
      <c r="AX532" s="122"/>
      <c r="BA532" s="5"/>
      <c r="BB532" s="5"/>
    </row>
    <row r="533">
      <c r="A533" s="220"/>
      <c r="B533" s="122"/>
      <c r="C533" s="122"/>
      <c r="D533" s="122"/>
      <c r="E533" s="122"/>
      <c r="H533" s="5"/>
      <c r="I533" s="5"/>
      <c r="P533" s="220"/>
      <c r="Q533" s="122"/>
      <c r="R533" s="122"/>
      <c r="S533" s="122"/>
      <c r="T533" s="122"/>
      <c r="W533" s="5"/>
      <c r="X533" s="5"/>
      <c r="AE533" s="220"/>
      <c r="AF533" s="122"/>
      <c r="AG533" s="122"/>
      <c r="AH533" s="122"/>
      <c r="AI533" s="122"/>
      <c r="AL533" s="5"/>
      <c r="AM533" s="5"/>
      <c r="AT533" s="220"/>
      <c r="AU533" s="122"/>
      <c r="AV533" s="122"/>
      <c r="AW533" s="122"/>
      <c r="AX533" s="122"/>
      <c r="BA533" s="5"/>
      <c r="BB533" s="5"/>
    </row>
    <row r="534">
      <c r="A534" s="220"/>
      <c r="B534" s="122"/>
      <c r="C534" s="122"/>
      <c r="D534" s="122"/>
      <c r="E534" s="122"/>
      <c r="H534" s="5"/>
      <c r="I534" s="5"/>
      <c r="P534" s="220"/>
      <c r="Q534" s="122"/>
      <c r="R534" s="122"/>
      <c r="S534" s="122"/>
      <c r="T534" s="122"/>
      <c r="W534" s="5"/>
      <c r="X534" s="5"/>
      <c r="AE534" s="220"/>
      <c r="AF534" s="122"/>
      <c r="AG534" s="122"/>
      <c r="AH534" s="122"/>
      <c r="AI534" s="122"/>
      <c r="AL534" s="5"/>
      <c r="AM534" s="5"/>
      <c r="AT534" s="220"/>
      <c r="AU534" s="122"/>
      <c r="AV534" s="122"/>
      <c r="AW534" s="122"/>
      <c r="AX534" s="122"/>
      <c r="BA534" s="5"/>
      <c r="BB534" s="5"/>
    </row>
    <row r="535">
      <c r="A535" s="220"/>
      <c r="B535" s="122"/>
      <c r="C535" s="122"/>
      <c r="D535" s="122"/>
      <c r="E535" s="122"/>
      <c r="H535" s="5"/>
      <c r="I535" s="5"/>
      <c r="P535" s="220"/>
      <c r="Q535" s="122"/>
      <c r="R535" s="122"/>
      <c r="S535" s="122"/>
      <c r="T535" s="122"/>
      <c r="W535" s="5"/>
      <c r="X535" s="5"/>
      <c r="AE535" s="220"/>
      <c r="AF535" s="122"/>
      <c r="AG535" s="122"/>
      <c r="AH535" s="122"/>
      <c r="AI535" s="122"/>
      <c r="AL535" s="5"/>
      <c r="AM535" s="5"/>
      <c r="AT535" s="220"/>
      <c r="AU535" s="122"/>
      <c r="AV535" s="122"/>
      <c r="AW535" s="122"/>
      <c r="AX535" s="122"/>
      <c r="BA535" s="5"/>
      <c r="BB535" s="5"/>
    </row>
    <row r="536">
      <c r="A536" s="220"/>
      <c r="B536" s="122"/>
      <c r="C536" s="122"/>
      <c r="D536" s="122"/>
      <c r="E536" s="122"/>
      <c r="H536" s="5"/>
      <c r="I536" s="5"/>
      <c r="P536" s="220"/>
      <c r="Q536" s="122"/>
      <c r="R536" s="122"/>
      <c r="S536" s="122"/>
      <c r="T536" s="122"/>
      <c r="W536" s="5"/>
      <c r="X536" s="5"/>
      <c r="AE536" s="220"/>
      <c r="AF536" s="122"/>
      <c r="AG536" s="122"/>
      <c r="AH536" s="122"/>
      <c r="AI536" s="122"/>
      <c r="AL536" s="5"/>
      <c r="AM536" s="5"/>
      <c r="AT536" s="220"/>
      <c r="AU536" s="122"/>
      <c r="AV536" s="122"/>
      <c r="AW536" s="122"/>
      <c r="AX536" s="122"/>
      <c r="BA536" s="5"/>
      <c r="BB536" s="5"/>
    </row>
    <row r="537">
      <c r="A537" s="220"/>
      <c r="B537" s="122"/>
      <c r="C537" s="122"/>
      <c r="D537" s="122"/>
      <c r="E537" s="122"/>
      <c r="H537" s="5"/>
      <c r="I537" s="5"/>
      <c r="P537" s="220"/>
      <c r="Q537" s="122"/>
      <c r="R537" s="122"/>
      <c r="S537" s="122"/>
      <c r="T537" s="122"/>
      <c r="W537" s="5"/>
      <c r="X537" s="5"/>
      <c r="AE537" s="220"/>
      <c r="AF537" s="122"/>
      <c r="AG537" s="122"/>
      <c r="AH537" s="122"/>
      <c r="AI537" s="122"/>
      <c r="AL537" s="5"/>
      <c r="AM537" s="5"/>
      <c r="AT537" s="220"/>
      <c r="AU537" s="122"/>
      <c r="AV537" s="122"/>
      <c r="AW537" s="122"/>
      <c r="AX537" s="122"/>
      <c r="BA537" s="5"/>
      <c r="BB537" s="5"/>
    </row>
    <row r="538">
      <c r="A538" s="220"/>
      <c r="B538" s="122"/>
      <c r="C538" s="122"/>
      <c r="D538" s="122"/>
      <c r="E538" s="122"/>
      <c r="H538" s="5"/>
      <c r="I538" s="5"/>
      <c r="P538" s="220"/>
      <c r="Q538" s="122"/>
      <c r="R538" s="122"/>
      <c r="S538" s="122"/>
      <c r="T538" s="122"/>
      <c r="W538" s="5"/>
      <c r="X538" s="5"/>
      <c r="AE538" s="220"/>
      <c r="AF538" s="122"/>
      <c r="AG538" s="122"/>
      <c r="AH538" s="122"/>
      <c r="AI538" s="122"/>
      <c r="AL538" s="5"/>
      <c r="AM538" s="5"/>
      <c r="AT538" s="220"/>
      <c r="AU538" s="122"/>
      <c r="AV538" s="122"/>
      <c r="AW538" s="122"/>
      <c r="AX538" s="122"/>
      <c r="BA538" s="5"/>
      <c r="BB538" s="5"/>
    </row>
    <row r="539">
      <c r="A539" s="220"/>
      <c r="B539" s="122"/>
      <c r="C539" s="122"/>
      <c r="D539" s="122"/>
      <c r="E539" s="122"/>
      <c r="H539" s="5"/>
      <c r="I539" s="5"/>
      <c r="P539" s="220"/>
      <c r="Q539" s="122"/>
      <c r="R539" s="122"/>
      <c r="S539" s="122"/>
      <c r="T539" s="122"/>
      <c r="W539" s="5"/>
      <c r="X539" s="5"/>
      <c r="AE539" s="220"/>
      <c r="AF539" s="122"/>
      <c r="AG539" s="122"/>
      <c r="AH539" s="122"/>
      <c r="AI539" s="122"/>
      <c r="AL539" s="5"/>
      <c r="AM539" s="5"/>
      <c r="AT539" s="220"/>
      <c r="AU539" s="122"/>
      <c r="AV539" s="122"/>
      <c r="AW539" s="122"/>
      <c r="AX539" s="122"/>
      <c r="BA539" s="5"/>
      <c r="BB539" s="5"/>
    </row>
    <row r="540">
      <c r="A540" s="220"/>
      <c r="B540" s="122"/>
      <c r="C540" s="122"/>
      <c r="D540" s="122"/>
      <c r="E540" s="122"/>
      <c r="H540" s="5"/>
      <c r="I540" s="5"/>
      <c r="P540" s="220"/>
      <c r="Q540" s="122"/>
      <c r="R540" s="122"/>
      <c r="S540" s="122"/>
      <c r="T540" s="122"/>
      <c r="W540" s="5"/>
      <c r="X540" s="5"/>
      <c r="AE540" s="220"/>
      <c r="AF540" s="122"/>
      <c r="AG540" s="122"/>
      <c r="AH540" s="122"/>
      <c r="AI540" s="122"/>
      <c r="AL540" s="5"/>
      <c r="AM540" s="5"/>
      <c r="AT540" s="220"/>
      <c r="AU540" s="122"/>
      <c r="AV540" s="122"/>
      <c r="AW540" s="122"/>
      <c r="AX540" s="122"/>
      <c r="BA540" s="5"/>
      <c r="BB540" s="5"/>
    </row>
    <row r="541">
      <c r="A541" s="220"/>
      <c r="B541" s="122"/>
      <c r="C541" s="122"/>
      <c r="D541" s="122"/>
      <c r="E541" s="122"/>
      <c r="H541" s="5"/>
      <c r="I541" s="5"/>
      <c r="P541" s="220"/>
      <c r="Q541" s="122"/>
      <c r="R541" s="122"/>
      <c r="S541" s="122"/>
      <c r="T541" s="122"/>
      <c r="W541" s="5"/>
      <c r="X541" s="5"/>
      <c r="AE541" s="220"/>
      <c r="AF541" s="122"/>
      <c r="AG541" s="122"/>
      <c r="AH541" s="122"/>
      <c r="AI541" s="122"/>
      <c r="AL541" s="5"/>
      <c r="AM541" s="5"/>
      <c r="AT541" s="220"/>
      <c r="AU541" s="122"/>
      <c r="AV541" s="122"/>
      <c r="AW541" s="122"/>
      <c r="AX541" s="122"/>
      <c r="BA541" s="5"/>
      <c r="BB541" s="5"/>
    </row>
    <row r="542">
      <c r="A542" s="220"/>
      <c r="B542" s="122"/>
      <c r="C542" s="122"/>
      <c r="D542" s="122"/>
      <c r="E542" s="122"/>
      <c r="H542" s="5"/>
      <c r="I542" s="5"/>
      <c r="P542" s="220"/>
      <c r="Q542" s="122"/>
      <c r="R542" s="122"/>
      <c r="S542" s="122"/>
      <c r="T542" s="122"/>
      <c r="W542" s="5"/>
      <c r="X542" s="5"/>
      <c r="AE542" s="220"/>
      <c r="AF542" s="122"/>
      <c r="AG542" s="122"/>
      <c r="AH542" s="122"/>
      <c r="AI542" s="122"/>
      <c r="AL542" s="5"/>
      <c r="AM542" s="5"/>
      <c r="AT542" s="220"/>
      <c r="AU542" s="122"/>
      <c r="AV542" s="122"/>
      <c r="AW542" s="122"/>
      <c r="AX542" s="122"/>
      <c r="BA542" s="5"/>
      <c r="BB542" s="5"/>
    </row>
    <row r="543">
      <c r="A543" s="220"/>
      <c r="B543" s="122"/>
      <c r="C543" s="122"/>
      <c r="D543" s="122"/>
      <c r="E543" s="122"/>
      <c r="H543" s="5"/>
      <c r="I543" s="5"/>
      <c r="P543" s="220"/>
      <c r="Q543" s="122"/>
      <c r="R543" s="122"/>
      <c r="S543" s="122"/>
      <c r="T543" s="122"/>
      <c r="W543" s="5"/>
      <c r="X543" s="5"/>
      <c r="AE543" s="220"/>
      <c r="AF543" s="122"/>
      <c r="AG543" s="122"/>
      <c r="AH543" s="122"/>
      <c r="AI543" s="122"/>
      <c r="AL543" s="5"/>
      <c r="AM543" s="5"/>
      <c r="AT543" s="220"/>
      <c r="AU543" s="122"/>
      <c r="AV543" s="122"/>
      <c r="AW543" s="122"/>
      <c r="AX543" s="122"/>
      <c r="BA543" s="5"/>
      <c r="BB543" s="5"/>
    </row>
    <row r="544">
      <c r="A544" s="220"/>
      <c r="B544" s="122"/>
      <c r="C544" s="122"/>
      <c r="D544" s="122"/>
      <c r="E544" s="122"/>
      <c r="H544" s="5"/>
      <c r="I544" s="5"/>
      <c r="P544" s="220"/>
      <c r="Q544" s="122"/>
      <c r="R544" s="122"/>
      <c r="S544" s="122"/>
      <c r="T544" s="122"/>
      <c r="W544" s="5"/>
      <c r="X544" s="5"/>
      <c r="AE544" s="220"/>
      <c r="AF544" s="122"/>
      <c r="AG544" s="122"/>
      <c r="AH544" s="122"/>
      <c r="AI544" s="122"/>
      <c r="AL544" s="5"/>
      <c r="AM544" s="5"/>
      <c r="AT544" s="220"/>
      <c r="AU544" s="122"/>
      <c r="AV544" s="122"/>
      <c r="AW544" s="122"/>
      <c r="AX544" s="122"/>
      <c r="BA544" s="5"/>
      <c r="BB544" s="5"/>
    </row>
    <row r="545">
      <c r="A545" s="220"/>
      <c r="B545" s="122"/>
      <c r="C545" s="122"/>
      <c r="D545" s="122"/>
      <c r="E545" s="122"/>
      <c r="H545" s="5"/>
      <c r="I545" s="5"/>
      <c r="P545" s="220"/>
      <c r="Q545" s="122"/>
      <c r="R545" s="122"/>
      <c r="S545" s="122"/>
      <c r="T545" s="122"/>
      <c r="W545" s="5"/>
      <c r="X545" s="5"/>
      <c r="AE545" s="220"/>
      <c r="AF545" s="122"/>
      <c r="AG545" s="122"/>
      <c r="AH545" s="122"/>
      <c r="AI545" s="122"/>
      <c r="AL545" s="5"/>
      <c r="AM545" s="5"/>
      <c r="AT545" s="220"/>
      <c r="AU545" s="122"/>
      <c r="AV545" s="122"/>
      <c r="AW545" s="122"/>
      <c r="AX545" s="122"/>
      <c r="BA545" s="5"/>
      <c r="BB545" s="5"/>
    </row>
    <row r="546">
      <c r="A546" s="220"/>
      <c r="B546" s="122"/>
      <c r="C546" s="122"/>
      <c r="D546" s="122"/>
      <c r="E546" s="122"/>
      <c r="H546" s="5"/>
      <c r="I546" s="5"/>
      <c r="P546" s="220"/>
      <c r="Q546" s="122"/>
      <c r="R546" s="122"/>
      <c r="S546" s="122"/>
      <c r="T546" s="122"/>
      <c r="W546" s="5"/>
      <c r="X546" s="5"/>
      <c r="AE546" s="220"/>
      <c r="AF546" s="122"/>
      <c r="AG546" s="122"/>
      <c r="AH546" s="122"/>
      <c r="AI546" s="122"/>
      <c r="AL546" s="5"/>
      <c r="AM546" s="5"/>
      <c r="AT546" s="220"/>
      <c r="AU546" s="122"/>
      <c r="AV546" s="122"/>
      <c r="AW546" s="122"/>
      <c r="AX546" s="122"/>
      <c r="BA546" s="5"/>
      <c r="BB546" s="5"/>
    </row>
    <row r="547">
      <c r="A547" s="220"/>
      <c r="B547" s="122"/>
      <c r="C547" s="122"/>
      <c r="D547" s="122"/>
      <c r="E547" s="122"/>
      <c r="H547" s="5"/>
      <c r="I547" s="5"/>
      <c r="P547" s="220"/>
      <c r="Q547" s="122"/>
      <c r="R547" s="122"/>
      <c r="S547" s="122"/>
      <c r="T547" s="122"/>
      <c r="W547" s="5"/>
      <c r="X547" s="5"/>
      <c r="AE547" s="220"/>
      <c r="AF547" s="122"/>
      <c r="AG547" s="122"/>
      <c r="AH547" s="122"/>
      <c r="AI547" s="122"/>
      <c r="AL547" s="5"/>
      <c r="AM547" s="5"/>
      <c r="AT547" s="220"/>
      <c r="AU547" s="122"/>
      <c r="AV547" s="122"/>
      <c r="AW547" s="122"/>
      <c r="AX547" s="122"/>
      <c r="BA547" s="5"/>
      <c r="BB547" s="5"/>
    </row>
    <row r="548">
      <c r="A548" s="220"/>
      <c r="B548" s="122"/>
      <c r="C548" s="122"/>
      <c r="D548" s="122"/>
      <c r="E548" s="122"/>
      <c r="H548" s="5"/>
      <c r="I548" s="5"/>
      <c r="P548" s="220"/>
      <c r="Q548" s="122"/>
      <c r="R548" s="122"/>
      <c r="S548" s="122"/>
      <c r="T548" s="122"/>
      <c r="W548" s="5"/>
      <c r="X548" s="5"/>
      <c r="AE548" s="220"/>
      <c r="AF548" s="122"/>
      <c r="AG548" s="122"/>
      <c r="AH548" s="122"/>
      <c r="AI548" s="122"/>
      <c r="AL548" s="5"/>
      <c r="AM548" s="5"/>
      <c r="AT548" s="220"/>
      <c r="AU548" s="122"/>
      <c r="AV548" s="122"/>
      <c r="AW548" s="122"/>
      <c r="AX548" s="122"/>
      <c r="BA548" s="5"/>
      <c r="BB548" s="5"/>
    </row>
    <row r="549">
      <c r="A549" s="220"/>
      <c r="B549" s="122"/>
      <c r="C549" s="122"/>
      <c r="D549" s="122"/>
      <c r="E549" s="122"/>
      <c r="H549" s="5"/>
      <c r="I549" s="5"/>
      <c r="P549" s="220"/>
      <c r="Q549" s="122"/>
      <c r="R549" s="122"/>
      <c r="S549" s="122"/>
      <c r="T549" s="122"/>
      <c r="W549" s="5"/>
      <c r="X549" s="5"/>
      <c r="AE549" s="220"/>
      <c r="AF549" s="122"/>
      <c r="AG549" s="122"/>
      <c r="AH549" s="122"/>
      <c r="AI549" s="122"/>
      <c r="AL549" s="5"/>
      <c r="AM549" s="5"/>
      <c r="AT549" s="220"/>
      <c r="AU549" s="122"/>
      <c r="AV549" s="122"/>
      <c r="AW549" s="122"/>
      <c r="AX549" s="122"/>
      <c r="BA549" s="5"/>
      <c r="BB549" s="5"/>
    </row>
    <row r="550">
      <c r="A550" s="220"/>
      <c r="B550" s="122"/>
      <c r="C550" s="122"/>
      <c r="D550" s="122"/>
      <c r="E550" s="122"/>
      <c r="H550" s="5"/>
      <c r="I550" s="5"/>
      <c r="P550" s="220"/>
      <c r="Q550" s="122"/>
      <c r="R550" s="122"/>
      <c r="S550" s="122"/>
      <c r="T550" s="122"/>
      <c r="W550" s="5"/>
      <c r="X550" s="5"/>
      <c r="AE550" s="220"/>
      <c r="AF550" s="122"/>
      <c r="AG550" s="122"/>
      <c r="AH550" s="122"/>
      <c r="AI550" s="122"/>
      <c r="AL550" s="5"/>
      <c r="AM550" s="5"/>
      <c r="AT550" s="220"/>
      <c r="AU550" s="122"/>
      <c r="AV550" s="122"/>
      <c r="AW550" s="122"/>
      <c r="AX550" s="122"/>
      <c r="BA550" s="5"/>
      <c r="BB550" s="5"/>
    </row>
    <row r="551">
      <c r="A551" s="220"/>
      <c r="B551" s="122"/>
      <c r="C551" s="122"/>
      <c r="D551" s="122"/>
      <c r="E551" s="122"/>
      <c r="H551" s="5"/>
      <c r="I551" s="5"/>
      <c r="P551" s="220"/>
      <c r="Q551" s="122"/>
      <c r="R551" s="122"/>
      <c r="S551" s="122"/>
      <c r="T551" s="122"/>
      <c r="W551" s="5"/>
      <c r="X551" s="5"/>
      <c r="AE551" s="220"/>
      <c r="AF551" s="122"/>
      <c r="AG551" s="122"/>
      <c r="AH551" s="122"/>
      <c r="AI551" s="122"/>
      <c r="AL551" s="5"/>
      <c r="AM551" s="5"/>
      <c r="AT551" s="220"/>
      <c r="AU551" s="122"/>
      <c r="AV551" s="122"/>
      <c r="AW551" s="122"/>
      <c r="AX551" s="122"/>
      <c r="BA551" s="5"/>
      <c r="BB551" s="5"/>
    </row>
    <row r="552">
      <c r="A552" s="220"/>
      <c r="B552" s="122"/>
      <c r="C552" s="122"/>
      <c r="D552" s="122"/>
      <c r="E552" s="122"/>
      <c r="H552" s="5"/>
      <c r="I552" s="5"/>
      <c r="P552" s="220"/>
      <c r="Q552" s="122"/>
      <c r="R552" s="122"/>
      <c r="S552" s="122"/>
      <c r="T552" s="122"/>
      <c r="W552" s="5"/>
      <c r="X552" s="5"/>
      <c r="AE552" s="220"/>
      <c r="AF552" s="122"/>
      <c r="AG552" s="122"/>
      <c r="AH552" s="122"/>
      <c r="AI552" s="122"/>
      <c r="AL552" s="5"/>
      <c r="AM552" s="5"/>
      <c r="AT552" s="220"/>
      <c r="AU552" s="122"/>
      <c r="AV552" s="122"/>
      <c r="AW552" s="122"/>
      <c r="AX552" s="122"/>
      <c r="BA552" s="5"/>
      <c r="BB552" s="5"/>
    </row>
    <row r="553">
      <c r="A553" s="220"/>
      <c r="B553" s="122"/>
      <c r="C553" s="122"/>
      <c r="D553" s="122"/>
      <c r="E553" s="122"/>
      <c r="H553" s="5"/>
      <c r="I553" s="5"/>
      <c r="P553" s="220"/>
      <c r="Q553" s="122"/>
      <c r="R553" s="122"/>
      <c r="S553" s="122"/>
      <c r="T553" s="122"/>
      <c r="W553" s="5"/>
      <c r="X553" s="5"/>
      <c r="AE553" s="220"/>
      <c r="AF553" s="122"/>
      <c r="AG553" s="122"/>
      <c r="AH553" s="122"/>
      <c r="AI553" s="122"/>
      <c r="AL553" s="5"/>
      <c r="AM553" s="5"/>
      <c r="AT553" s="220"/>
      <c r="AU553" s="122"/>
      <c r="AV553" s="122"/>
      <c r="AW553" s="122"/>
      <c r="AX553" s="122"/>
      <c r="BA553" s="5"/>
      <c r="BB553" s="5"/>
    </row>
    <row r="554">
      <c r="A554" s="220"/>
      <c r="B554" s="122"/>
      <c r="C554" s="122"/>
      <c r="D554" s="122"/>
      <c r="E554" s="122"/>
      <c r="H554" s="5"/>
      <c r="I554" s="5"/>
      <c r="P554" s="220"/>
      <c r="Q554" s="122"/>
      <c r="R554" s="122"/>
      <c r="S554" s="122"/>
      <c r="T554" s="122"/>
      <c r="W554" s="5"/>
      <c r="X554" s="5"/>
      <c r="AE554" s="220"/>
      <c r="AF554" s="122"/>
      <c r="AG554" s="122"/>
      <c r="AH554" s="122"/>
      <c r="AI554" s="122"/>
      <c r="AL554" s="5"/>
      <c r="AM554" s="5"/>
      <c r="AT554" s="220"/>
      <c r="AU554" s="122"/>
      <c r="AV554" s="122"/>
      <c r="AW554" s="122"/>
      <c r="AX554" s="122"/>
      <c r="BA554" s="5"/>
      <c r="BB554" s="5"/>
    </row>
    <row r="555">
      <c r="A555" s="220"/>
      <c r="B555" s="122"/>
      <c r="C555" s="122"/>
      <c r="D555" s="122"/>
      <c r="E555" s="122"/>
      <c r="H555" s="5"/>
      <c r="I555" s="5"/>
      <c r="P555" s="220"/>
      <c r="Q555" s="122"/>
      <c r="R555" s="122"/>
      <c r="S555" s="122"/>
      <c r="T555" s="122"/>
      <c r="W555" s="5"/>
      <c r="X555" s="5"/>
      <c r="AE555" s="220"/>
      <c r="AF555" s="122"/>
      <c r="AG555" s="122"/>
      <c r="AH555" s="122"/>
      <c r="AI555" s="122"/>
      <c r="AL555" s="5"/>
      <c r="AM555" s="5"/>
      <c r="AT555" s="220"/>
      <c r="AU555" s="122"/>
      <c r="AV555" s="122"/>
      <c r="AW555" s="122"/>
      <c r="AX555" s="122"/>
      <c r="BA555" s="5"/>
      <c r="BB555" s="5"/>
    </row>
    <row r="556">
      <c r="A556" s="220"/>
      <c r="B556" s="122"/>
      <c r="C556" s="122"/>
      <c r="D556" s="122"/>
      <c r="E556" s="122"/>
      <c r="H556" s="5"/>
      <c r="I556" s="5"/>
      <c r="P556" s="220"/>
      <c r="Q556" s="122"/>
      <c r="R556" s="122"/>
      <c r="S556" s="122"/>
      <c r="T556" s="122"/>
      <c r="W556" s="5"/>
      <c r="X556" s="5"/>
      <c r="AE556" s="220"/>
      <c r="AF556" s="122"/>
      <c r="AG556" s="122"/>
      <c r="AH556" s="122"/>
      <c r="AI556" s="122"/>
      <c r="AL556" s="5"/>
      <c r="AM556" s="5"/>
      <c r="AT556" s="220"/>
      <c r="AU556" s="122"/>
      <c r="AV556" s="122"/>
      <c r="AW556" s="122"/>
      <c r="AX556" s="122"/>
      <c r="BA556" s="5"/>
      <c r="BB556" s="5"/>
    </row>
    <row r="557">
      <c r="A557" s="220"/>
      <c r="B557" s="122"/>
      <c r="C557" s="122"/>
      <c r="D557" s="122"/>
      <c r="E557" s="122"/>
      <c r="H557" s="5"/>
      <c r="I557" s="5"/>
      <c r="P557" s="220"/>
      <c r="Q557" s="122"/>
      <c r="R557" s="122"/>
      <c r="S557" s="122"/>
      <c r="T557" s="122"/>
      <c r="W557" s="5"/>
      <c r="X557" s="5"/>
      <c r="AE557" s="220"/>
      <c r="AF557" s="122"/>
      <c r="AG557" s="122"/>
      <c r="AH557" s="122"/>
      <c r="AI557" s="122"/>
      <c r="AL557" s="5"/>
      <c r="AM557" s="5"/>
      <c r="AT557" s="220"/>
      <c r="AU557" s="122"/>
      <c r="AV557" s="122"/>
      <c r="AW557" s="122"/>
      <c r="AX557" s="122"/>
      <c r="BA557" s="5"/>
      <c r="BB557" s="5"/>
    </row>
    <row r="558">
      <c r="A558" s="220"/>
      <c r="B558" s="122"/>
      <c r="C558" s="122"/>
      <c r="D558" s="122"/>
      <c r="E558" s="122"/>
      <c r="H558" s="5"/>
      <c r="I558" s="5"/>
      <c r="P558" s="220"/>
      <c r="Q558" s="122"/>
      <c r="R558" s="122"/>
      <c r="S558" s="122"/>
      <c r="T558" s="122"/>
      <c r="W558" s="5"/>
      <c r="X558" s="5"/>
      <c r="AE558" s="220"/>
      <c r="AF558" s="122"/>
      <c r="AG558" s="122"/>
      <c r="AH558" s="122"/>
      <c r="AI558" s="122"/>
      <c r="AL558" s="5"/>
      <c r="AM558" s="5"/>
      <c r="AT558" s="220"/>
      <c r="AU558" s="122"/>
      <c r="AV558" s="122"/>
      <c r="AW558" s="122"/>
      <c r="AX558" s="122"/>
      <c r="BA558" s="5"/>
      <c r="BB558" s="5"/>
    </row>
    <row r="559">
      <c r="A559" s="220"/>
      <c r="B559" s="122"/>
      <c r="C559" s="122"/>
      <c r="D559" s="122"/>
      <c r="E559" s="122"/>
      <c r="H559" s="5"/>
      <c r="I559" s="5"/>
      <c r="P559" s="220"/>
      <c r="Q559" s="122"/>
      <c r="R559" s="122"/>
      <c r="S559" s="122"/>
      <c r="T559" s="122"/>
      <c r="W559" s="5"/>
      <c r="X559" s="5"/>
      <c r="AE559" s="220"/>
      <c r="AF559" s="122"/>
      <c r="AG559" s="122"/>
      <c r="AH559" s="122"/>
      <c r="AI559" s="122"/>
      <c r="AL559" s="5"/>
      <c r="AM559" s="5"/>
      <c r="AT559" s="220"/>
      <c r="AU559" s="122"/>
      <c r="AV559" s="122"/>
      <c r="AW559" s="122"/>
      <c r="AX559" s="122"/>
      <c r="BA559" s="5"/>
      <c r="BB559" s="5"/>
    </row>
    <row r="560">
      <c r="A560" s="220"/>
      <c r="B560" s="122"/>
      <c r="C560" s="122"/>
      <c r="D560" s="122"/>
      <c r="E560" s="122"/>
      <c r="H560" s="5"/>
      <c r="I560" s="5"/>
      <c r="P560" s="220"/>
      <c r="Q560" s="122"/>
      <c r="R560" s="122"/>
      <c r="S560" s="122"/>
      <c r="T560" s="122"/>
      <c r="W560" s="5"/>
      <c r="X560" s="5"/>
      <c r="AE560" s="220"/>
      <c r="AF560" s="122"/>
      <c r="AG560" s="122"/>
      <c r="AH560" s="122"/>
      <c r="AI560" s="122"/>
      <c r="AL560" s="5"/>
      <c r="AM560" s="5"/>
      <c r="AT560" s="220"/>
      <c r="AU560" s="122"/>
      <c r="AV560" s="122"/>
      <c r="AW560" s="122"/>
      <c r="AX560" s="122"/>
      <c r="BA560" s="5"/>
      <c r="BB560" s="5"/>
    </row>
    <row r="561">
      <c r="A561" s="220"/>
      <c r="B561" s="122"/>
      <c r="C561" s="122"/>
      <c r="D561" s="122"/>
      <c r="E561" s="122"/>
      <c r="H561" s="5"/>
      <c r="I561" s="5"/>
      <c r="P561" s="220"/>
      <c r="Q561" s="122"/>
      <c r="R561" s="122"/>
      <c r="S561" s="122"/>
      <c r="T561" s="122"/>
      <c r="W561" s="5"/>
      <c r="X561" s="5"/>
      <c r="AE561" s="220"/>
      <c r="AF561" s="122"/>
      <c r="AG561" s="122"/>
      <c r="AH561" s="122"/>
      <c r="AI561" s="122"/>
      <c r="AL561" s="5"/>
      <c r="AM561" s="5"/>
      <c r="AT561" s="220"/>
      <c r="AU561" s="122"/>
      <c r="AV561" s="122"/>
      <c r="AW561" s="122"/>
      <c r="AX561" s="122"/>
      <c r="BA561" s="5"/>
      <c r="BB561" s="5"/>
    </row>
    <row r="562">
      <c r="A562" s="220"/>
      <c r="B562" s="122"/>
      <c r="C562" s="122"/>
      <c r="D562" s="122"/>
      <c r="E562" s="122"/>
      <c r="H562" s="5"/>
      <c r="I562" s="5"/>
      <c r="P562" s="220"/>
      <c r="Q562" s="122"/>
      <c r="R562" s="122"/>
      <c r="S562" s="122"/>
      <c r="T562" s="122"/>
      <c r="W562" s="5"/>
      <c r="X562" s="5"/>
      <c r="AE562" s="220"/>
      <c r="AF562" s="122"/>
      <c r="AG562" s="122"/>
      <c r="AH562" s="122"/>
      <c r="AI562" s="122"/>
      <c r="AL562" s="5"/>
      <c r="AM562" s="5"/>
      <c r="AT562" s="220"/>
      <c r="AU562" s="122"/>
      <c r="AV562" s="122"/>
      <c r="AW562" s="122"/>
      <c r="AX562" s="122"/>
      <c r="BA562" s="5"/>
      <c r="BB562" s="5"/>
    </row>
    <row r="563">
      <c r="A563" s="220"/>
      <c r="B563" s="122"/>
      <c r="C563" s="122"/>
      <c r="D563" s="122"/>
      <c r="E563" s="122"/>
      <c r="H563" s="5"/>
      <c r="I563" s="5"/>
      <c r="P563" s="220"/>
      <c r="Q563" s="122"/>
      <c r="R563" s="122"/>
      <c r="S563" s="122"/>
      <c r="T563" s="122"/>
      <c r="W563" s="5"/>
      <c r="X563" s="5"/>
      <c r="AE563" s="220"/>
      <c r="AF563" s="122"/>
      <c r="AG563" s="122"/>
      <c r="AH563" s="122"/>
      <c r="AI563" s="122"/>
      <c r="AL563" s="5"/>
      <c r="AM563" s="5"/>
      <c r="AT563" s="220"/>
      <c r="AU563" s="122"/>
      <c r="AV563" s="122"/>
      <c r="AW563" s="122"/>
      <c r="AX563" s="122"/>
      <c r="BA563" s="5"/>
      <c r="BB563" s="5"/>
    </row>
    <row r="564">
      <c r="A564" s="220"/>
      <c r="B564" s="122"/>
      <c r="C564" s="122"/>
      <c r="D564" s="122"/>
      <c r="E564" s="122"/>
      <c r="H564" s="5"/>
      <c r="I564" s="5"/>
      <c r="P564" s="220"/>
      <c r="Q564" s="122"/>
      <c r="R564" s="122"/>
      <c r="S564" s="122"/>
      <c r="T564" s="122"/>
      <c r="W564" s="5"/>
      <c r="X564" s="5"/>
      <c r="AE564" s="220"/>
      <c r="AF564" s="122"/>
      <c r="AG564" s="122"/>
      <c r="AH564" s="122"/>
      <c r="AI564" s="122"/>
      <c r="AL564" s="5"/>
      <c r="AM564" s="5"/>
      <c r="AT564" s="220"/>
      <c r="AU564" s="122"/>
      <c r="AV564" s="122"/>
      <c r="AW564" s="122"/>
      <c r="AX564" s="122"/>
      <c r="BA564" s="5"/>
      <c r="BB564" s="5"/>
    </row>
    <row r="565">
      <c r="A565" s="220"/>
      <c r="B565" s="122"/>
      <c r="C565" s="122"/>
      <c r="D565" s="122"/>
      <c r="E565" s="122"/>
      <c r="H565" s="5"/>
      <c r="I565" s="5"/>
      <c r="P565" s="220"/>
      <c r="Q565" s="122"/>
      <c r="R565" s="122"/>
      <c r="S565" s="122"/>
      <c r="T565" s="122"/>
      <c r="W565" s="5"/>
      <c r="X565" s="5"/>
      <c r="AE565" s="220"/>
      <c r="AF565" s="122"/>
      <c r="AG565" s="122"/>
      <c r="AH565" s="122"/>
      <c r="AI565" s="122"/>
      <c r="AL565" s="5"/>
      <c r="AM565" s="5"/>
      <c r="AT565" s="220"/>
      <c r="AU565" s="122"/>
      <c r="AV565" s="122"/>
      <c r="AW565" s="122"/>
      <c r="AX565" s="122"/>
      <c r="BA565" s="5"/>
      <c r="BB565" s="5"/>
    </row>
    <row r="566">
      <c r="A566" s="220"/>
      <c r="B566" s="122"/>
      <c r="C566" s="122"/>
      <c r="D566" s="122"/>
      <c r="E566" s="122"/>
      <c r="H566" s="5"/>
      <c r="I566" s="5"/>
      <c r="P566" s="220"/>
      <c r="Q566" s="122"/>
      <c r="R566" s="122"/>
      <c r="S566" s="122"/>
      <c r="T566" s="122"/>
      <c r="W566" s="5"/>
      <c r="X566" s="5"/>
      <c r="AE566" s="220"/>
      <c r="AF566" s="122"/>
      <c r="AG566" s="122"/>
      <c r="AH566" s="122"/>
      <c r="AI566" s="122"/>
      <c r="AL566" s="5"/>
      <c r="AM566" s="5"/>
      <c r="AT566" s="220"/>
      <c r="AU566" s="122"/>
      <c r="AV566" s="122"/>
      <c r="AW566" s="122"/>
      <c r="AX566" s="122"/>
      <c r="BA566" s="5"/>
      <c r="BB566" s="5"/>
    </row>
    <row r="567">
      <c r="A567" s="220"/>
      <c r="B567" s="122"/>
      <c r="C567" s="122"/>
      <c r="D567" s="122"/>
      <c r="E567" s="122"/>
      <c r="H567" s="5"/>
      <c r="I567" s="5"/>
      <c r="P567" s="220"/>
      <c r="Q567" s="122"/>
      <c r="R567" s="122"/>
      <c r="S567" s="122"/>
      <c r="T567" s="122"/>
      <c r="W567" s="5"/>
      <c r="X567" s="5"/>
      <c r="AE567" s="220"/>
      <c r="AF567" s="122"/>
      <c r="AG567" s="122"/>
      <c r="AH567" s="122"/>
      <c r="AI567" s="122"/>
      <c r="AL567" s="5"/>
      <c r="AM567" s="5"/>
      <c r="AT567" s="220"/>
      <c r="AU567" s="122"/>
      <c r="AV567" s="122"/>
      <c r="AW567" s="122"/>
      <c r="AX567" s="122"/>
      <c r="BA567" s="5"/>
      <c r="BB567" s="5"/>
    </row>
    <row r="568">
      <c r="A568" s="220"/>
      <c r="B568" s="122"/>
      <c r="C568" s="122"/>
      <c r="D568" s="122"/>
      <c r="E568" s="122"/>
      <c r="H568" s="5"/>
      <c r="I568" s="5"/>
      <c r="P568" s="220"/>
      <c r="Q568" s="122"/>
      <c r="R568" s="122"/>
      <c r="S568" s="122"/>
      <c r="T568" s="122"/>
      <c r="W568" s="5"/>
      <c r="X568" s="5"/>
      <c r="AE568" s="220"/>
      <c r="AF568" s="122"/>
      <c r="AG568" s="122"/>
      <c r="AH568" s="122"/>
      <c r="AI568" s="122"/>
      <c r="AL568" s="5"/>
      <c r="AM568" s="5"/>
      <c r="AT568" s="220"/>
      <c r="AU568" s="122"/>
      <c r="AV568" s="122"/>
      <c r="AW568" s="122"/>
      <c r="AX568" s="122"/>
      <c r="BA568" s="5"/>
      <c r="BB568" s="5"/>
    </row>
    <row r="569">
      <c r="A569" s="220"/>
      <c r="B569" s="122"/>
      <c r="C569" s="122"/>
      <c r="D569" s="122"/>
      <c r="E569" s="122"/>
      <c r="H569" s="5"/>
      <c r="I569" s="5"/>
      <c r="P569" s="220"/>
      <c r="Q569" s="122"/>
      <c r="R569" s="122"/>
      <c r="S569" s="122"/>
      <c r="T569" s="122"/>
      <c r="W569" s="5"/>
      <c r="X569" s="5"/>
      <c r="AE569" s="220"/>
      <c r="AF569" s="122"/>
      <c r="AG569" s="122"/>
      <c r="AH569" s="122"/>
      <c r="AI569" s="122"/>
      <c r="AL569" s="5"/>
      <c r="AM569" s="5"/>
      <c r="AT569" s="220"/>
      <c r="AU569" s="122"/>
      <c r="AV569" s="122"/>
      <c r="AW569" s="122"/>
      <c r="AX569" s="122"/>
      <c r="BA569" s="5"/>
      <c r="BB569" s="5"/>
    </row>
    <row r="570">
      <c r="A570" s="220"/>
      <c r="B570" s="122"/>
      <c r="C570" s="122"/>
      <c r="D570" s="122"/>
      <c r="E570" s="122"/>
      <c r="H570" s="5"/>
      <c r="I570" s="5"/>
      <c r="P570" s="220"/>
      <c r="Q570" s="122"/>
      <c r="R570" s="122"/>
      <c r="S570" s="122"/>
      <c r="T570" s="122"/>
      <c r="W570" s="5"/>
      <c r="X570" s="5"/>
      <c r="AE570" s="220"/>
      <c r="AF570" s="122"/>
      <c r="AG570" s="122"/>
      <c r="AH570" s="122"/>
      <c r="AI570" s="122"/>
      <c r="AL570" s="5"/>
      <c r="AM570" s="5"/>
      <c r="AT570" s="220"/>
      <c r="AU570" s="122"/>
      <c r="AV570" s="122"/>
      <c r="AW570" s="122"/>
      <c r="AX570" s="122"/>
      <c r="BA570" s="5"/>
      <c r="BB570" s="5"/>
    </row>
    <row r="571">
      <c r="A571" s="220"/>
      <c r="B571" s="122"/>
      <c r="C571" s="122"/>
      <c r="D571" s="122"/>
      <c r="E571" s="122"/>
      <c r="H571" s="5"/>
      <c r="I571" s="5"/>
      <c r="P571" s="220"/>
      <c r="Q571" s="122"/>
      <c r="R571" s="122"/>
      <c r="S571" s="122"/>
      <c r="T571" s="122"/>
      <c r="W571" s="5"/>
      <c r="X571" s="5"/>
      <c r="AE571" s="220"/>
      <c r="AF571" s="122"/>
      <c r="AG571" s="122"/>
      <c r="AH571" s="122"/>
      <c r="AI571" s="122"/>
      <c r="AL571" s="5"/>
      <c r="AM571" s="5"/>
      <c r="AT571" s="220"/>
      <c r="AU571" s="122"/>
      <c r="AV571" s="122"/>
      <c r="AW571" s="122"/>
      <c r="AX571" s="122"/>
      <c r="BA571" s="5"/>
      <c r="BB571" s="5"/>
    </row>
    <row r="572">
      <c r="A572" s="220"/>
      <c r="B572" s="122"/>
      <c r="C572" s="122"/>
      <c r="D572" s="122"/>
      <c r="E572" s="122"/>
      <c r="H572" s="5"/>
      <c r="I572" s="5"/>
      <c r="P572" s="220"/>
      <c r="Q572" s="122"/>
      <c r="R572" s="122"/>
      <c r="S572" s="122"/>
      <c r="T572" s="122"/>
      <c r="W572" s="5"/>
      <c r="X572" s="5"/>
      <c r="AE572" s="220"/>
      <c r="AF572" s="122"/>
      <c r="AG572" s="122"/>
      <c r="AH572" s="122"/>
      <c r="AI572" s="122"/>
      <c r="AL572" s="5"/>
      <c r="AM572" s="5"/>
      <c r="AT572" s="220"/>
      <c r="AU572" s="122"/>
      <c r="AV572" s="122"/>
      <c r="AW572" s="122"/>
      <c r="AX572" s="122"/>
      <c r="BA572" s="5"/>
      <c r="BB572" s="5"/>
    </row>
    <row r="573">
      <c r="A573" s="220"/>
      <c r="B573" s="122"/>
      <c r="C573" s="122"/>
      <c r="D573" s="122"/>
      <c r="E573" s="122"/>
      <c r="H573" s="5"/>
      <c r="I573" s="5"/>
      <c r="P573" s="220"/>
      <c r="Q573" s="122"/>
      <c r="R573" s="122"/>
      <c r="S573" s="122"/>
      <c r="T573" s="122"/>
      <c r="W573" s="5"/>
      <c r="X573" s="5"/>
      <c r="AE573" s="220"/>
      <c r="AF573" s="122"/>
      <c r="AG573" s="122"/>
      <c r="AH573" s="122"/>
      <c r="AI573" s="122"/>
      <c r="AL573" s="5"/>
      <c r="AM573" s="5"/>
      <c r="AT573" s="220"/>
      <c r="AU573" s="122"/>
      <c r="AV573" s="122"/>
      <c r="AW573" s="122"/>
      <c r="AX573" s="122"/>
      <c r="BA573" s="5"/>
      <c r="BB573" s="5"/>
    </row>
    <row r="574">
      <c r="A574" s="220"/>
      <c r="B574" s="122"/>
      <c r="C574" s="122"/>
      <c r="D574" s="122"/>
      <c r="E574" s="122"/>
      <c r="H574" s="5"/>
      <c r="I574" s="5"/>
      <c r="P574" s="220"/>
      <c r="Q574" s="122"/>
      <c r="R574" s="122"/>
      <c r="S574" s="122"/>
      <c r="T574" s="122"/>
      <c r="W574" s="5"/>
      <c r="X574" s="5"/>
      <c r="AE574" s="220"/>
      <c r="AF574" s="122"/>
      <c r="AG574" s="122"/>
      <c r="AH574" s="122"/>
      <c r="AI574" s="122"/>
      <c r="AL574" s="5"/>
      <c r="AM574" s="5"/>
      <c r="AT574" s="220"/>
      <c r="AU574" s="122"/>
      <c r="AV574" s="122"/>
      <c r="AW574" s="122"/>
      <c r="AX574" s="122"/>
      <c r="BA574" s="5"/>
      <c r="BB574" s="5"/>
    </row>
    <row r="575">
      <c r="A575" s="220"/>
      <c r="B575" s="122"/>
      <c r="C575" s="122"/>
      <c r="D575" s="122"/>
      <c r="E575" s="122"/>
      <c r="H575" s="5"/>
      <c r="I575" s="5"/>
      <c r="P575" s="220"/>
      <c r="Q575" s="122"/>
      <c r="R575" s="122"/>
      <c r="S575" s="122"/>
      <c r="T575" s="122"/>
      <c r="W575" s="5"/>
      <c r="X575" s="5"/>
      <c r="AE575" s="220"/>
      <c r="AF575" s="122"/>
      <c r="AG575" s="122"/>
      <c r="AH575" s="122"/>
      <c r="AI575" s="122"/>
      <c r="AL575" s="5"/>
      <c r="AM575" s="5"/>
      <c r="AT575" s="220"/>
      <c r="AU575" s="122"/>
      <c r="AV575" s="122"/>
      <c r="AW575" s="122"/>
      <c r="AX575" s="122"/>
      <c r="BA575" s="5"/>
      <c r="BB575" s="5"/>
    </row>
    <row r="576">
      <c r="A576" s="220"/>
      <c r="B576" s="122"/>
      <c r="C576" s="122"/>
      <c r="D576" s="122"/>
      <c r="E576" s="122"/>
      <c r="H576" s="5"/>
      <c r="I576" s="5"/>
      <c r="P576" s="220"/>
      <c r="Q576" s="122"/>
      <c r="R576" s="122"/>
      <c r="S576" s="122"/>
      <c r="T576" s="122"/>
      <c r="W576" s="5"/>
      <c r="X576" s="5"/>
      <c r="AE576" s="220"/>
      <c r="AF576" s="122"/>
      <c r="AG576" s="122"/>
      <c r="AH576" s="122"/>
      <c r="AI576" s="122"/>
      <c r="AL576" s="5"/>
      <c r="AM576" s="5"/>
      <c r="AT576" s="220"/>
      <c r="AU576" s="122"/>
      <c r="AV576" s="122"/>
      <c r="AW576" s="122"/>
      <c r="AX576" s="122"/>
      <c r="BA576" s="5"/>
      <c r="BB576" s="5"/>
    </row>
    <row r="577">
      <c r="A577" s="220"/>
      <c r="B577" s="122"/>
      <c r="C577" s="122"/>
      <c r="D577" s="122"/>
      <c r="E577" s="122"/>
      <c r="H577" s="5"/>
      <c r="I577" s="5"/>
      <c r="P577" s="220"/>
      <c r="Q577" s="122"/>
      <c r="R577" s="122"/>
      <c r="S577" s="122"/>
      <c r="T577" s="122"/>
      <c r="W577" s="5"/>
      <c r="X577" s="5"/>
      <c r="AE577" s="220"/>
      <c r="AF577" s="122"/>
      <c r="AG577" s="122"/>
      <c r="AH577" s="122"/>
      <c r="AI577" s="122"/>
      <c r="AL577" s="5"/>
      <c r="AM577" s="5"/>
      <c r="AT577" s="220"/>
      <c r="AU577" s="122"/>
      <c r="AV577" s="122"/>
      <c r="AW577" s="122"/>
      <c r="AX577" s="122"/>
      <c r="BA577" s="5"/>
      <c r="BB577" s="5"/>
    </row>
    <row r="578">
      <c r="A578" s="220"/>
      <c r="B578" s="122"/>
      <c r="C578" s="122"/>
      <c r="D578" s="122"/>
      <c r="E578" s="122"/>
      <c r="H578" s="5"/>
      <c r="I578" s="5"/>
      <c r="P578" s="220"/>
      <c r="Q578" s="122"/>
      <c r="R578" s="122"/>
      <c r="S578" s="122"/>
      <c r="T578" s="122"/>
      <c r="W578" s="5"/>
      <c r="X578" s="5"/>
      <c r="AE578" s="220"/>
      <c r="AF578" s="122"/>
      <c r="AG578" s="122"/>
      <c r="AH578" s="122"/>
      <c r="AI578" s="122"/>
      <c r="AL578" s="5"/>
      <c r="AM578" s="5"/>
      <c r="AT578" s="220"/>
      <c r="AU578" s="122"/>
      <c r="AV578" s="122"/>
      <c r="AW578" s="122"/>
      <c r="AX578" s="122"/>
      <c r="BA578" s="5"/>
      <c r="BB578" s="5"/>
    </row>
    <row r="579">
      <c r="A579" s="220"/>
      <c r="B579" s="122"/>
      <c r="C579" s="122"/>
      <c r="D579" s="122"/>
      <c r="E579" s="122"/>
      <c r="H579" s="5"/>
      <c r="I579" s="5"/>
      <c r="P579" s="220"/>
      <c r="Q579" s="122"/>
      <c r="R579" s="122"/>
      <c r="S579" s="122"/>
      <c r="T579" s="122"/>
      <c r="W579" s="5"/>
      <c r="X579" s="5"/>
      <c r="AE579" s="220"/>
      <c r="AF579" s="122"/>
      <c r="AG579" s="122"/>
      <c r="AH579" s="122"/>
      <c r="AI579" s="122"/>
      <c r="AL579" s="5"/>
      <c r="AM579" s="5"/>
      <c r="AT579" s="220"/>
      <c r="AU579" s="122"/>
      <c r="AV579" s="122"/>
      <c r="AW579" s="122"/>
      <c r="AX579" s="122"/>
      <c r="BA579" s="5"/>
      <c r="BB579" s="5"/>
    </row>
    <row r="580">
      <c r="A580" s="220"/>
      <c r="B580" s="122"/>
      <c r="C580" s="122"/>
      <c r="D580" s="122"/>
      <c r="E580" s="122"/>
      <c r="H580" s="5"/>
      <c r="I580" s="5"/>
      <c r="P580" s="220"/>
      <c r="Q580" s="122"/>
      <c r="R580" s="122"/>
      <c r="S580" s="122"/>
      <c r="T580" s="122"/>
      <c r="W580" s="5"/>
      <c r="X580" s="5"/>
      <c r="AE580" s="220"/>
      <c r="AF580" s="122"/>
      <c r="AG580" s="122"/>
      <c r="AH580" s="122"/>
      <c r="AI580" s="122"/>
      <c r="AL580" s="5"/>
      <c r="AM580" s="5"/>
      <c r="AT580" s="220"/>
      <c r="AU580" s="122"/>
      <c r="AV580" s="122"/>
      <c r="AW580" s="122"/>
      <c r="AX580" s="122"/>
      <c r="BA580" s="5"/>
      <c r="BB580" s="5"/>
    </row>
    <row r="581">
      <c r="A581" s="220"/>
      <c r="B581" s="122"/>
      <c r="C581" s="122"/>
      <c r="D581" s="122"/>
      <c r="E581" s="122"/>
      <c r="H581" s="5"/>
      <c r="I581" s="5"/>
      <c r="P581" s="220"/>
      <c r="Q581" s="122"/>
      <c r="R581" s="122"/>
      <c r="S581" s="122"/>
      <c r="T581" s="122"/>
      <c r="W581" s="5"/>
      <c r="X581" s="5"/>
      <c r="AE581" s="220"/>
      <c r="AF581" s="122"/>
      <c r="AG581" s="122"/>
      <c r="AH581" s="122"/>
      <c r="AI581" s="122"/>
      <c r="AL581" s="5"/>
      <c r="AM581" s="5"/>
      <c r="AT581" s="220"/>
      <c r="AU581" s="122"/>
      <c r="AV581" s="122"/>
      <c r="AW581" s="122"/>
      <c r="AX581" s="122"/>
      <c r="BA581" s="5"/>
      <c r="BB581" s="5"/>
    </row>
    <row r="582">
      <c r="A582" s="220"/>
      <c r="B582" s="122"/>
      <c r="C582" s="122"/>
      <c r="D582" s="122"/>
      <c r="E582" s="122"/>
      <c r="H582" s="5"/>
      <c r="I582" s="5"/>
      <c r="P582" s="220"/>
      <c r="Q582" s="122"/>
      <c r="R582" s="122"/>
      <c r="S582" s="122"/>
      <c r="T582" s="122"/>
      <c r="W582" s="5"/>
      <c r="X582" s="5"/>
      <c r="AE582" s="220"/>
      <c r="AF582" s="122"/>
      <c r="AG582" s="122"/>
      <c r="AH582" s="122"/>
      <c r="AI582" s="122"/>
      <c r="AL582" s="5"/>
      <c r="AM582" s="5"/>
      <c r="AT582" s="220"/>
      <c r="AU582" s="122"/>
      <c r="AV582" s="122"/>
      <c r="AW582" s="122"/>
      <c r="AX582" s="122"/>
      <c r="BA582" s="5"/>
      <c r="BB582" s="5"/>
    </row>
    <row r="583">
      <c r="A583" s="220"/>
      <c r="B583" s="122"/>
      <c r="C583" s="122"/>
      <c r="D583" s="122"/>
      <c r="E583" s="122"/>
      <c r="H583" s="5"/>
      <c r="I583" s="5"/>
      <c r="P583" s="220"/>
      <c r="Q583" s="122"/>
      <c r="R583" s="122"/>
      <c r="S583" s="122"/>
      <c r="T583" s="122"/>
      <c r="W583" s="5"/>
      <c r="X583" s="5"/>
      <c r="AE583" s="220"/>
      <c r="AF583" s="122"/>
      <c r="AG583" s="122"/>
      <c r="AH583" s="122"/>
      <c r="AI583" s="122"/>
      <c r="AL583" s="5"/>
      <c r="AM583" s="5"/>
      <c r="AT583" s="220"/>
      <c r="AU583" s="122"/>
      <c r="AV583" s="122"/>
      <c r="AW583" s="122"/>
      <c r="AX583" s="122"/>
      <c r="BA583" s="5"/>
      <c r="BB583" s="5"/>
    </row>
    <row r="584">
      <c r="A584" s="220"/>
      <c r="B584" s="122"/>
      <c r="C584" s="122"/>
      <c r="D584" s="122"/>
      <c r="E584" s="122"/>
      <c r="H584" s="5"/>
      <c r="I584" s="5"/>
      <c r="P584" s="220"/>
      <c r="Q584" s="122"/>
      <c r="R584" s="122"/>
      <c r="S584" s="122"/>
      <c r="T584" s="122"/>
      <c r="W584" s="5"/>
      <c r="X584" s="5"/>
      <c r="AE584" s="220"/>
      <c r="AF584" s="122"/>
      <c r="AG584" s="122"/>
      <c r="AH584" s="122"/>
      <c r="AI584" s="122"/>
      <c r="AL584" s="5"/>
      <c r="AM584" s="5"/>
      <c r="AT584" s="220"/>
      <c r="AU584" s="122"/>
      <c r="AV584" s="122"/>
      <c r="AW584" s="122"/>
      <c r="AX584" s="122"/>
      <c r="BA584" s="5"/>
      <c r="BB584" s="5"/>
    </row>
    <row r="585">
      <c r="A585" s="220"/>
      <c r="B585" s="122"/>
      <c r="C585" s="122"/>
      <c r="D585" s="122"/>
      <c r="E585" s="122"/>
      <c r="H585" s="5"/>
      <c r="I585" s="5"/>
      <c r="P585" s="220"/>
      <c r="Q585" s="122"/>
      <c r="R585" s="122"/>
      <c r="S585" s="122"/>
      <c r="T585" s="122"/>
      <c r="W585" s="5"/>
      <c r="X585" s="5"/>
      <c r="AE585" s="220"/>
      <c r="AF585" s="122"/>
      <c r="AG585" s="122"/>
      <c r="AH585" s="122"/>
      <c r="AI585" s="122"/>
      <c r="AL585" s="5"/>
      <c r="AM585" s="5"/>
      <c r="AT585" s="220"/>
      <c r="AU585" s="122"/>
      <c r="AV585" s="122"/>
      <c r="AW585" s="122"/>
      <c r="AX585" s="122"/>
      <c r="BA585" s="5"/>
      <c r="BB585" s="5"/>
    </row>
    <row r="586">
      <c r="A586" s="220"/>
      <c r="B586" s="122"/>
      <c r="C586" s="122"/>
      <c r="D586" s="122"/>
      <c r="E586" s="122"/>
      <c r="H586" s="5"/>
      <c r="I586" s="5"/>
      <c r="P586" s="220"/>
      <c r="Q586" s="122"/>
      <c r="R586" s="122"/>
      <c r="S586" s="122"/>
      <c r="T586" s="122"/>
      <c r="W586" s="5"/>
      <c r="X586" s="5"/>
      <c r="AE586" s="220"/>
      <c r="AF586" s="122"/>
      <c r="AG586" s="122"/>
      <c r="AH586" s="122"/>
      <c r="AI586" s="122"/>
      <c r="AL586" s="5"/>
      <c r="AM586" s="5"/>
      <c r="AT586" s="220"/>
      <c r="AU586" s="122"/>
      <c r="AV586" s="122"/>
      <c r="AW586" s="122"/>
      <c r="AX586" s="122"/>
      <c r="BA586" s="5"/>
      <c r="BB586" s="5"/>
    </row>
    <row r="587">
      <c r="A587" s="220"/>
      <c r="B587" s="122"/>
      <c r="C587" s="122"/>
      <c r="D587" s="122"/>
      <c r="E587" s="122"/>
      <c r="H587" s="5"/>
      <c r="I587" s="5"/>
      <c r="P587" s="220"/>
      <c r="Q587" s="122"/>
      <c r="R587" s="122"/>
      <c r="S587" s="122"/>
      <c r="T587" s="122"/>
      <c r="W587" s="5"/>
      <c r="X587" s="5"/>
      <c r="AE587" s="220"/>
      <c r="AF587" s="122"/>
      <c r="AG587" s="122"/>
      <c r="AH587" s="122"/>
      <c r="AI587" s="122"/>
      <c r="AL587" s="5"/>
      <c r="AM587" s="5"/>
      <c r="AT587" s="220"/>
      <c r="AU587" s="122"/>
      <c r="AV587" s="122"/>
      <c r="AW587" s="122"/>
      <c r="AX587" s="122"/>
      <c r="BA587" s="5"/>
      <c r="BB587" s="5"/>
    </row>
    <row r="588">
      <c r="A588" s="220"/>
      <c r="B588" s="122"/>
      <c r="C588" s="122"/>
      <c r="D588" s="122"/>
      <c r="E588" s="122"/>
      <c r="H588" s="5"/>
      <c r="I588" s="5"/>
      <c r="P588" s="220"/>
      <c r="Q588" s="122"/>
      <c r="R588" s="122"/>
      <c r="S588" s="122"/>
      <c r="T588" s="122"/>
      <c r="W588" s="5"/>
      <c r="X588" s="5"/>
      <c r="AE588" s="220"/>
      <c r="AF588" s="122"/>
      <c r="AG588" s="122"/>
      <c r="AH588" s="122"/>
      <c r="AI588" s="122"/>
      <c r="AL588" s="5"/>
      <c r="AM588" s="5"/>
      <c r="AT588" s="220"/>
      <c r="AU588" s="122"/>
      <c r="AV588" s="122"/>
      <c r="AW588" s="122"/>
      <c r="AX588" s="122"/>
      <c r="BA588" s="5"/>
      <c r="BB588" s="5"/>
    </row>
    <row r="589">
      <c r="A589" s="220"/>
      <c r="B589" s="122"/>
      <c r="C589" s="122"/>
      <c r="D589" s="122"/>
      <c r="E589" s="122"/>
      <c r="H589" s="5"/>
      <c r="I589" s="5"/>
      <c r="P589" s="220"/>
      <c r="Q589" s="122"/>
      <c r="R589" s="122"/>
      <c r="S589" s="122"/>
      <c r="T589" s="122"/>
      <c r="W589" s="5"/>
      <c r="X589" s="5"/>
      <c r="AE589" s="220"/>
      <c r="AF589" s="122"/>
      <c r="AG589" s="122"/>
      <c r="AH589" s="122"/>
      <c r="AI589" s="122"/>
      <c r="AL589" s="5"/>
      <c r="AM589" s="5"/>
      <c r="AT589" s="220"/>
      <c r="AU589" s="122"/>
      <c r="AV589" s="122"/>
      <c r="AW589" s="122"/>
      <c r="AX589" s="122"/>
      <c r="BA589" s="5"/>
      <c r="BB589" s="5"/>
    </row>
    <row r="590">
      <c r="A590" s="220"/>
      <c r="B590" s="122"/>
      <c r="C590" s="122"/>
      <c r="D590" s="122"/>
      <c r="E590" s="122"/>
      <c r="H590" s="5"/>
      <c r="I590" s="5"/>
      <c r="P590" s="220"/>
      <c r="Q590" s="122"/>
      <c r="R590" s="122"/>
      <c r="S590" s="122"/>
      <c r="T590" s="122"/>
      <c r="W590" s="5"/>
      <c r="X590" s="5"/>
      <c r="AE590" s="220"/>
      <c r="AF590" s="122"/>
      <c r="AG590" s="122"/>
      <c r="AH590" s="122"/>
      <c r="AI590" s="122"/>
      <c r="AL590" s="5"/>
      <c r="AM590" s="5"/>
      <c r="AT590" s="220"/>
      <c r="AU590" s="122"/>
      <c r="AV590" s="122"/>
      <c r="AW590" s="122"/>
      <c r="AX590" s="122"/>
      <c r="BA590" s="5"/>
      <c r="BB590" s="5"/>
    </row>
    <row r="591">
      <c r="A591" s="220"/>
      <c r="B591" s="122"/>
      <c r="C591" s="122"/>
      <c r="D591" s="122"/>
      <c r="E591" s="122"/>
      <c r="H591" s="5"/>
      <c r="I591" s="5"/>
      <c r="P591" s="220"/>
      <c r="Q591" s="122"/>
      <c r="R591" s="122"/>
      <c r="S591" s="122"/>
      <c r="T591" s="122"/>
      <c r="W591" s="5"/>
      <c r="X591" s="5"/>
      <c r="AE591" s="220"/>
      <c r="AF591" s="122"/>
      <c r="AG591" s="122"/>
      <c r="AH591" s="122"/>
      <c r="AI591" s="122"/>
      <c r="AL591" s="5"/>
      <c r="AM591" s="5"/>
      <c r="AT591" s="220"/>
      <c r="AU591" s="122"/>
      <c r="AV591" s="122"/>
      <c r="AW591" s="122"/>
      <c r="AX591" s="122"/>
      <c r="BA591" s="5"/>
      <c r="BB591" s="5"/>
    </row>
    <row r="592">
      <c r="A592" s="220"/>
      <c r="B592" s="122"/>
      <c r="C592" s="122"/>
      <c r="D592" s="122"/>
      <c r="E592" s="122"/>
      <c r="H592" s="5"/>
      <c r="I592" s="5"/>
      <c r="P592" s="220"/>
      <c r="Q592" s="122"/>
      <c r="R592" s="122"/>
      <c r="S592" s="122"/>
      <c r="T592" s="122"/>
      <c r="W592" s="5"/>
      <c r="X592" s="5"/>
      <c r="AE592" s="220"/>
      <c r="AF592" s="122"/>
      <c r="AG592" s="122"/>
      <c r="AH592" s="122"/>
      <c r="AI592" s="122"/>
      <c r="AL592" s="5"/>
      <c r="AM592" s="5"/>
      <c r="AT592" s="220"/>
      <c r="AU592" s="122"/>
      <c r="AV592" s="122"/>
      <c r="AW592" s="122"/>
      <c r="AX592" s="122"/>
      <c r="BA592" s="5"/>
      <c r="BB592" s="5"/>
    </row>
    <row r="593">
      <c r="A593" s="220"/>
      <c r="B593" s="122"/>
      <c r="C593" s="122"/>
      <c r="D593" s="122"/>
      <c r="E593" s="122"/>
      <c r="H593" s="5"/>
      <c r="I593" s="5"/>
      <c r="P593" s="220"/>
      <c r="Q593" s="122"/>
      <c r="R593" s="122"/>
      <c r="S593" s="122"/>
      <c r="T593" s="122"/>
      <c r="W593" s="5"/>
      <c r="X593" s="5"/>
      <c r="AE593" s="220"/>
      <c r="AF593" s="122"/>
      <c r="AG593" s="122"/>
      <c r="AH593" s="122"/>
      <c r="AI593" s="122"/>
      <c r="AL593" s="5"/>
      <c r="AM593" s="5"/>
      <c r="AT593" s="220"/>
      <c r="AU593" s="122"/>
      <c r="AV593" s="122"/>
      <c r="AW593" s="122"/>
      <c r="AX593" s="122"/>
      <c r="BA593" s="5"/>
      <c r="BB593" s="5"/>
    </row>
    <row r="594">
      <c r="A594" s="220"/>
      <c r="B594" s="122"/>
      <c r="C594" s="122"/>
      <c r="D594" s="122"/>
      <c r="E594" s="122"/>
      <c r="H594" s="5"/>
      <c r="I594" s="5"/>
      <c r="P594" s="220"/>
      <c r="Q594" s="122"/>
      <c r="R594" s="122"/>
      <c r="S594" s="122"/>
      <c r="T594" s="122"/>
      <c r="W594" s="5"/>
      <c r="X594" s="5"/>
      <c r="AE594" s="220"/>
      <c r="AF594" s="122"/>
      <c r="AG594" s="122"/>
      <c r="AH594" s="122"/>
      <c r="AI594" s="122"/>
      <c r="AL594" s="5"/>
      <c r="AM594" s="5"/>
      <c r="AT594" s="220"/>
      <c r="AU594" s="122"/>
      <c r="AV594" s="122"/>
      <c r="AW594" s="122"/>
      <c r="AX594" s="122"/>
      <c r="BA594" s="5"/>
      <c r="BB594" s="5"/>
    </row>
    <row r="595">
      <c r="A595" s="220"/>
      <c r="B595" s="122"/>
      <c r="C595" s="122"/>
      <c r="D595" s="122"/>
      <c r="E595" s="122"/>
      <c r="H595" s="5"/>
      <c r="I595" s="5"/>
      <c r="P595" s="220"/>
      <c r="Q595" s="122"/>
      <c r="R595" s="122"/>
      <c r="S595" s="122"/>
      <c r="T595" s="122"/>
      <c r="W595" s="5"/>
      <c r="X595" s="5"/>
      <c r="AE595" s="220"/>
      <c r="AF595" s="122"/>
      <c r="AG595" s="122"/>
      <c r="AH595" s="122"/>
      <c r="AI595" s="122"/>
      <c r="AL595" s="5"/>
      <c r="AM595" s="5"/>
      <c r="AT595" s="220"/>
      <c r="AU595" s="122"/>
      <c r="AV595" s="122"/>
      <c r="AW595" s="122"/>
      <c r="AX595" s="122"/>
      <c r="BA595" s="5"/>
      <c r="BB595" s="5"/>
    </row>
    <row r="596">
      <c r="A596" s="220"/>
      <c r="B596" s="122"/>
      <c r="C596" s="122"/>
      <c r="D596" s="122"/>
      <c r="E596" s="122"/>
      <c r="H596" s="5"/>
      <c r="I596" s="5"/>
      <c r="P596" s="220"/>
      <c r="Q596" s="122"/>
      <c r="R596" s="122"/>
      <c r="S596" s="122"/>
      <c r="T596" s="122"/>
      <c r="W596" s="5"/>
      <c r="X596" s="5"/>
      <c r="AE596" s="220"/>
      <c r="AF596" s="122"/>
      <c r="AG596" s="122"/>
      <c r="AH596" s="122"/>
      <c r="AI596" s="122"/>
      <c r="AL596" s="5"/>
      <c r="AM596" s="5"/>
      <c r="AT596" s="220"/>
      <c r="AU596" s="122"/>
      <c r="AV596" s="122"/>
      <c r="AW596" s="122"/>
      <c r="AX596" s="122"/>
      <c r="BA596" s="5"/>
      <c r="BB596" s="5"/>
    </row>
    <row r="597">
      <c r="A597" s="220"/>
      <c r="B597" s="122"/>
      <c r="C597" s="122"/>
      <c r="D597" s="122"/>
      <c r="E597" s="122"/>
      <c r="H597" s="5"/>
      <c r="I597" s="5"/>
      <c r="P597" s="220"/>
      <c r="Q597" s="122"/>
      <c r="R597" s="122"/>
      <c r="S597" s="122"/>
      <c r="T597" s="122"/>
      <c r="W597" s="5"/>
      <c r="X597" s="5"/>
      <c r="AE597" s="220"/>
      <c r="AF597" s="122"/>
      <c r="AG597" s="122"/>
      <c r="AH597" s="122"/>
      <c r="AI597" s="122"/>
      <c r="AL597" s="5"/>
      <c r="AM597" s="5"/>
      <c r="AT597" s="220"/>
      <c r="AU597" s="122"/>
      <c r="AV597" s="122"/>
      <c r="AW597" s="122"/>
      <c r="AX597" s="122"/>
      <c r="BA597" s="5"/>
      <c r="BB597" s="5"/>
    </row>
    <row r="598">
      <c r="A598" s="220"/>
      <c r="B598" s="122"/>
      <c r="C598" s="122"/>
      <c r="D598" s="122"/>
      <c r="E598" s="122"/>
      <c r="H598" s="5"/>
      <c r="I598" s="5"/>
      <c r="P598" s="220"/>
      <c r="Q598" s="122"/>
      <c r="R598" s="122"/>
      <c r="S598" s="122"/>
      <c r="T598" s="122"/>
      <c r="W598" s="5"/>
      <c r="X598" s="5"/>
      <c r="AE598" s="220"/>
      <c r="AF598" s="122"/>
      <c r="AG598" s="122"/>
      <c r="AH598" s="122"/>
      <c r="AI598" s="122"/>
      <c r="AL598" s="5"/>
      <c r="AM598" s="5"/>
      <c r="AT598" s="220"/>
      <c r="AU598" s="122"/>
      <c r="AV598" s="122"/>
      <c r="AW598" s="122"/>
      <c r="AX598" s="122"/>
      <c r="BA598" s="5"/>
      <c r="BB598" s="5"/>
    </row>
    <row r="599">
      <c r="A599" s="220"/>
      <c r="B599" s="122"/>
      <c r="C599" s="122"/>
      <c r="D599" s="122"/>
      <c r="E599" s="122"/>
      <c r="H599" s="5"/>
      <c r="I599" s="5"/>
      <c r="P599" s="220"/>
      <c r="Q599" s="122"/>
      <c r="R599" s="122"/>
      <c r="S599" s="122"/>
      <c r="T599" s="122"/>
      <c r="W599" s="5"/>
      <c r="X599" s="5"/>
      <c r="AE599" s="220"/>
      <c r="AF599" s="122"/>
      <c r="AG599" s="122"/>
      <c r="AH599" s="122"/>
      <c r="AI599" s="122"/>
      <c r="AL599" s="5"/>
      <c r="AM599" s="5"/>
      <c r="AT599" s="220"/>
      <c r="AU599" s="122"/>
      <c r="AV599" s="122"/>
      <c r="AW599" s="122"/>
      <c r="AX599" s="122"/>
      <c r="BA599" s="5"/>
      <c r="BB599" s="5"/>
    </row>
    <row r="600">
      <c r="A600" s="220"/>
      <c r="B600" s="122"/>
      <c r="C600" s="122"/>
      <c r="D600" s="122"/>
      <c r="E600" s="122"/>
      <c r="H600" s="5"/>
      <c r="I600" s="5"/>
      <c r="P600" s="220"/>
      <c r="Q600" s="122"/>
      <c r="R600" s="122"/>
      <c r="S600" s="122"/>
      <c r="T600" s="122"/>
      <c r="W600" s="5"/>
      <c r="X600" s="5"/>
      <c r="AE600" s="220"/>
      <c r="AF600" s="122"/>
      <c r="AG600" s="122"/>
      <c r="AH600" s="122"/>
      <c r="AI600" s="122"/>
      <c r="AL600" s="5"/>
      <c r="AM600" s="5"/>
      <c r="AT600" s="220"/>
      <c r="AU600" s="122"/>
      <c r="AV600" s="122"/>
      <c r="AW600" s="122"/>
      <c r="AX600" s="122"/>
      <c r="BA600" s="5"/>
      <c r="BB600" s="5"/>
    </row>
    <row r="601">
      <c r="A601" s="220"/>
      <c r="B601" s="122"/>
      <c r="C601" s="122"/>
      <c r="D601" s="122"/>
      <c r="E601" s="122"/>
      <c r="H601" s="5"/>
      <c r="I601" s="5"/>
      <c r="P601" s="220"/>
      <c r="Q601" s="122"/>
      <c r="R601" s="122"/>
      <c r="S601" s="122"/>
      <c r="T601" s="122"/>
      <c r="W601" s="5"/>
      <c r="X601" s="5"/>
      <c r="AE601" s="220"/>
      <c r="AF601" s="122"/>
      <c r="AG601" s="122"/>
      <c r="AH601" s="122"/>
      <c r="AI601" s="122"/>
      <c r="AL601" s="5"/>
      <c r="AM601" s="5"/>
      <c r="AT601" s="220"/>
      <c r="AU601" s="122"/>
      <c r="AV601" s="122"/>
      <c r="AW601" s="122"/>
      <c r="AX601" s="122"/>
      <c r="BA601" s="5"/>
      <c r="BB601" s="5"/>
    </row>
    <row r="602">
      <c r="A602" s="220"/>
      <c r="B602" s="122"/>
      <c r="C602" s="122"/>
      <c r="D602" s="122"/>
      <c r="E602" s="122"/>
      <c r="H602" s="5"/>
      <c r="I602" s="5"/>
      <c r="P602" s="220"/>
      <c r="Q602" s="122"/>
      <c r="R602" s="122"/>
      <c r="S602" s="122"/>
      <c r="T602" s="122"/>
      <c r="W602" s="5"/>
      <c r="X602" s="5"/>
      <c r="AE602" s="220"/>
      <c r="AF602" s="122"/>
      <c r="AG602" s="122"/>
      <c r="AH602" s="122"/>
      <c r="AI602" s="122"/>
      <c r="AL602" s="5"/>
      <c r="AM602" s="5"/>
      <c r="AT602" s="220"/>
      <c r="AU602" s="122"/>
      <c r="AV602" s="122"/>
      <c r="AW602" s="122"/>
      <c r="AX602" s="122"/>
      <c r="BA602" s="5"/>
      <c r="BB602" s="5"/>
    </row>
    <row r="603">
      <c r="A603" s="220"/>
      <c r="B603" s="122"/>
      <c r="C603" s="122"/>
      <c r="D603" s="122"/>
      <c r="E603" s="122"/>
      <c r="H603" s="5"/>
      <c r="I603" s="5"/>
      <c r="P603" s="220"/>
      <c r="Q603" s="122"/>
      <c r="R603" s="122"/>
      <c r="S603" s="122"/>
      <c r="T603" s="122"/>
      <c r="W603" s="5"/>
      <c r="X603" s="5"/>
      <c r="AE603" s="220"/>
      <c r="AF603" s="122"/>
      <c r="AG603" s="122"/>
      <c r="AH603" s="122"/>
      <c r="AI603" s="122"/>
      <c r="AL603" s="5"/>
      <c r="AM603" s="5"/>
      <c r="AT603" s="220"/>
      <c r="AU603" s="122"/>
      <c r="AV603" s="122"/>
      <c r="AW603" s="122"/>
      <c r="AX603" s="122"/>
      <c r="BA603" s="5"/>
      <c r="BB603" s="5"/>
    </row>
    <row r="604">
      <c r="A604" s="220"/>
      <c r="B604" s="122"/>
      <c r="C604" s="122"/>
      <c r="D604" s="122"/>
      <c r="E604" s="122"/>
      <c r="H604" s="5"/>
      <c r="I604" s="5"/>
      <c r="P604" s="220"/>
      <c r="Q604" s="122"/>
      <c r="R604" s="122"/>
      <c r="S604" s="122"/>
      <c r="T604" s="122"/>
      <c r="W604" s="5"/>
      <c r="X604" s="5"/>
      <c r="AE604" s="220"/>
      <c r="AF604" s="122"/>
      <c r="AG604" s="122"/>
      <c r="AH604" s="122"/>
      <c r="AI604" s="122"/>
      <c r="AL604" s="5"/>
      <c r="AM604" s="5"/>
      <c r="AT604" s="220"/>
      <c r="AU604" s="122"/>
      <c r="AV604" s="122"/>
      <c r="AW604" s="122"/>
      <c r="AX604" s="122"/>
      <c r="BA604" s="5"/>
      <c r="BB604" s="5"/>
    </row>
    <row r="605">
      <c r="A605" s="220"/>
      <c r="B605" s="122"/>
      <c r="C605" s="122"/>
      <c r="D605" s="122"/>
      <c r="E605" s="122"/>
      <c r="H605" s="5"/>
      <c r="I605" s="5"/>
      <c r="P605" s="220"/>
      <c r="Q605" s="122"/>
      <c r="R605" s="122"/>
      <c r="S605" s="122"/>
      <c r="T605" s="122"/>
      <c r="W605" s="5"/>
      <c r="X605" s="5"/>
      <c r="AE605" s="220"/>
      <c r="AF605" s="122"/>
      <c r="AG605" s="122"/>
      <c r="AH605" s="122"/>
      <c r="AI605" s="122"/>
      <c r="AL605" s="5"/>
      <c r="AM605" s="5"/>
      <c r="AT605" s="220"/>
      <c r="AU605" s="122"/>
      <c r="AV605" s="122"/>
      <c r="AW605" s="122"/>
      <c r="AX605" s="122"/>
      <c r="BA605" s="5"/>
      <c r="BB605" s="5"/>
    </row>
    <row r="606">
      <c r="A606" s="220"/>
      <c r="B606" s="122"/>
      <c r="C606" s="122"/>
      <c r="D606" s="122"/>
      <c r="E606" s="122"/>
      <c r="H606" s="5"/>
      <c r="I606" s="5"/>
      <c r="P606" s="220"/>
      <c r="Q606" s="122"/>
      <c r="R606" s="122"/>
      <c r="S606" s="122"/>
      <c r="T606" s="122"/>
      <c r="W606" s="5"/>
      <c r="X606" s="5"/>
      <c r="AE606" s="220"/>
      <c r="AF606" s="122"/>
      <c r="AG606" s="122"/>
      <c r="AH606" s="122"/>
      <c r="AI606" s="122"/>
      <c r="AL606" s="5"/>
      <c r="AM606" s="5"/>
      <c r="AT606" s="220"/>
      <c r="AU606" s="122"/>
      <c r="AV606" s="122"/>
      <c r="AW606" s="122"/>
      <c r="AX606" s="122"/>
      <c r="BA606" s="5"/>
      <c r="BB606" s="5"/>
    </row>
    <row r="607">
      <c r="A607" s="220"/>
      <c r="B607" s="122"/>
      <c r="C607" s="122"/>
      <c r="D607" s="122"/>
      <c r="E607" s="122"/>
      <c r="H607" s="5"/>
      <c r="I607" s="5"/>
      <c r="P607" s="220"/>
      <c r="Q607" s="122"/>
      <c r="R607" s="122"/>
      <c r="S607" s="122"/>
      <c r="T607" s="122"/>
      <c r="W607" s="5"/>
      <c r="X607" s="5"/>
      <c r="AE607" s="220"/>
      <c r="AF607" s="122"/>
      <c r="AG607" s="122"/>
      <c r="AH607" s="122"/>
      <c r="AI607" s="122"/>
      <c r="AL607" s="5"/>
      <c r="AM607" s="5"/>
      <c r="AT607" s="220"/>
      <c r="AU607" s="122"/>
      <c r="AV607" s="122"/>
      <c r="AW607" s="122"/>
      <c r="AX607" s="122"/>
      <c r="BA607" s="5"/>
      <c r="BB607" s="5"/>
    </row>
    <row r="608">
      <c r="A608" s="220"/>
      <c r="B608" s="122"/>
      <c r="C608" s="122"/>
      <c r="D608" s="122"/>
      <c r="E608" s="122"/>
      <c r="H608" s="5"/>
      <c r="I608" s="5"/>
      <c r="P608" s="220"/>
      <c r="Q608" s="122"/>
      <c r="R608" s="122"/>
      <c r="S608" s="122"/>
      <c r="T608" s="122"/>
      <c r="W608" s="5"/>
      <c r="X608" s="5"/>
      <c r="AE608" s="220"/>
      <c r="AF608" s="122"/>
      <c r="AG608" s="122"/>
      <c r="AH608" s="122"/>
      <c r="AI608" s="122"/>
      <c r="AL608" s="5"/>
      <c r="AM608" s="5"/>
      <c r="AT608" s="220"/>
      <c r="AU608" s="122"/>
      <c r="AV608" s="122"/>
      <c r="AW608" s="122"/>
      <c r="AX608" s="122"/>
      <c r="BA608" s="5"/>
      <c r="BB608" s="5"/>
    </row>
    <row r="609">
      <c r="A609" s="220"/>
      <c r="B609" s="122"/>
      <c r="C609" s="122"/>
      <c r="D609" s="122"/>
      <c r="E609" s="122"/>
      <c r="H609" s="5"/>
      <c r="I609" s="5"/>
      <c r="P609" s="220"/>
      <c r="Q609" s="122"/>
      <c r="R609" s="122"/>
      <c r="S609" s="122"/>
      <c r="T609" s="122"/>
      <c r="W609" s="5"/>
      <c r="X609" s="5"/>
      <c r="AE609" s="220"/>
      <c r="AF609" s="122"/>
      <c r="AG609" s="122"/>
      <c r="AH609" s="122"/>
      <c r="AI609" s="122"/>
      <c r="AL609" s="5"/>
      <c r="AM609" s="5"/>
      <c r="AT609" s="220"/>
      <c r="AU609" s="122"/>
      <c r="AV609" s="122"/>
      <c r="AW609" s="122"/>
      <c r="AX609" s="122"/>
      <c r="BA609" s="5"/>
      <c r="BB609" s="5"/>
    </row>
    <row r="610">
      <c r="A610" s="220"/>
      <c r="B610" s="122"/>
      <c r="C610" s="122"/>
      <c r="D610" s="122"/>
      <c r="E610" s="122"/>
      <c r="H610" s="5"/>
      <c r="I610" s="5"/>
      <c r="P610" s="220"/>
      <c r="Q610" s="122"/>
      <c r="R610" s="122"/>
      <c r="S610" s="122"/>
      <c r="T610" s="122"/>
      <c r="W610" s="5"/>
      <c r="X610" s="5"/>
      <c r="AE610" s="220"/>
      <c r="AF610" s="122"/>
      <c r="AG610" s="122"/>
      <c r="AH610" s="122"/>
      <c r="AI610" s="122"/>
      <c r="AL610" s="5"/>
      <c r="AM610" s="5"/>
      <c r="AT610" s="220"/>
      <c r="AU610" s="122"/>
      <c r="AV610" s="122"/>
      <c r="AW610" s="122"/>
      <c r="AX610" s="122"/>
      <c r="BA610" s="5"/>
      <c r="BB610" s="5"/>
    </row>
    <row r="611">
      <c r="A611" s="220"/>
      <c r="B611" s="122"/>
      <c r="C611" s="122"/>
      <c r="D611" s="122"/>
      <c r="E611" s="122"/>
      <c r="H611" s="5"/>
      <c r="I611" s="5"/>
      <c r="P611" s="220"/>
      <c r="Q611" s="122"/>
      <c r="R611" s="122"/>
      <c r="S611" s="122"/>
      <c r="T611" s="122"/>
      <c r="W611" s="5"/>
      <c r="X611" s="5"/>
      <c r="AE611" s="220"/>
      <c r="AF611" s="122"/>
      <c r="AG611" s="122"/>
      <c r="AH611" s="122"/>
      <c r="AI611" s="122"/>
      <c r="AL611" s="5"/>
      <c r="AM611" s="5"/>
      <c r="AT611" s="220"/>
      <c r="AU611" s="122"/>
      <c r="AV611" s="122"/>
      <c r="AW611" s="122"/>
      <c r="AX611" s="122"/>
      <c r="BA611" s="5"/>
      <c r="BB611" s="5"/>
    </row>
    <row r="612">
      <c r="A612" s="220"/>
      <c r="B612" s="122"/>
      <c r="C612" s="122"/>
      <c r="D612" s="122"/>
      <c r="E612" s="122"/>
      <c r="H612" s="5"/>
      <c r="I612" s="5"/>
      <c r="P612" s="220"/>
      <c r="Q612" s="122"/>
      <c r="R612" s="122"/>
      <c r="S612" s="122"/>
      <c r="T612" s="122"/>
      <c r="W612" s="5"/>
      <c r="X612" s="5"/>
      <c r="AE612" s="220"/>
      <c r="AF612" s="122"/>
      <c r="AG612" s="122"/>
      <c r="AH612" s="122"/>
      <c r="AI612" s="122"/>
      <c r="AL612" s="5"/>
      <c r="AM612" s="5"/>
      <c r="AT612" s="220"/>
      <c r="AU612" s="122"/>
      <c r="AV612" s="122"/>
      <c r="AW612" s="122"/>
      <c r="AX612" s="122"/>
      <c r="BA612" s="5"/>
      <c r="BB612" s="5"/>
    </row>
    <row r="613">
      <c r="A613" s="220"/>
      <c r="B613" s="122"/>
      <c r="C613" s="122"/>
      <c r="D613" s="122"/>
      <c r="E613" s="122"/>
      <c r="H613" s="5"/>
      <c r="I613" s="5"/>
      <c r="P613" s="220"/>
      <c r="Q613" s="122"/>
      <c r="R613" s="122"/>
      <c r="S613" s="122"/>
      <c r="T613" s="122"/>
      <c r="W613" s="5"/>
      <c r="X613" s="5"/>
      <c r="AE613" s="220"/>
      <c r="AF613" s="122"/>
      <c r="AG613" s="122"/>
      <c r="AH613" s="122"/>
      <c r="AI613" s="122"/>
      <c r="AL613" s="5"/>
      <c r="AM613" s="5"/>
      <c r="AT613" s="220"/>
      <c r="AU613" s="122"/>
      <c r="AV613" s="122"/>
      <c r="AW613" s="122"/>
      <c r="AX613" s="122"/>
      <c r="BA613" s="5"/>
      <c r="BB613" s="5"/>
    </row>
    <row r="614">
      <c r="A614" s="220"/>
      <c r="B614" s="122"/>
      <c r="C614" s="122"/>
      <c r="D614" s="122"/>
      <c r="E614" s="122"/>
      <c r="H614" s="5"/>
      <c r="I614" s="5"/>
      <c r="P614" s="220"/>
      <c r="Q614" s="122"/>
      <c r="R614" s="122"/>
      <c r="S614" s="122"/>
      <c r="T614" s="122"/>
      <c r="W614" s="5"/>
      <c r="X614" s="5"/>
      <c r="AE614" s="220"/>
      <c r="AF614" s="122"/>
      <c r="AG614" s="122"/>
      <c r="AH614" s="122"/>
      <c r="AI614" s="122"/>
      <c r="AL614" s="5"/>
      <c r="AM614" s="5"/>
      <c r="AT614" s="220"/>
      <c r="AU614" s="122"/>
      <c r="AV614" s="122"/>
      <c r="AW614" s="122"/>
      <c r="AX614" s="122"/>
      <c r="BA614" s="5"/>
      <c r="BB614" s="5"/>
    </row>
    <row r="615">
      <c r="A615" s="220"/>
      <c r="B615" s="122"/>
      <c r="C615" s="122"/>
      <c r="D615" s="122"/>
      <c r="E615" s="122"/>
      <c r="H615" s="5"/>
      <c r="I615" s="5"/>
      <c r="P615" s="220"/>
      <c r="Q615" s="122"/>
      <c r="R615" s="122"/>
      <c r="S615" s="122"/>
      <c r="T615" s="122"/>
      <c r="W615" s="5"/>
      <c r="X615" s="5"/>
      <c r="AE615" s="220"/>
      <c r="AF615" s="122"/>
      <c r="AG615" s="122"/>
      <c r="AH615" s="122"/>
      <c r="AI615" s="122"/>
      <c r="AL615" s="5"/>
      <c r="AM615" s="5"/>
      <c r="AT615" s="220"/>
      <c r="AU615" s="122"/>
      <c r="AV615" s="122"/>
      <c r="AW615" s="122"/>
      <c r="AX615" s="122"/>
      <c r="BA615" s="5"/>
      <c r="BB615" s="5"/>
    </row>
    <row r="616">
      <c r="A616" s="220"/>
      <c r="B616" s="122"/>
      <c r="C616" s="122"/>
      <c r="D616" s="122"/>
      <c r="E616" s="122"/>
      <c r="H616" s="5"/>
      <c r="I616" s="5"/>
      <c r="P616" s="220"/>
      <c r="Q616" s="122"/>
      <c r="R616" s="122"/>
      <c r="S616" s="122"/>
      <c r="T616" s="122"/>
      <c r="W616" s="5"/>
      <c r="X616" s="5"/>
      <c r="AE616" s="220"/>
      <c r="AF616" s="122"/>
      <c r="AG616" s="122"/>
      <c r="AH616" s="122"/>
      <c r="AI616" s="122"/>
      <c r="AL616" s="5"/>
      <c r="AM616" s="5"/>
      <c r="AT616" s="220"/>
      <c r="AU616" s="122"/>
      <c r="AV616" s="122"/>
      <c r="AW616" s="122"/>
      <c r="AX616" s="122"/>
      <c r="BA616" s="5"/>
      <c r="BB616" s="5"/>
    </row>
    <row r="617">
      <c r="A617" s="220"/>
      <c r="B617" s="122"/>
      <c r="C617" s="122"/>
      <c r="D617" s="122"/>
      <c r="E617" s="122"/>
      <c r="H617" s="5"/>
      <c r="I617" s="5"/>
      <c r="P617" s="220"/>
      <c r="Q617" s="122"/>
      <c r="R617" s="122"/>
      <c r="S617" s="122"/>
      <c r="T617" s="122"/>
      <c r="W617" s="5"/>
      <c r="X617" s="5"/>
      <c r="AE617" s="220"/>
      <c r="AF617" s="122"/>
      <c r="AG617" s="122"/>
      <c r="AH617" s="122"/>
      <c r="AI617" s="122"/>
      <c r="AL617" s="5"/>
      <c r="AM617" s="5"/>
      <c r="AT617" s="220"/>
      <c r="AU617" s="122"/>
      <c r="AV617" s="122"/>
      <c r="AW617" s="122"/>
      <c r="AX617" s="122"/>
      <c r="BA617" s="5"/>
      <c r="BB617" s="5"/>
    </row>
    <row r="618">
      <c r="A618" s="220"/>
      <c r="B618" s="122"/>
      <c r="C618" s="122"/>
      <c r="D618" s="122"/>
      <c r="E618" s="122"/>
      <c r="H618" s="5"/>
      <c r="I618" s="5"/>
      <c r="P618" s="220"/>
      <c r="Q618" s="122"/>
      <c r="R618" s="122"/>
      <c r="S618" s="122"/>
      <c r="T618" s="122"/>
      <c r="W618" s="5"/>
      <c r="X618" s="5"/>
      <c r="AE618" s="220"/>
      <c r="AF618" s="122"/>
      <c r="AG618" s="122"/>
      <c r="AH618" s="122"/>
      <c r="AI618" s="122"/>
      <c r="AL618" s="5"/>
      <c r="AM618" s="5"/>
      <c r="AT618" s="220"/>
      <c r="AU618" s="122"/>
      <c r="AV618" s="122"/>
      <c r="AW618" s="122"/>
      <c r="AX618" s="122"/>
      <c r="BA618" s="5"/>
      <c r="BB618" s="5"/>
    </row>
    <row r="619">
      <c r="A619" s="220"/>
      <c r="B619" s="122"/>
      <c r="C619" s="122"/>
      <c r="D619" s="122"/>
      <c r="E619" s="122"/>
      <c r="H619" s="5"/>
      <c r="I619" s="5"/>
      <c r="P619" s="220"/>
      <c r="Q619" s="122"/>
      <c r="R619" s="122"/>
      <c r="S619" s="122"/>
      <c r="T619" s="122"/>
      <c r="W619" s="5"/>
      <c r="X619" s="5"/>
      <c r="AE619" s="220"/>
      <c r="AF619" s="122"/>
      <c r="AG619" s="122"/>
      <c r="AH619" s="122"/>
      <c r="AI619" s="122"/>
      <c r="AL619" s="5"/>
      <c r="AM619" s="5"/>
      <c r="AT619" s="220"/>
      <c r="AU619" s="122"/>
      <c r="AV619" s="122"/>
      <c r="AW619" s="122"/>
      <c r="AX619" s="122"/>
      <c r="BA619" s="5"/>
      <c r="BB619" s="5"/>
    </row>
    <row r="620">
      <c r="A620" s="220"/>
      <c r="B620" s="122"/>
      <c r="C620" s="122"/>
      <c r="D620" s="122"/>
      <c r="E620" s="122"/>
      <c r="H620" s="5"/>
      <c r="I620" s="5"/>
      <c r="P620" s="220"/>
      <c r="Q620" s="122"/>
      <c r="R620" s="122"/>
      <c r="S620" s="122"/>
      <c r="T620" s="122"/>
      <c r="W620" s="5"/>
      <c r="X620" s="5"/>
      <c r="AE620" s="220"/>
      <c r="AF620" s="122"/>
      <c r="AG620" s="122"/>
      <c r="AH620" s="122"/>
      <c r="AI620" s="122"/>
      <c r="AL620" s="5"/>
      <c r="AM620" s="5"/>
      <c r="AT620" s="220"/>
      <c r="AU620" s="122"/>
      <c r="AV620" s="122"/>
      <c r="AW620" s="122"/>
      <c r="AX620" s="122"/>
      <c r="BA620" s="5"/>
      <c r="BB620" s="5"/>
    </row>
    <row r="621">
      <c r="A621" s="220"/>
      <c r="B621" s="122"/>
      <c r="C621" s="122"/>
      <c r="D621" s="122"/>
      <c r="E621" s="122"/>
      <c r="H621" s="5"/>
      <c r="I621" s="5"/>
      <c r="P621" s="220"/>
      <c r="Q621" s="122"/>
      <c r="R621" s="122"/>
      <c r="S621" s="122"/>
      <c r="T621" s="122"/>
      <c r="W621" s="5"/>
      <c r="X621" s="5"/>
      <c r="AE621" s="220"/>
      <c r="AF621" s="122"/>
      <c r="AG621" s="122"/>
      <c r="AH621" s="122"/>
      <c r="AI621" s="122"/>
      <c r="AL621" s="5"/>
      <c r="AM621" s="5"/>
      <c r="AT621" s="220"/>
      <c r="AU621" s="122"/>
      <c r="AV621" s="122"/>
      <c r="AW621" s="122"/>
      <c r="AX621" s="122"/>
      <c r="BA621" s="5"/>
      <c r="BB621" s="5"/>
    </row>
    <row r="622">
      <c r="A622" s="220"/>
      <c r="B622" s="122"/>
      <c r="C622" s="122"/>
      <c r="D622" s="122"/>
      <c r="E622" s="122"/>
      <c r="H622" s="5"/>
      <c r="I622" s="5"/>
      <c r="P622" s="220"/>
      <c r="Q622" s="122"/>
      <c r="R622" s="122"/>
      <c r="S622" s="122"/>
      <c r="T622" s="122"/>
      <c r="W622" s="5"/>
      <c r="X622" s="5"/>
      <c r="AE622" s="220"/>
      <c r="AF622" s="122"/>
      <c r="AG622" s="122"/>
      <c r="AH622" s="122"/>
      <c r="AI622" s="122"/>
      <c r="AL622" s="5"/>
      <c r="AM622" s="5"/>
      <c r="AT622" s="220"/>
      <c r="AU622" s="122"/>
      <c r="AV622" s="122"/>
      <c r="AW622" s="122"/>
      <c r="AX622" s="122"/>
      <c r="BA622" s="5"/>
      <c r="BB622" s="5"/>
    </row>
    <row r="623">
      <c r="A623" s="220"/>
      <c r="B623" s="122"/>
      <c r="C623" s="122"/>
      <c r="D623" s="122"/>
      <c r="E623" s="122"/>
      <c r="H623" s="5"/>
      <c r="I623" s="5"/>
      <c r="P623" s="220"/>
      <c r="Q623" s="122"/>
      <c r="R623" s="122"/>
      <c r="S623" s="122"/>
      <c r="T623" s="122"/>
      <c r="W623" s="5"/>
      <c r="X623" s="5"/>
      <c r="AE623" s="220"/>
      <c r="AF623" s="122"/>
      <c r="AG623" s="122"/>
      <c r="AH623" s="122"/>
      <c r="AI623" s="122"/>
      <c r="AL623" s="5"/>
      <c r="AM623" s="5"/>
      <c r="AT623" s="220"/>
      <c r="AU623" s="122"/>
      <c r="AV623" s="122"/>
      <c r="AW623" s="122"/>
      <c r="AX623" s="122"/>
      <c r="BA623" s="5"/>
      <c r="BB623" s="5"/>
    </row>
    <row r="624">
      <c r="A624" s="220"/>
      <c r="B624" s="122"/>
      <c r="C624" s="122"/>
      <c r="D624" s="122"/>
      <c r="E624" s="122"/>
      <c r="H624" s="5"/>
      <c r="I624" s="5"/>
      <c r="P624" s="220"/>
      <c r="Q624" s="122"/>
      <c r="R624" s="122"/>
      <c r="S624" s="122"/>
      <c r="T624" s="122"/>
      <c r="W624" s="5"/>
      <c r="X624" s="5"/>
      <c r="AE624" s="220"/>
      <c r="AF624" s="122"/>
      <c r="AG624" s="122"/>
      <c r="AH624" s="122"/>
      <c r="AI624" s="122"/>
      <c r="AL624" s="5"/>
      <c r="AM624" s="5"/>
      <c r="AT624" s="220"/>
      <c r="AU624" s="122"/>
      <c r="AV624" s="122"/>
      <c r="AW624" s="122"/>
      <c r="AX624" s="122"/>
      <c r="BA624" s="5"/>
      <c r="BB624" s="5"/>
    </row>
    <row r="625">
      <c r="A625" s="220"/>
      <c r="B625" s="122"/>
      <c r="C625" s="122"/>
      <c r="D625" s="122"/>
      <c r="E625" s="122"/>
      <c r="H625" s="5"/>
      <c r="I625" s="5"/>
      <c r="P625" s="220"/>
      <c r="Q625" s="122"/>
      <c r="R625" s="122"/>
      <c r="S625" s="122"/>
      <c r="T625" s="122"/>
      <c r="W625" s="5"/>
      <c r="X625" s="5"/>
      <c r="AE625" s="220"/>
      <c r="AF625" s="122"/>
      <c r="AG625" s="122"/>
      <c r="AH625" s="122"/>
      <c r="AI625" s="122"/>
      <c r="AL625" s="5"/>
      <c r="AM625" s="5"/>
      <c r="AT625" s="220"/>
      <c r="AU625" s="122"/>
      <c r="AV625" s="122"/>
      <c r="AW625" s="122"/>
      <c r="AX625" s="122"/>
      <c r="BA625" s="5"/>
      <c r="BB625" s="5"/>
    </row>
    <row r="626">
      <c r="A626" s="220"/>
      <c r="B626" s="122"/>
      <c r="C626" s="122"/>
      <c r="D626" s="122"/>
      <c r="E626" s="122"/>
      <c r="H626" s="5"/>
      <c r="I626" s="5"/>
      <c r="P626" s="220"/>
      <c r="Q626" s="122"/>
      <c r="R626" s="122"/>
      <c r="S626" s="122"/>
      <c r="T626" s="122"/>
      <c r="W626" s="5"/>
      <c r="X626" s="5"/>
      <c r="AE626" s="220"/>
      <c r="AF626" s="122"/>
      <c r="AG626" s="122"/>
      <c r="AH626" s="122"/>
      <c r="AI626" s="122"/>
      <c r="AL626" s="5"/>
      <c r="AM626" s="5"/>
      <c r="AT626" s="220"/>
      <c r="AU626" s="122"/>
      <c r="AV626" s="122"/>
      <c r="AW626" s="122"/>
      <c r="AX626" s="122"/>
      <c r="BA626" s="5"/>
      <c r="BB626" s="5"/>
    </row>
    <row r="627">
      <c r="A627" s="220"/>
      <c r="B627" s="122"/>
      <c r="C627" s="122"/>
      <c r="D627" s="122"/>
      <c r="E627" s="122"/>
      <c r="H627" s="5"/>
      <c r="I627" s="5"/>
      <c r="P627" s="220"/>
      <c r="Q627" s="122"/>
      <c r="R627" s="122"/>
      <c r="S627" s="122"/>
      <c r="T627" s="122"/>
      <c r="W627" s="5"/>
      <c r="X627" s="5"/>
      <c r="AE627" s="220"/>
      <c r="AF627" s="122"/>
      <c r="AG627" s="122"/>
      <c r="AH627" s="122"/>
      <c r="AI627" s="122"/>
      <c r="AL627" s="5"/>
      <c r="AM627" s="5"/>
      <c r="AT627" s="220"/>
      <c r="AU627" s="122"/>
      <c r="AV627" s="122"/>
      <c r="AW627" s="122"/>
      <c r="AX627" s="122"/>
      <c r="BA627" s="5"/>
      <c r="BB627" s="5"/>
    </row>
    <row r="628">
      <c r="A628" s="220"/>
      <c r="B628" s="122"/>
      <c r="C628" s="122"/>
      <c r="D628" s="122"/>
      <c r="E628" s="122"/>
      <c r="H628" s="5"/>
      <c r="I628" s="5"/>
      <c r="P628" s="220"/>
      <c r="Q628" s="122"/>
      <c r="R628" s="122"/>
      <c r="S628" s="122"/>
      <c r="T628" s="122"/>
      <c r="W628" s="5"/>
      <c r="X628" s="5"/>
      <c r="AE628" s="220"/>
      <c r="AF628" s="122"/>
      <c r="AG628" s="122"/>
      <c r="AH628" s="122"/>
      <c r="AI628" s="122"/>
      <c r="AL628" s="5"/>
      <c r="AM628" s="5"/>
      <c r="AT628" s="220"/>
      <c r="AU628" s="122"/>
      <c r="AV628" s="122"/>
      <c r="AW628" s="122"/>
      <c r="AX628" s="122"/>
      <c r="BA628" s="5"/>
      <c r="BB628" s="5"/>
    </row>
    <row r="629">
      <c r="A629" s="220"/>
      <c r="B629" s="122"/>
      <c r="C629" s="122"/>
      <c r="D629" s="122"/>
      <c r="E629" s="122"/>
      <c r="H629" s="5"/>
      <c r="I629" s="5"/>
      <c r="P629" s="220"/>
      <c r="Q629" s="122"/>
      <c r="R629" s="122"/>
      <c r="S629" s="122"/>
      <c r="T629" s="122"/>
      <c r="W629" s="5"/>
      <c r="X629" s="5"/>
      <c r="AE629" s="220"/>
      <c r="AF629" s="122"/>
      <c r="AG629" s="122"/>
      <c r="AH629" s="122"/>
      <c r="AI629" s="122"/>
      <c r="AL629" s="5"/>
      <c r="AM629" s="5"/>
      <c r="AT629" s="220"/>
      <c r="AU629" s="122"/>
      <c r="AV629" s="122"/>
      <c r="AW629" s="122"/>
      <c r="AX629" s="122"/>
      <c r="BA629" s="5"/>
      <c r="BB629" s="5"/>
    </row>
    <row r="630">
      <c r="A630" s="220"/>
      <c r="B630" s="122"/>
      <c r="C630" s="122"/>
      <c r="D630" s="122"/>
      <c r="E630" s="122"/>
      <c r="H630" s="5"/>
      <c r="I630" s="5"/>
      <c r="P630" s="220"/>
      <c r="Q630" s="122"/>
      <c r="R630" s="122"/>
      <c r="S630" s="122"/>
      <c r="T630" s="122"/>
      <c r="W630" s="5"/>
      <c r="X630" s="5"/>
      <c r="AE630" s="220"/>
      <c r="AF630" s="122"/>
      <c r="AG630" s="122"/>
      <c r="AH630" s="122"/>
      <c r="AI630" s="122"/>
      <c r="AL630" s="5"/>
      <c r="AM630" s="5"/>
      <c r="AT630" s="220"/>
      <c r="AU630" s="122"/>
      <c r="AV630" s="122"/>
      <c r="AW630" s="122"/>
      <c r="AX630" s="122"/>
      <c r="BA630" s="5"/>
      <c r="BB630" s="5"/>
    </row>
    <row r="631">
      <c r="A631" s="220"/>
      <c r="B631" s="122"/>
      <c r="C631" s="122"/>
      <c r="D631" s="122"/>
      <c r="E631" s="122"/>
      <c r="H631" s="5"/>
      <c r="I631" s="5"/>
      <c r="P631" s="220"/>
      <c r="Q631" s="122"/>
      <c r="R631" s="122"/>
      <c r="S631" s="122"/>
      <c r="T631" s="122"/>
      <c r="W631" s="5"/>
      <c r="X631" s="5"/>
      <c r="AE631" s="220"/>
      <c r="AF631" s="122"/>
      <c r="AG631" s="122"/>
      <c r="AH631" s="122"/>
      <c r="AI631" s="122"/>
      <c r="AL631" s="5"/>
      <c r="AM631" s="5"/>
      <c r="AT631" s="220"/>
      <c r="AU631" s="122"/>
      <c r="AV631" s="122"/>
      <c r="AW631" s="122"/>
      <c r="AX631" s="122"/>
      <c r="BA631" s="5"/>
      <c r="BB631" s="5"/>
    </row>
    <row r="632">
      <c r="A632" s="220"/>
      <c r="B632" s="122"/>
      <c r="C632" s="122"/>
      <c r="D632" s="122"/>
      <c r="E632" s="122"/>
      <c r="H632" s="5"/>
      <c r="I632" s="5"/>
      <c r="P632" s="220"/>
      <c r="Q632" s="122"/>
      <c r="R632" s="122"/>
      <c r="S632" s="122"/>
      <c r="T632" s="122"/>
      <c r="W632" s="5"/>
      <c r="X632" s="5"/>
      <c r="AE632" s="220"/>
      <c r="AF632" s="122"/>
      <c r="AG632" s="122"/>
      <c r="AH632" s="122"/>
      <c r="AI632" s="122"/>
      <c r="AL632" s="5"/>
      <c r="AM632" s="5"/>
      <c r="AT632" s="220"/>
      <c r="AU632" s="122"/>
      <c r="AV632" s="122"/>
      <c r="AW632" s="122"/>
      <c r="AX632" s="122"/>
      <c r="BA632" s="5"/>
      <c r="BB632" s="5"/>
    </row>
    <row r="633">
      <c r="A633" s="220"/>
      <c r="B633" s="122"/>
      <c r="C633" s="122"/>
      <c r="D633" s="122"/>
      <c r="E633" s="122"/>
      <c r="H633" s="5"/>
      <c r="I633" s="5"/>
      <c r="P633" s="220"/>
      <c r="Q633" s="122"/>
      <c r="R633" s="122"/>
      <c r="S633" s="122"/>
      <c r="T633" s="122"/>
      <c r="W633" s="5"/>
      <c r="X633" s="5"/>
      <c r="AE633" s="220"/>
      <c r="AF633" s="122"/>
      <c r="AG633" s="122"/>
      <c r="AH633" s="122"/>
      <c r="AI633" s="122"/>
      <c r="AL633" s="5"/>
      <c r="AM633" s="5"/>
      <c r="AT633" s="220"/>
      <c r="AU633" s="122"/>
      <c r="AV633" s="122"/>
      <c r="AW633" s="122"/>
      <c r="AX633" s="122"/>
      <c r="BA633" s="5"/>
      <c r="BB633" s="5"/>
    </row>
    <row r="634">
      <c r="A634" s="220"/>
      <c r="B634" s="122"/>
      <c r="C634" s="122"/>
      <c r="D634" s="122"/>
      <c r="E634" s="122"/>
      <c r="H634" s="5"/>
      <c r="I634" s="5"/>
      <c r="P634" s="220"/>
      <c r="Q634" s="122"/>
      <c r="R634" s="122"/>
      <c r="S634" s="122"/>
      <c r="T634" s="122"/>
      <c r="W634" s="5"/>
      <c r="X634" s="5"/>
      <c r="AE634" s="220"/>
      <c r="AF634" s="122"/>
      <c r="AG634" s="122"/>
      <c r="AH634" s="122"/>
      <c r="AI634" s="122"/>
      <c r="AL634" s="5"/>
      <c r="AM634" s="5"/>
      <c r="AT634" s="220"/>
      <c r="AU634" s="122"/>
      <c r="AV634" s="122"/>
      <c r="AW634" s="122"/>
      <c r="AX634" s="122"/>
      <c r="BA634" s="5"/>
      <c r="BB634" s="5"/>
    </row>
    <row r="635">
      <c r="A635" s="220"/>
      <c r="B635" s="122"/>
      <c r="C635" s="122"/>
      <c r="D635" s="122"/>
      <c r="E635" s="122"/>
      <c r="H635" s="5"/>
      <c r="I635" s="5"/>
      <c r="P635" s="220"/>
      <c r="Q635" s="122"/>
      <c r="R635" s="122"/>
      <c r="S635" s="122"/>
      <c r="T635" s="122"/>
      <c r="W635" s="5"/>
      <c r="X635" s="5"/>
      <c r="AE635" s="220"/>
      <c r="AF635" s="122"/>
      <c r="AG635" s="122"/>
      <c r="AH635" s="122"/>
      <c r="AI635" s="122"/>
      <c r="AL635" s="5"/>
      <c r="AM635" s="5"/>
      <c r="AT635" s="220"/>
      <c r="AU635" s="122"/>
      <c r="AV635" s="122"/>
      <c r="AW635" s="122"/>
      <c r="AX635" s="122"/>
      <c r="BA635" s="5"/>
      <c r="BB635" s="5"/>
    </row>
    <row r="636">
      <c r="A636" s="220"/>
      <c r="B636" s="122"/>
      <c r="C636" s="122"/>
      <c r="D636" s="122"/>
      <c r="E636" s="122"/>
      <c r="H636" s="5"/>
      <c r="I636" s="5"/>
      <c r="P636" s="220"/>
      <c r="Q636" s="122"/>
      <c r="R636" s="122"/>
      <c r="S636" s="122"/>
      <c r="T636" s="122"/>
      <c r="W636" s="5"/>
      <c r="X636" s="5"/>
      <c r="AE636" s="220"/>
      <c r="AF636" s="122"/>
      <c r="AG636" s="122"/>
      <c r="AH636" s="122"/>
      <c r="AI636" s="122"/>
      <c r="AL636" s="5"/>
      <c r="AM636" s="5"/>
      <c r="AT636" s="220"/>
      <c r="AU636" s="122"/>
      <c r="AV636" s="122"/>
      <c r="AW636" s="122"/>
      <c r="AX636" s="122"/>
      <c r="BA636" s="5"/>
      <c r="BB636" s="5"/>
    </row>
    <row r="637">
      <c r="A637" s="220"/>
      <c r="B637" s="122"/>
      <c r="C637" s="122"/>
      <c r="D637" s="122"/>
      <c r="E637" s="122"/>
      <c r="H637" s="5"/>
      <c r="I637" s="5"/>
      <c r="P637" s="220"/>
      <c r="Q637" s="122"/>
      <c r="R637" s="122"/>
      <c r="S637" s="122"/>
      <c r="T637" s="122"/>
      <c r="W637" s="5"/>
      <c r="X637" s="5"/>
      <c r="AE637" s="220"/>
      <c r="AF637" s="122"/>
      <c r="AG637" s="122"/>
      <c r="AH637" s="122"/>
      <c r="AI637" s="122"/>
      <c r="AL637" s="5"/>
      <c r="AM637" s="5"/>
      <c r="AT637" s="220"/>
      <c r="AU637" s="122"/>
      <c r="AV637" s="122"/>
      <c r="AW637" s="122"/>
      <c r="AX637" s="122"/>
      <c r="BA637" s="5"/>
      <c r="BB637" s="5"/>
    </row>
    <row r="638">
      <c r="A638" s="220"/>
      <c r="B638" s="122"/>
      <c r="C638" s="122"/>
      <c r="D638" s="122"/>
      <c r="E638" s="122"/>
      <c r="H638" s="5"/>
      <c r="I638" s="5"/>
      <c r="P638" s="220"/>
      <c r="Q638" s="122"/>
      <c r="R638" s="122"/>
      <c r="S638" s="122"/>
      <c r="T638" s="122"/>
      <c r="W638" s="5"/>
      <c r="X638" s="5"/>
      <c r="AE638" s="220"/>
      <c r="AF638" s="122"/>
      <c r="AG638" s="122"/>
      <c r="AH638" s="122"/>
      <c r="AI638" s="122"/>
      <c r="AL638" s="5"/>
      <c r="AM638" s="5"/>
      <c r="AT638" s="220"/>
      <c r="AU638" s="122"/>
      <c r="AV638" s="122"/>
      <c r="AW638" s="122"/>
      <c r="AX638" s="122"/>
      <c r="BA638" s="5"/>
      <c r="BB638" s="5"/>
    </row>
    <row r="639">
      <c r="A639" s="220"/>
      <c r="B639" s="122"/>
      <c r="C639" s="122"/>
      <c r="D639" s="122"/>
      <c r="E639" s="122"/>
      <c r="H639" s="5"/>
      <c r="I639" s="5"/>
      <c r="P639" s="220"/>
      <c r="Q639" s="122"/>
      <c r="R639" s="122"/>
      <c r="S639" s="122"/>
      <c r="T639" s="122"/>
      <c r="W639" s="5"/>
      <c r="X639" s="5"/>
      <c r="AE639" s="220"/>
      <c r="AF639" s="122"/>
      <c r="AG639" s="122"/>
      <c r="AH639" s="122"/>
      <c r="AI639" s="122"/>
      <c r="AL639" s="5"/>
      <c r="AM639" s="5"/>
      <c r="AT639" s="220"/>
      <c r="AU639" s="122"/>
      <c r="AV639" s="122"/>
      <c r="AW639" s="122"/>
      <c r="AX639" s="122"/>
      <c r="BA639" s="5"/>
      <c r="BB639" s="5"/>
    </row>
    <row r="640">
      <c r="A640" s="220"/>
      <c r="B640" s="122"/>
      <c r="C640" s="122"/>
      <c r="D640" s="122"/>
      <c r="E640" s="122"/>
      <c r="H640" s="5"/>
      <c r="I640" s="5"/>
      <c r="P640" s="220"/>
      <c r="Q640" s="122"/>
      <c r="R640" s="122"/>
      <c r="S640" s="122"/>
      <c r="T640" s="122"/>
      <c r="W640" s="5"/>
      <c r="X640" s="5"/>
      <c r="AE640" s="220"/>
      <c r="AF640" s="122"/>
      <c r="AG640" s="122"/>
      <c r="AH640" s="122"/>
      <c r="AI640" s="122"/>
      <c r="AL640" s="5"/>
      <c r="AM640" s="5"/>
      <c r="AT640" s="220"/>
      <c r="AU640" s="122"/>
      <c r="AV640" s="122"/>
      <c r="AW640" s="122"/>
      <c r="AX640" s="122"/>
      <c r="BA640" s="5"/>
      <c r="BB640" s="5"/>
    </row>
    <row r="641">
      <c r="A641" s="220"/>
      <c r="B641" s="122"/>
      <c r="C641" s="122"/>
      <c r="D641" s="122"/>
      <c r="E641" s="122"/>
      <c r="H641" s="5"/>
      <c r="I641" s="5"/>
      <c r="P641" s="220"/>
      <c r="Q641" s="122"/>
      <c r="R641" s="122"/>
      <c r="S641" s="122"/>
      <c r="T641" s="122"/>
      <c r="W641" s="5"/>
      <c r="X641" s="5"/>
      <c r="AE641" s="220"/>
      <c r="AF641" s="122"/>
      <c r="AG641" s="122"/>
      <c r="AH641" s="122"/>
      <c r="AI641" s="122"/>
      <c r="AL641" s="5"/>
      <c r="AM641" s="5"/>
      <c r="AT641" s="220"/>
      <c r="AU641" s="122"/>
      <c r="AV641" s="122"/>
      <c r="AW641" s="122"/>
      <c r="AX641" s="122"/>
      <c r="BA641" s="5"/>
      <c r="BB641" s="5"/>
    </row>
    <row r="642">
      <c r="A642" s="220"/>
      <c r="B642" s="122"/>
      <c r="C642" s="122"/>
      <c r="D642" s="122"/>
      <c r="E642" s="122"/>
      <c r="H642" s="5"/>
      <c r="I642" s="5"/>
      <c r="P642" s="220"/>
      <c r="Q642" s="122"/>
      <c r="R642" s="122"/>
      <c r="S642" s="122"/>
      <c r="T642" s="122"/>
      <c r="W642" s="5"/>
      <c r="X642" s="5"/>
      <c r="AE642" s="220"/>
      <c r="AF642" s="122"/>
      <c r="AG642" s="122"/>
      <c r="AH642" s="122"/>
      <c r="AI642" s="122"/>
      <c r="AL642" s="5"/>
      <c r="AM642" s="5"/>
      <c r="AT642" s="220"/>
      <c r="AU642" s="122"/>
      <c r="AV642" s="122"/>
      <c r="AW642" s="122"/>
      <c r="AX642" s="122"/>
      <c r="BA642" s="5"/>
      <c r="BB642" s="5"/>
    </row>
    <row r="643">
      <c r="A643" s="220"/>
      <c r="B643" s="122"/>
      <c r="C643" s="122"/>
      <c r="D643" s="122"/>
      <c r="E643" s="122"/>
      <c r="H643" s="5"/>
      <c r="I643" s="5"/>
      <c r="P643" s="220"/>
      <c r="Q643" s="122"/>
      <c r="R643" s="122"/>
      <c r="S643" s="122"/>
      <c r="T643" s="122"/>
      <c r="W643" s="5"/>
      <c r="X643" s="5"/>
      <c r="AE643" s="220"/>
      <c r="AF643" s="122"/>
      <c r="AG643" s="122"/>
      <c r="AH643" s="122"/>
      <c r="AI643" s="122"/>
      <c r="AL643" s="5"/>
      <c r="AM643" s="5"/>
      <c r="AT643" s="220"/>
      <c r="AU643" s="122"/>
      <c r="AV643" s="122"/>
      <c r="AW643" s="122"/>
      <c r="AX643" s="122"/>
      <c r="BA643" s="5"/>
      <c r="BB643" s="5"/>
    </row>
    <row r="644">
      <c r="A644" s="220"/>
      <c r="B644" s="122"/>
      <c r="C644" s="122"/>
      <c r="D644" s="122"/>
      <c r="E644" s="122"/>
      <c r="H644" s="5"/>
      <c r="I644" s="5"/>
      <c r="P644" s="220"/>
      <c r="Q644" s="122"/>
      <c r="R644" s="122"/>
      <c r="S644" s="122"/>
      <c r="T644" s="122"/>
      <c r="W644" s="5"/>
      <c r="X644" s="5"/>
      <c r="AE644" s="220"/>
      <c r="AF644" s="122"/>
      <c r="AG644" s="122"/>
      <c r="AH644" s="122"/>
      <c r="AI644" s="122"/>
      <c r="AL644" s="5"/>
      <c r="AM644" s="5"/>
      <c r="AT644" s="220"/>
      <c r="AU644" s="122"/>
      <c r="AV644" s="122"/>
      <c r="AW644" s="122"/>
      <c r="AX644" s="122"/>
      <c r="BA644" s="5"/>
      <c r="BB644" s="5"/>
    </row>
    <row r="645">
      <c r="A645" s="220"/>
      <c r="B645" s="122"/>
      <c r="C645" s="122"/>
      <c r="D645" s="122"/>
      <c r="E645" s="122"/>
      <c r="H645" s="5"/>
      <c r="I645" s="5"/>
      <c r="P645" s="220"/>
      <c r="Q645" s="122"/>
      <c r="R645" s="122"/>
      <c r="S645" s="122"/>
      <c r="T645" s="122"/>
      <c r="W645" s="5"/>
      <c r="X645" s="5"/>
      <c r="AE645" s="220"/>
      <c r="AF645" s="122"/>
      <c r="AG645" s="122"/>
      <c r="AH645" s="122"/>
      <c r="AI645" s="122"/>
      <c r="AL645" s="5"/>
      <c r="AM645" s="5"/>
      <c r="AT645" s="220"/>
      <c r="AU645" s="122"/>
      <c r="AV645" s="122"/>
      <c r="AW645" s="122"/>
      <c r="AX645" s="122"/>
      <c r="BA645" s="5"/>
      <c r="BB645" s="5"/>
    </row>
    <row r="646">
      <c r="A646" s="220"/>
      <c r="B646" s="122"/>
      <c r="C646" s="122"/>
      <c r="D646" s="122"/>
      <c r="E646" s="122"/>
      <c r="H646" s="5"/>
      <c r="I646" s="5"/>
      <c r="P646" s="220"/>
      <c r="Q646" s="122"/>
      <c r="R646" s="122"/>
      <c r="S646" s="122"/>
      <c r="T646" s="122"/>
      <c r="W646" s="5"/>
      <c r="X646" s="5"/>
      <c r="AE646" s="220"/>
      <c r="AF646" s="122"/>
      <c r="AG646" s="122"/>
      <c r="AH646" s="122"/>
      <c r="AI646" s="122"/>
      <c r="AL646" s="5"/>
      <c r="AM646" s="5"/>
      <c r="AT646" s="220"/>
      <c r="AU646" s="122"/>
      <c r="AV646" s="122"/>
      <c r="AW646" s="122"/>
      <c r="AX646" s="122"/>
      <c r="BA646" s="5"/>
      <c r="BB646" s="5"/>
    </row>
    <row r="647">
      <c r="A647" s="220"/>
      <c r="B647" s="122"/>
      <c r="C647" s="122"/>
      <c r="D647" s="122"/>
      <c r="E647" s="122"/>
      <c r="H647" s="5"/>
      <c r="I647" s="5"/>
      <c r="P647" s="220"/>
      <c r="Q647" s="122"/>
      <c r="R647" s="122"/>
      <c r="S647" s="122"/>
      <c r="T647" s="122"/>
      <c r="W647" s="5"/>
      <c r="X647" s="5"/>
      <c r="AE647" s="220"/>
      <c r="AF647" s="122"/>
      <c r="AG647" s="122"/>
      <c r="AH647" s="122"/>
      <c r="AI647" s="122"/>
      <c r="AL647" s="5"/>
      <c r="AM647" s="5"/>
      <c r="AT647" s="220"/>
      <c r="AU647" s="122"/>
      <c r="AV647" s="122"/>
      <c r="AW647" s="122"/>
      <c r="AX647" s="122"/>
      <c r="BA647" s="5"/>
      <c r="BB647" s="5"/>
    </row>
    <row r="648">
      <c r="A648" s="220"/>
      <c r="B648" s="122"/>
      <c r="C648" s="122"/>
      <c r="D648" s="122"/>
      <c r="E648" s="122"/>
      <c r="H648" s="5"/>
      <c r="I648" s="5"/>
      <c r="P648" s="220"/>
      <c r="Q648" s="122"/>
      <c r="R648" s="122"/>
      <c r="S648" s="122"/>
      <c r="T648" s="122"/>
      <c r="W648" s="5"/>
      <c r="X648" s="5"/>
      <c r="AE648" s="220"/>
      <c r="AF648" s="122"/>
      <c r="AG648" s="122"/>
      <c r="AH648" s="122"/>
      <c r="AI648" s="122"/>
      <c r="AL648" s="5"/>
      <c r="AM648" s="5"/>
      <c r="AT648" s="220"/>
      <c r="AU648" s="122"/>
      <c r="AV648" s="122"/>
      <c r="AW648" s="122"/>
      <c r="AX648" s="122"/>
      <c r="BA648" s="5"/>
      <c r="BB648" s="5"/>
    </row>
    <row r="649">
      <c r="A649" s="220"/>
      <c r="B649" s="122"/>
      <c r="C649" s="122"/>
      <c r="D649" s="122"/>
      <c r="E649" s="122"/>
      <c r="H649" s="5"/>
      <c r="I649" s="5"/>
      <c r="P649" s="220"/>
      <c r="Q649" s="122"/>
      <c r="R649" s="122"/>
      <c r="S649" s="122"/>
      <c r="T649" s="122"/>
      <c r="W649" s="5"/>
      <c r="X649" s="5"/>
      <c r="AE649" s="220"/>
      <c r="AF649" s="122"/>
      <c r="AG649" s="122"/>
      <c r="AH649" s="122"/>
      <c r="AI649" s="122"/>
      <c r="AL649" s="5"/>
      <c r="AM649" s="5"/>
      <c r="AT649" s="220"/>
      <c r="AU649" s="122"/>
      <c r="AV649" s="122"/>
      <c r="AW649" s="122"/>
      <c r="AX649" s="122"/>
      <c r="BA649" s="5"/>
      <c r="BB649" s="5"/>
    </row>
    <row r="650">
      <c r="A650" s="220"/>
      <c r="B650" s="122"/>
      <c r="C650" s="122"/>
      <c r="D650" s="122"/>
      <c r="E650" s="122"/>
      <c r="H650" s="5"/>
      <c r="I650" s="5"/>
      <c r="P650" s="220"/>
      <c r="Q650" s="122"/>
      <c r="R650" s="122"/>
      <c r="S650" s="122"/>
      <c r="T650" s="122"/>
      <c r="W650" s="5"/>
      <c r="X650" s="5"/>
      <c r="AE650" s="220"/>
      <c r="AF650" s="122"/>
      <c r="AG650" s="122"/>
      <c r="AH650" s="122"/>
      <c r="AI650" s="122"/>
      <c r="AL650" s="5"/>
      <c r="AM650" s="5"/>
      <c r="AT650" s="220"/>
      <c r="AU650" s="122"/>
      <c r="AV650" s="122"/>
      <c r="AW650" s="122"/>
      <c r="AX650" s="122"/>
      <c r="BA650" s="5"/>
      <c r="BB650" s="5"/>
    </row>
    <row r="651">
      <c r="A651" s="220"/>
      <c r="B651" s="122"/>
      <c r="C651" s="122"/>
      <c r="D651" s="122"/>
      <c r="E651" s="122"/>
      <c r="H651" s="5"/>
      <c r="I651" s="5"/>
      <c r="P651" s="220"/>
      <c r="Q651" s="122"/>
      <c r="R651" s="122"/>
      <c r="S651" s="122"/>
      <c r="T651" s="122"/>
      <c r="W651" s="5"/>
      <c r="X651" s="5"/>
      <c r="AE651" s="220"/>
      <c r="AF651" s="122"/>
      <c r="AG651" s="122"/>
      <c r="AH651" s="122"/>
      <c r="AI651" s="122"/>
      <c r="AL651" s="5"/>
      <c r="AM651" s="5"/>
      <c r="AT651" s="220"/>
      <c r="AU651" s="122"/>
      <c r="AV651" s="122"/>
      <c r="AW651" s="122"/>
      <c r="AX651" s="122"/>
      <c r="BA651" s="5"/>
      <c r="BB651" s="5"/>
    </row>
    <row r="652">
      <c r="A652" s="220"/>
      <c r="B652" s="122"/>
      <c r="C652" s="122"/>
      <c r="D652" s="122"/>
      <c r="E652" s="122"/>
      <c r="H652" s="5"/>
      <c r="I652" s="5"/>
      <c r="P652" s="220"/>
      <c r="Q652" s="122"/>
      <c r="R652" s="122"/>
      <c r="S652" s="122"/>
      <c r="T652" s="122"/>
      <c r="W652" s="5"/>
      <c r="X652" s="5"/>
      <c r="AE652" s="220"/>
      <c r="AF652" s="122"/>
      <c r="AG652" s="122"/>
      <c r="AH652" s="122"/>
      <c r="AI652" s="122"/>
      <c r="AL652" s="5"/>
      <c r="AM652" s="5"/>
      <c r="AT652" s="220"/>
      <c r="AU652" s="122"/>
      <c r="AV652" s="122"/>
      <c r="AW652" s="122"/>
      <c r="AX652" s="122"/>
      <c r="BA652" s="5"/>
      <c r="BB652" s="5"/>
    </row>
    <row r="653">
      <c r="A653" s="220"/>
      <c r="B653" s="122"/>
      <c r="C653" s="122"/>
      <c r="D653" s="122"/>
      <c r="E653" s="122"/>
      <c r="H653" s="5"/>
      <c r="I653" s="5"/>
      <c r="P653" s="220"/>
      <c r="Q653" s="122"/>
      <c r="R653" s="122"/>
      <c r="S653" s="122"/>
      <c r="T653" s="122"/>
      <c r="W653" s="5"/>
      <c r="X653" s="5"/>
      <c r="AE653" s="220"/>
      <c r="AF653" s="122"/>
      <c r="AG653" s="122"/>
      <c r="AH653" s="122"/>
      <c r="AI653" s="122"/>
      <c r="AL653" s="5"/>
      <c r="AM653" s="5"/>
      <c r="AT653" s="220"/>
      <c r="AU653" s="122"/>
      <c r="AV653" s="122"/>
      <c r="AW653" s="122"/>
      <c r="AX653" s="122"/>
      <c r="BA653" s="5"/>
      <c r="BB653" s="5"/>
    </row>
    <row r="654">
      <c r="A654" s="220"/>
      <c r="B654" s="122"/>
      <c r="C654" s="122"/>
      <c r="D654" s="122"/>
      <c r="E654" s="122"/>
      <c r="H654" s="5"/>
      <c r="I654" s="5"/>
      <c r="P654" s="220"/>
      <c r="Q654" s="122"/>
      <c r="R654" s="122"/>
      <c r="S654" s="122"/>
      <c r="T654" s="122"/>
      <c r="W654" s="5"/>
      <c r="X654" s="5"/>
      <c r="AE654" s="220"/>
      <c r="AF654" s="122"/>
      <c r="AG654" s="122"/>
      <c r="AH654" s="122"/>
      <c r="AI654" s="122"/>
      <c r="AL654" s="5"/>
      <c r="AM654" s="5"/>
      <c r="AT654" s="220"/>
      <c r="AU654" s="122"/>
      <c r="AV654" s="122"/>
      <c r="AW654" s="122"/>
      <c r="AX654" s="122"/>
      <c r="BA654" s="5"/>
      <c r="BB654" s="5"/>
    </row>
    <row r="655">
      <c r="A655" s="220"/>
      <c r="B655" s="122"/>
      <c r="C655" s="122"/>
      <c r="D655" s="122"/>
      <c r="E655" s="122"/>
      <c r="H655" s="5"/>
      <c r="I655" s="5"/>
      <c r="P655" s="220"/>
      <c r="Q655" s="122"/>
      <c r="R655" s="122"/>
      <c r="S655" s="122"/>
      <c r="T655" s="122"/>
      <c r="W655" s="5"/>
      <c r="X655" s="5"/>
      <c r="AE655" s="220"/>
      <c r="AF655" s="122"/>
      <c r="AG655" s="122"/>
      <c r="AH655" s="122"/>
      <c r="AI655" s="122"/>
      <c r="AL655" s="5"/>
      <c r="AM655" s="5"/>
      <c r="AT655" s="220"/>
      <c r="AU655" s="122"/>
      <c r="AV655" s="122"/>
      <c r="AW655" s="122"/>
      <c r="AX655" s="122"/>
      <c r="BA655" s="5"/>
      <c r="BB655" s="5"/>
    </row>
    <row r="656">
      <c r="A656" s="220"/>
      <c r="B656" s="122"/>
      <c r="C656" s="122"/>
      <c r="D656" s="122"/>
      <c r="E656" s="122"/>
      <c r="H656" s="5"/>
      <c r="I656" s="5"/>
      <c r="P656" s="220"/>
      <c r="Q656" s="122"/>
      <c r="R656" s="122"/>
      <c r="S656" s="122"/>
      <c r="T656" s="122"/>
      <c r="W656" s="5"/>
      <c r="X656" s="5"/>
      <c r="AE656" s="220"/>
      <c r="AF656" s="122"/>
      <c r="AG656" s="122"/>
      <c r="AH656" s="122"/>
      <c r="AI656" s="122"/>
      <c r="AL656" s="5"/>
      <c r="AM656" s="5"/>
      <c r="AT656" s="220"/>
      <c r="AU656" s="122"/>
      <c r="AV656" s="122"/>
      <c r="AW656" s="122"/>
      <c r="AX656" s="122"/>
      <c r="BA656" s="5"/>
      <c r="BB656" s="5"/>
    </row>
    <row r="657">
      <c r="A657" s="220"/>
      <c r="B657" s="122"/>
      <c r="C657" s="122"/>
      <c r="D657" s="122"/>
      <c r="E657" s="122"/>
      <c r="H657" s="5"/>
      <c r="I657" s="5"/>
      <c r="P657" s="220"/>
      <c r="Q657" s="122"/>
      <c r="R657" s="122"/>
      <c r="S657" s="122"/>
      <c r="T657" s="122"/>
      <c r="W657" s="5"/>
      <c r="X657" s="5"/>
      <c r="AE657" s="220"/>
      <c r="AF657" s="122"/>
      <c r="AG657" s="122"/>
      <c r="AH657" s="122"/>
      <c r="AI657" s="122"/>
      <c r="AL657" s="5"/>
      <c r="AM657" s="5"/>
      <c r="AT657" s="220"/>
      <c r="AU657" s="122"/>
      <c r="AV657" s="122"/>
      <c r="AW657" s="122"/>
      <c r="AX657" s="122"/>
      <c r="BA657" s="5"/>
      <c r="BB657" s="5"/>
    </row>
    <row r="658">
      <c r="A658" s="220"/>
      <c r="B658" s="122"/>
      <c r="C658" s="122"/>
      <c r="D658" s="122"/>
      <c r="E658" s="122"/>
      <c r="H658" s="5"/>
      <c r="I658" s="5"/>
      <c r="P658" s="220"/>
      <c r="Q658" s="122"/>
      <c r="R658" s="122"/>
      <c r="S658" s="122"/>
      <c r="T658" s="122"/>
      <c r="W658" s="5"/>
      <c r="X658" s="5"/>
      <c r="AE658" s="220"/>
      <c r="AF658" s="122"/>
      <c r="AG658" s="122"/>
      <c r="AH658" s="122"/>
      <c r="AI658" s="122"/>
      <c r="AL658" s="5"/>
      <c r="AM658" s="5"/>
      <c r="AT658" s="220"/>
      <c r="AU658" s="122"/>
      <c r="AV658" s="122"/>
      <c r="AW658" s="122"/>
      <c r="AX658" s="122"/>
      <c r="BA658" s="5"/>
      <c r="BB658" s="5"/>
    </row>
    <row r="659">
      <c r="A659" s="220"/>
      <c r="B659" s="122"/>
      <c r="C659" s="122"/>
      <c r="D659" s="122"/>
      <c r="E659" s="122"/>
      <c r="H659" s="5"/>
      <c r="I659" s="5"/>
      <c r="P659" s="220"/>
      <c r="Q659" s="122"/>
      <c r="R659" s="122"/>
      <c r="S659" s="122"/>
      <c r="T659" s="122"/>
      <c r="W659" s="5"/>
      <c r="X659" s="5"/>
      <c r="AE659" s="220"/>
      <c r="AF659" s="122"/>
      <c r="AG659" s="122"/>
      <c r="AH659" s="122"/>
      <c r="AI659" s="122"/>
      <c r="AL659" s="5"/>
      <c r="AM659" s="5"/>
      <c r="AT659" s="220"/>
      <c r="AU659" s="122"/>
      <c r="AV659" s="122"/>
      <c r="AW659" s="122"/>
      <c r="AX659" s="122"/>
      <c r="BA659" s="5"/>
      <c r="BB659" s="5"/>
    </row>
    <row r="660">
      <c r="A660" s="220"/>
      <c r="B660" s="122"/>
      <c r="C660" s="122"/>
      <c r="D660" s="122"/>
      <c r="E660" s="122"/>
      <c r="H660" s="5"/>
      <c r="I660" s="5"/>
      <c r="P660" s="220"/>
      <c r="Q660" s="122"/>
      <c r="R660" s="122"/>
      <c r="S660" s="122"/>
      <c r="T660" s="122"/>
      <c r="W660" s="5"/>
      <c r="X660" s="5"/>
      <c r="AE660" s="220"/>
      <c r="AF660" s="122"/>
      <c r="AG660" s="122"/>
      <c r="AH660" s="122"/>
      <c r="AI660" s="122"/>
      <c r="AL660" s="5"/>
      <c r="AM660" s="5"/>
      <c r="AT660" s="220"/>
      <c r="AU660" s="122"/>
      <c r="AV660" s="122"/>
      <c r="AW660" s="122"/>
      <c r="AX660" s="122"/>
      <c r="BA660" s="5"/>
      <c r="BB660" s="5"/>
    </row>
    <row r="661">
      <c r="A661" s="220"/>
      <c r="B661" s="122"/>
      <c r="C661" s="122"/>
      <c r="D661" s="122"/>
      <c r="E661" s="122"/>
      <c r="H661" s="5"/>
      <c r="I661" s="5"/>
      <c r="P661" s="220"/>
      <c r="Q661" s="122"/>
      <c r="R661" s="122"/>
      <c r="S661" s="122"/>
      <c r="T661" s="122"/>
      <c r="W661" s="5"/>
      <c r="X661" s="5"/>
      <c r="AE661" s="220"/>
      <c r="AF661" s="122"/>
      <c r="AG661" s="122"/>
      <c r="AH661" s="122"/>
      <c r="AI661" s="122"/>
      <c r="AL661" s="5"/>
      <c r="AM661" s="5"/>
      <c r="AT661" s="220"/>
      <c r="AU661" s="122"/>
      <c r="AV661" s="122"/>
      <c r="AW661" s="122"/>
      <c r="AX661" s="122"/>
      <c r="BA661" s="5"/>
      <c r="BB661" s="5"/>
    </row>
    <row r="662">
      <c r="A662" s="220"/>
      <c r="B662" s="122"/>
      <c r="C662" s="122"/>
      <c r="D662" s="122"/>
      <c r="E662" s="122"/>
      <c r="H662" s="5"/>
      <c r="I662" s="5"/>
      <c r="P662" s="220"/>
      <c r="Q662" s="122"/>
      <c r="R662" s="122"/>
      <c r="S662" s="122"/>
      <c r="T662" s="122"/>
      <c r="W662" s="5"/>
      <c r="X662" s="5"/>
      <c r="AE662" s="220"/>
      <c r="AF662" s="122"/>
      <c r="AG662" s="122"/>
      <c r="AH662" s="122"/>
      <c r="AI662" s="122"/>
      <c r="AL662" s="5"/>
      <c r="AM662" s="5"/>
      <c r="AT662" s="220"/>
      <c r="AU662" s="122"/>
      <c r="AV662" s="122"/>
      <c r="AW662" s="122"/>
      <c r="AX662" s="122"/>
      <c r="BA662" s="5"/>
      <c r="BB662" s="5"/>
    </row>
    <row r="663">
      <c r="A663" s="220"/>
      <c r="B663" s="122"/>
      <c r="C663" s="122"/>
      <c r="D663" s="122"/>
      <c r="E663" s="122"/>
      <c r="H663" s="5"/>
      <c r="I663" s="5"/>
      <c r="P663" s="220"/>
      <c r="Q663" s="122"/>
      <c r="R663" s="122"/>
      <c r="S663" s="122"/>
      <c r="T663" s="122"/>
      <c r="W663" s="5"/>
      <c r="X663" s="5"/>
      <c r="AE663" s="220"/>
      <c r="AF663" s="122"/>
      <c r="AG663" s="122"/>
      <c r="AH663" s="122"/>
      <c r="AI663" s="122"/>
      <c r="AL663" s="5"/>
      <c r="AM663" s="5"/>
      <c r="AT663" s="220"/>
      <c r="AU663" s="122"/>
      <c r="AV663" s="122"/>
      <c r="AW663" s="122"/>
      <c r="AX663" s="122"/>
      <c r="BA663" s="5"/>
      <c r="BB663" s="5"/>
    </row>
    <row r="664">
      <c r="A664" s="220"/>
      <c r="B664" s="122"/>
      <c r="C664" s="122"/>
      <c r="D664" s="122"/>
      <c r="E664" s="122"/>
      <c r="H664" s="5"/>
      <c r="I664" s="5"/>
      <c r="P664" s="220"/>
      <c r="Q664" s="122"/>
      <c r="R664" s="122"/>
      <c r="S664" s="122"/>
      <c r="T664" s="122"/>
      <c r="W664" s="5"/>
      <c r="X664" s="5"/>
      <c r="AE664" s="220"/>
      <c r="AF664" s="122"/>
      <c r="AG664" s="122"/>
      <c r="AH664" s="122"/>
      <c r="AI664" s="122"/>
      <c r="AL664" s="5"/>
      <c r="AM664" s="5"/>
      <c r="AT664" s="220"/>
      <c r="AU664" s="122"/>
      <c r="AV664" s="122"/>
      <c r="AW664" s="122"/>
      <c r="AX664" s="122"/>
      <c r="BA664" s="5"/>
      <c r="BB664" s="5"/>
    </row>
    <row r="665">
      <c r="A665" s="220"/>
      <c r="B665" s="122"/>
      <c r="C665" s="122"/>
      <c r="D665" s="122"/>
      <c r="E665" s="122"/>
      <c r="H665" s="5"/>
      <c r="I665" s="5"/>
      <c r="P665" s="220"/>
      <c r="Q665" s="122"/>
      <c r="R665" s="122"/>
      <c r="S665" s="122"/>
      <c r="T665" s="122"/>
      <c r="W665" s="5"/>
      <c r="X665" s="5"/>
      <c r="AE665" s="220"/>
      <c r="AF665" s="122"/>
      <c r="AG665" s="122"/>
      <c r="AH665" s="122"/>
      <c r="AI665" s="122"/>
      <c r="AL665" s="5"/>
      <c r="AM665" s="5"/>
      <c r="AT665" s="220"/>
      <c r="AU665" s="122"/>
      <c r="AV665" s="122"/>
      <c r="AW665" s="122"/>
      <c r="AX665" s="122"/>
      <c r="BA665" s="5"/>
      <c r="BB665" s="5"/>
    </row>
    <row r="666">
      <c r="A666" s="220"/>
      <c r="B666" s="122"/>
      <c r="C666" s="122"/>
      <c r="D666" s="122"/>
      <c r="E666" s="122"/>
      <c r="H666" s="5"/>
      <c r="I666" s="5"/>
      <c r="P666" s="220"/>
      <c r="Q666" s="122"/>
      <c r="R666" s="122"/>
      <c r="S666" s="122"/>
      <c r="T666" s="122"/>
      <c r="W666" s="5"/>
      <c r="X666" s="5"/>
      <c r="AE666" s="220"/>
      <c r="AF666" s="122"/>
      <c r="AG666" s="122"/>
      <c r="AH666" s="122"/>
      <c r="AI666" s="122"/>
      <c r="AL666" s="5"/>
      <c r="AM666" s="5"/>
      <c r="AT666" s="220"/>
      <c r="AU666" s="122"/>
      <c r="AV666" s="122"/>
      <c r="AW666" s="122"/>
      <c r="AX666" s="122"/>
      <c r="BA666" s="5"/>
      <c r="BB666" s="5"/>
    </row>
    <row r="667">
      <c r="A667" s="220"/>
      <c r="B667" s="122"/>
      <c r="C667" s="122"/>
      <c r="D667" s="122"/>
      <c r="E667" s="122"/>
      <c r="H667" s="5"/>
      <c r="I667" s="5"/>
      <c r="P667" s="220"/>
      <c r="Q667" s="122"/>
      <c r="R667" s="122"/>
      <c r="S667" s="122"/>
      <c r="T667" s="122"/>
      <c r="W667" s="5"/>
      <c r="X667" s="5"/>
      <c r="AE667" s="220"/>
      <c r="AF667" s="122"/>
      <c r="AG667" s="122"/>
      <c r="AH667" s="122"/>
      <c r="AI667" s="122"/>
      <c r="AL667" s="5"/>
      <c r="AM667" s="5"/>
      <c r="AT667" s="220"/>
      <c r="AU667" s="122"/>
      <c r="AV667" s="122"/>
      <c r="AW667" s="122"/>
      <c r="AX667" s="122"/>
      <c r="BA667" s="5"/>
      <c r="BB667" s="5"/>
    </row>
    <row r="668">
      <c r="A668" s="220"/>
      <c r="B668" s="122"/>
      <c r="C668" s="122"/>
      <c r="D668" s="122"/>
      <c r="E668" s="122"/>
      <c r="H668" s="5"/>
      <c r="I668" s="5"/>
      <c r="P668" s="220"/>
      <c r="Q668" s="122"/>
      <c r="R668" s="122"/>
      <c r="S668" s="122"/>
      <c r="T668" s="122"/>
      <c r="W668" s="5"/>
      <c r="X668" s="5"/>
      <c r="AE668" s="220"/>
      <c r="AF668" s="122"/>
      <c r="AG668" s="122"/>
      <c r="AH668" s="122"/>
      <c r="AI668" s="122"/>
      <c r="AL668" s="5"/>
      <c r="AM668" s="5"/>
      <c r="AT668" s="220"/>
      <c r="AU668" s="122"/>
      <c r="AV668" s="122"/>
      <c r="AW668" s="122"/>
      <c r="AX668" s="122"/>
      <c r="BA668" s="5"/>
      <c r="BB668" s="5"/>
    </row>
    <row r="669">
      <c r="A669" s="220"/>
      <c r="B669" s="122"/>
      <c r="C669" s="122"/>
      <c r="D669" s="122"/>
      <c r="E669" s="122"/>
      <c r="H669" s="5"/>
      <c r="I669" s="5"/>
      <c r="P669" s="220"/>
      <c r="Q669" s="122"/>
      <c r="R669" s="122"/>
      <c r="S669" s="122"/>
      <c r="T669" s="122"/>
      <c r="W669" s="5"/>
      <c r="X669" s="5"/>
      <c r="AE669" s="220"/>
      <c r="AF669" s="122"/>
      <c r="AG669" s="122"/>
      <c r="AH669" s="122"/>
      <c r="AI669" s="122"/>
      <c r="AL669" s="5"/>
      <c r="AM669" s="5"/>
      <c r="AT669" s="220"/>
      <c r="AU669" s="122"/>
      <c r="AV669" s="122"/>
      <c r="AW669" s="122"/>
      <c r="AX669" s="122"/>
      <c r="BA669" s="5"/>
      <c r="BB669" s="5"/>
    </row>
    <row r="670">
      <c r="A670" s="220"/>
      <c r="B670" s="122"/>
      <c r="C670" s="122"/>
      <c r="D670" s="122"/>
      <c r="E670" s="122"/>
      <c r="H670" s="5"/>
      <c r="I670" s="5"/>
      <c r="P670" s="220"/>
      <c r="Q670" s="122"/>
      <c r="R670" s="122"/>
      <c r="S670" s="122"/>
      <c r="T670" s="122"/>
      <c r="W670" s="5"/>
      <c r="X670" s="5"/>
      <c r="AE670" s="220"/>
      <c r="AF670" s="122"/>
      <c r="AG670" s="122"/>
      <c r="AH670" s="122"/>
      <c r="AI670" s="122"/>
      <c r="AL670" s="5"/>
      <c r="AM670" s="5"/>
      <c r="AT670" s="220"/>
      <c r="AU670" s="122"/>
      <c r="AV670" s="122"/>
      <c r="AW670" s="122"/>
      <c r="AX670" s="122"/>
      <c r="BA670" s="5"/>
      <c r="BB670" s="5"/>
    </row>
    <row r="671">
      <c r="A671" s="220"/>
      <c r="B671" s="122"/>
      <c r="C671" s="122"/>
      <c r="D671" s="122"/>
      <c r="E671" s="122"/>
      <c r="H671" s="5"/>
      <c r="I671" s="5"/>
      <c r="P671" s="220"/>
      <c r="Q671" s="122"/>
      <c r="R671" s="122"/>
      <c r="S671" s="122"/>
      <c r="T671" s="122"/>
      <c r="W671" s="5"/>
      <c r="X671" s="5"/>
      <c r="AE671" s="220"/>
      <c r="AF671" s="122"/>
      <c r="AG671" s="122"/>
      <c r="AH671" s="122"/>
      <c r="AI671" s="122"/>
      <c r="AL671" s="5"/>
      <c r="AM671" s="5"/>
      <c r="AT671" s="220"/>
      <c r="AU671" s="122"/>
      <c r="AV671" s="122"/>
      <c r="AW671" s="122"/>
      <c r="AX671" s="122"/>
      <c r="BA671" s="5"/>
      <c r="BB671" s="5"/>
    </row>
    <row r="672">
      <c r="A672" s="220"/>
      <c r="B672" s="122"/>
      <c r="C672" s="122"/>
      <c r="D672" s="122"/>
      <c r="E672" s="122"/>
      <c r="H672" s="5"/>
      <c r="I672" s="5"/>
      <c r="P672" s="220"/>
      <c r="Q672" s="122"/>
      <c r="R672" s="122"/>
      <c r="S672" s="122"/>
      <c r="T672" s="122"/>
      <c r="W672" s="5"/>
      <c r="X672" s="5"/>
      <c r="AE672" s="220"/>
      <c r="AF672" s="122"/>
      <c r="AG672" s="122"/>
      <c r="AH672" s="122"/>
      <c r="AI672" s="122"/>
      <c r="AL672" s="5"/>
      <c r="AM672" s="5"/>
      <c r="AT672" s="220"/>
      <c r="AU672" s="122"/>
      <c r="AV672" s="122"/>
      <c r="AW672" s="122"/>
      <c r="AX672" s="122"/>
      <c r="BA672" s="5"/>
      <c r="BB672" s="5"/>
    </row>
    <row r="673">
      <c r="A673" s="220"/>
      <c r="B673" s="122"/>
      <c r="C673" s="122"/>
      <c r="D673" s="122"/>
      <c r="E673" s="122"/>
      <c r="H673" s="5"/>
      <c r="I673" s="5"/>
      <c r="P673" s="220"/>
      <c r="Q673" s="122"/>
      <c r="R673" s="122"/>
      <c r="S673" s="122"/>
      <c r="T673" s="122"/>
      <c r="W673" s="5"/>
      <c r="X673" s="5"/>
      <c r="AE673" s="220"/>
      <c r="AF673" s="122"/>
      <c r="AG673" s="122"/>
      <c r="AH673" s="122"/>
      <c r="AI673" s="122"/>
      <c r="AL673" s="5"/>
      <c r="AM673" s="5"/>
      <c r="AT673" s="220"/>
      <c r="AU673" s="122"/>
      <c r="AV673" s="122"/>
      <c r="AW673" s="122"/>
      <c r="AX673" s="122"/>
      <c r="BA673" s="5"/>
      <c r="BB673" s="5"/>
    </row>
    <row r="674">
      <c r="A674" s="220"/>
      <c r="B674" s="122"/>
      <c r="C674" s="122"/>
      <c r="D674" s="122"/>
      <c r="E674" s="122"/>
      <c r="H674" s="5"/>
      <c r="I674" s="5"/>
      <c r="P674" s="220"/>
      <c r="Q674" s="122"/>
      <c r="R674" s="122"/>
      <c r="S674" s="122"/>
      <c r="T674" s="122"/>
      <c r="W674" s="5"/>
      <c r="X674" s="5"/>
      <c r="AE674" s="220"/>
      <c r="AF674" s="122"/>
      <c r="AG674" s="122"/>
      <c r="AH674" s="122"/>
      <c r="AI674" s="122"/>
      <c r="AL674" s="5"/>
      <c r="AM674" s="5"/>
      <c r="AT674" s="220"/>
      <c r="AU674" s="122"/>
      <c r="AV674" s="122"/>
      <c r="AW674" s="122"/>
      <c r="AX674" s="122"/>
      <c r="BA674" s="5"/>
      <c r="BB674" s="5"/>
    </row>
    <row r="675">
      <c r="A675" s="220"/>
      <c r="B675" s="122"/>
      <c r="C675" s="122"/>
      <c r="D675" s="122"/>
      <c r="E675" s="122"/>
      <c r="H675" s="5"/>
      <c r="I675" s="5"/>
      <c r="P675" s="220"/>
      <c r="Q675" s="122"/>
      <c r="R675" s="122"/>
      <c r="S675" s="122"/>
      <c r="T675" s="122"/>
      <c r="W675" s="5"/>
      <c r="X675" s="5"/>
      <c r="AE675" s="220"/>
      <c r="AF675" s="122"/>
      <c r="AG675" s="122"/>
      <c r="AH675" s="122"/>
      <c r="AI675" s="122"/>
      <c r="AL675" s="5"/>
      <c r="AM675" s="5"/>
      <c r="AT675" s="220"/>
      <c r="AU675" s="122"/>
      <c r="AV675" s="122"/>
      <c r="AW675" s="122"/>
      <c r="AX675" s="122"/>
      <c r="BA675" s="5"/>
      <c r="BB675" s="5"/>
    </row>
    <row r="676">
      <c r="A676" s="220"/>
      <c r="B676" s="122"/>
      <c r="C676" s="122"/>
      <c r="D676" s="122"/>
      <c r="E676" s="122"/>
      <c r="H676" s="5"/>
      <c r="I676" s="5"/>
      <c r="P676" s="220"/>
      <c r="Q676" s="122"/>
      <c r="R676" s="122"/>
      <c r="S676" s="122"/>
      <c r="T676" s="122"/>
      <c r="W676" s="5"/>
      <c r="X676" s="5"/>
      <c r="AE676" s="220"/>
      <c r="AF676" s="122"/>
      <c r="AG676" s="122"/>
      <c r="AH676" s="122"/>
      <c r="AI676" s="122"/>
      <c r="AL676" s="5"/>
      <c r="AM676" s="5"/>
      <c r="AT676" s="220"/>
      <c r="AU676" s="122"/>
      <c r="AV676" s="122"/>
      <c r="AW676" s="122"/>
      <c r="AX676" s="122"/>
      <c r="BA676" s="5"/>
      <c r="BB676" s="5"/>
    </row>
    <row r="677">
      <c r="A677" s="220"/>
      <c r="B677" s="122"/>
      <c r="C677" s="122"/>
      <c r="D677" s="122"/>
      <c r="E677" s="122"/>
      <c r="H677" s="5"/>
      <c r="I677" s="5"/>
      <c r="P677" s="220"/>
      <c r="Q677" s="122"/>
      <c r="R677" s="122"/>
      <c r="S677" s="122"/>
      <c r="T677" s="122"/>
      <c r="W677" s="5"/>
      <c r="X677" s="5"/>
      <c r="AE677" s="220"/>
      <c r="AF677" s="122"/>
      <c r="AG677" s="122"/>
      <c r="AH677" s="122"/>
      <c r="AI677" s="122"/>
      <c r="AL677" s="5"/>
      <c r="AM677" s="5"/>
      <c r="AT677" s="220"/>
      <c r="AU677" s="122"/>
      <c r="AV677" s="122"/>
      <c r="AW677" s="122"/>
      <c r="AX677" s="122"/>
      <c r="BA677" s="5"/>
      <c r="BB677" s="5"/>
    </row>
    <row r="678">
      <c r="A678" s="220"/>
      <c r="B678" s="122"/>
      <c r="C678" s="122"/>
      <c r="D678" s="122"/>
      <c r="E678" s="122"/>
      <c r="H678" s="5"/>
      <c r="I678" s="5"/>
      <c r="P678" s="220"/>
      <c r="Q678" s="122"/>
      <c r="R678" s="122"/>
      <c r="S678" s="122"/>
      <c r="T678" s="122"/>
      <c r="W678" s="5"/>
      <c r="X678" s="5"/>
      <c r="AE678" s="220"/>
      <c r="AF678" s="122"/>
      <c r="AG678" s="122"/>
      <c r="AH678" s="122"/>
      <c r="AI678" s="122"/>
      <c r="AL678" s="5"/>
      <c r="AM678" s="5"/>
      <c r="AT678" s="220"/>
      <c r="AU678" s="122"/>
      <c r="AV678" s="122"/>
      <c r="AW678" s="122"/>
      <c r="AX678" s="122"/>
      <c r="BA678" s="5"/>
      <c r="BB678" s="5"/>
    </row>
    <row r="679">
      <c r="A679" s="220"/>
      <c r="B679" s="122"/>
      <c r="C679" s="122"/>
      <c r="D679" s="122"/>
      <c r="E679" s="122"/>
      <c r="H679" s="5"/>
      <c r="I679" s="5"/>
      <c r="P679" s="220"/>
      <c r="Q679" s="122"/>
      <c r="R679" s="122"/>
      <c r="S679" s="122"/>
      <c r="T679" s="122"/>
      <c r="W679" s="5"/>
      <c r="X679" s="5"/>
      <c r="AE679" s="220"/>
      <c r="AF679" s="122"/>
      <c r="AG679" s="122"/>
      <c r="AH679" s="122"/>
      <c r="AI679" s="122"/>
      <c r="AL679" s="5"/>
      <c r="AM679" s="5"/>
      <c r="AT679" s="220"/>
      <c r="AU679" s="122"/>
      <c r="AV679" s="122"/>
      <c r="AW679" s="122"/>
      <c r="AX679" s="122"/>
      <c r="BA679" s="5"/>
      <c r="BB679" s="5"/>
    </row>
    <row r="680">
      <c r="A680" s="220"/>
      <c r="B680" s="122"/>
      <c r="C680" s="122"/>
      <c r="D680" s="122"/>
      <c r="E680" s="122"/>
      <c r="H680" s="5"/>
      <c r="I680" s="5"/>
      <c r="P680" s="220"/>
      <c r="Q680" s="122"/>
      <c r="R680" s="122"/>
      <c r="S680" s="122"/>
      <c r="T680" s="122"/>
      <c r="W680" s="5"/>
      <c r="X680" s="5"/>
      <c r="AE680" s="220"/>
      <c r="AF680" s="122"/>
      <c r="AG680" s="122"/>
      <c r="AH680" s="122"/>
      <c r="AI680" s="122"/>
      <c r="AL680" s="5"/>
      <c r="AM680" s="5"/>
      <c r="AT680" s="220"/>
      <c r="AU680" s="122"/>
      <c r="AV680" s="122"/>
      <c r="AW680" s="122"/>
      <c r="AX680" s="122"/>
      <c r="BA680" s="5"/>
      <c r="BB680" s="5"/>
    </row>
    <row r="681">
      <c r="A681" s="220"/>
      <c r="B681" s="122"/>
      <c r="C681" s="122"/>
      <c r="D681" s="122"/>
      <c r="E681" s="122"/>
      <c r="H681" s="5"/>
      <c r="I681" s="5"/>
      <c r="P681" s="220"/>
      <c r="Q681" s="122"/>
      <c r="R681" s="122"/>
      <c r="S681" s="122"/>
      <c r="T681" s="122"/>
      <c r="W681" s="5"/>
      <c r="X681" s="5"/>
      <c r="AE681" s="220"/>
      <c r="AF681" s="122"/>
      <c r="AG681" s="122"/>
      <c r="AH681" s="122"/>
      <c r="AI681" s="122"/>
      <c r="AL681" s="5"/>
      <c r="AM681" s="5"/>
      <c r="AT681" s="220"/>
      <c r="AU681" s="122"/>
      <c r="AV681" s="122"/>
      <c r="AW681" s="122"/>
      <c r="AX681" s="122"/>
      <c r="BA681" s="5"/>
      <c r="BB681" s="5"/>
    </row>
    <row r="682">
      <c r="A682" s="220"/>
      <c r="B682" s="122"/>
      <c r="C682" s="122"/>
      <c r="D682" s="122"/>
      <c r="E682" s="122"/>
      <c r="H682" s="5"/>
      <c r="I682" s="5"/>
      <c r="P682" s="220"/>
      <c r="Q682" s="122"/>
      <c r="R682" s="122"/>
      <c r="S682" s="122"/>
      <c r="T682" s="122"/>
      <c r="W682" s="5"/>
      <c r="X682" s="5"/>
      <c r="AE682" s="220"/>
      <c r="AF682" s="122"/>
      <c r="AG682" s="122"/>
      <c r="AH682" s="122"/>
      <c r="AI682" s="122"/>
      <c r="AL682" s="5"/>
      <c r="AM682" s="5"/>
      <c r="AT682" s="220"/>
      <c r="AU682" s="122"/>
      <c r="AV682" s="122"/>
      <c r="AW682" s="122"/>
      <c r="AX682" s="122"/>
      <c r="BA682" s="5"/>
      <c r="BB682" s="5"/>
    </row>
    <row r="683">
      <c r="A683" s="220"/>
      <c r="B683" s="122"/>
      <c r="C683" s="122"/>
      <c r="D683" s="122"/>
      <c r="E683" s="122"/>
      <c r="H683" s="5"/>
      <c r="I683" s="5"/>
      <c r="P683" s="220"/>
      <c r="Q683" s="122"/>
      <c r="R683" s="122"/>
      <c r="S683" s="122"/>
      <c r="T683" s="122"/>
      <c r="W683" s="5"/>
      <c r="X683" s="5"/>
      <c r="AE683" s="220"/>
      <c r="AF683" s="122"/>
      <c r="AG683" s="122"/>
      <c r="AH683" s="122"/>
      <c r="AI683" s="122"/>
      <c r="AL683" s="5"/>
      <c r="AM683" s="5"/>
      <c r="AT683" s="220"/>
      <c r="AU683" s="122"/>
      <c r="AV683" s="122"/>
      <c r="AW683" s="122"/>
      <c r="AX683" s="122"/>
      <c r="BA683" s="5"/>
      <c r="BB683" s="5"/>
    </row>
    <row r="684">
      <c r="A684" s="220"/>
      <c r="B684" s="122"/>
      <c r="C684" s="122"/>
      <c r="D684" s="122"/>
      <c r="E684" s="122"/>
      <c r="H684" s="5"/>
      <c r="I684" s="5"/>
      <c r="P684" s="220"/>
      <c r="Q684" s="122"/>
      <c r="R684" s="122"/>
      <c r="S684" s="122"/>
      <c r="T684" s="122"/>
      <c r="W684" s="5"/>
      <c r="X684" s="5"/>
      <c r="AE684" s="220"/>
      <c r="AF684" s="122"/>
      <c r="AG684" s="122"/>
      <c r="AH684" s="122"/>
      <c r="AI684" s="122"/>
      <c r="AL684" s="5"/>
      <c r="AM684" s="5"/>
      <c r="AT684" s="220"/>
      <c r="AU684" s="122"/>
      <c r="AV684" s="122"/>
      <c r="AW684" s="122"/>
      <c r="AX684" s="122"/>
      <c r="BA684" s="5"/>
      <c r="BB684" s="5"/>
    </row>
    <row r="685">
      <c r="A685" s="220"/>
      <c r="B685" s="122"/>
      <c r="C685" s="122"/>
      <c r="D685" s="122"/>
      <c r="E685" s="122"/>
      <c r="H685" s="5"/>
      <c r="I685" s="5"/>
      <c r="P685" s="220"/>
      <c r="Q685" s="122"/>
      <c r="R685" s="122"/>
      <c r="S685" s="122"/>
      <c r="T685" s="122"/>
      <c r="W685" s="5"/>
      <c r="X685" s="5"/>
      <c r="AE685" s="220"/>
      <c r="AF685" s="122"/>
      <c r="AG685" s="122"/>
      <c r="AH685" s="122"/>
      <c r="AI685" s="122"/>
      <c r="AL685" s="5"/>
      <c r="AM685" s="5"/>
      <c r="AT685" s="220"/>
      <c r="AU685" s="122"/>
      <c r="AV685" s="122"/>
      <c r="AW685" s="122"/>
      <c r="AX685" s="122"/>
      <c r="BA685" s="5"/>
      <c r="BB685" s="5"/>
    </row>
    <row r="686">
      <c r="A686" s="220"/>
      <c r="B686" s="122"/>
      <c r="C686" s="122"/>
      <c r="D686" s="122"/>
      <c r="E686" s="122"/>
      <c r="H686" s="5"/>
      <c r="I686" s="5"/>
      <c r="P686" s="220"/>
      <c r="Q686" s="122"/>
      <c r="R686" s="122"/>
      <c r="S686" s="122"/>
      <c r="T686" s="122"/>
      <c r="W686" s="5"/>
      <c r="X686" s="5"/>
      <c r="AE686" s="220"/>
      <c r="AF686" s="122"/>
      <c r="AG686" s="122"/>
      <c r="AH686" s="122"/>
      <c r="AI686" s="122"/>
      <c r="AL686" s="5"/>
      <c r="AM686" s="5"/>
      <c r="AT686" s="220"/>
      <c r="AU686" s="122"/>
      <c r="AV686" s="122"/>
      <c r="AW686" s="122"/>
      <c r="AX686" s="122"/>
      <c r="BA686" s="5"/>
      <c r="BB686" s="5"/>
    </row>
    <row r="687">
      <c r="A687" s="220"/>
      <c r="B687" s="122"/>
      <c r="C687" s="122"/>
      <c r="D687" s="122"/>
      <c r="E687" s="122"/>
      <c r="H687" s="5"/>
      <c r="I687" s="5"/>
      <c r="P687" s="220"/>
      <c r="Q687" s="122"/>
      <c r="R687" s="122"/>
      <c r="S687" s="122"/>
      <c r="T687" s="122"/>
      <c r="W687" s="5"/>
      <c r="X687" s="5"/>
      <c r="AE687" s="220"/>
      <c r="AF687" s="122"/>
      <c r="AG687" s="122"/>
      <c r="AH687" s="122"/>
      <c r="AI687" s="122"/>
      <c r="AL687" s="5"/>
      <c r="AM687" s="5"/>
      <c r="AT687" s="220"/>
      <c r="AU687" s="122"/>
      <c r="AV687" s="122"/>
      <c r="AW687" s="122"/>
      <c r="AX687" s="122"/>
      <c r="BA687" s="5"/>
      <c r="BB687" s="5"/>
    </row>
    <row r="688">
      <c r="A688" s="220"/>
      <c r="B688" s="122"/>
      <c r="C688" s="122"/>
      <c r="D688" s="122"/>
      <c r="E688" s="122"/>
      <c r="H688" s="5"/>
      <c r="I688" s="5"/>
      <c r="P688" s="220"/>
      <c r="Q688" s="122"/>
      <c r="R688" s="122"/>
      <c r="S688" s="122"/>
      <c r="T688" s="122"/>
      <c r="W688" s="5"/>
      <c r="X688" s="5"/>
      <c r="AE688" s="220"/>
      <c r="AF688" s="122"/>
      <c r="AG688" s="122"/>
      <c r="AH688" s="122"/>
      <c r="AI688" s="122"/>
      <c r="AL688" s="5"/>
      <c r="AM688" s="5"/>
      <c r="AT688" s="220"/>
      <c r="AU688" s="122"/>
      <c r="AV688" s="122"/>
      <c r="AW688" s="122"/>
      <c r="AX688" s="122"/>
      <c r="BA688" s="5"/>
      <c r="BB688" s="5"/>
    </row>
    <row r="689">
      <c r="A689" s="220"/>
      <c r="B689" s="122"/>
      <c r="C689" s="122"/>
      <c r="D689" s="122"/>
      <c r="E689" s="122"/>
      <c r="H689" s="5"/>
      <c r="I689" s="5"/>
      <c r="P689" s="220"/>
      <c r="Q689" s="122"/>
      <c r="R689" s="122"/>
      <c r="S689" s="122"/>
      <c r="T689" s="122"/>
      <c r="W689" s="5"/>
      <c r="X689" s="5"/>
      <c r="AE689" s="220"/>
      <c r="AF689" s="122"/>
      <c r="AG689" s="122"/>
      <c r="AH689" s="122"/>
      <c r="AI689" s="122"/>
      <c r="AL689" s="5"/>
      <c r="AM689" s="5"/>
      <c r="AT689" s="220"/>
      <c r="AU689" s="122"/>
      <c r="AV689" s="122"/>
      <c r="AW689" s="122"/>
      <c r="AX689" s="122"/>
      <c r="BA689" s="5"/>
      <c r="BB689" s="5"/>
    </row>
    <row r="690">
      <c r="A690" s="220"/>
      <c r="B690" s="122"/>
      <c r="C690" s="122"/>
      <c r="D690" s="122"/>
      <c r="E690" s="122"/>
      <c r="H690" s="5"/>
      <c r="I690" s="5"/>
      <c r="P690" s="220"/>
      <c r="Q690" s="122"/>
      <c r="R690" s="122"/>
      <c r="S690" s="122"/>
      <c r="T690" s="122"/>
      <c r="W690" s="5"/>
      <c r="X690" s="5"/>
      <c r="AE690" s="220"/>
      <c r="AF690" s="122"/>
      <c r="AG690" s="122"/>
      <c r="AH690" s="122"/>
      <c r="AI690" s="122"/>
      <c r="AL690" s="5"/>
      <c r="AM690" s="5"/>
      <c r="AT690" s="220"/>
      <c r="AU690" s="122"/>
      <c r="AV690" s="122"/>
      <c r="AW690" s="122"/>
      <c r="AX690" s="122"/>
      <c r="BA690" s="5"/>
      <c r="BB690" s="5"/>
    </row>
    <row r="691">
      <c r="A691" s="220"/>
      <c r="B691" s="122"/>
      <c r="C691" s="122"/>
      <c r="D691" s="122"/>
      <c r="E691" s="122"/>
      <c r="H691" s="5"/>
      <c r="I691" s="5"/>
      <c r="P691" s="220"/>
      <c r="Q691" s="122"/>
      <c r="R691" s="122"/>
      <c r="S691" s="122"/>
      <c r="T691" s="122"/>
      <c r="W691" s="5"/>
      <c r="X691" s="5"/>
      <c r="AE691" s="220"/>
      <c r="AF691" s="122"/>
      <c r="AG691" s="122"/>
      <c r="AH691" s="122"/>
      <c r="AI691" s="122"/>
      <c r="AL691" s="5"/>
      <c r="AM691" s="5"/>
      <c r="AT691" s="220"/>
      <c r="AU691" s="122"/>
      <c r="AV691" s="122"/>
      <c r="AW691" s="122"/>
      <c r="AX691" s="122"/>
      <c r="BA691" s="5"/>
      <c r="BB691" s="5"/>
    </row>
    <row r="692">
      <c r="A692" s="220"/>
      <c r="B692" s="122"/>
      <c r="C692" s="122"/>
      <c r="D692" s="122"/>
      <c r="E692" s="122"/>
      <c r="H692" s="5"/>
      <c r="I692" s="5"/>
      <c r="P692" s="220"/>
      <c r="Q692" s="122"/>
      <c r="R692" s="122"/>
      <c r="S692" s="122"/>
      <c r="T692" s="122"/>
      <c r="W692" s="5"/>
      <c r="X692" s="5"/>
      <c r="AE692" s="220"/>
      <c r="AF692" s="122"/>
      <c r="AG692" s="122"/>
      <c r="AH692" s="122"/>
      <c r="AI692" s="122"/>
      <c r="AL692" s="5"/>
      <c r="AM692" s="5"/>
      <c r="AT692" s="220"/>
      <c r="AU692" s="122"/>
      <c r="AV692" s="122"/>
      <c r="AW692" s="122"/>
      <c r="AX692" s="122"/>
      <c r="BA692" s="5"/>
      <c r="BB692" s="5"/>
    </row>
    <row r="693">
      <c r="A693" s="220"/>
      <c r="B693" s="122"/>
      <c r="C693" s="122"/>
      <c r="D693" s="122"/>
      <c r="E693" s="122"/>
      <c r="H693" s="5"/>
      <c r="I693" s="5"/>
      <c r="P693" s="220"/>
      <c r="Q693" s="122"/>
      <c r="R693" s="122"/>
      <c r="S693" s="122"/>
      <c r="T693" s="122"/>
      <c r="W693" s="5"/>
      <c r="X693" s="5"/>
      <c r="AE693" s="220"/>
      <c r="AF693" s="122"/>
      <c r="AG693" s="122"/>
      <c r="AH693" s="122"/>
      <c r="AI693" s="122"/>
      <c r="AL693" s="5"/>
      <c r="AM693" s="5"/>
      <c r="AT693" s="220"/>
      <c r="AU693" s="122"/>
      <c r="AV693" s="122"/>
      <c r="AW693" s="122"/>
      <c r="AX693" s="122"/>
      <c r="BA693" s="5"/>
      <c r="BB693" s="5"/>
    </row>
    <row r="694">
      <c r="A694" s="220"/>
      <c r="B694" s="122"/>
      <c r="C694" s="122"/>
      <c r="D694" s="122"/>
      <c r="E694" s="122"/>
      <c r="H694" s="5"/>
      <c r="I694" s="5"/>
      <c r="P694" s="220"/>
      <c r="Q694" s="122"/>
      <c r="R694" s="122"/>
      <c r="S694" s="122"/>
      <c r="T694" s="122"/>
      <c r="W694" s="5"/>
      <c r="X694" s="5"/>
      <c r="AE694" s="220"/>
      <c r="AF694" s="122"/>
      <c r="AG694" s="122"/>
      <c r="AH694" s="122"/>
      <c r="AI694" s="122"/>
      <c r="AL694" s="5"/>
      <c r="AM694" s="5"/>
      <c r="AT694" s="220"/>
      <c r="AU694" s="122"/>
      <c r="AV694" s="122"/>
      <c r="AW694" s="122"/>
      <c r="AX694" s="122"/>
      <c r="BA694" s="5"/>
      <c r="BB694" s="5"/>
    </row>
    <row r="695">
      <c r="A695" s="220"/>
      <c r="B695" s="122"/>
      <c r="C695" s="122"/>
      <c r="D695" s="122"/>
      <c r="E695" s="122"/>
      <c r="H695" s="5"/>
      <c r="I695" s="5"/>
      <c r="P695" s="220"/>
      <c r="Q695" s="122"/>
      <c r="R695" s="122"/>
      <c r="S695" s="122"/>
      <c r="T695" s="122"/>
      <c r="W695" s="5"/>
      <c r="X695" s="5"/>
      <c r="AE695" s="220"/>
      <c r="AF695" s="122"/>
      <c r="AG695" s="122"/>
      <c r="AH695" s="122"/>
      <c r="AI695" s="122"/>
      <c r="AL695" s="5"/>
      <c r="AM695" s="5"/>
      <c r="AT695" s="220"/>
      <c r="AU695" s="122"/>
      <c r="AV695" s="122"/>
      <c r="AW695" s="122"/>
      <c r="AX695" s="122"/>
      <c r="BA695" s="5"/>
      <c r="BB695" s="5"/>
    </row>
    <row r="696">
      <c r="A696" s="220"/>
      <c r="B696" s="122"/>
      <c r="C696" s="122"/>
      <c r="D696" s="122"/>
      <c r="E696" s="122"/>
      <c r="H696" s="5"/>
      <c r="I696" s="5"/>
      <c r="P696" s="220"/>
      <c r="Q696" s="122"/>
      <c r="R696" s="122"/>
      <c r="S696" s="122"/>
      <c r="T696" s="122"/>
      <c r="W696" s="5"/>
      <c r="X696" s="5"/>
      <c r="AE696" s="220"/>
      <c r="AF696" s="122"/>
      <c r="AG696" s="122"/>
      <c r="AH696" s="122"/>
      <c r="AI696" s="122"/>
      <c r="AL696" s="5"/>
      <c r="AM696" s="5"/>
      <c r="AT696" s="220"/>
      <c r="AU696" s="122"/>
      <c r="AV696" s="122"/>
      <c r="AW696" s="122"/>
      <c r="AX696" s="122"/>
      <c r="BA696" s="5"/>
      <c r="BB696" s="5"/>
    </row>
    <row r="697">
      <c r="A697" s="220"/>
      <c r="B697" s="122"/>
      <c r="C697" s="122"/>
      <c r="D697" s="122"/>
      <c r="E697" s="122"/>
      <c r="H697" s="5"/>
      <c r="I697" s="5"/>
      <c r="P697" s="220"/>
      <c r="Q697" s="122"/>
      <c r="R697" s="122"/>
      <c r="S697" s="122"/>
      <c r="T697" s="122"/>
      <c r="W697" s="5"/>
      <c r="X697" s="5"/>
      <c r="AE697" s="220"/>
      <c r="AF697" s="122"/>
      <c r="AG697" s="122"/>
      <c r="AH697" s="122"/>
      <c r="AI697" s="122"/>
      <c r="AL697" s="5"/>
      <c r="AM697" s="5"/>
      <c r="AT697" s="220"/>
      <c r="AU697" s="122"/>
      <c r="AV697" s="122"/>
      <c r="AW697" s="122"/>
      <c r="AX697" s="122"/>
      <c r="BA697" s="5"/>
      <c r="BB697" s="5"/>
    </row>
    <row r="698">
      <c r="A698" s="220"/>
      <c r="B698" s="122"/>
      <c r="C698" s="122"/>
      <c r="D698" s="122"/>
      <c r="E698" s="122"/>
      <c r="H698" s="5"/>
      <c r="I698" s="5"/>
      <c r="P698" s="220"/>
      <c r="Q698" s="122"/>
      <c r="R698" s="122"/>
      <c r="S698" s="122"/>
      <c r="T698" s="122"/>
      <c r="W698" s="5"/>
      <c r="X698" s="5"/>
      <c r="AE698" s="220"/>
      <c r="AF698" s="122"/>
      <c r="AG698" s="122"/>
      <c r="AH698" s="122"/>
      <c r="AI698" s="122"/>
      <c r="AL698" s="5"/>
      <c r="AM698" s="5"/>
      <c r="AT698" s="220"/>
      <c r="AU698" s="122"/>
      <c r="AV698" s="122"/>
      <c r="AW698" s="122"/>
      <c r="AX698" s="122"/>
      <c r="BA698" s="5"/>
      <c r="BB698" s="5"/>
    </row>
    <row r="699">
      <c r="A699" s="220"/>
      <c r="B699" s="122"/>
      <c r="C699" s="122"/>
      <c r="D699" s="122"/>
      <c r="E699" s="122"/>
      <c r="H699" s="5"/>
      <c r="I699" s="5"/>
      <c r="P699" s="220"/>
      <c r="Q699" s="122"/>
      <c r="R699" s="122"/>
      <c r="S699" s="122"/>
      <c r="T699" s="122"/>
      <c r="W699" s="5"/>
      <c r="X699" s="5"/>
      <c r="AE699" s="220"/>
      <c r="AF699" s="122"/>
      <c r="AG699" s="122"/>
      <c r="AH699" s="122"/>
      <c r="AI699" s="122"/>
      <c r="AL699" s="5"/>
      <c r="AM699" s="5"/>
      <c r="AT699" s="220"/>
      <c r="AU699" s="122"/>
      <c r="AV699" s="122"/>
      <c r="AW699" s="122"/>
      <c r="AX699" s="122"/>
      <c r="BA699" s="5"/>
      <c r="BB699" s="5"/>
    </row>
    <row r="700">
      <c r="A700" s="220"/>
      <c r="B700" s="122"/>
      <c r="C700" s="122"/>
      <c r="D700" s="122"/>
      <c r="E700" s="122"/>
      <c r="H700" s="5"/>
      <c r="I700" s="5"/>
      <c r="P700" s="220"/>
      <c r="Q700" s="122"/>
      <c r="R700" s="122"/>
      <c r="S700" s="122"/>
      <c r="T700" s="122"/>
      <c r="W700" s="5"/>
      <c r="X700" s="5"/>
      <c r="AE700" s="220"/>
      <c r="AF700" s="122"/>
      <c r="AG700" s="122"/>
      <c r="AH700" s="122"/>
      <c r="AI700" s="122"/>
      <c r="AL700" s="5"/>
      <c r="AM700" s="5"/>
      <c r="AT700" s="220"/>
      <c r="AU700" s="122"/>
      <c r="AV700" s="122"/>
      <c r="AW700" s="122"/>
      <c r="AX700" s="122"/>
      <c r="BA700" s="5"/>
      <c r="BB700" s="5"/>
    </row>
    <row r="701">
      <c r="A701" s="220"/>
      <c r="B701" s="122"/>
      <c r="C701" s="122"/>
      <c r="D701" s="122"/>
      <c r="E701" s="122"/>
      <c r="H701" s="5"/>
      <c r="I701" s="5"/>
      <c r="P701" s="220"/>
      <c r="Q701" s="122"/>
      <c r="R701" s="122"/>
      <c r="S701" s="122"/>
      <c r="T701" s="122"/>
      <c r="W701" s="5"/>
      <c r="X701" s="5"/>
      <c r="AE701" s="220"/>
      <c r="AF701" s="122"/>
      <c r="AG701" s="122"/>
      <c r="AH701" s="122"/>
      <c r="AI701" s="122"/>
      <c r="AL701" s="5"/>
      <c r="AM701" s="5"/>
      <c r="AT701" s="220"/>
      <c r="AU701" s="122"/>
      <c r="AV701" s="122"/>
      <c r="AW701" s="122"/>
      <c r="AX701" s="122"/>
      <c r="BA701" s="5"/>
      <c r="BB701" s="5"/>
    </row>
    <row r="702">
      <c r="A702" s="220"/>
      <c r="B702" s="122"/>
      <c r="C702" s="122"/>
      <c r="D702" s="122"/>
      <c r="E702" s="122"/>
      <c r="H702" s="5"/>
      <c r="I702" s="5"/>
      <c r="P702" s="220"/>
      <c r="Q702" s="122"/>
      <c r="R702" s="122"/>
      <c r="S702" s="122"/>
      <c r="T702" s="122"/>
      <c r="W702" s="5"/>
      <c r="X702" s="5"/>
      <c r="AE702" s="220"/>
      <c r="AF702" s="122"/>
      <c r="AG702" s="122"/>
      <c r="AH702" s="122"/>
      <c r="AI702" s="122"/>
      <c r="AL702" s="5"/>
      <c r="AM702" s="5"/>
      <c r="AT702" s="220"/>
      <c r="AU702" s="122"/>
      <c r="AV702" s="122"/>
      <c r="AW702" s="122"/>
      <c r="AX702" s="122"/>
      <c r="BA702" s="5"/>
      <c r="BB702" s="5"/>
    </row>
    <row r="703">
      <c r="A703" s="220"/>
      <c r="B703" s="122"/>
      <c r="C703" s="122"/>
      <c r="D703" s="122"/>
      <c r="E703" s="122"/>
      <c r="H703" s="5"/>
      <c r="I703" s="5"/>
      <c r="P703" s="220"/>
      <c r="Q703" s="122"/>
      <c r="R703" s="122"/>
      <c r="S703" s="122"/>
      <c r="T703" s="122"/>
      <c r="W703" s="5"/>
      <c r="X703" s="5"/>
      <c r="AE703" s="220"/>
      <c r="AF703" s="122"/>
      <c r="AG703" s="122"/>
      <c r="AH703" s="122"/>
      <c r="AI703" s="122"/>
      <c r="AL703" s="5"/>
      <c r="AM703" s="5"/>
      <c r="AT703" s="220"/>
      <c r="AU703" s="122"/>
      <c r="AV703" s="122"/>
      <c r="AW703" s="122"/>
      <c r="AX703" s="122"/>
      <c r="BA703" s="5"/>
      <c r="BB703" s="5"/>
    </row>
    <row r="704">
      <c r="A704" s="220"/>
      <c r="B704" s="122"/>
      <c r="C704" s="122"/>
      <c r="D704" s="122"/>
      <c r="E704" s="122"/>
      <c r="H704" s="5"/>
      <c r="I704" s="5"/>
      <c r="P704" s="220"/>
      <c r="Q704" s="122"/>
      <c r="R704" s="122"/>
      <c r="S704" s="122"/>
      <c r="T704" s="122"/>
      <c r="W704" s="5"/>
      <c r="X704" s="5"/>
      <c r="AE704" s="220"/>
      <c r="AF704" s="122"/>
      <c r="AG704" s="122"/>
      <c r="AH704" s="122"/>
      <c r="AI704" s="122"/>
      <c r="AL704" s="5"/>
      <c r="AM704" s="5"/>
      <c r="AT704" s="220"/>
      <c r="AU704" s="122"/>
      <c r="AV704" s="122"/>
      <c r="AW704" s="122"/>
      <c r="AX704" s="122"/>
      <c r="BA704" s="5"/>
      <c r="BB704" s="5"/>
    </row>
    <row r="705">
      <c r="A705" s="220"/>
      <c r="B705" s="122"/>
      <c r="C705" s="122"/>
      <c r="D705" s="122"/>
      <c r="E705" s="122"/>
      <c r="H705" s="5"/>
      <c r="I705" s="5"/>
      <c r="P705" s="220"/>
      <c r="Q705" s="122"/>
      <c r="R705" s="122"/>
      <c r="S705" s="122"/>
      <c r="T705" s="122"/>
      <c r="W705" s="5"/>
      <c r="X705" s="5"/>
      <c r="AE705" s="220"/>
      <c r="AF705" s="122"/>
      <c r="AG705" s="122"/>
      <c r="AH705" s="122"/>
      <c r="AI705" s="122"/>
      <c r="AL705" s="5"/>
      <c r="AM705" s="5"/>
      <c r="AT705" s="220"/>
      <c r="AU705" s="122"/>
      <c r="AV705" s="122"/>
      <c r="AW705" s="122"/>
      <c r="AX705" s="122"/>
      <c r="BA705" s="5"/>
      <c r="BB705" s="5"/>
    </row>
    <row r="706">
      <c r="A706" s="220"/>
      <c r="B706" s="122"/>
      <c r="C706" s="122"/>
      <c r="D706" s="122"/>
      <c r="E706" s="122"/>
      <c r="H706" s="5"/>
      <c r="I706" s="5"/>
      <c r="P706" s="220"/>
      <c r="Q706" s="122"/>
      <c r="R706" s="122"/>
      <c r="S706" s="122"/>
      <c r="T706" s="122"/>
      <c r="W706" s="5"/>
      <c r="X706" s="5"/>
      <c r="AE706" s="220"/>
      <c r="AF706" s="122"/>
      <c r="AG706" s="122"/>
      <c r="AH706" s="122"/>
      <c r="AI706" s="122"/>
      <c r="AL706" s="5"/>
      <c r="AM706" s="5"/>
      <c r="AT706" s="220"/>
      <c r="AU706" s="122"/>
      <c r="AV706" s="122"/>
      <c r="AW706" s="122"/>
      <c r="AX706" s="122"/>
      <c r="BA706" s="5"/>
      <c r="BB706" s="5"/>
    </row>
    <row r="707">
      <c r="A707" s="220"/>
      <c r="B707" s="122"/>
      <c r="C707" s="122"/>
      <c r="D707" s="122"/>
      <c r="E707" s="122"/>
      <c r="H707" s="5"/>
      <c r="I707" s="5"/>
      <c r="P707" s="220"/>
      <c r="Q707" s="122"/>
      <c r="R707" s="122"/>
      <c r="S707" s="122"/>
      <c r="T707" s="122"/>
      <c r="W707" s="5"/>
      <c r="X707" s="5"/>
      <c r="AE707" s="220"/>
      <c r="AF707" s="122"/>
      <c r="AG707" s="122"/>
      <c r="AH707" s="122"/>
      <c r="AI707" s="122"/>
      <c r="AL707" s="5"/>
      <c r="AM707" s="5"/>
      <c r="AT707" s="220"/>
      <c r="AU707" s="122"/>
      <c r="AV707" s="122"/>
      <c r="AW707" s="122"/>
      <c r="AX707" s="122"/>
      <c r="BA707" s="5"/>
      <c r="BB707" s="5"/>
    </row>
    <row r="708">
      <c r="A708" s="220"/>
      <c r="B708" s="122"/>
      <c r="C708" s="122"/>
      <c r="D708" s="122"/>
      <c r="E708" s="122"/>
      <c r="H708" s="5"/>
      <c r="I708" s="5"/>
      <c r="P708" s="220"/>
      <c r="Q708" s="122"/>
      <c r="R708" s="122"/>
      <c r="S708" s="122"/>
      <c r="T708" s="122"/>
      <c r="W708" s="5"/>
      <c r="X708" s="5"/>
      <c r="AE708" s="220"/>
      <c r="AF708" s="122"/>
      <c r="AG708" s="122"/>
      <c r="AH708" s="122"/>
      <c r="AI708" s="122"/>
      <c r="AL708" s="5"/>
      <c r="AM708" s="5"/>
      <c r="AT708" s="220"/>
      <c r="AU708" s="122"/>
      <c r="AV708" s="122"/>
      <c r="AW708" s="122"/>
      <c r="AX708" s="122"/>
      <c r="BA708" s="5"/>
      <c r="BB708" s="5"/>
    </row>
    <row r="709">
      <c r="A709" s="220"/>
      <c r="B709" s="122"/>
      <c r="C709" s="122"/>
      <c r="D709" s="122"/>
      <c r="E709" s="122"/>
      <c r="H709" s="5"/>
      <c r="I709" s="5"/>
      <c r="P709" s="220"/>
      <c r="Q709" s="122"/>
      <c r="R709" s="122"/>
      <c r="S709" s="122"/>
      <c r="T709" s="122"/>
      <c r="W709" s="5"/>
      <c r="X709" s="5"/>
      <c r="AE709" s="220"/>
      <c r="AF709" s="122"/>
      <c r="AG709" s="122"/>
      <c r="AH709" s="122"/>
      <c r="AI709" s="122"/>
      <c r="AL709" s="5"/>
      <c r="AM709" s="5"/>
      <c r="AT709" s="220"/>
      <c r="AU709" s="122"/>
      <c r="AV709" s="122"/>
      <c r="AW709" s="122"/>
      <c r="AX709" s="122"/>
      <c r="BA709" s="5"/>
      <c r="BB709" s="5"/>
    </row>
    <row r="710">
      <c r="A710" s="220"/>
      <c r="B710" s="122"/>
      <c r="C710" s="122"/>
      <c r="D710" s="122"/>
      <c r="E710" s="122"/>
      <c r="H710" s="5"/>
      <c r="I710" s="5"/>
      <c r="P710" s="220"/>
      <c r="Q710" s="122"/>
      <c r="R710" s="122"/>
      <c r="S710" s="122"/>
      <c r="T710" s="122"/>
      <c r="W710" s="5"/>
      <c r="X710" s="5"/>
      <c r="AE710" s="220"/>
      <c r="AF710" s="122"/>
      <c r="AG710" s="122"/>
      <c r="AH710" s="122"/>
      <c r="AI710" s="122"/>
      <c r="AL710" s="5"/>
      <c r="AM710" s="5"/>
      <c r="AT710" s="220"/>
      <c r="AU710" s="122"/>
      <c r="AV710" s="122"/>
      <c r="AW710" s="122"/>
      <c r="AX710" s="122"/>
      <c r="BA710" s="5"/>
      <c r="BB710" s="5"/>
    </row>
    <row r="711">
      <c r="A711" s="220"/>
      <c r="B711" s="122"/>
      <c r="C711" s="122"/>
      <c r="D711" s="122"/>
      <c r="E711" s="122"/>
      <c r="H711" s="5"/>
      <c r="I711" s="5"/>
      <c r="P711" s="220"/>
      <c r="Q711" s="122"/>
      <c r="R711" s="122"/>
      <c r="S711" s="122"/>
      <c r="T711" s="122"/>
      <c r="W711" s="5"/>
      <c r="X711" s="5"/>
      <c r="AE711" s="220"/>
      <c r="AF711" s="122"/>
      <c r="AG711" s="122"/>
      <c r="AH711" s="122"/>
      <c r="AI711" s="122"/>
      <c r="AL711" s="5"/>
      <c r="AM711" s="5"/>
      <c r="AT711" s="220"/>
      <c r="AU711" s="122"/>
      <c r="AV711" s="122"/>
      <c r="AW711" s="122"/>
      <c r="AX711" s="122"/>
      <c r="BA711" s="5"/>
      <c r="BB711" s="5"/>
    </row>
    <row r="712">
      <c r="A712" s="220"/>
      <c r="B712" s="122"/>
      <c r="C712" s="122"/>
      <c r="D712" s="122"/>
      <c r="E712" s="122"/>
      <c r="H712" s="5"/>
      <c r="I712" s="5"/>
      <c r="P712" s="220"/>
      <c r="Q712" s="122"/>
      <c r="R712" s="122"/>
      <c r="S712" s="122"/>
      <c r="T712" s="122"/>
      <c r="W712" s="5"/>
      <c r="X712" s="5"/>
      <c r="AE712" s="220"/>
      <c r="AF712" s="122"/>
      <c r="AG712" s="122"/>
      <c r="AH712" s="122"/>
      <c r="AI712" s="122"/>
      <c r="AL712" s="5"/>
      <c r="AM712" s="5"/>
      <c r="AT712" s="220"/>
      <c r="AU712" s="122"/>
      <c r="AV712" s="122"/>
      <c r="AW712" s="122"/>
      <c r="AX712" s="122"/>
      <c r="BA712" s="5"/>
      <c r="BB712" s="5"/>
    </row>
    <row r="713">
      <c r="A713" s="220"/>
      <c r="B713" s="122"/>
      <c r="C713" s="122"/>
      <c r="D713" s="122"/>
      <c r="E713" s="122"/>
      <c r="H713" s="5"/>
      <c r="I713" s="5"/>
      <c r="P713" s="220"/>
      <c r="Q713" s="122"/>
      <c r="R713" s="122"/>
      <c r="S713" s="122"/>
      <c r="T713" s="122"/>
      <c r="W713" s="5"/>
      <c r="X713" s="5"/>
      <c r="AE713" s="220"/>
      <c r="AF713" s="122"/>
      <c r="AG713" s="122"/>
      <c r="AH713" s="122"/>
      <c r="AI713" s="122"/>
      <c r="AL713" s="5"/>
      <c r="AM713" s="5"/>
      <c r="AT713" s="220"/>
      <c r="AU713" s="122"/>
      <c r="AV713" s="122"/>
      <c r="AW713" s="122"/>
      <c r="AX713" s="122"/>
      <c r="BA713" s="5"/>
      <c r="BB713" s="5"/>
    </row>
    <row r="714">
      <c r="A714" s="220"/>
      <c r="B714" s="122"/>
      <c r="C714" s="122"/>
      <c r="D714" s="122"/>
      <c r="E714" s="122"/>
      <c r="H714" s="5"/>
      <c r="I714" s="5"/>
      <c r="P714" s="220"/>
      <c r="Q714" s="122"/>
      <c r="R714" s="122"/>
      <c r="S714" s="122"/>
      <c r="T714" s="122"/>
      <c r="W714" s="5"/>
      <c r="X714" s="5"/>
      <c r="AE714" s="220"/>
      <c r="AF714" s="122"/>
      <c r="AG714" s="122"/>
      <c r="AH714" s="122"/>
      <c r="AI714" s="122"/>
      <c r="AL714" s="5"/>
      <c r="AM714" s="5"/>
      <c r="AT714" s="220"/>
      <c r="AU714" s="122"/>
      <c r="AV714" s="122"/>
      <c r="AW714" s="122"/>
      <c r="AX714" s="122"/>
      <c r="BA714" s="5"/>
      <c r="BB714" s="5"/>
    </row>
    <row r="715">
      <c r="A715" s="220"/>
      <c r="B715" s="122"/>
      <c r="C715" s="122"/>
      <c r="D715" s="122"/>
      <c r="E715" s="122"/>
      <c r="H715" s="5"/>
      <c r="I715" s="5"/>
      <c r="P715" s="220"/>
      <c r="Q715" s="122"/>
      <c r="R715" s="122"/>
      <c r="S715" s="122"/>
      <c r="T715" s="122"/>
      <c r="W715" s="5"/>
      <c r="X715" s="5"/>
      <c r="AE715" s="220"/>
      <c r="AF715" s="122"/>
      <c r="AG715" s="122"/>
      <c r="AH715" s="122"/>
      <c r="AI715" s="122"/>
      <c r="AL715" s="5"/>
      <c r="AM715" s="5"/>
      <c r="AT715" s="220"/>
      <c r="AU715" s="122"/>
      <c r="AV715" s="122"/>
      <c r="AW715" s="122"/>
      <c r="AX715" s="122"/>
      <c r="BA715" s="5"/>
      <c r="BB715" s="5"/>
    </row>
    <row r="716">
      <c r="A716" s="220"/>
      <c r="B716" s="122"/>
      <c r="C716" s="122"/>
      <c r="D716" s="122"/>
      <c r="E716" s="122"/>
      <c r="H716" s="5"/>
      <c r="I716" s="5"/>
      <c r="P716" s="220"/>
      <c r="Q716" s="122"/>
      <c r="R716" s="122"/>
      <c r="S716" s="122"/>
      <c r="T716" s="122"/>
      <c r="W716" s="5"/>
      <c r="X716" s="5"/>
      <c r="AE716" s="220"/>
      <c r="AF716" s="122"/>
      <c r="AG716" s="122"/>
      <c r="AH716" s="122"/>
      <c r="AI716" s="122"/>
      <c r="AL716" s="5"/>
      <c r="AM716" s="5"/>
      <c r="AT716" s="220"/>
      <c r="AU716" s="122"/>
      <c r="AV716" s="122"/>
      <c r="AW716" s="122"/>
      <c r="AX716" s="122"/>
      <c r="BA716" s="5"/>
      <c r="BB716" s="5"/>
    </row>
    <row r="717">
      <c r="A717" s="220"/>
      <c r="B717" s="122"/>
      <c r="C717" s="122"/>
      <c r="D717" s="122"/>
      <c r="E717" s="122"/>
      <c r="H717" s="5"/>
      <c r="I717" s="5"/>
      <c r="P717" s="220"/>
      <c r="Q717" s="122"/>
      <c r="R717" s="122"/>
      <c r="S717" s="122"/>
      <c r="T717" s="122"/>
      <c r="W717" s="5"/>
      <c r="X717" s="5"/>
      <c r="AE717" s="220"/>
      <c r="AF717" s="122"/>
      <c r="AG717" s="122"/>
      <c r="AH717" s="122"/>
      <c r="AI717" s="122"/>
      <c r="AL717" s="5"/>
      <c r="AM717" s="5"/>
      <c r="AT717" s="220"/>
      <c r="AU717" s="122"/>
      <c r="AV717" s="122"/>
      <c r="AW717" s="122"/>
      <c r="AX717" s="122"/>
      <c r="BA717" s="5"/>
      <c r="BB717" s="5"/>
    </row>
    <row r="718">
      <c r="A718" s="220"/>
      <c r="B718" s="122"/>
      <c r="C718" s="122"/>
      <c r="D718" s="122"/>
      <c r="E718" s="122"/>
      <c r="H718" s="5"/>
      <c r="I718" s="5"/>
      <c r="P718" s="220"/>
      <c r="Q718" s="122"/>
      <c r="R718" s="122"/>
      <c r="S718" s="122"/>
      <c r="T718" s="122"/>
      <c r="W718" s="5"/>
      <c r="X718" s="5"/>
      <c r="AE718" s="220"/>
      <c r="AF718" s="122"/>
      <c r="AG718" s="122"/>
      <c r="AH718" s="122"/>
      <c r="AI718" s="122"/>
      <c r="AL718" s="5"/>
      <c r="AM718" s="5"/>
      <c r="AT718" s="220"/>
      <c r="AU718" s="122"/>
      <c r="AV718" s="122"/>
      <c r="AW718" s="122"/>
      <c r="AX718" s="122"/>
      <c r="BA718" s="5"/>
      <c r="BB718" s="5"/>
    </row>
    <row r="719">
      <c r="A719" s="220"/>
      <c r="B719" s="122"/>
      <c r="C719" s="122"/>
      <c r="D719" s="122"/>
      <c r="E719" s="122"/>
      <c r="H719" s="5"/>
      <c r="I719" s="5"/>
      <c r="P719" s="220"/>
      <c r="Q719" s="122"/>
      <c r="R719" s="122"/>
      <c r="S719" s="122"/>
      <c r="T719" s="122"/>
      <c r="W719" s="5"/>
      <c r="X719" s="5"/>
      <c r="AE719" s="220"/>
      <c r="AF719" s="122"/>
      <c r="AG719" s="122"/>
      <c r="AH719" s="122"/>
      <c r="AI719" s="122"/>
      <c r="AL719" s="5"/>
      <c r="AM719" s="5"/>
      <c r="AT719" s="220"/>
      <c r="AU719" s="122"/>
      <c r="AV719" s="122"/>
      <c r="AW719" s="122"/>
      <c r="AX719" s="122"/>
      <c r="BA719" s="5"/>
      <c r="BB719" s="5"/>
    </row>
    <row r="720">
      <c r="A720" s="220"/>
      <c r="B720" s="122"/>
      <c r="C720" s="122"/>
      <c r="D720" s="122"/>
      <c r="E720" s="122"/>
      <c r="H720" s="5"/>
      <c r="I720" s="5"/>
      <c r="P720" s="220"/>
      <c r="Q720" s="122"/>
      <c r="R720" s="122"/>
      <c r="S720" s="122"/>
      <c r="T720" s="122"/>
      <c r="W720" s="5"/>
      <c r="X720" s="5"/>
      <c r="AE720" s="220"/>
      <c r="AF720" s="122"/>
      <c r="AG720" s="122"/>
      <c r="AH720" s="122"/>
      <c r="AI720" s="122"/>
      <c r="AL720" s="5"/>
      <c r="AM720" s="5"/>
      <c r="AT720" s="220"/>
      <c r="AU720" s="122"/>
      <c r="AV720" s="122"/>
      <c r="AW720" s="122"/>
      <c r="AX720" s="122"/>
      <c r="BA720" s="5"/>
      <c r="BB720" s="5"/>
    </row>
    <row r="721">
      <c r="A721" s="220"/>
      <c r="B721" s="122"/>
      <c r="C721" s="122"/>
      <c r="D721" s="122"/>
      <c r="E721" s="122"/>
      <c r="H721" s="5"/>
      <c r="I721" s="5"/>
      <c r="P721" s="220"/>
      <c r="Q721" s="122"/>
      <c r="R721" s="122"/>
      <c r="S721" s="122"/>
      <c r="T721" s="122"/>
      <c r="W721" s="5"/>
      <c r="X721" s="5"/>
      <c r="AE721" s="220"/>
      <c r="AF721" s="122"/>
      <c r="AG721" s="122"/>
      <c r="AH721" s="122"/>
      <c r="AI721" s="122"/>
      <c r="AL721" s="5"/>
      <c r="AM721" s="5"/>
      <c r="AT721" s="220"/>
      <c r="AU721" s="122"/>
      <c r="AV721" s="122"/>
      <c r="AW721" s="122"/>
      <c r="AX721" s="122"/>
      <c r="BA721" s="5"/>
      <c r="BB721" s="5"/>
    </row>
    <row r="722">
      <c r="A722" s="220"/>
      <c r="B722" s="122"/>
      <c r="C722" s="122"/>
      <c r="D722" s="122"/>
      <c r="E722" s="122"/>
      <c r="H722" s="5"/>
      <c r="I722" s="5"/>
      <c r="P722" s="220"/>
      <c r="Q722" s="122"/>
      <c r="R722" s="122"/>
      <c r="S722" s="122"/>
      <c r="T722" s="122"/>
      <c r="W722" s="5"/>
      <c r="X722" s="5"/>
      <c r="AE722" s="220"/>
      <c r="AF722" s="122"/>
      <c r="AG722" s="122"/>
      <c r="AH722" s="122"/>
      <c r="AI722" s="122"/>
      <c r="AL722" s="5"/>
      <c r="AM722" s="5"/>
      <c r="AT722" s="220"/>
      <c r="AU722" s="122"/>
      <c r="AV722" s="122"/>
      <c r="AW722" s="122"/>
      <c r="AX722" s="122"/>
      <c r="BA722" s="5"/>
      <c r="BB722" s="5"/>
    </row>
    <row r="723">
      <c r="A723" s="220"/>
      <c r="B723" s="122"/>
      <c r="C723" s="122"/>
      <c r="D723" s="122"/>
      <c r="E723" s="122"/>
      <c r="H723" s="5"/>
      <c r="I723" s="5"/>
      <c r="P723" s="220"/>
      <c r="Q723" s="122"/>
      <c r="R723" s="122"/>
      <c r="S723" s="122"/>
      <c r="T723" s="122"/>
      <c r="W723" s="5"/>
      <c r="X723" s="5"/>
      <c r="AE723" s="220"/>
      <c r="AF723" s="122"/>
      <c r="AG723" s="122"/>
      <c r="AH723" s="122"/>
      <c r="AI723" s="122"/>
      <c r="AL723" s="5"/>
      <c r="AM723" s="5"/>
      <c r="AT723" s="220"/>
      <c r="AU723" s="122"/>
      <c r="AV723" s="122"/>
      <c r="AW723" s="122"/>
      <c r="AX723" s="122"/>
      <c r="BA723" s="5"/>
      <c r="BB723" s="5"/>
    </row>
    <row r="724">
      <c r="A724" s="220"/>
      <c r="B724" s="122"/>
      <c r="C724" s="122"/>
      <c r="D724" s="122"/>
      <c r="E724" s="122"/>
      <c r="H724" s="5"/>
      <c r="I724" s="5"/>
      <c r="P724" s="220"/>
      <c r="Q724" s="122"/>
      <c r="R724" s="122"/>
      <c r="S724" s="122"/>
      <c r="T724" s="122"/>
      <c r="W724" s="5"/>
      <c r="X724" s="5"/>
      <c r="AE724" s="220"/>
      <c r="AF724" s="122"/>
      <c r="AG724" s="122"/>
      <c r="AH724" s="122"/>
      <c r="AI724" s="122"/>
      <c r="AL724" s="5"/>
      <c r="AM724" s="5"/>
      <c r="AT724" s="220"/>
      <c r="AU724" s="122"/>
      <c r="AV724" s="122"/>
      <c r="AW724" s="122"/>
      <c r="AX724" s="122"/>
      <c r="BA724" s="5"/>
      <c r="BB724" s="5"/>
    </row>
    <row r="725">
      <c r="A725" s="220"/>
      <c r="B725" s="122"/>
      <c r="C725" s="122"/>
      <c r="D725" s="122"/>
      <c r="E725" s="122"/>
      <c r="H725" s="5"/>
      <c r="I725" s="5"/>
      <c r="P725" s="220"/>
      <c r="Q725" s="122"/>
      <c r="R725" s="122"/>
      <c r="S725" s="122"/>
      <c r="T725" s="122"/>
      <c r="W725" s="5"/>
      <c r="X725" s="5"/>
      <c r="AE725" s="220"/>
      <c r="AF725" s="122"/>
      <c r="AG725" s="122"/>
      <c r="AH725" s="122"/>
      <c r="AI725" s="122"/>
      <c r="AL725" s="5"/>
      <c r="AM725" s="5"/>
      <c r="AT725" s="220"/>
      <c r="AU725" s="122"/>
      <c r="AV725" s="122"/>
      <c r="AW725" s="122"/>
      <c r="AX725" s="122"/>
      <c r="BA725" s="5"/>
      <c r="BB725" s="5"/>
    </row>
    <row r="726">
      <c r="A726" s="220"/>
      <c r="B726" s="122"/>
      <c r="C726" s="122"/>
      <c r="D726" s="122"/>
      <c r="E726" s="122"/>
      <c r="H726" s="5"/>
      <c r="I726" s="5"/>
      <c r="P726" s="220"/>
      <c r="Q726" s="122"/>
      <c r="R726" s="122"/>
      <c r="S726" s="122"/>
      <c r="T726" s="122"/>
      <c r="W726" s="5"/>
      <c r="X726" s="5"/>
      <c r="AE726" s="220"/>
      <c r="AF726" s="122"/>
      <c r="AG726" s="122"/>
      <c r="AH726" s="122"/>
      <c r="AI726" s="122"/>
      <c r="AL726" s="5"/>
      <c r="AM726" s="5"/>
      <c r="AT726" s="220"/>
      <c r="AU726" s="122"/>
      <c r="AV726" s="122"/>
      <c r="AW726" s="122"/>
      <c r="AX726" s="122"/>
      <c r="BA726" s="5"/>
      <c r="BB726" s="5"/>
    </row>
    <row r="727">
      <c r="A727" s="220"/>
      <c r="B727" s="122"/>
      <c r="C727" s="122"/>
      <c r="D727" s="122"/>
      <c r="E727" s="122"/>
      <c r="H727" s="5"/>
      <c r="I727" s="5"/>
      <c r="P727" s="220"/>
      <c r="Q727" s="122"/>
      <c r="R727" s="122"/>
      <c r="S727" s="122"/>
      <c r="T727" s="122"/>
      <c r="W727" s="5"/>
      <c r="X727" s="5"/>
      <c r="AE727" s="220"/>
      <c r="AF727" s="122"/>
      <c r="AG727" s="122"/>
      <c r="AH727" s="122"/>
      <c r="AI727" s="122"/>
      <c r="AL727" s="5"/>
      <c r="AM727" s="5"/>
      <c r="AT727" s="220"/>
      <c r="AU727" s="122"/>
      <c r="AV727" s="122"/>
      <c r="AW727" s="122"/>
      <c r="AX727" s="122"/>
      <c r="BA727" s="5"/>
      <c r="BB727" s="5"/>
    </row>
    <row r="728">
      <c r="A728" s="220"/>
      <c r="B728" s="122"/>
      <c r="C728" s="122"/>
      <c r="D728" s="122"/>
      <c r="E728" s="122"/>
      <c r="H728" s="5"/>
      <c r="I728" s="5"/>
      <c r="P728" s="220"/>
      <c r="Q728" s="122"/>
      <c r="R728" s="122"/>
      <c r="S728" s="122"/>
      <c r="T728" s="122"/>
      <c r="W728" s="5"/>
      <c r="X728" s="5"/>
      <c r="AE728" s="220"/>
      <c r="AF728" s="122"/>
      <c r="AG728" s="122"/>
      <c r="AH728" s="122"/>
      <c r="AI728" s="122"/>
      <c r="AL728" s="5"/>
      <c r="AM728" s="5"/>
      <c r="AT728" s="220"/>
      <c r="AU728" s="122"/>
      <c r="AV728" s="122"/>
      <c r="AW728" s="122"/>
      <c r="AX728" s="122"/>
      <c r="BA728" s="5"/>
      <c r="BB728" s="5"/>
    </row>
    <row r="729">
      <c r="A729" s="220"/>
      <c r="B729" s="122"/>
      <c r="C729" s="122"/>
      <c r="D729" s="122"/>
      <c r="E729" s="122"/>
      <c r="H729" s="5"/>
      <c r="I729" s="5"/>
      <c r="P729" s="220"/>
      <c r="Q729" s="122"/>
      <c r="R729" s="122"/>
      <c r="S729" s="122"/>
      <c r="T729" s="122"/>
      <c r="W729" s="5"/>
      <c r="X729" s="5"/>
      <c r="AE729" s="220"/>
      <c r="AF729" s="122"/>
      <c r="AG729" s="122"/>
      <c r="AH729" s="122"/>
      <c r="AI729" s="122"/>
      <c r="AL729" s="5"/>
      <c r="AM729" s="5"/>
      <c r="AT729" s="220"/>
      <c r="AU729" s="122"/>
      <c r="AV729" s="122"/>
      <c r="AW729" s="122"/>
      <c r="AX729" s="122"/>
      <c r="BA729" s="5"/>
      <c r="BB729" s="5"/>
    </row>
    <row r="730">
      <c r="A730" s="220"/>
      <c r="B730" s="122"/>
      <c r="C730" s="122"/>
      <c r="D730" s="122"/>
      <c r="E730" s="122"/>
      <c r="H730" s="5"/>
      <c r="I730" s="5"/>
      <c r="P730" s="220"/>
      <c r="Q730" s="122"/>
      <c r="R730" s="122"/>
      <c r="S730" s="122"/>
      <c r="T730" s="122"/>
      <c r="W730" s="5"/>
      <c r="X730" s="5"/>
      <c r="AE730" s="220"/>
      <c r="AF730" s="122"/>
      <c r="AG730" s="122"/>
      <c r="AH730" s="122"/>
      <c r="AI730" s="122"/>
      <c r="AL730" s="5"/>
      <c r="AM730" s="5"/>
      <c r="AT730" s="220"/>
      <c r="AU730" s="122"/>
      <c r="AV730" s="122"/>
      <c r="AW730" s="122"/>
      <c r="AX730" s="122"/>
      <c r="BA730" s="5"/>
      <c r="BB730" s="5"/>
    </row>
    <row r="731">
      <c r="A731" s="220"/>
      <c r="B731" s="122"/>
      <c r="C731" s="122"/>
      <c r="D731" s="122"/>
      <c r="E731" s="122"/>
      <c r="H731" s="5"/>
      <c r="I731" s="5"/>
      <c r="P731" s="220"/>
      <c r="Q731" s="122"/>
      <c r="R731" s="122"/>
      <c r="S731" s="122"/>
      <c r="T731" s="122"/>
      <c r="W731" s="5"/>
      <c r="X731" s="5"/>
      <c r="AE731" s="220"/>
      <c r="AF731" s="122"/>
      <c r="AG731" s="122"/>
      <c r="AH731" s="122"/>
      <c r="AI731" s="122"/>
      <c r="AL731" s="5"/>
      <c r="AM731" s="5"/>
      <c r="AT731" s="220"/>
      <c r="AU731" s="122"/>
      <c r="AV731" s="122"/>
      <c r="AW731" s="122"/>
      <c r="AX731" s="122"/>
      <c r="BA731" s="5"/>
      <c r="BB731" s="5"/>
    </row>
    <row r="732">
      <c r="A732" s="220"/>
      <c r="B732" s="122"/>
      <c r="C732" s="122"/>
      <c r="D732" s="122"/>
      <c r="E732" s="122"/>
      <c r="H732" s="5"/>
      <c r="I732" s="5"/>
      <c r="P732" s="220"/>
      <c r="Q732" s="122"/>
      <c r="R732" s="122"/>
      <c r="S732" s="122"/>
      <c r="T732" s="122"/>
      <c r="W732" s="5"/>
      <c r="X732" s="5"/>
      <c r="AE732" s="220"/>
      <c r="AF732" s="122"/>
      <c r="AG732" s="122"/>
      <c r="AH732" s="122"/>
      <c r="AI732" s="122"/>
      <c r="AL732" s="5"/>
      <c r="AM732" s="5"/>
      <c r="AT732" s="220"/>
      <c r="AU732" s="122"/>
      <c r="AV732" s="122"/>
      <c r="AW732" s="122"/>
      <c r="AX732" s="122"/>
      <c r="BA732" s="5"/>
      <c r="BB732" s="5"/>
    </row>
    <row r="733">
      <c r="A733" s="220"/>
      <c r="B733" s="122"/>
      <c r="C733" s="122"/>
      <c r="D733" s="122"/>
      <c r="E733" s="122"/>
      <c r="H733" s="5"/>
      <c r="I733" s="5"/>
      <c r="P733" s="220"/>
      <c r="Q733" s="122"/>
      <c r="R733" s="122"/>
      <c r="S733" s="122"/>
      <c r="T733" s="122"/>
      <c r="W733" s="5"/>
      <c r="X733" s="5"/>
      <c r="AE733" s="220"/>
      <c r="AF733" s="122"/>
      <c r="AG733" s="122"/>
      <c r="AH733" s="122"/>
      <c r="AI733" s="122"/>
      <c r="AL733" s="5"/>
      <c r="AM733" s="5"/>
      <c r="AT733" s="220"/>
      <c r="AU733" s="122"/>
      <c r="AV733" s="122"/>
      <c r="AW733" s="122"/>
      <c r="AX733" s="122"/>
      <c r="BA733" s="5"/>
      <c r="BB733" s="5"/>
    </row>
    <row r="734">
      <c r="A734" s="220"/>
      <c r="B734" s="122"/>
      <c r="C734" s="122"/>
      <c r="D734" s="122"/>
      <c r="E734" s="122"/>
      <c r="H734" s="5"/>
      <c r="I734" s="5"/>
      <c r="P734" s="220"/>
      <c r="Q734" s="122"/>
      <c r="R734" s="122"/>
      <c r="S734" s="122"/>
      <c r="T734" s="122"/>
      <c r="W734" s="5"/>
      <c r="X734" s="5"/>
      <c r="AE734" s="220"/>
      <c r="AF734" s="122"/>
      <c r="AG734" s="122"/>
      <c r="AH734" s="122"/>
      <c r="AI734" s="122"/>
      <c r="AL734" s="5"/>
      <c r="AM734" s="5"/>
      <c r="AT734" s="220"/>
      <c r="AU734" s="122"/>
      <c r="AV734" s="122"/>
      <c r="AW734" s="122"/>
      <c r="AX734" s="122"/>
      <c r="BA734" s="5"/>
      <c r="BB734" s="5"/>
    </row>
    <row r="735">
      <c r="A735" s="220"/>
      <c r="B735" s="122"/>
      <c r="C735" s="122"/>
      <c r="D735" s="122"/>
      <c r="E735" s="122"/>
      <c r="H735" s="5"/>
      <c r="I735" s="5"/>
      <c r="P735" s="220"/>
      <c r="Q735" s="122"/>
      <c r="R735" s="122"/>
      <c r="S735" s="122"/>
      <c r="T735" s="122"/>
      <c r="W735" s="5"/>
      <c r="X735" s="5"/>
      <c r="AE735" s="220"/>
      <c r="AF735" s="122"/>
      <c r="AG735" s="122"/>
      <c r="AH735" s="122"/>
      <c r="AI735" s="122"/>
      <c r="AL735" s="5"/>
      <c r="AM735" s="5"/>
      <c r="AT735" s="220"/>
      <c r="AU735" s="122"/>
      <c r="AV735" s="122"/>
      <c r="AW735" s="122"/>
      <c r="AX735" s="122"/>
      <c r="BA735" s="5"/>
      <c r="BB735" s="5"/>
    </row>
    <row r="736">
      <c r="A736" s="220"/>
      <c r="B736" s="122"/>
      <c r="C736" s="122"/>
      <c r="D736" s="122"/>
      <c r="E736" s="122"/>
      <c r="H736" s="5"/>
      <c r="I736" s="5"/>
      <c r="P736" s="220"/>
      <c r="Q736" s="122"/>
      <c r="R736" s="122"/>
      <c r="S736" s="122"/>
      <c r="T736" s="122"/>
      <c r="W736" s="5"/>
      <c r="X736" s="5"/>
      <c r="AE736" s="220"/>
      <c r="AF736" s="122"/>
      <c r="AG736" s="122"/>
      <c r="AH736" s="122"/>
      <c r="AI736" s="122"/>
      <c r="AL736" s="5"/>
      <c r="AM736" s="5"/>
      <c r="AT736" s="220"/>
      <c r="AU736" s="122"/>
      <c r="AV736" s="122"/>
      <c r="AW736" s="122"/>
      <c r="AX736" s="122"/>
      <c r="BA736" s="5"/>
      <c r="BB736" s="5"/>
    </row>
    <row r="737">
      <c r="A737" s="220"/>
      <c r="B737" s="122"/>
      <c r="C737" s="122"/>
      <c r="D737" s="122"/>
      <c r="E737" s="122"/>
      <c r="H737" s="5"/>
      <c r="I737" s="5"/>
      <c r="P737" s="220"/>
      <c r="Q737" s="122"/>
      <c r="R737" s="122"/>
      <c r="S737" s="122"/>
      <c r="T737" s="122"/>
      <c r="W737" s="5"/>
      <c r="X737" s="5"/>
      <c r="AE737" s="220"/>
      <c r="AF737" s="122"/>
      <c r="AG737" s="122"/>
      <c r="AH737" s="122"/>
      <c r="AI737" s="122"/>
      <c r="AL737" s="5"/>
      <c r="AM737" s="5"/>
      <c r="AT737" s="220"/>
      <c r="AU737" s="122"/>
      <c r="AV737" s="122"/>
      <c r="AW737" s="122"/>
      <c r="AX737" s="122"/>
      <c r="BA737" s="5"/>
      <c r="BB737" s="5"/>
    </row>
    <row r="738">
      <c r="A738" s="220"/>
      <c r="B738" s="122"/>
      <c r="C738" s="122"/>
      <c r="D738" s="122"/>
      <c r="E738" s="122"/>
      <c r="H738" s="5"/>
      <c r="I738" s="5"/>
      <c r="P738" s="220"/>
      <c r="Q738" s="122"/>
      <c r="R738" s="122"/>
      <c r="S738" s="122"/>
      <c r="T738" s="122"/>
      <c r="W738" s="5"/>
      <c r="X738" s="5"/>
      <c r="AE738" s="220"/>
      <c r="AF738" s="122"/>
      <c r="AG738" s="122"/>
      <c r="AH738" s="122"/>
      <c r="AI738" s="122"/>
      <c r="AL738" s="5"/>
      <c r="AM738" s="5"/>
      <c r="AT738" s="220"/>
      <c r="AU738" s="122"/>
      <c r="AV738" s="122"/>
      <c r="AW738" s="122"/>
      <c r="AX738" s="122"/>
      <c r="BA738" s="5"/>
      <c r="BB738" s="5"/>
    </row>
    <row r="739">
      <c r="A739" s="220"/>
      <c r="B739" s="122"/>
      <c r="C739" s="122"/>
      <c r="D739" s="122"/>
      <c r="E739" s="122"/>
      <c r="H739" s="5"/>
      <c r="I739" s="5"/>
      <c r="P739" s="220"/>
      <c r="Q739" s="122"/>
      <c r="R739" s="122"/>
      <c r="S739" s="122"/>
      <c r="T739" s="122"/>
      <c r="W739" s="5"/>
      <c r="X739" s="5"/>
      <c r="AE739" s="220"/>
      <c r="AF739" s="122"/>
      <c r="AG739" s="122"/>
      <c r="AH739" s="122"/>
      <c r="AI739" s="122"/>
      <c r="AL739" s="5"/>
      <c r="AM739" s="5"/>
      <c r="AT739" s="220"/>
      <c r="AU739" s="122"/>
      <c r="AV739" s="122"/>
      <c r="AW739" s="122"/>
      <c r="AX739" s="122"/>
      <c r="BA739" s="5"/>
      <c r="BB739" s="5"/>
    </row>
    <row r="740">
      <c r="A740" s="220"/>
      <c r="B740" s="122"/>
      <c r="C740" s="122"/>
      <c r="D740" s="122"/>
      <c r="E740" s="122"/>
      <c r="H740" s="5"/>
      <c r="I740" s="5"/>
      <c r="P740" s="220"/>
      <c r="Q740" s="122"/>
      <c r="R740" s="122"/>
      <c r="S740" s="122"/>
      <c r="T740" s="122"/>
      <c r="W740" s="5"/>
      <c r="X740" s="5"/>
      <c r="AE740" s="220"/>
      <c r="AF740" s="122"/>
      <c r="AG740" s="122"/>
      <c r="AH740" s="122"/>
      <c r="AI740" s="122"/>
      <c r="AL740" s="5"/>
      <c r="AM740" s="5"/>
      <c r="AT740" s="220"/>
      <c r="AU740" s="122"/>
      <c r="AV740" s="122"/>
      <c r="AW740" s="122"/>
      <c r="AX740" s="122"/>
      <c r="BA740" s="5"/>
      <c r="BB740" s="5"/>
    </row>
    <row r="741">
      <c r="A741" s="220"/>
      <c r="B741" s="122"/>
      <c r="C741" s="122"/>
      <c r="D741" s="122"/>
      <c r="E741" s="122"/>
      <c r="H741" s="5"/>
      <c r="I741" s="5"/>
      <c r="P741" s="220"/>
      <c r="Q741" s="122"/>
      <c r="R741" s="122"/>
      <c r="S741" s="122"/>
      <c r="T741" s="122"/>
      <c r="W741" s="5"/>
      <c r="X741" s="5"/>
      <c r="AE741" s="220"/>
      <c r="AF741" s="122"/>
      <c r="AG741" s="122"/>
      <c r="AH741" s="122"/>
      <c r="AI741" s="122"/>
      <c r="AL741" s="5"/>
      <c r="AM741" s="5"/>
      <c r="AT741" s="220"/>
      <c r="AU741" s="122"/>
      <c r="AV741" s="122"/>
      <c r="AW741" s="122"/>
      <c r="AX741" s="122"/>
      <c r="BA741" s="5"/>
      <c r="BB741" s="5"/>
    </row>
    <row r="742">
      <c r="A742" s="220"/>
      <c r="B742" s="122"/>
      <c r="C742" s="122"/>
      <c r="D742" s="122"/>
      <c r="E742" s="122"/>
      <c r="H742" s="5"/>
      <c r="I742" s="5"/>
      <c r="P742" s="220"/>
      <c r="Q742" s="122"/>
      <c r="R742" s="122"/>
      <c r="S742" s="122"/>
      <c r="T742" s="122"/>
      <c r="W742" s="5"/>
      <c r="X742" s="5"/>
      <c r="AE742" s="220"/>
      <c r="AF742" s="122"/>
      <c r="AG742" s="122"/>
      <c r="AH742" s="122"/>
      <c r="AI742" s="122"/>
      <c r="AL742" s="5"/>
      <c r="AM742" s="5"/>
      <c r="AT742" s="220"/>
      <c r="AU742" s="122"/>
      <c r="AV742" s="122"/>
      <c r="AW742" s="122"/>
      <c r="AX742" s="122"/>
      <c r="BA742" s="5"/>
      <c r="BB742" s="5"/>
    </row>
    <row r="743">
      <c r="A743" s="220"/>
      <c r="B743" s="122"/>
      <c r="C743" s="122"/>
      <c r="D743" s="122"/>
      <c r="E743" s="122"/>
      <c r="H743" s="5"/>
      <c r="I743" s="5"/>
      <c r="P743" s="220"/>
      <c r="Q743" s="122"/>
      <c r="R743" s="122"/>
      <c r="S743" s="122"/>
      <c r="T743" s="122"/>
      <c r="W743" s="5"/>
      <c r="X743" s="5"/>
      <c r="AE743" s="220"/>
      <c r="AF743" s="122"/>
      <c r="AG743" s="122"/>
      <c r="AH743" s="122"/>
      <c r="AI743" s="122"/>
      <c r="AL743" s="5"/>
      <c r="AM743" s="5"/>
      <c r="AT743" s="220"/>
      <c r="AU743" s="122"/>
      <c r="AV743" s="122"/>
      <c r="AW743" s="122"/>
      <c r="AX743" s="122"/>
      <c r="BA743" s="5"/>
      <c r="BB743" s="5"/>
    </row>
    <row r="744">
      <c r="A744" s="220"/>
      <c r="B744" s="122"/>
      <c r="C744" s="122"/>
      <c r="D744" s="122"/>
      <c r="E744" s="122"/>
      <c r="H744" s="5"/>
      <c r="I744" s="5"/>
      <c r="P744" s="220"/>
      <c r="Q744" s="122"/>
      <c r="R744" s="122"/>
      <c r="S744" s="122"/>
      <c r="T744" s="122"/>
      <c r="W744" s="5"/>
      <c r="X744" s="5"/>
      <c r="AE744" s="220"/>
      <c r="AF744" s="122"/>
      <c r="AG744" s="122"/>
      <c r="AH744" s="122"/>
      <c r="AI744" s="122"/>
      <c r="AL744" s="5"/>
      <c r="AM744" s="5"/>
      <c r="AT744" s="220"/>
      <c r="AU744" s="122"/>
      <c r="AV744" s="122"/>
      <c r="AW744" s="122"/>
      <c r="AX744" s="122"/>
      <c r="BA744" s="5"/>
      <c r="BB744" s="5"/>
    </row>
    <row r="745">
      <c r="A745" s="220"/>
      <c r="B745" s="122"/>
      <c r="C745" s="122"/>
      <c r="D745" s="122"/>
      <c r="E745" s="122"/>
      <c r="H745" s="5"/>
      <c r="I745" s="5"/>
      <c r="P745" s="220"/>
      <c r="Q745" s="122"/>
      <c r="R745" s="122"/>
      <c r="S745" s="122"/>
      <c r="T745" s="122"/>
      <c r="W745" s="5"/>
      <c r="X745" s="5"/>
      <c r="AE745" s="220"/>
      <c r="AF745" s="122"/>
      <c r="AG745" s="122"/>
      <c r="AH745" s="122"/>
      <c r="AI745" s="122"/>
      <c r="AL745" s="5"/>
      <c r="AM745" s="5"/>
      <c r="AT745" s="220"/>
      <c r="AU745" s="122"/>
      <c r="AV745" s="122"/>
      <c r="AW745" s="122"/>
      <c r="AX745" s="122"/>
      <c r="BA745" s="5"/>
      <c r="BB745" s="5"/>
    </row>
    <row r="746">
      <c r="A746" s="220"/>
      <c r="B746" s="122"/>
      <c r="C746" s="122"/>
      <c r="D746" s="122"/>
      <c r="E746" s="122"/>
      <c r="H746" s="5"/>
      <c r="I746" s="5"/>
      <c r="P746" s="220"/>
      <c r="Q746" s="122"/>
      <c r="R746" s="122"/>
      <c r="S746" s="122"/>
      <c r="T746" s="122"/>
      <c r="W746" s="5"/>
      <c r="X746" s="5"/>
      <c r="AE746" s="220"/>
      <c r="AF746" s="122"/>
      <c r="AG746" s="122"/>
      <c r="AH746" s="122"/>
      <c r="AI746" s="122"/>
      <c r="AL746" s="5"/>
      <c r="AM746" s="5"/>
      <c r="AT746" s="220"/>
      <c r="AU746" s="122"/>
      <c r="AV746" s="122"/>
      <c r="AW746" s="122"/>
      <c r="AX746" s="122"/>
      <c r="BA746" s="5"/>
      <c r="BB746" s="5"/>
    </row>
    <row r="747">
      <c r="A747" s="220"/>
      <c r="B747" s="122"/>
      <c r="C747" s="122"/>
      <c r="D747" s="122"/>
      <c r="E747" s="122"/>
      <c r="H747" s="5"/>
      <c r="I747" s="5"/>
      <c r="P747" s="220"/>
      <c r="Q747" s="122"/>
      <c r="R747" s="122"/>
      <c r="S747" s="122"/>
      <c r="T747" s="122"/>
      <c r="W747" s="5"/>
      <c r="X747" s="5"/>
      <c r="AE747" s="220"/>
      <c r="AF747" s="122"/>
      <c r="AG747" s="122"/>
      <c r="AH747" s="122"/>
      <c r="AI747" s="122"/>
      <c r="AL747" s="5"/>
      <c r="AM747" s="5"/>
      <c r="AT747" s="220"/>
      <c r="AU747" s="122"/>
      <c r="AV747" s="122"/>
      <c r="AW747" s="122"/>
      <c r="AX747" s="122"/>
      <c r="BA747" s="5"/>
      <c r="BB747" s="5"/>
    </row>
    <row r="748">
      <c r="A748" s="220"/>
      <c r="B748" s="122"/>
      <c r="C748" s="122"/>
      <c r="D748" s="122"/>
      <c r="E748" s="122"/>
      <c r="H748" s="5"/>
      <c r="I748" s="5"/>
      <c r="P748" s="220"/>
      <c r="Q748" s="122"/>
      <c r="R748" s="122"/>
      <c r="S748" s="122"/>
      <c r="T748" s="122"/>
      <c r="W748" s="5"/>
      <c r="X748" s="5"/>
      <c r="AE748" s="220"/>
      <c r="AF748" s="122"/>
      <c r="AG748" s="122"/>
      <c r="AH748" s="122"/>
      <c r="AI748" s="122"/>
      <c r="AL748" s="5"/>
      <c r="AM748" s="5"/>
      <c r="AT748" s="220"/>
      <c r="AU748" s="122"/>
      <c r="AV748" s="122"/>
      <c r="AW748" s="122"/>
      <c r="AX748" s="122"/>
      <c r="BA748" s="5"/>
      <c r="BB748" s="5"/>
    </row>
    <row r="749">
      <c r="A749" s="220"/>
      <c r="B749" s="122"/>
      <c r="C749" s="122"/>
      <c r="D749" s="122"/>
      <c r="E749" s="122"/>
      <c r="H749" s="5"/>
      <c r="I749" s="5"/>
      <c r="P749" s="220"/>
      <c r="Q749" s="122"/>
      <c r="R749" s="122"/>
      <c r="S749" s="122"/>
      <c r="T749" s="122"/>
      <c r="W749" s="5"/>
      <c r="X749" s="5"/>
      <c r="AE749" s="220"/>
      <c r="AF749" s="122"/>
      <c r="AG749" s="122"/>
      <c r="AH749" s="122"/>
      <c r="AI749" s="122"/>
      <c r="AL749" s="5"/>
      <c r="AM749" s="5"/>
      <c r="AT749" s="220"/>
      <c r="AU749" s="122"/>
      <c r="AV749" s="122"/>
      <c r="AW749" s="122"/>
      <c r="AX749" s="122"/>
      <c r="BA749" s="5"/>
      <c r="BB749" s="5"/>
    </row>
    <row r="750">
      <c r="A750" s="220"/>
      <c r="B750" s="122"/>
      <c r="C750" s="122"/>
      <c r="D750" s="122"/>
      <c r="E750" s="122"/>
      <c r="H750" s="5"/>
      <c r="I750" s="5"/>
      <c r="P750" s="220"/>
      <c r="Q750" s="122"/>
      <c r="R750" s="122"/>
      <c r="S750" s="122"/>
      <c r="T750" s="122"/>
      <c r="W750" s="5"/>
      <c r="X750" s="5"/>
      <c r="AE750" s="220"/>
      <c r="AF750" s="122"/>
      <c r="AG750" s="122"/>
      <c r="AH750" s="122"/>
      <c r="AI750" s="122"/>
      <c r="AL750" s="5"/>
      <c r="AM750" s="5"/>
      <c r="AT750" s="220"/>
      <c r="AU750" s="122"/>
      <c r="AV750" s="122"/>
      <c r="AW750" s="122"/>
      <c r="AX750" s="122"/>
      <c r="BA750" s="5"/>
      <c r="BB750" s="5"/>
    </row>
    <row r="751">
      <c r="A751" s="220"/>
      <c r="B751" s="122"/>
      <c r="C751" s="122"/>
      <c r="D751" s="122"/>
      <c r="E751" s="122"/>
      <c r="H751" s="5"/>
      <c r="I751" s="5"/>
      <c r="P751" s="220"/>
      <c r="Q751" s="122"/>
      <c r="R751" s="122"/>
      <c r="S751" s="122"/>
      <c r="T751" s="122"/>
      <c r="W751" s="5"/>
      <c r="X751" s="5"/>
      <c r="AE751" s="220"/>
      <c r="AF751" s="122"/>
      <c r="AG751" s="122"/>
      <c r="AH751" s="122"/>
      <c r="AI751" s="122"/>
      <c r="AL751" s="5"/>
      <c r="AM751" s="5"/>
      <c r="AT751" s="220"/>
      <c r="AU751" s="122"/>
      <c r="AV751" s="122"/>
      <c r="AW751" s="122"/>
      <c r="AX751" s="122"/>
      <c r="BA751" s="5"/>
      <c r="BB751" s="5"/>
    </row>
    <row r="752">
      <c r="A752" s="220"/>
      <c r="B752" s="122"/>
      <c r="C752" s="122"/>
      <c r="D752" s="122"/>
      <c r="E752" s="122"/>
      <c r="H752" s="5"/>
      <c r="I752" s="5"/>
      <c r="P752" s="220"/>
      <c r="Q752" s="122"/>
      <c r="R752" s="122"/>
      <c r="S752" s="122"/>
      <c r="T752" s="122"/>
      <c r="W752" s="5"/>
      <c r="X752" s="5"/>
      <c r="AE752" s="220"/>
      <c r="AF752" s="122"/>
      <c r="AG752" s="122"/>
      <c r="AH752" s="122"/>
      <c r="AI752" s="122"/>
      <c r="AL752" s="5"/>
      <c r="AM752" s="5"/>
      <c r="AT752" s="220"/>
      <c r="AU752" s="122"/>
      <c r="AV752" s="122"/>
      <c r="AW752" s="122"/>
      <c r="AX752" s="122"/>
      <c r="BA752" s="5"/>
      <c r="BB752" s="5"/>
    </row>
    <row r="753">
      <c r="A753" s="220"/>
      <c r="B753" s="122"/>
      <c r="C753" s="122"/>
      <c r="D753" s="122"/>
      <c r="E753" s="122"/>
      <c r="H753" s="5"/>
      <c r="I753" s="5"/>
      <c r="P753" s="220"/>
      <c r="Q753" s="122"/>
      <c r="R753" s="122"/>
      <c r="S753" s="122"/>
      <c r="T753" s="122"/>
      <c r="W753" s="5"/>
      <c r="X753" s="5"/>
      <c r="AE753" s="220"/>
      <c r="AF753" s="122"/>
      <c r="AG753" s="122"/>
      <c r="AH753" s="122"/>
      <c r="AI753" s="122"/>
      <c r="AL753" s="5"/>
      <c r="AM753" s="5"/>
      <c r="AT753" s="220"/>
      <c r="AU753" s="122"/>
      <c r="AV753" s="122"/>
      <c r="AW753" s="122"/>
      <c r="AX753" s="122"/>
      <c r="BA753" s="5"/>
      <c r="BB753" s="5"/>
    </row>
    <row r="754">
      <c r="A754" s="220"/>
      <c r="B754" s="122"/>
      <c r="C754" s="122"/>
      <c r="D754" s="122"/>
      <c r="E754" s="122"/>
      <c r="H754" s="5"/>
      <c r="I754" s="5"/>
      <c r="P754" s="220"/>
      <c r="Q754" s="122"/>
      <c r="R754" s="122"/>
      <c r="S754" s="122"/>
      <c r="T754" s="122"/>
      <c r="W754" s="5"/>
      <c r="X754" s="5"/>
      <c r="AE754" s="220"/>
      <c r="AF754" s="122"/>
      <c r="AG754" s="122"/>
      <c r="AH754" s="122"/>
      <c r="AI754" s="122"/>
      <c r="AL754" s="5"/>
      <c r="AM754" s="5"/>
      <c r="AT754" s="220"/>
      <c r="AU754" s="122"/>
      <c r="AV754" s="122"/>
      <c r="AW754" s="122"/>
      <c r="AX754" s="122"/>
      <c r="BA754" s="5"/>
      <c r="BB754" s="5"/>
    </row>
    <row r="755">
      <c r="A755" s="220"/>
      <c r="B755" s="122"/>
      <c r="C755" s="122"/>
      <c r="D755" s="122"/>
      <c r="E755" s="122"/>
      <c r="H755" s="5"/>
      <c r="I755" s="5"/>
      <c r="P755" s="220"/>
      <c r="Q755" s="122"/>
      <c r="R755" s="122"/>
      <c r="S755" s="122"/>
      <c r="T755" s="122"/>
      <c r="W755" s="5"/>
      <c r="X755" s="5"/>
      <c r="AE755" s="220"/>
      <c r="AF755" s="122"/>
      <c r="AG755" s="122"/>
      <c r="AH755" s="122"/>
      <c r="AI755" s="122"/>
      <c r="AL755" s="5"/>
      <c r="AM755" s="5"/>
      <c r="AT755" s="220"/>
      <c r="AU755" s="122"/>
      <c r="AV755" s="122"/>
      <c r="AW755" s="122"/>
      <c r="AX755" s="122"/>
      <c r="BA755" s="5"/>
      <c r="BB755" s="5"/>
    </row>
    <row r="756">
      <c r="A756" s="220"/>
      <c r="B756" s="122"/>
      <c r="C756" s="122"/>
      <c r="D756" s="122"/>
      <c r="E756" s="122"/>
      <c r="H756" s="5"/>
      <c r="I756" s="5"/>
      <c r="P756" s="220"/>
      <c r="Q756" s="122"/>
      <c r="R756" s="122"/>
      <c r="S756" s="122"/>
      <c r="T756" s="122"/>
      <c r="W756" s="5"/>
      <c r="X756" s="5"/>
      <c r="AE756" s="220"/>
      <c r="AF756" s="122"/>
      <c r="AG756" s="122"/>
      <c r="AH756" s="122"/>
      <c r="AI756" s="122"/>
      <c r="AL756" s="5"/>
      <c r="AM756" s="5"/>
      <c r="AT756" s="220"/>
      <c r="AU756" s="122"/>
      <c r="AV756" s="122"/>
      <c r="AW756" s="122"/>
      <c r="AX756" s="122"/>
      <c r="BA756" s="5"/>
      <c r="BB756" s="5"/>
    </row>
    <row r="757">
      <c r="A757" s="220"/>
      <c r="B757" s="122"/>
      <c r="C757" s="122"/>
      <c r="D757" s="122"/>
      <c r="E757" s="122"/>
      <c r="H757" s="5"/>
      <c r="I757" s="5"/>
      <c r="P757" s="220"/>
      <c r="Q757" s="122"/>
      <c r="R757" s="122"/>
      <c r="S757" s="122"/>
      <c r="T757" s="122"/>
      <c r="W757" s="5"/>
      <c r="X757" s="5"/>
      <c r="AE757" s="220"/>
      <c r="AF757" s="122"/>
      <c r="AG757" s="122"/>
      <c r="AH757" s="122"/>
      <c r="AI757" s="122"/>
      <c r="AL757" s="5"/>
      <c r="AM757" s="5"/>
      <c r="AT757" s="220"/>
      <c r="AU757" s="122"/>
      <c r="AV757" s="122"/>
      <c r="AW757" s="122"/>
      <c r="AX757" s="122"/>
      <c r="BA757" s="5"/>
      <c r="BB757" s="5"/>
    </row>
    <row r="758">
      <c r="A758" s="220"/>
      <c r="B758" s="122"/>
      <c r="C758" s="122"/>
      <c r="D758" s="122"/>
      <c r="E758" s="122"/>
      <c r="H758" s="5"/>
      <c r="I758" s="5"/>
      <c r="P758" s="220"/>
      <c r="Q758" s="122"/>
      <c r="R758" s="122"/>
      <c r="S758" s="122"/>
      <c r="T758" s="122"/>
      <c r="W758" s="5"/>
      <c r="X758" s="5"/>
      <c r="AE758" s="220"/>
      <c r="AF758" s="122"/>
      <c r="AG758" s="122"/>
      <c r="AH758" s="122"/>
      <c r="AI758" s="122"/>
      <c r="AL758" s="5"/>
      <c r="AM758" s="5"/>
      <c r="AT758" s="220"/>
      <c r="AU758" s="122"/>
      <c r="AV758" s="122"/>
      <c r="AW758" s="122"/>
      <c r="AX758" s="122"/>
      <c r="BA758" s="5"/>
      <c r="BB758" s="5"/>
    </row>
    <row r="759">
      <c r="A759" s="220"/>
      <c r="B759" s="122"/>
      <c r="C759" s="122"/>
      <c r="D759" s="122"/>
      <c r="E759" s="122"/>
      <c r="H759" s="5"/>
      <c r="I759" s="5"/>
      <c r="P759" s="220"/>
      <c r="Q759" s="122"/>
      <c r="R759" s="122"/>
      <c r="S759" s="122"/>
      <c r="T759" s="122"/>
      <c r="W759" s="5"/>
      <c r="X759" s="5"/>
      <c r="AE759" s="220"/>
      <c r="AF759" s="122"/>
      <c r="AG759" s="122"/>
      <c r="AH759" s="122"/>
      <c r="AI759" s="122"/>
      <c r="AL759" s="5"/>
      <c r="AM759" s="5"/>
      <c r="AT759" s="220"/>
      <c r="AU759" s="122"/>
      <c r="AV759" s="122"/>
      <c r="AW759" s="122"/>
      <c r="AX759" s="122"/>
      <c r="BA759" s="5"/>
      <c r="BB759" s="5"/>
    </row>
    <row r="760">
      <c r="A760" s="220"/>
      <c r="B760" s="122"/>
      <c r="C760" s="122"/>
      <c r="D760" s="122"/>
      <c r="E760" s="122"/>
      <c r="H760" s="5"/>
      <c r="I760" s="5"/>
      <c r="P760" s="220"/>
      <c r="Q760" s="122"/>
      <c r="R760" s="122"/>
      <c r="S760" s="122"/>
      <c r="T760" s="122"/>
      <c r="W760" s="5"/>
      <c r="X760" s="5"/>
      <c r="AE760" s="220"/>
      <c r="AF760" s="122"/>
      <c r="AG760" s="122"/>
      <c r="AH760" s="122"/>
      <c r="AI760" s="122"/>
      <c r="AL760" s="5"/>
      <c r="AM760" s="5"/>
      <c r="AT760" s="220"/>
      <c r="AU760" s="122"/>
      <c r="AV760" s="122"/>
      <c r="AW760" s="122"/>
      <c r="AX760" s="122"/>
      <c r="BA760" s="5"/>
      <c r="BB760" s="5"/>
    </row>
    <row r="761">
      <c r="A761" s="220"/>
      <c r="B761" s="122"/>
      <c r="C761" s="122"/>
      <c r="D761" s="122"/>
      <c r="E761" s="122"/>
      <c r="H761" s="5"/>
      <c r="I761" s="5"/>
      <c r="P761" s="220"/>
      <c r="Q761" s="122"/>
      <c r="R761" s="122"/>
      <c r="S761" s="122"/>
      <c r="T761" s="122"/>
      <c r="W761" s="5"/>
      <c r="X761" s="5"/>
      <c r="AE761" s="220"/>
      <c r="AF761" s="122"/>
      <c r="AG761" s="122"/>
      <c r="AH761" s="122"/>
      <c r="AI761" s="122"/>
      <c r="AL761" s="5"/>
      <c r="AM761" s="5"/>
      <c r="AT761" s="220"/>
      <c r="AU761" s="122"/>
      <c r="AV761" s="122"/>
      <c r="AW761" s="122"/>
      <c r="AX761" s="122"/>
      <c r="BA761" s="5"/>
      <c r="BB761" s="5"/>
    </row>
    <row r="762">
      <c r="A762" s="220"/>
      <c r="B762" s="122"/>
      <c r="C762" s="122"/>
      <c r="D762" s="122"/>
      <c r="E762" s="122"/>
      <c r="H762" s="5"/>
      <c r="I762" s="5"/>
      <c r="P762" s="220"/>
      <c r="Q762" s="122"/>
      <c r="R762" s="122"/>
      <c r="S762" s="122"/>
      <c r="T762" s="122"/>
      <c r="W762" s="5"/>
      <c r="X762" s="5"/>
      <c r="AE762" s="220"/>
      <c r="AF762" s="122"/>
      <c r="AG762" s="122"/>
      <c r="AH762" s="122"/>
      <c r="AI762" s="122"/>
      <c r="AL762" s="5"/>
      <c r="AM762" s="5"/>
      <c r="AT762" s="220"/>
      <c r="AU762" s="122"/>
      <c r="AV762" s="122"/>
      <c r="AW762" s="122"/>
      <c r="AX762" s="122"/>
      <c r="BA762" s="5"/>
      <c r="BB762" s="5"/>
    </row>
    <row r="763">
      <c r="A763" s="220"/>
      <c r="B763" s="122"/>
      <c r="C763" s="122"/>
      <c r="D763" s="122"/>
      <c r="E763" s="122"/>
      <c r="H763" s="5"/>
      <c r="I763" s="5"/>
      <c r="P763" s="220"/>
      <c r="Q763" s="122"/>
      <c r="R763" s="122"/>
      <c r="S763" s="122"/>
      <c r="T763" s="122"/>
      <c r="W763" s="5"/>
      <c r="X763" s="5"/>
      <c r="AE763" s="220"/>
      <c r="AF763" s="122"/>
      <c r="AG763" s="122"/>
      <c r="AH763" s="122"/>
      <c r="AI763" s="122"/>
      <c r="AL763" s="5"/>
      <c r="AM763" s="5"/>
      <c r="AT763" s="220"/>
      <c r="AU763" s="122"/>
      <c r="AV763" s="122"/>
      <c r="AW763" s="122"/>
      <c r="AX763" s="122"/>
      <c r="BA763" s="5"/>
      <c r="BB763" s="5"/>
    </row>
    <row r="764">
      <c r="A764" s="220"/>
      <c r="B764" s="122"/>
      <c r="C764" s="122"/>
      <c r="D764" s="122"/>
      <c r="E764" s="122"/>
      <c r="H764" s="5"/>
      <c r="I764" s="5"/>
      <c r="P764" s="220"/>
      <c r="Q764" s="122"/>
      <c r="R764" s="122"/>
      <c r="S764" s="122"/>
      <c r="T764" s="122"/>
      <c r="W764" s="5"/>
      <c r="X764" s="5"/>
      <c r="AE764" s="220"/>
      <c r="AF764" s="122"/>
      <c r="AG764" s="122"/>
      <c r="AH764" s="122"/>
      <c r="AI764" s="122"/>
      <c r="AL764" s="5"/>
      <c r="AM764" s="5"/>
      <c r="AT764" s="220"/>
      <c r="AU764" s="122"/>
      <c r="AV764" s="122"/>
      <c r="AW764" s="122"/>
      <c r="AX764" s="122"/>
      <c r="BA764" s="5"/>
      <c r="BB764" s="5"/>
    </row>
    <row r="765">
      <c r="A765" s="220"/>
      <c r="B765" s="122"/>
      <c r="C765" s="122"/>
      <c r="D765" s="122"/>
      <c r="E765" s="122"/>
      <c r="H765" s="5"/>
      <c r="I765" s="5"/>
      <c r="P765" s="220"/>
      <c r="Q765" s="122"/>
      <c r="R765" s="122"/>
      <c r="S765" s="122"/>
      <c r="T765" s="122"/>
      <c r="W765" s="5"/>
      <c r="X765" s="5"/>
      <c r="AE765" s="220"/>
      <c r="AF765" s="122"/>
      <c r="AG765" s="122"/>
      <c r="AH765" s="122"/>
      <c r="AI765" s="122"/>
      <c r="AL765" s="5"/>
      <c r="AM765" s="5"/>
      <c r="AT765" s="220"/>
      <c r="AU765" s="122"/>
      <c r="AV765" s="122"/>
      <c r="AW765" s="122"/>
      <c r="AX765" s="122"/>
      <c r="BA765" s="5"/>
      <c r="BB765" s="5"/>
    </row>
    <row r="766">
      <c r="A766" s="220"/>
      <c r="B766" s="122"/>
      <c r="C766" s="122"/>
      <c r="D766" s="122"/>
      <c r="E766" s="122"/>
      <c r="H766" s="5"/>
      <c r="I766" s="5"/>
      <c r="P766" s="220"/>
      <c r="Q766" s="122"/>
      <c r="R766" s="122"/>
      <c r="S766" s="122"/>
      <c r="T766" s="122"/>
      <c r="W766" s="5"/>
      <c r="X766" s="5"/>
      <c r="AE766" s="220"/>
      <c r="AF766" s="122"/>
      <c r="AG766" s="122"/>
      <c r="AH766" s="122"/>
      <c r="AI766" s="122"/>
      <c r="AL766" s="5"/>
      <c r="AM766" s="5"/>
      <c r="AT766" s="220"/>
      <c r="AU766" s="122"/>
      <c r="AV766" s="122"/>
      <c r="AW766" s="122"/>
      <c r="AX766" s="122"/>
      <c r="BA766" s="5"/>
      <c r="BB766" s="5"/>
    </row>
    <row r="767">
      <c r="A767" s="220"/>
      <c r="B767" s="122"/>
      <c r="C767" s="122"/>
      <c r="D767" s="122"/>
      <c r="E767" s="122"/>
      <c r="H767" s="5"/>
      <c r="I767" s="5"/>
      <c r="P767" s="220"/>
      <c r="Q767" s="122"/>
      <c r="R767" s="122"/>
      <c r="S767" s="122"/>
      <c r="T767" s="122"/>
      <c r="W767" s="5"/>
      <c r="X767" s="5"/>
      <c r="AE767" s="220"/>
      <c r="AF767" s="122"/>
      <c r="AG767" s="122"/>
      <c r="AH767" s="122"/>
      <c r="AI767" s="122"/>
      <c r="AL767" s="5"/>
      <c r="AM767" s="5"/>
      <c r="AT767" s="220"/>
      <c r="AU767" s="122"/>
      <c r="AV767" s="122"/>
      <c r="AW767" s="122"/>
      <c r="AX767" s="122"/>
      <c r="BA767" s="5"/>
      <c r="BB767" s="5"/>
    </row>
    <row r="768">
      <c r="A768" s="220"/>
      <c r="B768" s="122"/>
      <c r="C768" s="122"/>
      <c r="D768" s="122"/>
      <c r="E768" s="122"/>
      <c r="H768" s="5"/>
      <c r="I768" s="5"/>
      <c r="P768" s="220"/>
      <c r="Q768" s="122"/>
      <c r="R768" s="122"/>
      <c r="S768" s="122"/>
      <c r="T768" s="122"/>
      <c r="W768" s="5"/>
      <c r="X768" s="5"/>
      <c r="AE768" s="220"/>
      <c r="AF768" s="122"/>
      <c r="AG768" s="122"/>
      <c r="AH768" s="122"/>
      <c r="AI768" s="122"/>
      <c r="AL768" s="5"/>
      <c r="AM768" s="5"/>
      <c r="AT768" s="220"/>
      <c r="AU768" s="122"/>
      <c r="AV768" s="122"/>
      <c r="AW768" s="122"/>
      <c r="AX768" s="122"/>
      <c r="BA768" s="5"/>
      <c r="BB768" s="5"/>
    </row>
    <row r="769">
      <c r="A769" s="220"/>
      <c r="B769" s="122"/>
      <c r="C769" s="122"/>
      <c r="D769" s="122"/>
      <c r="E769" s="122"/>
      <c r="H769" s="5"/>
      <c r="I769" s="5"/>
      <c r="P769" s="220"/>
      <c r="Q769" s="122"/>
      <c r="R769" s="122"/>
      <c r="S769" s="122"/>
      <c r="T769" s="122"/>
      <c r="W769" s="5"/>
      <c r="X769" s="5"/>
      <c r="AE769" s="220"/>
      <c r="AF769" s="122"/>
      <c r="AG769" s="122"/>
      <c r="AH769" s="122"/>
      <c r="AI769" s="122"/>
      <c r="AL769" s="5"/>
      <c r="AM769" s="5"/>
      <c r="AT769" s="220"/>
      <c r="AU769" s="122"/>
      <c r="AV769" s="122"/>
      <c r="AW769" s="122"/>
      <c r="AX769" s="122"/>
      <c r="BA769" s="5"/>
      <c r="BB769" s="5"/>
    </row>
    <row r="770">
      <c r="A770" s="220"/>
      <c r="B770" s="122"/>
      <c r="C770" s="122"/>
      <c r="D770" s="122"/>
      <c r="E770" s="122"/>
      <c r="H770" s="5"/>
      <c r="I770" s="5"/>
      <c r="P770" s="220"/>
      <c r="Q770" s="122"/>
      <c r="R770" s="122"/>
      <c r="S770" s="122"/>
      <c r="T770" s="122"/>
      <c r="W770" s="5"/>
      <c r="X770" s="5"/>
      <c r="AE770" s="220"/>
      <c r="AF770" s="122"/>
      <c r="AG770" s="122"/>
      <c r="AH770" s="122"/>
      <c r="AI770" s="122"/>
      <c r="AL770" s="5"/>
      <c r="AM770" s="5"/>
      <c r="AT770" s="220"/>
      <c r="AU770" s="122"/>
      <c r="AV770" s="122"/>
      <c r="AW770" s="122"/>
      <c r="AX770" s="122"/>
      <c r="BA770" s="5"/>
      <c r="BB770" s="5"/>
    </row>
    <row r="771">
      <c r="A771" s="220"/>
      <c r="B771" s="122"/>
      <c r="C771" s="122"/>
      <c r="D771" s="122"/>
      <c r="E771" s="122"/>
      <c r="H771" s="5"/>
      <c r="I771" s="5"/>
      <c r="P771" s="220"/>
      <c r="Q771" s="122"/>
      <c r="R771" s="122"/>
      <c r="S771" s="122"/>
      <c r="T771" s="122"/>
      <c r="W771" s="5"/>
      <c r="X771" s="5"/>
      <c r="AE771" s="220"/>
      <c r="AF771" s="122"/>
      <c r="AG771" s="122"/>
      <c r="AH771" s="122"/>
      <c r="AI771" s="122"/>
      <c r="AL771" s="5"/>
      <c r="AM771" s="5"/>
      <c r="AT771" s="220"/>
      <c r="AU771" s="122"/>
      <c r="AV771" s="122"/>
      <c r="AW771" s="122"/>
      <c r="AX771" s="122"/>
      <c r="BA771" s="5"/>
      <c r="BB771" s="5"/>
    </row>
    <row r="772">
      <c r="A772" s="220"/>
      <c r="B772" s="122"/>
      <c r="C772" s="122"/>
      <c r="D772" s="122"/>
      <c r="E772" s="122"/>
      <c r="H772" s="5"/>
      <c r="I772" s="5"/>
      <c r="P772" s="220"/>
      <c r="Q772" s="122"/>
      <c r="R772" s="122"/>
      <c r="S772" s="122"/>
      <c r="T772" s="122"/>
      <c r="W772" s="5"/>
      <c r="X772" s="5"/>
      <c r="AE772" s="220"/>
      <c r="AF772" s="122"/>
      <c r="AG772" s="122"/>
      <c r="AH772" s="122"/>
      <c r="AI772" s="122"/>
      <c r="AL772" s="5"/>
      <c r="AM772" s="5"/>
      <c r="AT772" s="220"/>
      <c r="AU772" s="122"/>
      <c r="AV772" s="122"/>
      <c r="AW772" s="122"/>
      <c r="AX772" s="122"/>
      <c r="BA772" s="5"/>
      <c r="BB772" s="5"/>
    </row>
    <row r="773">
      <c r="A773" s="220"/>
      <c r="B773" s="122"/>
      <c r="C773" s="122"/>
      <c r="D773" s="122"/>
      <c r="E773" s="122"/>
      <c r="H773" s="5"/>
      <c r="I773" s="5"/>
      <c r="P773" s="220"/>
      <c r="Q773" s="122"/>
      <c r="R773" s="122"/>
      <c r="S773" s="122"/>
      <c r="T773" s="122"/>
      <c r="W773" s="5"/>
      <c r="X773" s="5"/>
      <c r="AE773" s="220"/>
      <c r="AF773" s="122"/>
      <c r="AG773" s="122"/>
      <c r="AH773" s="122"/>
      <c r="AI773" s="122"/>
      <c r="AL773" s="5"/>
      <c r="AM773" s="5"/>
      <c r="AT773" s="220"/>
      <c r="AU773" s="122"/>
      <c r="AV773" s="122"/>
      <c r="AW773" s="122"/>
      <c r="AX773" s="122"/>
      <c r="BA773" s="5"/>
      <c r="BB773" s="5"/>
    </row>
    <row r="774">
      <c r="A774" s="220"/>
      <c r="B774" s="122"/>
      <c r="C774" s="122"/>
      <c r="D774" s="122"/>
      <c r="E774" s="122"/>
      <c r="H774" s="5"/>
      <c r="I774" s="5"/>
      <c r="P774" s="220"/>
      <c r="Q774" s="122"/>
      <c r="R774" s="122"/>
      <c r="S774" s="122"/>
      <c r="T774" s="122"/>
      <c r="W774" s="5"/>
      <c r="X774" s="5"/>
      <c r="AE774" s="220"/>
      <c r="AF774" s="122"/>
      <c r="AG774" s="122"/>
      <c r="AH774" s="122"/>
      <c r="AI774" s="122"/>
      <c r="AL774" s="5"/>
      <c r="AM774" s="5"/>
      <c r="AT774" s="220"/>
      <c r="AU774" s="122"/>
      <c r="AV774" s="122"/>
      <c r="AW774" s="122"/>
      <c r="AX774" s="122"/>
      <c r="BA774" s="5"/>
      <c r="BB774" s="5"/>
    </row>
    <row r="775">
      <c r="A775" s="220"/>
      <c r="B775" s="122"/>
      <c r="C775" s="122"/>
      <c r="D775" s="122"/>
      <c r="E775" s="122"/>
      <c r="H775" s="5"/>
      <c r="I775" s="5"/>
      <c r="P775" s="220"/>
      <c r="Q775" s="122"/>
      <c r="R775" s="122"/>
      <c r="S775" s="122"/>
      <c r="T775" s="122"/>
      <c r="W775" s="5"/>
      <c r="X775" s="5"/>
      <c r="AE775" s="220"/>
      <c r="AF775" s="122"/>
      <c r="AG775" s="122"/>
      <c r="AH775" s="122"/>
      <c r="AI775" s="122"/>
      <c r="AL775" s="5"/>
      <c r="AM775" s="5"/>
      <c r="AT775" s="220"/>
      <c r="AU775" s="122"/>
      <c r="AV775" s="122"/>
      <c r="AW775" s="122"/>
      <c r="AX775" s="122"/>
      <c r="BA775" s="5"/>
      <c r="BB775" s="5"/>
    </row>
    <row r="776">
      <c r="A776" s="220"/>
      <c r="B776" s="122"/>
      <c r="C776" s="122"/>
      <c r="D776" s="122"/>
      <c r="E776" s="122"/>
      <c r="H776" s="5"/>
      <c r="I776" s="5"/>
      <c r="P776" s="220"/>
      <c r="Q776" s="122"/>
      <c r="R776" s="122"/>
      <c r="S776" s="122"/>
      <c r="T776" s="122"/>
      <c r="W776" s="5"/>
      <c r="X776" s="5"/>
      <c r="AE776" s="220"/>
      <c r="AF776" s="122"/>
      <c r="AG776" s="122"/>
      <c r="AH776" s="122"/>
      <c r="AI776" s="122"/>
      <c r="AL776" s="5"/>
      <c r="AM776" s="5"/>
      <c r="AT776" s="220"/>
      <c r="AU776" s="122"/>
      <c r="AV776" s="122"/>
      <c r="AW776" s="122"/>
      <c r="AX776" s="122"/>
      <c r="BA776" s="5"/>
      <c r="BB776" s="5"/>
    </row>
    <row r="777">
      <c r="A777" s="220"/>
      <c r="B777" s="122"/>
      <c r="C777" s="122"/>
      <c r="D777" s="122"/>
      <c r="E777" s="122"/>
      <c r="H777" s="5"/>
      <c r="I777" s="5"/>
      <c r="P777" s="220"/>
      <c r="Q777" s="122"/>
      <c r="R777" s="122"/>
      <c r="S777" s="122"/>
      <c r="T777" s="122"/>
      <c r="W777" s="5"/>
      <c r="X777" s="5"/>
      <c r="AE777" s="220"/>
      <c r="AF777" s="122"/>
      <c r="AG777" s="122"/>
      <c r="AH777" s="122"/>
      <c r="AI777" s="122"/>
      <c r="AL777" s="5"/>
      <c r="AM777" s="5"/>
      <c r="AT777" s="220"/>
      <c r="AU777" s="122"/>
      <c r="AV777" s="122"/>
      <c r="AW777" s="122"/>
      <c r="AX777" s="122"/>
      <c r="BA777" s="5"/>
      <c r="BB777" s="5"/>
    </row>
    <row r="778">
      <c r="A778" s="220"/>
      <c r="B778" s="122"/>
      <c r="C778" s="122"/>
      <c r="D778" s="122"/>
      <c r="E778" s="122"/>
      <c r="H778" s="5"/>
      <c r="I778" s="5"/>
      <c r="P778" s="220"/>
      <c r="Q778" s="122"/>
      <c r="R778" s="122"/>
      <c r="S778" s="122"/>
      <c r="T778" s="122"/>
      <c r="W778" s="5"/>
      <c r="X778" s="5"/>
      <c r="AE778" s="220"/>
      <c r="AF778" s="122"/>
      <c r="AG778" s="122"/>
      <c r="AH778" s="122"/>
      <c r="AI778" s="122"/>
      <c r="AL778" s="5"/>
      <c r="AM778" s="5"/>
      <c r="AT778" s="220"/>
      <c r="AU778" s="122"/>
      <c r="AV778" s="122"/>
      <c r="AW778" s="122"/>
      <c r="AX778" s="122"/>
      <c r="BA778" s="5"/>
      <c r="BB778" s="5"/>
    </row>
    <row r="779">
      <c r="A779" s="220"/>
      <c r="B779" s="122"/>
      <c r="C779" s="122"/>
      <c r="D779" s="122"/>
      <c r="E779" s="122"/>
      <c r="H779" s="5"/>
      <c r="I779" s="5"/>
      <c r="P779" s="220"/>
      <c r="Q779" s="122"/>
      <c r="R779" s="122"/>
      <c r="S779" s="122"/>
      <c r="T779" s="122"/>
      <c r="W779" s="5"/>
      <c r="X779" s="5"/>
      <c r="AE779" s="220"/>
      <c r="AF779" s="122"/>
      <c r="AG779" s="122"/>
      <c r="AH779" s="122"/>
      <c r="AI779" s="122"/>
      <c r="AL779" s="5"/>
      <c r="AM779" s="5"/>
      <c r="AT779" s="220"/>
      <c r="AU779" s="122"/>
      <c r="AV779" s="122"/>
      <c r="AW779" s="122"/>
      <c r="AX779" s="122"/>
      <c r="BA779" s="5"/>
      <c r="BB779" s="5"/>
    </row>
    <row r="780">
      <c r="A780" s="220"/>
      <c r="B780" s="122"/>
      <c r="C780" s="122"/>
      <c r="D780" s="122"/>
      <c r="E780" s="122"/>
      <c r="H780" s="5"/>
      <c r="I780" s="5"/>
      <c r="P780" s="220"/>
      <c r="Q780" s="122"/>
      <c r="R780" s="122"/>
      <c r="S780" s="122"/>
      <c r="T780" s="122"/>
      <c r="W780" s="5"/>
      <c r="X780" s="5"/>
      <c r="AE780" s="220"/>
      <c r="AF780" s="122"/>
      <c r="AG780" s="122"/>
      <c r="AH780" s="122"/>
      <c r="AI780" s="122"/>
      <c r="AL780" s="5"/>
      <c r="AM780" s="5"/>
      <c r="AT780" s="220"/>
      <c r="AU780" s="122"/>
      <c r="AV780" s="122"/>
      <c r="AW780" s="122"/>
      <c r="AX780" s="122"/>
      <c r="BA780" s="5"/>
      <c r="BB780" s="5"/>
    </row>
    <row r="781">
      <c r="A781" s="220"/>
      <c r="B781" s="122"/>
      <c r="C781" s="122"/>
      <c r="D781" s="122"/>
      <c r="E781" s="122"/>
      <c r="H781" s="5"/>
      <c r="I781" s="5"/>
      <c r="P781" s="220"/>
      <c r="Q781" s="122"/>
      <c r="R781" s="122"/>
      <c r="S781" s="122"/>
      <c r="T781" s="122"/>
      <c r="W781" s="5"/>
      <c r="X781" s="5"/>
      <c r="AE781" s="220"/>
      <c r="AF781" s="122"/>
      <c r="AG781" s="122"/>
      <c r="AH781" s="122"/>
      <c r="AI781" s="122"/>
      <c r="AL781" s="5"/>
      <c r="AM781" s="5"/>
      <c r="AT781" s="220"/>
      <c r="AU781" s="122"/>
      <c r="AV781" s="122"/>
      <c r="AW781" s="122"/>
      <c r="AX781" s="122"/>
      <c r="BA781" s="5"/>
      <c r="BB781" s="5"/>
    </row>
    <row r="782">
      <c r="A782" s="220"/>
      <c r="B782" s="122"/>
      <c r="C782" s="122"/>
      <c r="D782" s="122"/>
      <c r="E782" s="122"/>
      <c r="H782" s="5"/>
      <c r="I782" s="5"/>
      <c r="P782" s="220"/>
      <c r="Q782" s="122"/>
      <c r="R782" s="122"/>
      <c r="S782" s="122"/>
      <c r="T782" s="122"/>
      <c r="W782" s="5"/>
      <c r="X782" s="5"/>
      <c r="AE782" s="220"/>
      <c r="AF782" s="122"/>
      <c r="AG782" s="122"/>
      <c r="AH782" s="122"/>
      <c r="AI782" s="122"/>
      <c r="AL782" s="5"/>
      <c r="AM782" s="5"/>
      <c r="AT782" s="220"/>
      <c r="AU782" s="122"/>
      <c r="AV782" s="122"/>
      <c r="AW782" s="122"/>
      <c r="AX782" s="122"/>
      <c r="BA782" s="5"/>
      <c r="BB782" s="5"/>
    </row>
    <row r="783">
      <c r="A783" s="220"/>
      <c r="B783" s="122"/>
      <c r="C783" s="122"/>
      <c r="D783" s="122"/>
      <c r="E783" s="122"/>
      <c r="H783" s="5"/>
      <c r="I783" s="5"/>
      <c r="P783" s="220"/>
      <c r="Q783" s="122"/>
      <c r="R783" s="122"/>
      <c r="S783" s="122"/>
      <c r="T783" s="122"/>
      <c r="W783" s="5"/>
      <c r="X783" s="5"/>
      <c r="AE783" s="220"/>
      <c r="AF783" s="122"/>
      <c r="AG783" s="122"/>
      <c r="AH783" s="122"/>
      <c r="AI783" s="122"/>
      <c r="AL783" s="5"/>
      <c r="AM783" s="5"/>
      <c r="AT783" s="220"/>
      <c r="AU783" s="122"/>
      <c r="AV783" s="122"/>
      <c r="AW783" s="122"/>
      <c r="AX783" s="122"/>
      <c r="BA783" s="5"/>
      <c r="BB783" s="5"/>
    </row>
    <row r="784">
      <c r="A784" s="220"/>
      <c r="B784" s="122"/>
      <c r="C784" s="122"/>
      <c r="D784" s="122"/>
      <c r="E784" s="122"/>
      <c r="H784" s="5"/>
      <c r="I784" s="5"/>
      <c r="P784" s="220"/>
      <c r="Q784" s="122"/>
      <c r="R784" s="122"/>
      <c r="S784" s="122"/>
      <c r="T784" s="122"/>
      <c r="W784" s="5"/>
      <c r="X784" s="5"/>
      <c r="AE784" s="220"/>
      <c r="AF784" s="122"/>
      <c r="AG784" s="122"/>
      <c r="AH784" s="122"/>
      <c r="AI784" s="122"/>
      <c r="AL784" s="5"/>
      <c r="AM784" s="5"/>
      <c r="AT784" s="220"/>
      <c r="AU784" s="122"/>
      <c r="AV784" s="122"/>
      <c r="AW784" s="122"/>
      <c r="AX784" s="122"/>
      <c r="BA784" s="5"/>
      <c r="BB784" s="5"/>
    </row>
    <row r="785">
      <c r="A785" s="220"/>
      <c r="B785" s="122"/>
      <c r="C785" s="122"/>
      <c r="D785" s="122"/>
      <c r="E785" s="122"/>
      <c r="H785" s="5"/>
      <c r="I785" s="5"/>
      <c r="P785" s="220"/>
      <c r="Q785" s="122"/>
      <c r="R785" s="122"/>
      <c r="S785" s="122"/>
      <c r="T785" s="122"/>
      <c r="W785" s="5"/>
      <c r="X785" s="5"/>
      <c r="AE785" s="220"/>
      <c r="AF785" s="122"/>
      <c r="AG785" s="122"/>
      <c r="AH785" s="122"/>
      <c r="AI785" s="122"/>
      <c r="AL785" s="5"/>
      <c r="AM785" s="5"/>
      <c r="AT785" s="220"/>
      <c r="AU785" s="122"/>
      <c r="AV785" s="122"/>
      <c r="AW785" s="122"/>
      <c r="AX785" s="122"/>
      <c r="BA785" s="5"/>
      <c r="BB785" s="5"/>
    </row>
    <row r="786">
      <c r="A786" s="220"/>
      <c r="B786" s="122"/>
      <c r="C786" s="122"/>
      <c r="D786" s="122"/>
      <c r="E786" s="122"/>
      <c r="H786" s="5"/>
      <c r="I786" s="5"/>
      <c r="P786" s="220"/>
      <c r="Q786" s="122"/>
      <c r="R786" s="122"/>
      <c r="S786" s="122"/>
      <c r="T786" s="122"/>
      <c r="W786" s="5"/>
      <c r="X786" s="5"/>
      <c r="AE786" s="220"/>
      <c r="AF786" s="122"/>
      <c r="AG786" s="122"/>
      <c r="AH786" s="122"/>
      <c r="AI786" s="122"/>
      <c r="AL786" s="5"/>
      <c r="AM786" s="5"/>
      <c r="AT786" s="220"/>
      <c r="AU786" s="122"/>
      <c r="AV786" s="122"/>
      <c r="AW786" s="122"/>
      <c r="AX786" s="122"/>
      <c r="BA786" s="5"/>
      <c r="BB786" s="5"/>
    </row>
    <row r="787">
      <c r="A787" s="220"/>
      <c r="B787" s="122"/>
      <c r="C787" s="122"/>
      <c r="D787" s="122"/>
      <c r="E787" s="122"/>
      <c r="H787" s="5"/>
      <c r="I787" s="5"/>
      <c r="P787" s="220"/>
      <c r="Q787" s="122"/>
      <c r="R787" s="122"/>
      <c r="S787" s="122"/>
      <c r="T787" s="122"/>
      <c r="W787" s="5"/>
      <c r="X787" s="5"/>
      <c r="AE787" s="220"/>
      <c r="AF787" s="122"/>
      <c r="AG787" s="122"/>
      <c r="AH787" s="122"/>
      <c r="AI787" s="122"/>
      <c r="AL787" s="5"/>
      <c r="AM787" s="5"/>
      <c r="AT787" s="220"/>
      <c r="AU787" s="122"/>
      <c r="AV787" s="122"/>
      <c r="AW787" s="122"/>
      <c r="AX787" s="122"/>
      <c r="BA787" s="5"/>
      <c r="BB787" s="5"/>
    </row>
    <row r="788">
      <c r="A788" s="220"/>
      <c r="B788" s="122"/>
      <c r="C788" s="122"/>
      <c r="D788" s="122"/>
      <c r="E788" s="122"/>
      <c r="H788" s="5"/>
      <c r="I788" s="5"/>
      <c r="P788" s="220"/>
      <c r="Q788" s="122"/>
      <c r="R788" s="122"/>
      <c r="S788" s="122"/>
      <c r="T788" s="122"/>
      <c r="W788" s="5"/>
      <c r="X788" s="5"/>
      <c r="AE788" s="220"/>
      <c r="AF788" s="122"/>
      <c r="AG788" s="122"/>
      <c r="AH788" s="122"/>
      <c r="AI788" s="122"/>
      <c r="AL788" s="5"/>
      <c r="AM788" s="5"/>
      <c r="AT788" s="220"/>
      <c r="AU788" s="122"/>
      <c r="AV788" s="122"/>
      <c r="AW788" s="122"/>
      <c r="AX788" s="122"/>
      <c r="BA788" s="5"/>
      <c r="BB788" s="5"/>
    </row>
    <row r="789">
      <c r="A789" s="220"/>
      <c r="B789" s="122"/>
      <c r="C789" s="122"/>
      <c r="D789" s="122"/>
      <c r="E789" s="122"/>
      <c r="H789" s="5"/>
      <c r="I789" s="5"/>
      <c r="P789" s="220"/>
      <c r="Q789" s="122"/>
      <c r="R789" s="122"/>
      <c r="S789" s="122"/>
      <c r="T789" s="122"/>
      <c r="W789" s="5"/>
      <c r="X789" s="5"/>
      <c r="AE789" s="220"/>
      <c r="AF789" s="122"/>
      <c r="AG789" s="122"/>
      <c r="AH789" s="122"/>
      <c r="AI789" s="122"/>
      <c r="AL789" s="5"/>
      <c r="AM789" s="5"/>
      <c r="AT789" s="220"/>
      <c r="AU789" s="122"/>
      <c r="AV789" s="122"/>
      <c r="AW789" s="122"/>
      <c r="AX789" s="122"/>
      <c r="BA789" s="5"/>
      <c r="BB789" s="5"/>
    </row>
    <row r="790">
      <c r="A790" s="220"/>
      <c r="B790" s="122"/>
      <c r="C790" s="122"/>
      <c r="D790" s="122"/>
      <c r="E790" s="122"/>
      <c r="H790" s="5"/>
      <c r="I790" s="5"/>
      <c r="P790" s="220"/>
      <c r="Q790" s="122"/>
      <c r="R790" s="122"/>
      <c r="S790" s="122"/>
      <c r="T790" s="122"/>
      <c r="W790" s="5"/>
      <c r="X790" s="5"/>
      <c r="AE790" s="220"/>
      <c r="AF790" s="122"/>
      <c r="AG790" s="122"/>
      <c r="AH790" s="122"/>
      <c r="AI790" s="122"/>
      <c r="AL790" s="5"/>
      <c r="AM790" s="5"/>
      <c r="AT790" s="220"/>
      <c r="AU790" s="122"/>
      <c r="AV790" s="122"/>
      <c r="AW790" s="122"/>
      <c r="AX790" s="122"/>
      <c r="BA790" s="5"/>
      <c r="BB790" s="5"/>
    </row>
    <row r="791">
      <c r="A791" s="220"/>
      <c r="B791" s="122"/>
      <c r="C791" s="122"/>
      <c r="D791" s="122"/>
      <c r="E791" s="122"/>
      <c r="H791" s="5"/>
      <c r="I791" s="5"/>
      <c r="P791" s="220"/>
      <c r="Q791" s="122"/>
      <c r="R791" s="122"/>
      <c r="S791" s="122"/>
      <c r="T791" s="122"/>
      <c r="W791" s="5"/>
      <c r="X791" s="5"/>
      <c r="AE791" s="220"/>
      <c r="AF791" s="122"/>
      <c r="AG791" s="122"/>
      <c r="AH791" s="122"/>
      <c r="AI791" s="122"/>
      <c r="AL791" s="5"/>
      <c r="AM791" s="5"/>
      <c r="AT791" s="220"/>
      <c r="AU791" s="122"/>
      <c r="AV791" s="122"/>
      <c r="AW791" s="122"/>
      <c r="AX791" s="122"/>
      <c r="BA791" s="5"/>
      <c r="BB791" s="5"/>
    </row>
    <row r="792">
      <c r="A792" s="220"/>
      <c r="B792" s="122"/>
      <c r="C792" s="122"/>
      <c r="D792" s="122"/>
      <c r="E792" s="122"/>
      <c r="H792" s="5"/>
      <c r="I792" s="5"/>
      <c r="P792" s="220"/>
      <c r="Q792" s="122"/>
      <c r="R792" s="122"/>
      <c r="S792" s="122"/>
      <c r="T792" s="122"/>
      <c r="W792" s="5"/>
      <c r="X792" s="5"/>
      <c r="AE792" s="220"/>
      <c r="AF792" s="122"/>
      <c r="AG792" s="122"/>
      <c r="AH792" s="122"/>
      <c r="AI792" s="122"/>
      <c r="AL792" s="5"/>
      <c r="AM792" s="5"/>
      <c r="AT792" s="220"/>
      <c r="AU792" s="122"/>
      <c r="AV792" s="122"/>
      <c r="AW792" s="122"/>
      <c r="AX792" s="122"/>
      <c r="BA792" s="5"/>
      <c r="BB792" s="5"/>
    </row>
    <row r="793">
      <c r="A793" s="220"/>
      <c r="B793" s="122"/>
      <c r="C793" s="122"/>
      <c r="D793" s="122"/>
      <c r="E793" s="122"/>
      <c r="H793" s="5"/>
      <c r="I793" s="5"/>
      <c r="P793" s="220"/>
      <c r="Q793" s="122"/>
      <c r="R793" s="122"/>
      <c r="S793" s="122"/>
      <c r="T793" s="122"/>
      <c r="W793" s="5"/>
      <c r="X793" s="5"/>
      <c r="AE793" s="220"/>
      <c r="AF793" s="122"/>
      <c r="AG793" s="122"/>
      <c r="AH793" s="122"/>
      <c r="AI793" s="122"/>
      <c r="AL793" s="5"/>
      <c r="AM793" s="5"/>
      <c r="AT793" s="220"/>
      <c r="AU793" s="122"/>
      <c r="AV793" s="122"/>
      <c r="AW793" s="122"/>
      <c r="AX793" s="122"/>
      <c r="BA793" s="5"/>
      <c r="BB793" s="5"/>
    </row>
    <row r="794">
      <c r="A794" s="220"/>
      <c r="B794" s="122"/>
      <c r="C794" s="122"/>
      <c r="D794" s="122"/>
      <c r="E794" s="122"/>
      <c r="H794" s="5"/>
      <c r="I794" s="5"/>
      <c r="P794" s="220"/>
      <c r="Q794" s="122"/>
      <c r="R794" s="122"/>
      <c r="S794" s="122"/>
      <c r="T794" s="122"/>
      <c r="W794" s="5"/>
      <c r="X794" s="5"/>
      <c r="AE794" s="220"/>
      <c r="AF794" s="122"/>
      <c r="AG794" s="122"/>
      <c r="AH794" s="122"/>
      <c r="AI794" s="122"/>
      <c r="AL794" s="5"/>
      <c r="AM794" s="5"/>
      <c r="AT794" s="220"/>
      <c r="AU794" s="122"/>
      <c r="AV794" s="122"/>
      <c r="AW794" s="122"/>
      <c r="AX794" s="122"/>
      <c r="BA794" s="5"/>
      <c r="BB794" s="5"/>
    </row>
    <row r="795">
      <c r="A795" s="220"/>
      <c r="B795" s="122"/>
      <c r="C795" s="122"/>
      <c r="D795" s="122"/>
      <c r="E795" s="122"/>
      <c r="H795" s="5"/>
      <c r="I795" s="5"/>
      <c r="P795" s="220"/>
      <c r="Q795" s="122"/>
      <c r="R795" s="122"/>
      <c r="S795" s="122"/>
      <c r="T795" s="122"/>
      <c r="W795" s="5"/>
      <c r="X795" s="5"/>
      <c r="AE795" s="220"/>
      <c r="AF795" s="122"/>
      <c r="AG795" s="122"/>
      <c r="AH795" s="122"/>
      <c r="AI795" s="122"/>
      <c r="AL795" s="5"/>
      <c r="AM795" s="5"/>
      <c r="AT795" s="220"/>
      <c r="AU795" s="122"/>
      <c r="AV795" s="122"/>
      <c r="AW795" s="122"/>
      <c r="AX795" s="122"/>
      <c r="BA795" s="5"/>
      <c r="BB795" s="5"/>
    </row>
    <row r="796">
      <c r="A796" s="220"/>
      <c r="B796" s="122"/>
      <c r="C796" s="122"/>
      <c r="D796" s="122"/>
      <c r="E796" s="122"/>
      <c r="H796" s="5"/>
      <c r="I796" s="5"/>
      <c r="P796" s="220"/>
      <c r="Q796" s="122"/>
      <c r="R796" s="122"/>
      <c r="S796" s="122"/>
      <c r="T796" s="122"/>
      <c r="W796" s="5"/>
      <c r="X796" s="5"/>
      <c r="AE796" s="220"/>
      <c r="AF796" s="122"/>
      <c r="AG796" s="122"/>
      <c r="AH796" s="122"/>
      <c r="AI796" s="122"/>
      <c r="AL796" s="5"/>
      <c r="AM796" s="5"/>
      <c r="AT796" s="220"/>
      <c r="AU796" s="122"/>
      <c r="AV796" s="122"/>
      <c r="AW796" s="122"/>
      <c r="AX796" s="122"/>
      <c r="BA796" s="5"/>
      <c r="BB796" s="5"/>
    </row>
    <row r="797">
      <c r="A797" s="220"/>
      <c r="B797" s="122"/>
      <c r="C797" s="122"/>
      <c r="D797" s="122"/>
      <c r="E797" s="122"/>
      <c r="H797" s="5"/>
      <c r="I797" s="5"/>
      <c r="P797" s="220"/>
      <c r="Q797" s="122"/>
      <c r="R797" s="122"/>
      <c r="S797" s="122"/>
      <c r="T797" s="122"/>
      <c r="W797" s="5"/>
      <c r="X797" s="5"/>
      <c r="AE797" s="220"/>
      <c r="AF797" s="122"/>
      <c r="AG797" s="122"/>
      <c r="AH797" s="122"/>
      <c r="AI797" s="122"/>
      <c r="AL797" s="5"/>
      <c r="AM797" s="5"/>
      <c r="AT797" s="220"/>
      <c r="AU797" s="122"/>
      <c r="AV797" s="122"/>
      <c r="AW797" s="122"/>
      <c r="AX797" s="122"/>
      <c r="BA797" s="5"/>
      <c r="BB797" s="5"/>
    </row>
    <row r="798">
      <c r="A798" s="220"/>
      <c r="B798" s="122"/>
      <c r="C798" s="122"/>
      <c r="D798" s="122"/>
      <c r="E798" s="122"/>
      <c r="H798" s="5"/>
      <c r="I798" s="5"/>
      <c r="P798" s="220"/>
      <c r="Q798" s="122"/>
      <c r="R798" s="122"/>
      <c r="S798" s="122"/>
      <c r="T798" s="122"/>
      <c r="W798" s="5"/>
      <c r="X798" s="5"/>
      <c r="AE798" s="220"/>
      <c r="AF798" s="122"/>
      <c r="AG798" s="122"/>
      <c r="AH798" s="122"/>
      <c r="AI798" s="122"/>
      <c r="AL798" s="5"/>
      <c r="AM798" s="5"/>
      <c r="AT798" s="220"/>
      <c r="AU798" s="122"/>
      <c r="AV798" s="122"/>
      <c r="AW798" s="122"/>
      <c r="AX798" s="122"/>
      <c r="BA798" s="5"/>
      <c r="BB798" s="5"/>
    </row>
    <row r="799">
      <c r="A799" s="220"/>
      <c r="B799" s="122"/>
      <c r="C799" s="122"/>
      <c r="D799" s="122"/>
      <c r="E799" s="122"/>
      <c r="H799" s="5"/>
      <c r="I799" s="5"/>
      <c r="P799" s="220"/>
      <c r="Q799" s="122"/>
      <c r="R799" s="122"/>
      <c r="S799" s="122"/>
      <c r="T799" s="122"/>
      <c r="W799" s="5"/>
      <c r="X799" s="5"/>
      <c r="AE799" s="220"/>
      <c r="AF799" s="122"/>
      <c r="AG799" s="122"/>
      <c r="AH799" s="122"/>
      <c r="AI799" s="122"/>
      <c r="AL799" s="5"/>
      <c r="AM799" s="5"/>
      <c r="AT799" s="220"/>
      <c r="AU799" s="122"/>
      <c r="AV799" s="122"/>
      <c r="AW799" s="122"/>
      <c r="AX799" s="122"/>
      <c r="BA799" s="5"/>
      <c r="BB799" s="5"/>
    </row>
    <row r="800">
      <c r="A800" s="220"/>
      <c r="B800" s="122"/>
      <c r="C800" s="122"/>
      <c r="D800" s="122"/>
      <c r="E800" s="122"/>
      <c r="H800" s="5"/>
      <c r="I800" s="5"/>
      <c r="P800" s="220"/>
      <c r="Q800" s="122"/>
      <c r="R800" s="122"/>
      <c r="S800" s="122"/>
      <c r="T800" s="122"/>
      <c r="W800" s="5"/>
      <c r="X800" s="5"/>
      <c r="AE800" s="220"/>
      <c r="AF800" s="122"/>
      <c r="AG800" s="122"/>
      <c r="AH800" s="122"/>
      <c r="AI800" s="122"/>
      <c r="AL800" s="5"/>
      <c r="AM800" s="5"/>
      <c r="AT800" s="220"/>
      <c r="AU800" s="122"/>
      <c r="AV800" s="122"/>
      <c r="AW800" s="122"/>
      <c r="AX800" s="122"/>
      <c r="BA800" s="5"/>
      <c r="BB800" s="5"/>
    </row>
    <row r="801">
      <c r="A801" s="220"/>
      <c r="B801" s="122"/>
      <c r="C801" s="122"/>
      <c r="D801" s="122"/>
      <c r="E801" s="122"/>
      <c r="H801" s="5"/>
      <c r="I801" s="5"/>
      <c r="P801" s="220"/>
      <c r="Q801" s="122"/>
      <c r="R801" s="122"/>
      <c r="S801" s="122"/>
      <c r="T801" s="122"/>
      <c r="W801" s="5"/>
      <c r="X801" s="5"/>
      <c r="AE801" s="220"/>
      <c r="AF801" s="122"/>
      <c r="AG801" s="122"/>
      <c r="AH801" s="122"/>
      <c r="AI801" s="122"/>
      <c r="AL801" s="5"/>
      <c r="AM801" s="5"/>
      <c r="AT801" s="220"/>
      <c r="AU801" s="122"/>
      <c r="AV801" s="122"/>
      <c r="AW801" s="122"/>
      <c r="AX801" s="122"/>
      <c r="BA801" s="5"/>
      <c r="BB801" s="5"/>
    </row>
    <row r="802">
      <c r="A802" s="220"/>
      <c r="B802" s="122"/>
      <c r="C802" s="122"/>
      <c r="D802" s="122"/>
      <c r="E802" s="122"/>
      <c r="H802" s="5"/>
      <c r="I802" s="5"/>
      <c r="P802" s="220"/>
      <c r="Q802" s="122"/>
      <c r="R802" s="122"/>
      <c r="S802" s="122"/>
      <c r="T802" s="122"/>
      <c r="W802" s="5"/>
      <c r="X802" s="5"/>
      <c r="AE802" s="220"/>
      <c r="AF802" s="122"/>
      <c r="AG802" s="122"/>
      <c r="AH802" s="122"/>
      <c r="AI802" s="122"/>
      <c r="AL802" s="5"/>
      <c r="AM802" s="5"/>
      <c r="AT802" s="220"/>
      <c r="AU802" s="122"/>
      <c r="AV802" s="122"/>
      <c r="AW802" s="122"/>
      <c r="AX802" s="122"/>
      <c r="BA802" s="5"/>
      <c r="BB802" s="5"/>
    </row>
    <row r="803">
      <c r="A803" s="220"/>
      <c r="B803" s="122"/>
      <c r="C803" s="122"/>
      <c r="D803" s="122"/>
      <c r="E803" s="122"/>
      <c r="H803" s="5"/>
      <c r="I803" s="5"/>
      <c r="P803" s="220"/>
      <c r="Q803" s="122"/>
      <c r="R803" s="122"/>
      <c r="S803" s="122"/>
      <c r="T803" s="122"/>
      <c r="W803" s="5"/>
      <c r="X803" s="5"/>
      <c r="AE803" s="220"/>
      <c r="AF803" s="122"/>
      <c r="AG803" s="122"/>
      <c r="AH803" s="122"/>
      <c r="AI803" s="122"/>
      <c r="AL803" s="5"/>
      <c r="AM803" s="5"/>
      <c r="AT803" s="220"/>
      <c r="AU803" s="122"/>
      <c r="AV803" s="122"/>
      <c r="AW803" s="122"/>
      <c r="AX803" s="122"/>
      <c r="BA803" s="5"/>
      <c r="BB803" s="5"/>
    </row>
    <row r="804">
      <c r="A804" s="220"/>
      <c r="B804" s="122"/>
      <c r="C804" s="122"/>
      <c r="D804" s="122"/>
      <c r="E804" s="122"/>
      <c r="H804" s="5"/>
      <c r="I804" s="5"/>
      <c r="P804" s="220"/>
      <c r="Q804" s="122"/>
      <c r="R804" s="122"/>
      <c r="S804" s="122"/>
      <c r="T804" s="122"/>
      <c r="W804" s="5"/>
      <c r="X804" s="5"/>
      <c r="AE804" s="220"/>
      <c r="AF804" s="122"/>
      <c r="AG804" s="122"/>
      <c r="AH804" s="122"/>
      <c r="AI804" s="122"/>
      <c r="AL804" s="5"/>
      <c r="AM804" s="5"/>
      <c r="AT804" s="220"/>
      <c r="AU804" s="122"/>
      <c r="AV804" s="122"/>
      <c r="AW804" s="122"/>
      <c r="AX804" s="122"/>
      <c r="BA804" s="5"/>
      <c r="BB804" s="5"/>
    </row>
    <row r="805">
      <c r="A805" s="220"/>
      <c r="B805" s="122"/>
      <c r="C805" s="122"/>
      <c r="D805" s="122"/>
      <c r="E805" s="122"/>
      <c r="H805" s="5"/>
      <c r="I805" s="5"/>
      <c r="P805" s="220"/>
      <c r="Q805" s="122"/>
      <c r="R805" s="122"/>
      <c r="S805" s="122"/>
      <c r="T805" s="122"/>
      <c r="W805" s="5"/>
      <c r="X805" s="5"/>
      <c r="AE805" s="220"/>
      <c r="AF805" s="122"/>
      <c r="AG805" s="122"/>
      <c r="AH805" s="122"/>
      <c r="AI805" s="122"/>
      <c r="AL805" s="5"/>
      <c r="AM805" s="5"/>
      <c r="AT805" s="220"/>
      <c r="AU805" s="122"/>
      <c r="AV805" s="122"/>
      <c r="AW805" s="122"/>
      <c r="AX805" s="122"/>
      <c r="BA805" s="5"/>
      <c r="BB805" s="5"/>
    </row>
    <row r="806">
      <c r="A806" s="220"/>
      <c r="B806" s="122"/>
      <c r="C806" s="122"/>
      <c r="D806" s="122"/>
      <c r="E806" s="122"/>
      <c r="H806" s="5"/>
      <c r="I806" s="5"/>
      <c r="P806" s="220"/>
      <c r="Q806" s="122"/>
      <c r="R806" s="122"/>
      <c r="S806" s="122"/>
      <c r="T806" s="122"/>
      <c r="W806" s="5"/>
      <c r="X806" s="5"/>
      <c r="AE806" s="220"/>
      <c r="AF806" s="122"/>
      <c r="AG806" s="122"/>
      <c r="AH806" s="122"/>
      <c r="AI806" s="122"/>
      <c r="AL806" s="5"/>
      <c r="AM806" s="5"/>
      <c r="AT806" s="220"/>
      <c r="AU806" s="122"/>
      <c r="AV806" s="122"/>
      <c r="AW806" s="122"/>
      <c r="AX806" s="122"/>
      <c r="BA806" s="5"/>
      <c r="BB806" s="5"/>
    </row>
    <row r="807">
      <c r="A807" s="220"/>
      <c r="B807" s="122"/>
      <c r="C807" s="122"/>
      <c r="D807" s="122"/>
      <c r="E807" s="122"/>
      <c r="H807" s="5"/>
      <c r="I807" s="5"/>
      <c r="P807" s="220"/>
      <c r="Q807" s="122"/>
      <c r="R807" s="122"/>
      <c r="S807" s="122"/>
      <c r="T807" s="122"/>
      <c r="W807" s="5"/>
      <c r="X807" s="5"/>
      <c r="AE807" s="220"/>
      <c r="AF807" s="122"/>
      <c r="AG807" s="122"/>
      <c r="AH807" s="122"/>
      <c r="AI807" s="122"/>
      <c r="AL807" s="5"/>
      <c r="AM807" s="5"/>
      <c r="AT807" s="220"/>
      <c r="AU807" s="122"/>
      <c r="AV807" s="122"/>
      <c r="AW807" s="122"/>
      <c r="AX807" s="122"/>
      <c r="BA807" s="5"/>
      <c r="BB807" s="5"/>
    </row>
    <row r="808">
      <c r="A808" s="220"/>
      <c r="B808" s="122"/>
      <c r="C808" s="122"/>
      <c r="D808" s="122"/>
      <c r="E808" s="122"/>
      <c r="H808" s="5"/>
      <c r="I808" s="5"/>
      <c r="P808" s="220"/>
      <c r="Q808" s="122"/>
      <c r="R808" s="122"/>
      <c r="S808" s="122"/>
      <c r="T808" s="122"/>
      <c r="W808" s="5"/>
      <c r="X808" s="5"/>
      <c r="AE808" s="220"/>
      <c r="AF808" s="122"/>
      <c r="AG808" s="122"/>
      <c r="AH808" s="122"/>
      <c r="AI808" s="122"/>
      <c r="AL808" s="5"/>
      <c r="AM808" s="5"/>
      <c r="AT808" s="220"/>
      <c r="AU808" s="122"/>
      <c r="AV808" s="122"/>
      <c r="AW808" s="122"/>
      <c r="AX808" s="122"/>
      <c r="BA808" s="5"/>
      <c r="BB808" s="5"/>
    </row>
    <row r="809">
      <c r="A809" s="220"/>
      <c r="B809" s="122"/>
      <c r="C809" s="122"/>
      <c r="D809" s="122"/>
      <c r="E809" s="122"/>
      <c r="H809" s="5"/>
      <c r="I809" s="5"/>
      <c r="P809" s="220"/>
      <c r="Q809" s="122"/>
      <c r="R809" s="122"/>
      <c r="S809" s="122"/>
      <c r="T809" s="122"/>
      <c r="W809" s="5"/>
      <c r="X809" s="5"/>
      <c r="AE809" s="220"/>
      <c r="AF809" s="122"/>
      <c r="AG809" s="122"/>
      <c r="AH809" s="122"/>
      <c r="AI809" s="122"/>
      <c r="AL809" s="5"/>
      <c r="AM809" s="5"/>
      <c r="AT809" s="220"/>
      <c r="AU809" s="122"/>
      <c r="AV809" s="122"/>
      <c r="AW809" s="122"/>
      <c r="AX809" s="122"/>
      <c r="BA809" s="5"/>
      <c r="BB809" s="5"/>
    </row>
    <row r="810">
      <c r="A810" s="220"/>
      <c r="B810" s="122"/>
      <c r="C810" s="122"/>
      <c r="D810" s="122"/>
      <c r="E810" s="122"/>
      <c r="H810" s="5"/>
      <c r="I810" s="5"/>
      <c r="P810" s="220"/>
      <c r="Q810" s="122"/>
      <c r="R810" s="122"/>
      <c r="S810" s="122"/>
      <c r="T810" s="122"/>
      <c r="W810" s="5"/>
      <c r="X810" s="5"/>
      <c r="AE810" s="220"/>
      <c r="AF810" s="122"/>
      <c r="AG810" s="122"/>
      <c r="AH810" s="122"/>
      <c r="AI810" s="122"/>
      <c r="AL810" s="5"/>
      <c r="AM810" s="5"/>
      <c r="AT810" s="220"/>
      <c r="AU810" s="122"/>
      <c r="AV810" s="122"/>
      <c r="AW810" s="122"/>
      <c r="AX810" s="122"/>
      <c r="BA810" s="5"/>
      <c r="BB810" s="5"/>
    </row>
    <row r="811">
      <c r="A811" s="220"/>
      <c r="B811" s="122"/>
      <c r="C811" s="122"/>
      <c r="D811" s="122"/>
      <c r="E811" s="122"/>
      <c r="H811" s="5"/>
      <c r="I811" s="5"/>
      <c r="P811" s="220"/>
      <c r="Q811" s="122"/>
      <c r="R811" s="122"/>
      <c r="S811" s="122"/>
      <c r="T811" s="122"/>
      <c r="W811" s="5"/>
      <c r="X811" s="5"/>
      <c r="AE811" s="220"/>
      <c r="AF811" s="122"/>
      <c r="AG811" s="122"/>
      <c r="AH811" s="122"/>
      <c r="AI811" s="122"/>
      <c r="AL811" s="5"/>
      <c r="AM811" s="5"/>
      <c r="AT811" s="220"/>
      <c r="AU811" s="122"/>
      <c r="AV811" s="122"/>
      <c r="AW811" s="122"/>
      <c r="AX811" s="122"/>
      <c r="BA811" s="5"/>
      <c r="BB811" s="5"/>
    </row>
    <row r="812">
      <c r="A812" s="220"/>
      <c r="B812" s="122"/>
      <c r="C812" s="122"/>
      <c r="D812" s="122"/>
      <c r="E812" s="122"/>
      <c r="H812" s="5"/>
      <c r="I812" s="5"/>
      <c r="P812" s="220"/>
      <c r="Q812" s="122"/>
      <c r="R812" s="122"/>
      <c r="S812" s="122"/>
      <c r="T812" s="122"/>
      <c r="W812" s="5"/>
      <c r="X812" s="5"/>
      <c r="AE812" s="220"/>
      <c r="AF812" s="122"/>
      <c r="AG812" s="122"/>
      <c r="AH812" s="122"/>
      <c r="AI812" s="122"/>
      <c r="AL812" s="5"/>
      <c r="AM812" s="5"/>
      <c r="AT812" s="220"/>
      <c r="AU812" s="122"/>
      <c r="AV812" s="122"/>
      <c r="AW812" s="122"/>
      <c r="AX812" s="122"/>
      <c r="BA812" s="5"/>
      <c r="BB812" s="5"/>
    </row>
    <row r="813">
      <c r="A813" s="220"/>
      <c r="B813" s="122"/>
      <c r="C813" s="122"/>
      <c r="D813" s="122"/>
      <c r="E813" s="122"/>
      <c r="H813" s="5"/>
      <c r="I813" s="5"/>
      <c r="P813" s="220"/>
      <c r="Q813" s="122"/>
      <c r="R813" s="122"/>
      <c r="S813" s="122"/>
      <c r="T813" s="122"/>
      <c r="W813" s="5"/>
      <c r="X813" s="5"/>
      <c r="AE813" s="220"/>
      <c r="AF813" s="122"/>
      <c r="AG813" s="122"/>
      <c r="AH813" s="122"/>
      <c r="AI813" s="122"/>
      <c r="AL813" s="5"/>
      <c r="AM813" s="5"/>
      <c r="AT813" s="220"/>
      <c r="AU813" s="122"/>
      <c r="AV813" s="122"/>
      <c r="AW813" s="122"/>
      <c r="AX813" s="122"/>
      <c r="BA813" s="5"/>
      <c r="BB813" s="5"/>
    </row>
    <row r="814">
      <c r="A814" s="220"/>
      <c r="B814" s="122"/>
      <c r="C814" s="122"/>
      <c r="D814" s="122"/>
      <c r="E814" s="122"/>
      <c r="H814" s="5"/>
      <c r="I814" s="5"/>
      <c r="P814" s="220"/>
      <c r="Q814" s="122"/>
      <c r="R814" s="122"/>
      <c r="S814" s="122"/>
      <c r="T814" s="122"/>
      <c r="W814" s="5"/>
      <c r="X814" s="5"/>
      <c r="AE814" s="220"/>
      <c r="AF814" s="122"/>
      <c r="AG814" s="122"/>
      <c r="AH814" s="122"/>
      <c r="AI814" s="122"/>
      <c r="AL814" s="5"/>
      <c r="AM814" s="5"/>
      <c r="AT814" s="220"/>
      <c r="AU814" s="122"/>
      <c r="AV814" s="122"/>
      <c r="AW814" s="122"/>
      <c r="AX814" s="122"/>
      <c r="BA814" s="5"/>
      <c r="BB814" s="5"/>
    </row>
    <row r="815">
      <c r="A815" s="220"/>
      <c r="B815" s="122"/>
      <c r="C815" s="122"/>
      <c r="D815" s="122"/>
      <c r="E815" s="122"/>
      <c r="H815" s="5"/>
      <c r="I815" s="5"/>
      <c r="P815" s="220"/>
      <c r="Q815" s="122"/>
      <c r="R815" s="122"/>
      <c r="S815" s="122"/>
      <c r="T815" s="122"/>
      <c r="W815" s="5"/>
      <c r="X815" s="5"/>
      <c r="AE815" s="220"/>
      <c r="AF815" s="122"/>
      <c r="AG815" s="122"/>
      <c r="AH815" s="122"/>
      <c r="AI815" s="122"/>
      <c r="AL815" s="5"/>
      <c r="AM815" s="5"/>
      <c r="AT815" s="220"/>
      <c r="AU815" s="122"/>
      <c r="AV815" s="122"/>
      <c r="AW815" s="122"/>
      <c r="AX815" s="122"/>
      <c r="BA815" s="5"/>
      <c r="BB815" s="5"/>
    </row>
    <row r="816">
      <c r="A816" s="220"/>
      <c r="B816" s="122"/>
      <c r="C816" s="122"/>
      <c r="D816" s="122"/>
      <c r="E816" s="122"/>
      <c r="H816" s="5"/>
      <c r="I816" s="5"/>
      <c r="P816" s="220"/>
      <c r="Q816" s="122"/>
      <c r="R816" s="122"/>
      <c r="S816" s="122"/>
      <c r="T816" s="122"/>
      <c r="W816" s="5"/>
      <c r="X816" s="5"/>
      <c r="AE816" s="220"/>
      <c r="AF816" s="122"/>
      <c r="AG816" s="122"/>
      <c r="AH816" s="122"/>
      <c r="AI816" s="122"/>
      <c r="AL816" s="5"/>
      <c r="AM816" s="5"/>
      <c r="AT816" s="220"/>
      <c r="AU816" s="122"/>
      <c r="AV816" s="122"/>
      <c r="AW816" s="122"/>
      <c r="AX816" s="122"/>
      <c r="BA816" s="5"/>
      <c r="BB816" s="5"/>
    </row>
    <row r="817">
      <c r="A817" s="220"/>
      <c r="B817" s="122"/>
      <c r="C817" s="122"/>
      <c r="D817" s="122"/>
      <c r="E817" s="122"/>
      <c r="H817" s="5"/>
      <c r="I817" s="5"/>
      <c r="P817" s="220"/>
      <c r="Q817" s="122"/>
      <c r="R817" s="122"/>
      <c r="S817" s="122"/>
      <c r="T817" s="122"/>
      <c r="W817" s="5"/>
      <c r="X817" s="5"/>
      <c r="AE817" s="220"/>
      <c r="AF817" s="122"/>
      <c r="AG817" s="122"/>
      <c r="AH817" s="122"/>
      <c r="AI817" s="122"/>
      <c r="AL817" s="5"/>
      <c r="AM817" s="5"/>
      <c r="AT817" s="220"/>
      <c r="AU817" s="122"/>
      <c r="AV817" s="122"/>
      <c r="AW817" s="122"/>
      <c r="AX817" s="122"/>
      <c r="BA817" s="5"/>
      <c r="BB817" s="5"/>
    </row>
    <row r="818">
      <c r="A818" s="220"/>
      <c r="B818" s="122"/>
      <c r="C818" s="122"/>
      <c r="D818" s="122"/>
      <c r="E818" s="122"/>
      <c r="H818" s="5"/>
      <c r="I818" s="5"/>
      <c r="P818" s="220"/>
      <c r="Q818" s="122"/>
      <c r="R818" s="122"/>
      <c r="S818" s="122"/>
      <c r="T818" s="122"/>
      <c r="W818" s="5"/>
      <c r="X818" s="5"/>
      <c r="AE818" s="220"/>
      <c r="AF818" s="122"/>
      <c r="AG818" s="122"/>
      <c r="AH818" s="122"/>
      <c r="AI818" s="122"/>
      <c r="AL818" s="5"/>
      <c r="AM818" s="5"/>
      <c r="AT818" s="220"/>
      <c r="AU818" s="122"/>
      <c r="AV818" s="122"/>
      <c r="AW818" s="122"/>
      <c r="AX818" s="122"/>
      <c r="BA818" s="5"/>
      <c r="BB818" s="5"/>
    </row>
    <row r="819">
      <c r="A819" s="220"/>
      <c r="B819" s="122"/>
      <c r="C819" s="122"/>
      <c r="D819" s="122"/>
      <c r="E819" s="122"/>
      <c r="H819" s="5"/>
      <c r="I819" s="5"/>
      <c r="P819" s="220"/>
      <c r="Q819" s="122"/>
      <c r="R819" s="122"/>
      <c r="S819" s="122"/>
      <c r="T819" s="122"/>
      <c r="W819" s="5"/>
      <c r="X819" s="5"/>
      <c r="AE819" s="220"/>
      <c r="AF819" s="122"/>
      <c r="AG819" s="122"/>
      <c r="AH819" s="122"/>
      <c r="AI819" s="122"/>
      <c r="AL819" s="5"/>
      <c r="AM819" s="5"/>
      <c r="AT819" s="220"/>
      <c r="AU819" s="122"/>
      <c r="AV819" s="122"/>
      <c r="AW819" s="122"/>
      <c r="AX819" s="122"/>
      <c r="BA819" s="5"/>
      <c r="BB819" s="5"/>
    </row>
    <row r="820">
      <c r="A820" s="220"/>
      <c r="B820" s="122"/>
      <c r="C820" s="122"/>
      <c r="D820" s="122"/>
      <c r="E820" s="122"/>
      <c r="H820" s="5"/>
      <c r="I820" s="5"/>
      <c r="P820" s="220"/>
      <c r="Q820" s="122"/>
      <c r="R820" s="122"/>
      <c r="S820" s="122"/>
      <c r="T820" s="122"/>
      <c r="W820" s="5"/>
      <c r="X820" s="5"/>
      <c r="AE820" s="220"/>
      <c r="AF820" s="122"/>
      <c r="AG820" s="122"/>
      <c r="AH820" s="122"/>
      <c r="AI820" s="122"/>
      <c r="AL820" s="5"/>
      <c r="AM820" s="5"/>
      <c r="AT820" s="220"/>
      <c r="AU820" s="122"/>
      <c r="AV820" s="122"/>
      <c r="AW820" s="122"/>
      <c r="AX820" s="122"/>
      <c r="BA820" s="5"/>
      <c r="BB820" s="5"/>
    </row>
    <row r="821">
      <c r="A821" s="220"/>
      <c r="B821" s="122"/>
      <c r="C821" s="122"/>
      <c r="D821" s="122"/>
      <c r="E821" s="122"/>
      <c r="H821" s="5"/>
      <c r="I821" s="5"/>
      <c r="P821" s="220"/>
      <c r="Q821" s="122"/>
      <c r="R821" s="122"/>
      <c r="S821" s="122"/>
      <c r="T821" s="122"/>
      <c r="W821" s="5"/>
      <c r="X821" s="5"/>
      <c r="AE821" s="220"/>
      <c r="AF821" s="122"/>
      <c r="AG821" s="122"/>
      <c r="AH821" s="122"/>
      <c r="AI821" s="122"/>
      <c r="AL821" s="5"/>
      <c r="AM821" s="5"/>
      <c r="AT821" s="220"/>
      <c r="AU821" s="122"/>
      <c r="AV821" s="122"/>
      <c r="AW821" s="122"/>
      <c r="AX821" s="122"/>
      <c r="BA821" s="5"/>
      <c r="BB821" s="5"/>
    </row>
    <row r="822">
      <c r="A822" s="220"/>
      <c r="B822" s="122"/>
      <c r="C822" s="122"/>
      <c r="D822" s="122"/>
      <c r="E822" s="122"/>
      <c r="H822" s="5"/>
      <c r="I822" s="5"/>
      <c r="P822" s="220"/>
      <c r="Q822" s="122"/>
      <c r="R822" s="122"/>
      <c r="S822" s="122"/>
      <c r="T822" s="122"/>
      <c r="W822" s="5"/>
      <c r="X822" s="5"/>
      <c r="AE822" s="220"/>
      <c r="AF822" s="122"/>
      <c r="AG822" s="122"/>
      <c r="AH822" s="122"/>
      <c r="AI822" s="122"/>
      <c r="AL822" s="5"/>
      <c r="AM822" s="5"/>
      <c r="AT822" s="220"/>
      <c r="AU822" s="122"/>
      <c r="AV822" s="122"/>
      <c r="AW822" s="122"/>
      <c r="AX822" s="122"/>
      <c r="BA822" s="5"/>
      <c r="BB822" s="5"/>
    </row>
    <row r="823">
      <c r="A823" s="220"/>
      <c r="B823" s="122"/>
      <c r="C823" s="122"/>
      <c r="D823" s="122"/>
      <c r="E823" s="122"/>
      <c r="H823" s="5"/>
      <c r="I823" s="5"/>
      <c r="P823" s="220"/>
      <c r="Q823" s="122"/>
      <c r="R823" s="122"/>
      <c r="S823" s="122"/>
      <c r="T823" s="122"/>
      <c r="W823" s="5"/>
      <c r="X823" s="5"/>
      <c r="AE823" s="220"/>
      <c r="AF823" s="122"/>
      <c r="AG823" s="122"/>
      <c r="AH823" s="122"/>
      <c r="AI823" s="122"/>
      <c r="AL823" s="5"/>
      <c r="AM823" s="5"/>
      <c r="AT823" s="220"/>
      <c r="AU823" s="122"/>
      <c r="AV823" s="122"/>
      <c r="AW823" s="122"/>
      <c r="AX823" s="122"/>
      <c r="BA823" s="5"/>
      <c r="BB823" s="5"/>
    </row>
    <row r="824">
      <c r="A824" s="220"/>
      <c r="B824" s="122"/>
      <c r="C824" s="122"/>
      <c r="D824" s="122"/>
      <c r="E824" s="122"/>
      <c r="H824" s="5"/>
      <c r="I824" s="5"/>
      <c r="P824" s="220"/>
      <c r="Q824" s="122"/>
      <c r="R824" s="122"/>
      <c r="S824" s="122"/>
      <c r="T824" s="122"/>
      <c r="W824" s="5"/>
      <c r="X824" s="5"/>
      <c r="AE824" s="220"/>
      <c r="AF824" s="122"/>
      <c r="AG824" s="122"/>
      <c r="AH824" s="122"/>
      <c r="AI824" s="122"/>
      <c r="AL824" s="5"/>
      <c r="AM824" s="5"/>
      <c r="AT824" s="220"/>
      <c r="AU824" s="122"/>
      <c r="AV824" s="122"/>
      <c r="AW824" s="122"/>
      <c r="AX824" s="122"/>
      <c r="BA824" s="5"/>
      <c r="BB824" s="5"/>
    </row>
    <row r="825">
      <c r="A825" s="220"/>
      <c r="B825" s="122"/>
      <c r="C825" s="122"/>
      <c r="D825" s="122"/>
      <c r="E825" s="122"/>
      <c r="H825" s="5"/>
      <c r="I825" s="5"/>
      <c r="P825" s="220"/>
      <c r="Q825" s="122"/>
      <c r="R825" s="122"/>
      <c r="S825" s="122"/>
      <c r="T825" s="122"/>
      <c r="W825" s="5"/>
      <c r="X825" s="5"/>
      <c r="AE825" s="220"/>
      <c r="AF825" s="122"/>
      <c r="AG825" s="122"/>
      <c r="AH825" s="122"/>
      <c r="AI825" s="122"/>
      <c r="AL825" s="5"/>
      <c r="AM825" s="5"/>
      <c r="AT825" s="220"/>
      <c r="AU825" s="122"/>
      <c r="AV825" s="122"/>
      <c r="AW825" s="122"/>
      <c r="AX825" s="122"/>
      <c r="BA825" s="5"/>
      <c r="BB825" s="5"/>
    </row>
    <row r="826">
      <c r="A826" s="220"/>
      <c r="B826" s="122"/>
      <c r="C826" s="122"/>
      <c r="D826" s="122"/>
      <c r="E826" s="122"/>
      <c r="H826" s="5"/>
      <c r="I826" s="5"/>
      <c r="P826" s="220"/>
      <c r="Q826" s="122"/>
      <c r="R826" s="122"/>
      <c r="S826" s="122"/>
      <c r="T826" s="122"/>
      <c r="W826" s="5"/>
      <c r="X826" s="5"/>
      <c r="AE826" s="220"/>
      <c r="AF826" s="122"/>
      <c r="AG826" s="122"/>
      <c r="AH826" s="122"/>
      <c r="AI826" s="122"/>
      <c r="AL826" s="5"/>
      <c r="AM826" s="5"/>
      <c r="AT826" s="220"/>
      <c r="AU826" s="122"/>
      <c r="AV826" s="122"/>
      <c r="AW826" s="122"/>
      <c r="AX826" s="122"/>
      <c r="BA826" s="5"/>
      <c r="BB826" s="5"/>
    </row>
    <row r="827">
      <c r="A827" s="220"/>
      <c r="B827" s="122"/>
      <c r="C827" s="122"/>
      <c r="D827" s="122"/>
      <c r="E827" s="122"/>
      <c r="H827" s="5"/>
      <c r="I827" s="5"/>
      <c r="P827" s="220"/>
      <c r="Q827" s="122"/>
      <c r="R827" s="122"/>
      <c r="S827" s="122"/>
      <c r="T827" s="122"/>
      <c r="W827" s="5"/>
      <c r="X827" s="5"/>
      <c r="AE827" s="220"/>
      <c r="AF827" s="122"/>
      <c r="AG827" s="122"/>
      <c r="AH827" s="122"/>
      <c r="AI827" s="122"/>
      <c r="AL827" s="5"/>
      <c r="AM827" s="5"/>
      <c r="AT827" s="220"/>
      <c r="AU827" s="122"/>
      <c r="AV827" s="122"/>
      <c r="AW827" s="122"/>
      <c r="AX827" s="122"/>
      <c r="BA827" s="5"/>
      <c r="BB827" s="5"/>
    </row>
    <row r="828">
      <c r="A828" s="220"/>
      <c r="B828" s="122"/>
      <c r="C828" s="122"/>
      <c r="D828" s="122"/>
      <c r="E828" s="122"/>
      <c r="H828" s="5"/>
      <c r="I828" s="5"/>
      <c r="P828" s="220"/>
      <c r="Q828" s="122"/>
      <c r="R828" s="122"/>
      <c r="S828" s="122"/>
      <c r="T828" s="122"/>
      <c r="W828" s="5"/>
      <c r="X828" s="5"/>
      <c r="AE828" s="220"/>
      <c r="AF828" s="122"/>
      <c r="AG828" s="122"/>
      <c r="AH828" s="122"/>
      <c r="AI828" s="122"/>
      <c r="AL828" s="5"/>
      <c r="AM828" s="5"/>
      <c r="AT828" s="220"/>
      <c r="AU828" s="122"/>
      <c r="AV828" s="122"/>
      <c r="AW828" s="122"/>
      <c r="AX828" s="122"/>
      <c r="BA828" s="5"/>
      <c r="BB828" s="5"/>
    </row>
    <row r="829">
      <c r="A829" s="220"/>
      <c r="B829" s="122"/>
      <c r="C829" s="122"/>
      <c r="D829" s="122"/>
      <c r="E829" s="122"/>
      <c r="H829" s="5"/>
      <c r="I829" s="5"/>
      <c r="P829" s="220"/>
      <c r="Q829" s="122"/>
      <c r="R829" s="122"/>
      <c r="S829" s="122"/>
      <c r="T829" s="122"/>
      <c r="W829" s="5"/>
      <c r="X829" s="5"/>
      <c r="AE829" s="220"/>
      <c r="AF829" s="122"/>
      <c r="AG829" s="122"/>
      <c r="AH829" s="122"/>
      <c r="AI829" s="122"/>
      <c r="AL829" s="5"/>
      <c r="AM829" s="5"/>
      <c r="AT829" s="220"/>
      <c r="AU829" s="122"/>
      <c r="AV829" s="122"/>
      <c r="AW829" s="122"/>
      <c r="AX829" s="122"/>
      <c r="BA829" s="5"/>
      <c r="BB829" s="5"/>
    </row>
    <row r="830">
      <c r="A830" s="220"/>
      <c r="B830" s="122"/>
      <c r="C830" s="122"/>
      <c r="D830" s="122"/>
      <c r="E830" s="122"/>
      <c r="H830" s="5"/>
      <c r="I830" s="5"/>
      <c r="P830" s="220"/>
      <c r="Q830" s="122"/>
      <c r="R830" s="122"/>
      <c r="S830" s="122"/>
      <c r="T830" s="122"/>
      <c r="W830" s="5"/>
      <c r="X830" s="5"/>
      <c r="AE830" s="220"/>
      <c r="AF830" s="122"/>
      <c r="AG830" s="122"/>
      <c r="AH830" s="122"/>
      <c r="AI830" s="122"/>
      <c r="AL830" s="5"/>
      <c r="AM830" s="5"/>
      <c r="AT830" s="220"/>
      <c r="AU830" s="122"/>
      <c r="AV830" s="122"/>
      <c r="AW830" s="122"/>
      <c r="AX830" s="122"/>
      <c r="BA830" s="5"/>
      <c r="BB830" s="5"/>
    </row>
    <row r="831">
      <c r="A831" s="220"/>
      <c r="B831" s="122"/>
      <c r="C831" s="122"/>
      <c r="D831" s="122"/>
      <c r="E831" s="122"/>
      <c r="H831" s="5"/>
      <c r="I831" s="5"/>
      <c r="P831" s="220"/>
      <c r="Q831" s="122"/>
      <c r="R831" s="122"/>
      <c r="S831" s="122"/>
      <c r="T831" s="122"/>
      <c r="W831" s="5"/>
      <c r="X831" s="5"/>
      <c r="AE831" s="220"/>
      <c r="AF831" s="122"/>
      <c r="AG831" s="122"/>
      <c r="AH831" s="122"/>
      <c r="AI831" s="122"/>
      <c r="AL831" s="5"/>
      <c r="AM831" s="5"/>
      <c r="AT831" s="220"/>
      <c r="AU831" s="122"/>
      <c r="AV831" s="122"/>
      <c r="AW831" s="122"/>
      <c r="AX831" s="122"/>
      <c r="BA831" s="5"/>
      <c r="BB831" s="5"/>
    </row>
    <row r="832">
      <c r="A832" s="220"/>
      <c r="B832" s="122"/>
      <c r="C832" s="122"/>
      <c r="D832" s="122"/>
      <c r="E832" s="122"/>
      <c r="H832" s="5"/>
      <c r="I832" s="5"/>
      <c r="P832" s="220"/>
      <c r="Q832" s="122"/>
      <c r="R832" s="122"/>
      <c r="S832" s="122"/>
      <c r="T832" s="122"/>
      <c r="W832" s="5"/>
      <c r="X832" s="5"/>
      <c r="AE832" s="220"/>
      <c r="AF832" s="122"/>
      <c r="AG832" s="122"/>
      <c r="AH832" s="122"/>
      <c r="AI832" s="122"/>
      <c r="AL832" s="5"/>
      <c r="AM832" s="5"/>
      <c r="AT832" s="220"/>
      <c r="AU832" s="122"/>
      <c r="AV832" s="122"/>
      <c r="AW832" s="122"/>
      <c r="AX832" s="122"/>
      <c r="BA832" s="5"/>
      <c r="BB832" s="5"/>
    </row>
    <row r="833">
      <c r="A833" s="220"/>
      <c r="B833" s="122"/>
      <c r="C833" s="122"/>
      <c r="D833" s="122"/>
      <c r="E833" s="122"/>
      <c r="H833" s="5"/>
      <c r="I833" s="5"/>
      <c r="P833" s="220"/>
      <c r="Q833" s="122"/>
      <c r="R833" s="122"/>
      <c r="S833" s="122"/>
      <c r="T833" s="122"/>
      <c r="W833" s="5"/>
      <c r="X833" s="5"/>
      <c r="AE833" s="220"/>
      <c r="AF833" s="122"/>
      <c r="AG833" s="122"/>
      <c r="AH833" s="122"/>
      <c r="AI833" s="122"/>
      <c r="AL833" s="5"/>
      <c r="AM833" s="5"/>
      <c r="AT833" s="220"/>
      <c r="AU833" s="122"/>
      <c r="AV833" s="122"/>
      <c r="AW833" s="122"/>
      <c r="AX833" s="122"/>
      <c r="BA833" s="5"/>
      <c r="BB833" s="5"/>
    </row>
    <row r="834">
      <c r="A834" s="220"/>
      <c r="B834" s="122"/>
      <c r="C834" s="122"/>
      <c r="D834" s="122"/>
      <c r="E834" s="122"/>
      <c r="H834" s="5"/>
      <c r="I834" s="5"/>
      <c r="P834" s="220"/>
      <c r="Q834" s="122"/>
      <c r="R834" s="122"/>
      <c r="S834" s="122"/>
      <c r="T834" s="122"/>
      <c r="W834" s="5"/>
      <c r="X834" s="5"/>
      <c r="AE834" s="220"/>
      <c r="AF834" s="122"/>
      <c r="AG834" s="122"/>
      <c r="AH834" s="122"/>
      <c r="AI834" s="122"/>
      <c r="AL834" s="5"/>
      <c r="AM834" s="5"/>
      <c r="AT834" s="220"/>
      <c r="AU834" s="122"/>
      <c r="AV834" s="122"/>
      <c r="AW834" s="122"/>
      <c r="AX834" s="122"/>
      <c r="BA834" s="5"/>
      <c r="BB834" s="5"/>
    </row>
    <row r="835">
      <c r="A835" s="220"/>
      <c r="B835" s="122"/>
      <c r="C835" s="122"/>
      <c r="D835" s="122"/>
      <c r="E835" s="122"/>
      <c r="H835" s="5"/>
      <c r="I835" s="5"/>
      <c r="P835" s="220"/>
      <c r="Q835" s="122"/>
      <c r="R835" s="122"/>
      <c r="S835" s="122"/>
      <c r="T835" s="122"/>
      <c r="W835" s="5"/>
      <c r="X835" s="5"/>
      <c r="AE835" s="220"/>
      <c r="AF835" s="122"/>
      <c r="AG835" s="122"/>
      <c r="AH835" s="122"/>
      <c r="AI835" s="122"/>
      <c r="AL835" s="5"/>
      <c r="AM835" s="5"/>
      <c r="AT835" s="220"/>
      <c r="AU835" s="122"/>
      <c r="AV835" s="122"/>
      <c r="AW835" s="122"/>
      <c r="AX835" s="122"/>
      <c r="BA835" s="5"/>
      <c r="BB835" s="5"/>
    </row>
    <row r="836">
      <c r="A836" s="220"/>
      <c r="B836" s="122"/>
      <c r="C836" s="122"/>
      <c r="D836" s="122"/>
      <c r="E836" s="122"/>
      <c r="H836" s="5"/>
      <c r="I836" s="5"/>
      <c r="P836" s="220"/>
      <c r="Q836" s="122"/>
      <c r="R836" s="122"/>
      <c r="S836" s="122"/>
      <c r="T836" s="122"/>
      <c r="W836" s="5"/>
      <c r="X836" s="5"/>
      <c r="AE836" s="220"/>
      <c r="AF836" s="122"/>
      <c r="AG836" s="122"/>
      <c r="AH836" s="122"/>
      <c r="AI836" s="122"/>
      <c r="AL836" s="5"/>
      <c r="AM836" s="5"/>
      <c r="AT836" s="220"/>
      <c r="AU836" s="122"/>
      <c r="AV836" s="122"/>
      <c r="AW836" s="122"/>
      <c r="AX836" s="122"/>
      <c r="BA836" s="5"/>
      <c r="BB836" s="5"/>
    </row>
    <row r="837">
      <c r="A837" s="220"/>
      <c r="B837" s="122"/>
      <c r="C837" s="122"/>
      <c r="D837" s="122"/>
      <c r="E837" s="122"/>
      <c r="H837" s="5"/>
      <c r="I837" s="5"/>
      <c r="P837" s="220"/>
      <c r="Q837" s="122"/>
      <c r="R837" s="122"/>
      <c r="S837" s="122"/>
      <c r="T837" s="122"/>
      <c r="W837" s="5"/>
      <c r="X837" s="5"/>
      <c r="AE837" s="220"/>
      <c r="AF837" s="122"/>
      <c r="AG837" s="122"/>
      <c r="AH837" s="122"/>
      <c r="AI837" s="122"/>
      <c r="AL837" s="5"/>
      <c r="AM837" s="5"/>
      <c r="AT837" s="220"/>
      <c r="AU837" s="122"/>
      <c r="AV837" s="122"/>
      <c r="AW837" s="122"/>
      <c r="AX837" s="122"/>
      <c r="BA837" s="5"/>
      <c r="BB837" s="5"/>
    </row>
    <row r="838">
      <c r="A838" s="220"/>
      <c r="B838" s="122"/>
      <c r="C838" s="122"/>
      <c r="D838" s="122"/>
      <c r="E838" s="122"/>
      <c r="H838" s="5"/>
      <c r="I838" s="5"/>
      <c r="P838" s="220"/>
      <c r="Q838" s="122"/>
      <c r="R838" s="122"/>
      <c r="S838" s="122"/>
      <c r="T838" s="122"/>
      <c r="W838" s="5"/>
      <c r="X838" s="5"/>
      <c r="AE838" s="220"/>
      <c r="AF838" s="122"/>
      <c r="AG838" s="122"/>
      <c r="AH838" s="122"/>
      <c r="AI838" s="122"/>
      <c r="AL838" s="5"/>
      <c r="AM838" s="5"/>
      <c r="AT838" s="220"/>
      <c r="AU838" s="122"/>
      <c r="AV838" s="122"/>
      <c r="AW838" s="122"/>
      <c r="AX838" s="122"/>
      <c r="BA838" s="5"/>
      <c r="BB838" s="5"/>
    </row>
    <row r="839">
      <c r="A839" s="220"/>
      <c r="B839" s="122"/>
      <c r="C839" s="122"/>
      <c r="D839" s="122"/>
      <c r="E839" s="122"/>
      <c r="H839" s="5"/>
      <c r="I839" s="5"/>
      <c r="P839" s="220"/>
      <c r="Q839" s="122"/>
      <c r="R839" s="122"/>
      <c r="S839" s="122"/>
      <c r="T839" s="122"/>
      <c r="W839" s="5"/>
      <c r="X839" s="5"/>
      <c r="AE839" s="220"/>
      <c r="AF839" s="122"/>
      <c r="AG839" s="122"/>
      <c r="AH839" s="122"/>
      <c r="AI839" s="122"/>
      <c r="AL839" s="5"/>
      <c r="AM839" s="5"/>
      <c r="AT839" s="220"/>
      <c r="AU839" s="122"/>
      <c r="AV839" s="122"/>
      <c r="AW839" s="122"/>
      <c r="AX839" s="122"/>
      <c r="BA839" s="5"/>
      <c r="BB839" s="5"/>
    </row>
    <row r="840">
      <c r="A840" s="220"/>
      <c r="B840" s="122"/>
      <c r="C840" s="122"/>
      <c r="D840" s="122"/>
      <c r="E840" s="122"/>
      <c r="H840" s="5"/>
      <c r="I840" s="5"/>
      <c r="P840" s="220"/>
      <c r="Q840" s="122"/>
      <c r="R840" s="122"/>
      <c r="S840" s="122"/>
      <c r="T840" s="122"/>
      <c r="W840" s="5"/>
      <c r="X840" s="5"/>
      <c r="AE840" s="220"/>
      <c r="AF840" s="122"/>
      <c r="AG840" s="122"/>
      <c r="AH840" s="122"/>
      <c r="AI840" s="122"/>
      <c r="AL840" s="5"/>
      <c r="AM840" s="5"/>
      <c r="AT840" s="220"/>
      <c r="AU840" s="122"/>
      <c r="AV840" s="122"/>
      <c r="AW840" s="122"/>
      <c r="AX840" s="122"/>
      <c r="BA840" s="5"/>
      <c r="BB840" s="5"/>
    </row>
    <row r="841">
      <c r="A841" s="220"/>
      <c r="B841" s="122"/>
      <c r="C841" s="122"/>
      <c r="D841" s="122"/>
      <c r="E841" s="122"/>
      <c r="H841" s="5"/>
      <c r="I841" s="5"/>
      <c r="P841" s="220"/>
      <c r="Q841" s="122"/>
      <c r="R841" s="122"/>
      <c r="S841" s="122"/>
      <c r="T841" s="122"/>
      <c r="W841" s="5"/>
      <c r="X841" s="5"/>
      <c r="AE841" s="220"/>
      <c r="AF841" s="122"/>
      <c r="AG841" s="122"/>
      <c r="AH841" s="122"/>
      <c r="AI841" s="122"/>
      <c r="AL841" s="5"/>
      <c r="AM841" s="5"/>
      <c r="AT841" s="220"/>
      <c r="AU841" s="122"/>
      <c r="AV841" s="122"/>
      <c r="AW841" s="122"/>
      <c r="AX841" s="122"/>
      <c r="BA841" s="5"/>
      <c r="BB841" s="5"/>
    </row>
    <row r="842">
      <c r="A842" s="220"/>
      <c r="B842" s="122"/>
      <c r="C842" s="122"/>
      <c r="D842" s="122"/>
      <c r="E842" s="122"/>
      <c r="H842" s="5"/>
      <c r="I842" s="5"/>
      <c r="P842" s="220"/>
      <c r="Q842" s="122"/>
      <c r="R842" s="122"/>
      <c r="S842" s="122"/>
      <c r="T842" s="122"/>
      <c r="W842" s="5"/>
      <c r="X842" s="5"/>
      <c r="AE842" s="220"/>
      <c r="AF842" s="122"/>
      <c r="AG842" s="122"/>
      <c r="AH842" s="122"/>
      <c r="AI842" s="122"/>
      <c r="AL842" s="5"/>
      <c r="AM842" s="5"/>
      <c r="AT842" s="220"/>
      <c r="AU842" s="122"/>
      <c r="AV842" s="122"/>
      <c r="AW842" s="122"/>
      <c r="AX842" s="122"/>
      <c r="BA842" s="5"/>
      <c r="BB842" s="5"/>
    </row>
    <row r="843">
      <c r="A843" s="220"/>
      <c r="B843" s="122"/>
      <c r="C843" s="122"/>
      <c r="D843" s="122"/>
      <c r="E843" s="122"/>
      <c r="H843" s="5"/>
      <c r="I843" s="5"/>
      <c r="P843" s="220"/>
      <c r="Q843" s="122"/>
      <c r="R843" s="122"/>
      <c r="S843" s="122"/>
      <c r="T843" s="122"/>
      <c r="W843" s="5"/>
      <c r="X843" s="5"/>
      <c r="AE843" s="220"/>
      <c r="AF843" s="122"/>
      <c r="AG843" s="122"/>
      <c r="AH843" s="122"/>
      <c r="AI843" s="122"/>
      <c r="AL843" s="5"/>
      <c r="AM843" s="5"/>
      <c r="AT843" s="220"/>
      <c r="AU843" s="122"/>
      <c r="AV843" s="122"/>
      <c r="AW843" s="122"/>
      <c r="AX843" s="122"/>
      <c r="BA843" s="5"/>
      <c r="BB843" s="5"/>
    </row>
    <row r="844">
      <c r="A844" s="220"/>
      <c r="B844" s="122"/>
      <c r="C844" s="122"/>
      <c r="D844" s="122"/>
      <c r="E844" s="122"/>
      <c r="H844" s="5"/>
      <c r="I844" s="5"/>
      <c r="P844" s="220"/>
      <c r="Q844" s="122"/>
      <c r="R844" s="122"/>
      <c r="S844" s="122"/>
      <c r="T844" s="122"/>
      <c r="W844" s="5"/>
      <c r="X844" s="5"/>
      <c r="AE844" s="220"/>
      <c r="AF844" s="122"/>
      <c r="AG844" s="122"/>
      <c r="AH844" s="122"/>
      <c r="AI844" s="122"/>
      <c r="AL844" s="5"/>
      <c r="AM844" s="5"/>
      <c r="AT844" s="220"/>
      <c r="AU844" s="122"/>
      <c r="AV844" s="122"/>
      <c r="AW844" s="122"/>
      <c r="AX844" s="122"/>
      <c r="BA844" s="5"/>
      <c r="BB844" s="5"/>
    </row>
    <row r="845">
      <c r="A845" s="220"/>
      <c r="B845" s="122"/>
      <c r="C845" s="122"/>
      <c r="D845" s="122"/>
      <c r="E845" s="122"/>
      <c r="H845" s="5"/>
      <c r="I845" s="5"/>
      <c r="P845" s="220"/>
      <c r="Q845" s="122"/>
      <c r="R845" s="122"/>
      <c r="S845" s="122"/>
      <c r="T845" s="122"/>
      <c r="W845" s="5"/>
      <c r="X845" s="5"/>
      <c r="AE845" s="220"/>
      <c r="AF845" s="122"/>
      <c r="AG845" s="122"/>
      <c r="AH845" s="122"/>
      <c r="AI845" s="122"/>
      <c r="AL845" s="5"/>
      <c r="AM845" s="5"/>
      <c r="AT845" s="220"/>
      <c r="AU845" s="122"/>
      <c r="AV845" s="122"/>
      <c r="AW845" s="122"/>
      <c r="AX845" s="122"/>
      <c r="BA845" s="5"/>
      <c r="BB845" s="5"/>
    </row>
    <row r="846">
      <c r="A846" s="220"/>
      <c r="B846" s="122"/>
      <c r="C846" s="122"/>
      <c r="D846" s="122"/>
      <c r="E846" s="122"/>
      <c r="H846" s="5"/>
      <c r="I846" s="5"/>
      <c r="P846" s="220"/>
      <c r="Q846" s="122"/>
      <c r="R846" s="122"/>
      <c r="S846" s="122"/>
      <c r="T846" s="122"/>
      <c r="W846" s="5"/>
      <c r="X846" s="5"/>
      <c r="AE846" s="220"/>
      <c r="AF846" s="122"/>
      <c r="AG846" s="122"/>
      <c r="AH846" s="122"/>
      <c r="AI846" s="122"/>
      <c r="AL846" s="5"/>
      <c r="AM846" s="5"/>
      <c r="AT846" s="220"/>
      <c r="AU846" s="122"/>
      <c r="AV846" s="122"/>
      <c r="AW846" s="122"/>
      <c r="AX846" s="122"/>
      <c r="BA846" s="5"/>
      <c r="BB846" s="5"/>
    </row>
    <row r="847">
      <c r="A847" s="220"/>
      <c r="B847" s="122"/>
      <c r="C847" s="122"/>
      <c r="D847" s="122"/>
      <c r="E847" s="122"/>
      <c r="H847" s="5"/>
      <c r="I847" s="5"/>
      <c r="P847" s="220"/>
      <c r="Q847" s="122"/>
      <c r="R847" s="122"/>
      <c r="S847" s="122"/>
      <c r="T847" s="122"/>
      <c r="W847" s="5"/>
      <c r="X847" s="5"/>
      <c r="AE847" s="220"/>
      <c r="AF847" s="122"/>
      <c r="AG847" s="122"/>
      <c r="AH847" s="122"/>
      <c r="AI847" s="122"/>
      <c r="AL847" s="5"/>
      <c r="AM847" s="5"/>
      <c r="AT847" s="220"/>
      <c r="AU847" s="122"/>
      <c r="AV847" s="122"/>
      <c r="AW847" s="122"/>
      <c r="AX847" s="122"/>
      <c r="BA847" s="5"/>
      <c r="BB847" s="5"/>
    </row>
    <row r="848">
      <c r="A848" s="220"/>
      <c r="B848" s="122"/>
      <c r="C848" s="122"/>
      <c r="D848" s="122"/>
      <c r="E848" s="122"/>
      <c r="H848" s="5"/>
      <c r="I848" s="5"/>
      <c r="P848" s="220"/>
      <c r="Q848" s="122"/>
      <c r="R848" s="122"/>
      <c r="S848" s="122"/>
      <c r="T848" s="122"/>
      <c r="W848" s="5"/>
      <c r="X848" s="5"/>
      <c r="AE848" s="220"/>
      <c r="AF848" s="122"/>
      <c r="AG848" s="122"/>
      <c r="AH848" s="122"/>
      <c r="AI848" s="122"/>
      <c r="AL848" s="5"/>
      <c r="AM848" s="5"/>
      <c r="AT848" s="220"/>
      <c r="AU848" s="122"/>
      <c r="AV848" s="122"/>
      <c r="AW848" s="122"/>
      <c r="AX848" s="122"/>
      <c r="BA848" s="5"/>
      <c r="BB848" s="5"/>
    </row>
    <row r="849">
      <c r="A849" s="220"/>
      <c r="B849" s="122"/>
      <c r="C849" s="122"/>
      <c r="D849" s="122"/>
      <c r="E849" s="122"/>
      <c r="H849" s="5"/>
      <c r="I849" s="5"/>
      <c r="P849" s="220"/>
      <c r="Q849" s="122"/>
      <c r="R849" s="122"/>
      <c r="S849" s="122"/>
      <c r="T849" s="122"/>
      <c r="W849" s="5"/>
      <c r="X849" s="5"/>
      <c r="AE849" s="220"/>
      <c r="AF849" s="122"/>
      <c r="AG849" s="122"/>
      <c r="AH849" s="122"/>
      <c r="AI849" s="122"/>
      <c r="AL849" s="5"/>
      <c r="AM849" s="5"/>
      <c r="AT849" s="220"/>
      <c r="AU849" s="122"/>
      <c r="AV849" s="122"/>
      <c r="AW849" s="122"/>
      <c r="AX849" s="122"/>
      <c r="BA849" s="5"/>
      <c r="BB849" s="5"/>
    </row>
    <row r="850">
      <c r="A850" s="220"/>
      <c r="B850" s="122"/>
      <c r="C850" s="122"/>
      <c r="D850" s="122"/>
      <c r="E850" s="122"/>
      <c r="H850" s="5"/>
      <c r="I850" s="5"/>
      <c r="P850" s="220"/>
      <c r="Q850" s="122"/>
      <c r="R850" s="122"/>
      <c r="S850" s="122"/>
      <c r="T850" s="122"/>
      <c r="W850" s="5"/>
      <c r="X850" s="5"/>
      <c r="AE850" s="220"/>
      <c r="AF850" s="122"/>
      <c r="AG850" s="122"/>
      <c r="AH850" s="122"/>
      <c r="AI850" s="122"/>
      <c r="AL850" s="5"/>
      <c r="AM850" s="5"/>
      <c r="AT850" s="220"/>
      <c r="AU850" s="122"/>
      <c r="AV850" s="122"/>
      <c r="AW850" s="122"/>
      <c r="AX850" s="122"/>
      <c r="BA850" s="5"/>
      <c r="BB850" s="5"/>
    </row>
    <row r="851">
      <c r="A851" s="220"/>
      <c r="B851" s="122"/>
      <c r="C851" s="122"/>
      <c r="D851" s="122"/>
      <c r="E851" s="122"/>
      <c r="H851" s="5"/>
      <c r="I851" s="5"/>
      <c r="P851" s="220"/>
      <c r="Q851" s="122"/>
      <c r="R851" s="122"/>
      <c r="S851" s="122"/>
      <c r="T851" s="122"/>
      <c r="W851" s="5"/>
      <c r="X851" s="5"/>
      <c r="AE851" s="220"/>
      <c r="AF851" s="122"/>
      <c r="AG851" s="122"/>
      <c r="AH851" s="122"/>
      <c r="AI851" s="122"/>
      <c r="AL851" s="5"/>
      <c r="AM851" s="5"/>
      <c r="AT851" s="220"/>
      <c r="AU851" s="122"/>
      <c r="AV851" s="122"/>
      <c r="AW851" s="122"/>
      <c r="AX851" s="122"/>
      <c r="BA851" s="5"/>
      <c r="BB851" s="5"/>
    </row>
    <row r="852">
      <c r="A852" s="220"/>
      <c r="B852" s="122"/>
      <c r="C852" s="122"/>
      <c r="D852" s="122"/>
      <c r="E852" s="122"/>
      <c r="H852" s="5"/>
      <c r="I852" s="5"/>
      <c r="P852" s="220"/>
      <c r="Q852" s="122"/>
      <c r="R852" s="122"/>
      <c r="S852" s="122"/>
      <c r="T852" s="122"/>
      <c r="W852" s="5"/>
      <c r="X852" s="5"/>
      <c r="AE852" s="220"/>
      <c r="AF852" s="122"/>
      <c r="AG852" s="122"/>
      <c r="AH852" s="122"/>
      <c r="AI852" s="122"/>
      <c r="AL852" s="5"/>
      <c r="AM852" s="5"/>
      <c r="AT852" s="220"/>
      <c r="AU852" s="122"/>
      <c r="AV852" s="122"/>
      <c r="AW852" s="122"/>
      <c r="AX852" s="122"/>
      <c r="BA852" s="5"/>
      <c r="BB852" s="5"/>
    </row>
    <row r="853">
      <c r="A853" s="220"/>
      <c r="B853" s="122"/>
      <c r="C853" s="122"/>
      <c r="D853" s="122"/>
      <c r="E853" s="122"/>
      <c r="H853" s="5"/>
      <c r="I853" s="5"/>
      <c r="P853" s="220"/>
      <c r="Q853" s="122"/>
      <c r="R853" s="122"/>
      <c r="S853" s="122"/>
      <c r="T853" s="122"/>
      <c r="W853" s="5"/>
      <c r="X853" s="5"/>
      <c r="AE853" s="220"/>
      <c r="AF853" s="122"/>
      <c r="AG853" s="122"/>
      <c r="AH853" s="122"/>
      <c r="AI853" s="122"/>
      <c r="AL853" s="5"/>
      <c r="AM853" s="5"/>
      <c r="AT853" s="220"/>
      <c r="AU853" s="122"/>
      <c r="AV853" s="122"/>
      <c r="AW853" s="122"/>
      <c r="AX853" s="122"/>
      <c r="BA853" s="5"/>
      <c r="BB853" s="5"/>
    </row>
    <row r="854">
      <c r="A854" s="220"/>
      <c r="B854" s="122"/>
      <c r="C854" s="122"/>
      <c r="D854" s="122"/>
      <c r="E854" s="122"/>
      <c r="H854" s="5"/>
      <c r="I854" s="5"/>
      <c r="P854" s="220"/>
      <c r="Q854" s="122"/>
      <c r="R854" s="122"/>
      <c r="S854" s="122"/>
      <c r="T854" s="122"/>
      <c r="W854" s="5"/>
      <c r="X854" s="5"/>
      <c r="AE854" s="220"/>
      <c r="AF854" s="122"/>
      <c r="AG854" s="122"/>
      <c r="AH854" s="122"/>
      <c r="AI854" s="122"/>
      <c r="AL854" s="5"/>
      <c r="AM854" s="5"/>
      <c r="AT854" s="220"/>
      <c r="AU854" s="122"/>
      <c r="AV854" s="122"/>
      <c r="AW854" s="122"/>
      <c r="AX854" s="122"/>
      <c r="BA854" s="5"/>
      <c r="BB854" s="5"/>
    </row>
    <row r="855">
      <c r="A855" s="220"/>
      <c r="B855" s="122"/>
      <c r="C855" s="122"/>
      <c r="D855" s="122"/>
      <c r="E855" s="122"/>
      <c r="H855" s="5"/>
      <c r="I855" s="5"/>
      <c r="P855" s="220"/>
      <c r="Q855" s="122"/>
      <c r="R855" s="122"/>
      <c r="S855" s="122"/>
      <c r="T855" s="122"/>
      <c r="W855" s="5"/>
      <c r="X855" s="5"/>
      <c r="AE855" s="220"/>
      <c r="AF855" s="122"/>
      <c r="AG855" s="122"/>
      <c r="AH855" s="122"/>
      <c r="AI855" s="122"/>
      <c r="AL855" s="5"/>
      <c r="AM855" s="5"/>
      <c r="AT855" s="220"/>
      <c r="AU855" s="122"/>
      <c r="AV855" s="122"/>
      <c r="AW855" s="122"/>
      <c r="AX855" s="122"/>
      <c r="BA855" s="5"/>
      <c r="BB855" s="5"/>
    </row>
    <row r="856">
      <c r="A856" s="220"/>
      <c r="B856" s="122"/>
      <c r="C856" s="122"/>
      <c r="D856" s="122"/>
      <c r="E856" s="122"/>
      <c r="H856" s="5"/>
      <c r="I856" s="5"/>
      <c r="P856" s="220"/>
      <c r="Q856" s="122"/>
      <c r="R856" s="122"/>
      <c r="S856" s="122"/>
      <c r="T856" s="122"/>
      <c r="W856" s="5"/>
      <c r="X856" s="5"/>
      <c r="AE856" s="220"/>
      <c r="AF856" s="122"/>
      <c r="AG856" s="122"/>
      <c r="AH856" s="122"/>
      <c r="AI856" s="122"/>
      <c r="AL856" s="5"/>
      <c r="AM856" s="5"/>
      <c r="AT856" s="220"/>
      <c r="AU856" s="122"/>
      <c r="AV856" s="122"/>
      <c r="AW856" s="122"/>
      <c r="AX856" s="122"/>
      <c r="BA856" s="5"/>
      <c r="BB856" s="5"/>
    </row>
    <row r="857">
      <c r="A857" s="220"/>
      <c r="B857" s="122"/>
      <c r="C857" s="122"/>
      <c r="D857" s="122"/>
      <c r="E857" s="122"/>
      <c r="H857" s="5"/>
      <c r="I857" s="5"/>
      <c r="P857" s="220"/>
      <c r="Q857" s="122"/>
      <c r="R857" s="122"/>
      <c r="S857" s="122"/>
      <c r="T857" s="122"/>
      <c r="W857" s="5"/>
      <c r="X857" s="5"/>
      <c r="AE857" s="220"/>
      <c r="AF857" s="122"/>
      <c r="AG857" s="122"/>
      <c r="AH857" s="122"/>
      <c r="AI857" s="122"/>
      <c r="AL857" s="5"/>
      <c r="AM857" s="5"/>
      <c r="AT857" s="220"/>
      <c r="AU857" s="122"/>
      <c r="AV857" s="122"/>
      <c r="AW857" s="122"/>
      <c r="AX857" s="122"/>
      <c r="BA857" s="5"/>
      <c r="BB857" s="5"/>
    </row>
    <row r="858">
      <c r="A858" s="220"/>
      <c r="B858" s="122"/>
      <c r="C858" s="122"/>
      <c r="D858" s="122"/>
      <c r="E858" s="122"/>
      <c r="H858" s="5"/>
      <c r="I858" s="5"/>
      <c r="P858" s="220"/>
      <c r="Q858" s="122"/>
      <c r="R858" s="122"/>
      <c r="S858" s="122"/>
      <c r="T858" s="122"/>
      <c r="W858" s="5"/>
      <c r="X858" s="5"/>
      <c r="AE858" s="220"/>
      <c r="AF858" s="122"/>
      <c r="AG858" s="122"/>
      <c r="AH858" s="122"/>
      <c r="AI858" s="122"/>
      <c r="AL858" s="5"/>
      <c r="AM858" s="5"/>
      <c r="AT858" s="220"/>
      <c r="AU858" s="122"/>
      <c r="AV858" s="122"/>
      <c r="AW858" s="122"/>
      <c r="AX858" s="122"/>
      <c r="BA858" s="5"/>
      <c r="BB858" s="5"/>
    </row>
    <row r="859">
      <c r="A859" s="220"/>
      <c r="B859" s="122"/>
      <c r="C859" s="122"/>
      <c r="D859" s="122"/>
      <c r="E859" s="122"/>
      <c r="H859" s="5"/>
      <c r="I859" s="5"/>
      <c r="P859" s="220"/>
      <c r="Q859" s="122"/>
      <c r="R859" s="122"/>
      <c r="S859" s="122"/>
      <c r="T859" s="122"/>
      <c r="W859" s="5"/>
      <c r="X859" s="5"/>
      <c r="AE859" s="220"/>
      <c r="AF859" s="122"/>
      <c r="AG859" s="122"/>
      <c r="AH859" s="122"/>
      <c r="AI859" s="122"/>
      <c r="AL859" s="5"/>
      <c r="AM859" s="5"/>
      <c r="AT859" s="220"/>
      <c r="AU859" s="122"/>
      <c r="AV859" s="122"/>
      <c r="AW859" s="122"/>
      <c r="AX859" s="122"/>
      <c r="BA859" s="5"/>
      <c r="BB859" s="5"/>
    </row>
    <row r="860">
      <c r="A860" s="220"/>
      <c r="B860" s="122"/>
      <c r="C860" s="122"/>
      <c r="D860" s="122"/>
      <c r="E860" s="122"/>
      <c r="H860" s="5"/>
      <c r="I860" s="5"/>
      <c r="P860" s="220"/>
      <c r="Q860" s="122"/>
      <c r="R860" s="122"/>
      <c r="S860" s="122"/>
      <c r="T860" s="122"/>
      <c r="W860" s="5"/>
      <c r="X860" s="5"/>
      <c r="AE860" s="220"/>
      <c r="AF860" s="122"/>
      <c r="AG860" s="122"/>
      <c r="AH860" s="122"/>
      <c r="AI860" s="122"/>
      <c r="AL860" s="5"/>
      <c r="AM860" s="5"/>
      <c r="AT860" s="220"/>
      <c r="AU860" s="122"/>
      <c r="AV860" s="122"/>
      <c r="AW860" s="122"/>
      <c r="AX860" s="122"/>
      <c r="BA860" s="5"/>
      <c r="BB860" s="5"/>
    </row>
    <row r="861">
      <c r="A861" s="220"/>
      <c r="B861" s="122"/>
      <c r="C861" s="122"/>
      <c r="D861" s="122"/>
      <c r="E861" s="122"/>
      <c r="H861" s="5"/>
      <c r="I861" s="5"/>
      <c r="P861" s="220"/>
      <c r="Q861" s="122"/>
      <c r="R861" s="122"/>
      <c r="S861" s="122"/>
      <c r="T861" s="122"/>
      <c r="W861" s="5"/>
      <c r="X861" s="5"/>
      <c r="AE861" s="220"/>
      <c r="AF861" s="122"/>
      <c r="AG861" s="122"/>
      <c r="AH861" s="122"/>
      <c r="AI861" s="122"/>
      <c r="AL861" s="5"/>
      <c r="AM861" s="5"/>
      <c r="AT861" s="220"/>
      <c r="AU861" s="122"/>
      <c r="AV861" s="122"/>
      <c r="AW861" s="122"/>
      <c r="AX861" s="122"/>
      <c r="BA861" s="5"/>
      <c r="BB861" s="5"/>
    </row>
    <row r="862">
      <c r="A862" s="220"/>
      <c r="B862" s="122"/>
      <c r="C862" s="122"/>
      <c r="D862" s="122"/>
      <c r="E862" s="122"/>
      <c r="H862" s="5"/>
      <c r="I862" s="5"/>
      <c r="P862" s="220"/>
      <c r="Q862" s="122"/>
      <c r="R862" s="122"/>
      <c r="S862" s="122"/>
      <c r="T862" s="122"/>
      <c r="W862" s="5"/>
      <c r="X862" s="5"/>
      <c r="AE862" s="220"/>
      <c r="AF862" s="122"/>
      <c r="AG862" s="122"/>
      <c r="AH862" s="122"/>
      <c r="AI862" s="122"/>
      <c r="AL862" s="5"/>
      <c r="AM862" s="5"/>
      <c r="AT862" s="220"/>
      <c r="AU862" s="122"/>
      <c r="AV862" s="122"/>
      <c r="AW862" s="122"/>
      <c r="AX862" s="122"/>
      <c r="BA862" s="5"/>
      <c r="BB862" s="5"/>
    </row>
    <row r="863">
      <c r="A863" s="220"/>
      <c r="B863" s="122"/>
      <c r="C863" s="122"/>
      <c r="D863" s="122"/>
      <c r="E863" s="122"/>
      <c r="H863" s="5"/>
      <c r="I863" s="5"/>
      <c r="P863" s="220"/>
      <c r="Q863" s="122"/>
      <c r="R863" s="122"/>
      <c r="S863" s="122"/>
      <c r="T863" s="122"/>
      <c r="W863" s="5"/>
      <c r="X863" s="5"/>
      <c r="AE863" s="220"/>
      <c r="AF863" s="122"/>
      <c r="AG863" s="122"/>
      <c r="AH863" s="122"/>
      <c r="AI863" s="122"/>
      <c r="AL863" s="5"/>
      <c r="AM863" s="5"/>
      <c r="AT863" s="220"/>
      <c r="AU863" s="122"/>
      <c r="AV863" s="122"/>
      <c r="AW863" s="122"/>
      <c r="AX863" s="122"/>
      <c r="BA863" s="5"/>
      <c r="BB863" s="5"/>
    </row>
    <row r="864">
      <c r="A864" s="220"/>
      <c r="B864" s="122"/>
      <c r="C864" s="122"/>
      <c r="D864" s="122"/>
      <c r="E864" s="122"/>
      <c r="H864" s="5"/>
      <c r="I864" s="5"/>
      <c r="P864" s="220"/>
      <c r="Q864" s="122"/>
      <c r="R864" s="122"/>
      <c r="S864" s="122"/>
      <c r="T864" s="122"/>
      <c r="W864" s="5"/>
      <c r="X864" s="5"/>
      <c r="AE864" s="220"/>
      <c r="AF864" s="122"/>
      <c r="AG864" s="122"/>
      <c r="AH864" s="122"/>
      <c r="AI864" s="122"/>
      <c r="AL864" s="5"/>
      <c r="AM864" s="5"/>
      <c r="AT864" s="220"/>
      <c r="AU864" s="122"/>
      <c r="AV864" s="122"/>
      <c r="AW864" s="122"/>
      <c r="AX864" s="122"/>
      <c r="BA864" s="5"/>
      <c r="BB864" s="5"/>
    </row>
    <row r="865">
      <c r="A865" s="220"/>
      <c r="B865" s="122"/>
      <c r="C865" s="122"/>
      <c r="D865" s="122"/>
      <c r="E865" s="122"/>
      <c r="H865" s="5"/>
      <c r="I865" s="5"/>
      <c r="P865" s="220"/>
      <c r="Q865" s="122"/>
      <c r="R865" s="122"/>
      <c r="S865" s="122"/>
      <c r="T865" s="122"/>
      <c r="W865" s="5"/>
      <c r="X865" s="5"/>
      <c r="AE865" s="220"/>
      <c r="AF865" s="122"/>
      <c r="AG865" s="122"/>
      <c r="AH865" s="122"/>
      <c r="AI865" s="122"/>
      <c r="AL865" s="5"/>
      <c r="AM865" s="5"/>
      <c r="AT865" s="220"/>
      <c r="AU865" s="122"/>
      <c r="AV865" s="122"/>
      <c r="AW865" s="122"/>
      <c r="AX865" s="122"/>
      <c r="BA865" s="5"/>
      <c r="BB865" s="5"/>
    </row>
    <row r="866">
      <c r="A866" s="220"/>
      <c r="B866" s="122"/>
      <c r="C866" s="122"/>
      <c r="D866" s="122"/>
      <c r="E866" s="122"/>
      <c r="H866" s="5"/>
      <c r="I866" s="5"/>
      <c r="P866" s="220"/>
      <c r="Q866" s="122"/>
      <c r="R866" s="122"/>
      <c r="S866" s="122"/>
      <c r="T866" s="122"/>
      <c r="W866" s="5"/>
      <c r="X866" s="5"/>
      <c r="AE866" s="220"/>
      <c r="AF866" s="122"/>
      <c r="AG866" s="122"/>
      <c r="AH866" s="122"/>
      <c r="AI866" s="122"/>
      <c r="AL866" s="5"/>
      <c r="AM866" s="5"/>
      <c r="AT866" s="220"/>
      <c r="AU866" s="122"/>
      <c r="AV866" s="122"/>
      <c r="AW866" s="122"/>
      <c r="AX866" s="122"/>
      <c r="BA866" s="5"/>
      <c r="BB866" s="5"/>
    </row>
    <row r="867">
      <c r="A867" s="220"/>
      <c r="B867" s="122"/>
      <c r="C867" s="122"/>
      <c r="D867" s="122"/>
      <c r="E867" s="122"/>
      <c r="H867" s="5"/>
      <c r="I867" s="5"/>
      <c r="P867" s="220"/>
      <c r="Q867" s="122"/>
      <c r="R867" s="122"/>
      <c r="S867" s="122"/>
      <c r="T867" s="122"/>
      <c r="W867" s="5"/>
      <c r="X867" s="5"/>
      <c r="AE867" s="220"/>
      <c r="AF867" s="122"/>
      <c r="AG867" s="122"/>
      <c r="AH867" s="122"/>
      <c r="AI867" s="122"/>
      <c r="AL867" s="5"/>
      <c r="AM867" s="5"/>
      <c r="AT867" s="220"/>
      <c r="AU867" s="122"/>
      <c r="AV867" s="122"/>
      <c r="AW867" s="122"/>
      <c r="AX867" s="122"/>
      <c r="BA867" s="5"/>
      <c r="BB867" s="5"/>
    </row>
    <row r="868">
      <c r="A868" s="220"/>
      <c r="B868" s="122"/>
      <c r="C868" s="122"/>
      <c r="D868" s="122"/>
      <c r="E868" s="122"/>
      <c r="H868" s="5"/>
      <c r="I868" s="5"/>
      <c r="P868" s="220"/>
      <c r="Q868" s="122"/>
      <c r="R868" s="122"/>
      <c r="S868" s="122"/>
      <c r="T868" s="122"/>
      <c r="W868" s="5"/>
      <c r="X868" s="5"/>
      <c r="AE868" s="220"/>
      <c r="AF868" s="122"/>
      <c r="AG868" s="122"/>
      <c r="AH868" s="122"/>
      <c r="AI868" s="122"/>
      <c r="AL868" s="5"/>
      <c r="AM868" s="5"/>
      <c r="AT868" s="220"/>
      <c r="AU868" s="122"/>
      <c r="AV868" s="122"/>
      <c r="AW868" s="122"/>
      <c r="AX868" s="122"/>
      <c r="BA868" s="5"/>
      <c r="BB868" s="5"/>
    </row>
    <row r="869">
      <c r="A869" s="220"/>
      <c r="B869" s="122"/>
      <c r="C869" s="122"/>
      <c r="D869" s="122"/>
      <c r="E869" s="122"/>
      <c r="H869" s="5"/>
      <c r="I869" s="5"/>
      <c r="P869" s="220"/>
      <c r="Q869" s="122"/>
      <c r="R869" s="122"/>
      <c r="S869" s="122"/>
      <c r="T869" s="122"/>
      <c r="W869" s="5"/>
      <c r="X869" s="5"/>
      <c r="AE869" s="220"/>
      <c r="AF869" s="122"/>
      <c r="AG869" s="122"/>
      <c r="AH869" s="122"/>
      <c r="AI869" s="122"/>
      <c r="AL869" s="5"/>
      <c r="AM869" s="5"/>
      <c r="AT869" s="220"/>
      <c r="AU869" s="122"/>
      <c r="AV869" s="122"/>
      <c r="AW869" s="122"/>
      <c r="AX869" s="122"/>
      <c r="BA869" s="5"/>
      <c r="BB869" s="5"/>
    </row>
    <row r="870">
      <c r="A870" s="220"/>
      <c r="B870" s="122"/>
      <c r="C870" s="122"/>
      <c r="D870" s="122"/>
      <c r="E870" s="122"/>
      <c r="H870" s="5"/>
      <c r="I870" s="5"/>
      <c r="P870" s="220"/>
      <c r="Q870" s="122"/>
      <c r="R870" s="122"/>
      <c r="S870" s="122"/>
      <c r="T870" s="122"/>
      <c r="W870" s="5"/>
      <c r="X870" s="5"/>
      <c r="AE870" s="220"/>
      <c r="AF870" s="122"/>
      <c r="AG870" s="122"/>
      <c r="AH870" s="122"/>
      <c r="AI870" s="122"/>
      <c r="AL870" s="5"/>
      <c r="AM870" s="5"/>
      <c r="AT870" s="220"/>
      <c r="AU870" s="122"/>
      <c r="AV870" s="122"/>
      <c r="AW870" s="122"/>
      <c r="AX870" s="122"/>
      <c r="BA870" s="5"/>
      <c r="BB870" s="5"/>
    </row>
    <row r="871">
      <c r="A871" s="220"/>
      <c r="B871" s="122"/>
      <c r="C871" s="122"/>
      <c r="D871" s="122"/>
      <c r="E871" s="122"/>
      <c r="H871" s="5"/>
      <c r="I871" s="5"/>
      <c r="P871" s="220"/>
      <c r="Q871" s="122"/>
      <c r="R871" s="122"/>
      <c r="S871" s="122"/>
      <c r="T871" s="122"/>
      <c r="W871" s="5"/>
      <c r="X871" s="5"/>
      <c r="AE871" s="220"/>
      <c r="AF871" s="122"/>
      <c r="AG871" s="122"/>
      <c r="AH871" s="122"/>
      <c r="AI871" s="122"/>
      <c r="AL871" s="5"/>
      <c r="AM871" s="5"/>
      <c r="AT871" s="220"/>
      <c r="AU871" s="122"/>
      <c r="AV871" s="122"/>
      <c r="AW871" s="122"/>
      <c r="AX871" s="122"/>
      <c r="BA871" s="5"/>
      <c r="BB871" s="5"/>
    </row>
    <row r="872">
      <c r="A872" s="220"/>
      <c r="B872" s="122"/>
      <c r="C872" s="122"/>
      <c r="D872" s="122"/>
      <c r="E872" s="122"/>
      <c r="H872" s="5"/>
      <c r="I872" s="5"/>
      <c r="P872" s="220"/>
      <c r="Q872" s="122"/>
      <c r="R872" s="122"/>
      <c r="S872" s="122"/>
      <c r="T872" s="122"/>
      <c r="W872" s="5"/>
      <c r="X872" s="5"/>
      <c r="AE872" s="220"/>
      <c r="AF872" s="122"/>
      <c r="AG872" s="122"/>
      <c r="AH872" s="122"/>
      <c r="AI872" s="122"/>
      <c r="AL872" s="5"/>
      <c r="AM872" s="5"/>
      <c r="AT872" s="220"/>
      <c r="AU872" s="122"/>
      <c r="AV872" s="122"/>
      <c r="AW872" s="122"/>
      <c r="AX872" s="122"/>
      <c r="BA872" s="5"/>
      <c r="BB872" s="5"/>
    </row>
    <row r="873">
      <c r="A873" s="220"/>
      <c r="B873" s="122"/>
      <c r="C873" s="122"/>
      <c r="D873" s="122"/>
      <c r="E873" s="122"/>
      <c r="H873" s="5"/>
      <c r="I873" s="5"/>
      <c r="P873" s="220"/>
      <c r="Q873" s="122"/>
      <c r="R873" s="122"/>
      <c r="S873" s="122"/>
      <c r="T873" s="122"/>
      <c r="W873" s="5"/>
      <c r="X873" s="5"/>
      <c r="AE873" s="220"/>
      <c r="AF873" s="122"/>
      <c r="AG873" s="122"/>
      <c r="AH873" s="122"/>
      <c r="AI873" s="122"/>
      <c r="AL873" s="5"/>
      <c r="AM873" s="5"/>
      <c r="AT873" s="220"/>
      <c r="AU873" s="122"/>
      <c r="AV873" s="122"/>
      <c r="AW873" s="122"/>
      <c r="AX873" s="122"/>
      <c r="BA873" s="5"/>
      <c r="BB873" s="5"/>
    </row>
    <row r="874">
      <c r="A874" s="220"/>
      <c r="B874" s="122"/>
      <c r="C874" s="122"/>
      <c r="D874" s="122"/>
      <c r="E874" s="122"/>
      <c r="H874" s="5"/>
      <c r="I874" s="5"/>
      <c r="P874" s="220"/>
      <c r="Q874" s="122"/>
      <c r="R874" s="122"/>
      <c r="S874" s="122"/>
      <c r="T874" s="122"/>
      <c r="W874" s="5"/>
      <c r="X874" s="5"/>
      <c r="AE874" s="220"/>
      <c r="AF874" s="122"/>
      <c r="AG874" s="122"/>
      <c r="AH874" s="122"/>
      <c r="AI874" s="122"/>
      <c r="AL874" s="5"/>
      <c r="AM874" s="5"/>
      <c r="AT874" s="220"/>
      <c r="AU874" s="122"/>
      <c r="AV874" s="122"/>
      <c r="AW874" s="122"/>
      <c r="AX874" s="122"/>
      <c r="BA874" s="5"/>
      <c r="BB874" s="5"/>
    </row>
    <row r="875">
      <c r="A875" s="220"/>
      <c r="B875" s="122"/>
      <c r="C875" s="122"/>
      <c r="D875" s="122"/>
      <c r="E875" s="122"/>
      <c r="H875" s="5"/>
      <c r="I875" s="5"/>
      <c r="P875" s="220"/>
      <c r="Q875" s="122"/>
      <c r="R875" s="122"/>
      <c r="S875" s="122"/>
      <c r="T875" s="122"/>
      <c r="W875" s="5"/>
      <c r="X875" s="5"/>
      <c r="AE875" s="220"/>
      <c r="AF875" s="122"/>
      <c r="AG875" s="122"/>
      <c r="AH875" s="122"/>
      <c r="AI875" s="122"/>
      <c r="AL875" s="5"/>
      <c r="AM875" s="5"/>
      <c r="AT875" s="220"/>
      <c r="AU875" s="122"/>
      <c r="AV875" s="122"/>
      <c r="AW875" s="122"/>
      <c r="AX875" s="122"/>
      <c r="BA875" s="5"/>
      <c r="BB875" s="5"/>
    </row>
    <row r="876">
      <c r="A876" s="220"/>
      <c r="B876" s="122"/>
      <c r="C876" s="122"/>
      <c r="D876" s="122"/>
      <c r="E876" s="122"/>
      <c r="H876" s="5"/>
      <c r="I876" s="5"/>
      <c r="P876" s="220"/>
      <c r="Q876" s="122"/>
      <c r="R876" s="122"/>
      <c r="S876" s="122"/>
      <c r="T876" s="122"/>
      <c r="W876" s="5"/>
      <c r="X876" s="5"/>
      <c r="AE876" s="220"/>
      <c r="AF876" s="122"/>
      <c r="AG876" s="122"/>
      <c r="AH876" s="122"/>
      <c r="AI876" s="122"/>
      <c r="AL876" s="5"/>
      <c r="AM876" s="5"/>
      <c r="AT876" s="220"/>
      <c r="AU876" s="122"/>
      <c r="AV876" s="122"/>
      <c r="AW876" s="122"/>
      <c r="AX876" s="122"/>
      <c r="BA876" s="5"/>
      <c r="BB876" s="5"/>
    </row>
    <row r="877">
      <c r="A877" s="220"/>
      <c r="B877" s="122"/>
      <c r="C877" s="122"/>
      <c r="D877" s="122"/>
      <c r="E877" s="122"/>
      <c r="H877" s="5"/>
      <c r="I877" s="5"/>
      <c r="P877" s="220"/>
      <c r="Q877" s="122"/>
      <c r="R877" s="122"/>
      <c r="S877" s="122"/>
      <c r="T877" s="122"/>
      <c r="W877" s="5"/>
      <c r="X877" s="5"/>
      <c r="AE877" s="220"/>
      <c r="AF877" s="122"/>
      <c r="AG877" s="122"/>
      <c r="AH877" s="122"/>
      <c r="AI877" s="122"/>
      <c r="AL877" s="5"/>
      <c r="AM877" s="5"/>
      <c r="AT877" s="220"/>
      <c r="AU877" s="122"/>
      <c r="AV877" s="122"/>
      <c r="AW877" s="122"/>
      <c r="AX877" s="122"/>
      <c r="BA877" s="5"/>
      <c r="BB877" s="5"/>
    </row>
    <row r="878">
      <c r="A878" s="220"/>
      <c r="B878" s="122"/>
      <c r="C878" s="122"/>
      <c r="D878" s="122"/>
      <c r="E878" s="122"/>
      <c r="H878" s="5"/>
      <c r="I878" s="5"/>
      <c r="P878" s="220"/>
      <c r="Q878" s="122"/>
      <c r="R878" s="122"/>
      <c r="S878" s="122"/>
      <c r="T878" s="122"/>
      <c r="W878" s="5"/>
      <c r="X878" s="5"/>
      <c r="AE878" s="220"/>
      <c r="AF878" s="122"/>
      <c r="AG878" s="122"/>
      <c r="AH878" s="122"/>
      <c r="AI878" s="122"/>
      <c r="AL878" s="5"/>
      <c r="AM878" s="5"/>
      <c r="AT878" s="220"/>
      <c r="AU878" s="122"/>
      <c r="AV878" s="122"/>
      <c r="AW878" s="122"/>
      <c r="AX878" s="122"/>
      <c r="BA878" s="5"/>
      <c r="BB878" s="5"/>
    </row>
    <row r="879">
      <c r="A879" s="220"/>
      <c r="B879" s="122"/>
      <c r="C879" s="122"/>
      <c r="D879" s="122"/>
      <c r="E879" s="122"/>
      <c r="H879" s="5"/>
      <c r="I879" s="5"/>
      <c r="P879" s="220"/>
      <c r="Q879" s="122"/>
      <c r="R879" s="122"/>
      <c r="S879" s="122"/>
      <c r="T879" s="122"/>
      <c r="W879" s="5"/>
      <c r="X879" s="5"/>
      <c r="AE879" s="220"/>
      <c r="AF879" s="122"/>
      <c r="AG879" s="122"/>
      <c r="AH879" s="122"/>
      <c r="AI879" s="122"/>
      <c r="AL879" s="5"/>
      <c r="AM879" s="5"/>
      <c r="AT879" s="220"/>
      <c r="AU879" s="122"/>
      <c r="AV879" s="122"/>
      <c r="AW879" s="122"/>
      <c r="AX879" s="122"/>
      <c r="BA879" s="5"/>
      <c r="BB879" s="5"/>
    </row>
    <row r="880">
      <c r="A880" s="220"/>
      <c r="B880" s="122"/>
      <c r="C880" s="122"/>
      <c r="D880" s="122"/>
      <c r="E880" s="122"/>
      <c r="H880" s="5"/>
      <c r="I880" s="5"/>
      <c r="P880" s="220"/>
      <c r="Q880" s="122"/>
      <c r="R880" s="122"/>
      <c r="S880" s="122"/>
      <c r="T880" s="122"/>
      <c r="W880" s="5"/>
      <c r="X880" s="5"/>
      <c r="AE880" s="220"/>
      <c r="AF880" s="122"/>
      <c r="AG880" s="122"/>
      <c r="AH880" s="122"/>
      <c r="AI880" s="122"/>
      <c r="AL880" s="5"/>
      <c r="AM880" s="5"/>
      <c r="AT880" s="220"/>
      <c r="AU880" s="122"/>
      <c r="AV880" s="122"/>
      <c r="AW880" s="122"/>
      <c r="AX880" s="122"/>
      <c r="BA880" s="5"/>
      <c r="BB880" s="5"/>
    </row>
    <row r="881">
      <c r="A881" s="220"/>
      <c r="B881" s="122"/>
      <c r="C881" s="122"/>
      <c r="D881" s="122"/>
      <c r="E881" s="122"/>
      <c r="H881" s="5"/>
      <c r="I881" s="5"/>
      <c r="P881" s="220"/>
      <c r="Q881" s="122"/>
      <c r="R881" s="122"/>
      <c r="S881" s="122"/>
      <c r="T881" s="122"/>
      <c r="W881" s="5"/>
      <c r="X881" s="5"/>
      <c r="AE881" s="220"/>
      <c r="AF881" s="122"/>
      <c r="AG881" s="122"/>
      <c r="AH881" s="122"/>
      <c r="AI881" s="122"/>
      <c r="AL881" s="5"/>
      <c r="AM881" s="5"/>
      <c r="AT881" s="220"/>
      <c r="AU881" s="122"/>
      <c r="AV881" s="122"/>
      <c r="AW881" s="122"/>
      <c r="AX881" s="122"/>
      <c r="BA881" s="5"/>
      <c r="BB881" s="5"/>
    </row>
    <row r="882">
      <c r="A882" s="220"/>
      <c r="B882" s="122"/>
      <c r="C882" s="122"/>
      <c r="D882" s="122"/>
      <c r="E882" s="122"/>
      <c r="H882" s="5"/>
      <c r="I882" s="5"/>
      <c r="P882" s="220"/>
      <c r="Q882" s="122"/>
      <c r="R882" s="122"/>
      <c r="S882" s="122"/>
      <c r="T882" s="122"/>
      <c r="W882" s="5"/>
      <c r="X882" s="5"/>
      <c r="AE882" s="220"/>
      <c r="AF882" s="122"/>
      <c r="AG882" s="122"/>
      <c r="AH882" s="122"/>
      <c r="AI882" s="122"/>
      <c r="AL882" s="5"/>
      <c r="AM882" s="5"/>
      <c r="AT882" s="220"/>
      <c r="AU882" s="122"/>
      <c r="AV882" s="122"/>
      <c r="AW882" s="122"/>
      <c r="AX882" s="122"/>
      <c r="BA882" s="5"/>
      <c r="BB882" s="5"/>
    </row>
    <row r="883">
      <c r="A883" s="220"/>
      <c r="B883" s="122"/>
      <c r="C883" s="122"/>
      <c r="D883" s="122"/>
      <c r="E883" s="122"/>
      <c r="H883" s="5"/>
      <c r="I883" s="5"/>
      <c r="P883" s="220"/>
      <c r="Q883" s="122"/>
      <c r="R883" s="122"/>
      <c r="S883" s="122"/>
      <c r="T883" s="122"/>
      <c r="W883" s="5"/>
      <c r="X883" s="5"/>
      <c r="AE883" s="220"/>
      <c r="AF883" s="122"/>
      <c r="AG883" s="122"/>
      <c r="AH883" s="122"/>
      <c r="AI883" s="122"/>
      <c r="AL883" s="5"/>
      <c r="AM883" s="5"/>
      <c r="AT883" s="220"/>
      <c r="AU883" s="122"/>
      <c r="AV883" s="122"/>
      <c r="AW883" s="122"/>
      <c r="AX883" s="122"/>
      <c r="BA883" s="5"/>
      <c r="BB883" s="5"/>
    </row>
    <row r="884">
      <c r="A884" s="220"/>
      <c r="B884" s="122"/>
      <c r="C884" s="122"/>
      <c r="D884" s="122"/>
      <c r="E884" s="122"/>
      <c r="H884" s="5"/>
      <c r="I884" s="5"/>
      <c r="P884" s="220"/>
      <c r="Q884" s="122"/>
      <c r="R884" s="122"/>
      <c r="S884" s="122"/>
      <c r="T884" s="122"/>
      <c r="W884" s="5"/>
      <c r="X884" s="5"/>
      <c r="AE884" s="220"/>
      <c r="AF884" s="122"/>
      <c r="AG884" s="122"/>
      <c r="AH884" s="122"/>
      <c r="AI884" s="122"/>
      <c r="AL884" s="5"/>
      <c r="AM884" s="5"/>
      <c r="AT884" s="220"/>
      <c r="AU884" s="122"/>
      <c r="AV884" s="122"/>
      <c r="AW884" s="122"/>
      <c r="AX884" s="122"/>
      <c r="BA884" s="5"/>
      <c r="BB884" s="5"/>
    </row>
    <row r="885">
      <c r="A885" s="220"/>
      <c r="B885" s="122"/>
      <c r="C885" s="122"/>
      <c r="D885" s="122"/>
      <c r="E885" s="122"/>
      <c r="H885" s="5"/>
      <c r="I885" s="5"/>
      <c r="P885" s="220"/>
      <c r="Q885" s="122"/>
      <c r="R885" s="122"/>
      <c r="S885" s="122"/>
      <c r="T885" s="122"/>
      <c r="W885" s="5"/>
      <c r="X885" s="5"/>
      <c r="AE885" s="220"/>
      <c r="AF885" s="122"/>
      <c r="AG885" s="122"/>
      <c r="AH885" s="122"/>
      <c r="AI885" s="122"/>
      <c r="AL885" s="5"/>
      <c r="AM885" s="5"/>
      <c r="AT885" s="220"/>
      <c r="AU885" s="122"/>
      <c r="AV885" s="122"/>
      <c r="AW885" s="122"/>
      <c r="AX885" s="122"/>
      <c r="BA885" s="5"/>
      <c r="BB885" s="5"/>
    </row>
    <row r="886">
      <c r="A886" s="220"/>
      <c r="B886" s="122"/>
      <c r="C886" s="122"/>
      <c r="D886" s="122"/>
      <c r="E886" s="122"/>
      <c r="H886" s="5"/>
      <c r="I886" s="5"/>
      <c r="P886" s="220"/>
      <c r="Q886" s="122"/>
      <c r="R886" s="122"/>
      <c r="S886" s="122"/>
      <c r="T886" s="122"/>
      <c r="W886" s="5"/>
      <c r="X886" s="5"/>
      <c r="AE886" s="220"/>
      <c r="AF886" s="122"/>
      <c r="AG886" s="122"/>
      <c r="AH886" s="122"/>
      <c r="AI886" s="122"/>
      <c r="AL886" s="5"/>
      <c r="AM886" s="5"/>
      <c r="AT886" s="220"/>
      <c r="AU886" s="122"/>
      <c r="AV886" s="122"/>
      <c r="AW886" s="122"/>
      <c r="AX886" s="122"/>
      <c r="BA886" s="5"/>
      <c r="BB886" s="5"/>
    </row>
    <row r="887">
      <c r="A887" s="220"/>
      <c r="B887" s="122"/>
      <c r="C887" s="122"/>
      <c r="D887" s="122"/>
      <c r="E887" s="122"/>
      <c r="H887" s="5"/>
      <c r="I887" s="5"/>
      <c r="P887" s="220"/>
      <c r="Q887" s="122"/>
      <c r="R887" s="122"/>
      <c r="S887" s="122"/>
      <c r="T887" s="122"/>
      <c r="W887" s="5"/>
      <c r="X887" s="5"/>
      <c r="AE887" s="220"/>
      <c r="AF887" s="122"/>
      <c r="AG887" s="122"/>
      <c r="AH887" s="122"/>
      <c r="AI887" s="122"/>
      <c r="AL887" s="5"/>
      <c r="AM887" s="5"/>
      <c r="AT887" s="220"/>
      <c r="AU887" s="122"/>
      <c r="AV887" s="122"/>
      <c r="AW887" s="122"/>
      <c r="AX887" s="122"/>
      <c r="BA887" s="5"/>
      <c r="BB887" s="5"/>
    </row>
    <row r="888">
      <c r="A888" s="220"/>
      <c r="B888" s="122"/>
      <c r="C888" s="122"/>
      <c r="D888" s="122"/>
      <c r="E888" s="122"/>
      <c r="H888" s="5"/>
      <c r="I888" s="5"/>
      <c r="P888" s="220"/>
      <c r="Q888" s="122"/>
      <c r="R888" s="122"/>
      <c r="S888" s="122"/>
      <c r="T888" s="122"/>
      <c r="W888" s="5"/>
      <c r="X888" s="5"/>
      <c r="AE888" s="220"/>
      <c r="AF888" s="122"/>
      <c r="AG888" s="122"/>
      <c r="AH888" s="122"/>
      <c r="AI888" s="122"/>
      <c r="AL888" s="5"/>
      <c r="AM888" s="5"/>
      <c r="AT888" s="220"/>
      <c r="AU888" s="122"/>
      <c r="AV888" s="122"/>
      <c r="AW888" s="122"/>
      <c r="AX888" s="122"/>
      <c r="BA888" s="5"/>
      <c r="BB888" s="5"/>
    </row>
    <row r="889">
      <c r="A889" s="220"/>
      <c r="B889" s="122"/>
      <c r="C889" s="122"/>
      <c r="D889" s="122"/>
      <c r="E889" s="122"/>
      <c r="H889" s="5"/>
      <c r="I889" s="5"/>
      <c r="P889" s="220"/>
      <c r="Q889" s="122"/>
      <c r="R889" s="122"/>
      <c r="S889" s="122"/>
      <c r="T889" s="122"/>
      <c r="W889" s="5"/>
      <c r="X889" s="5"/>
      <c r="AE889" s="220"/>
      <c r="AF889" s="122"/>
      <c r="AG889" s="122"/>
      <c r="AH889" s="122"/>
      <c r="AI889" s="122"/>
      <c r="AL889" s="5"/>
      <c r="AM889" s="5"/>
      <c r="AT889" s="220"/>
      <c r="AU889" s="122"/>
      <c r="AV889" s="122"/>
      <c r="AW889" s="122"/>
      <c r="AX889" s="122"/>
      <c r="BA889" s="5"/>
      <c r="BB889" s="5"/>
    </row>
    <row r="890">
      <c r="A890" s="220"/>
      <c r="B890" s="122"/>
      <c r="C890" s="122"/>
      <c r="D890" s="122"/>
      <c r="E890" s="122"/>
      <c r="H890" s="5"/>
      <c r="I890" s="5"/>
      <c r="P890" s="220"/>
      <c r="Q890" s="122"/>
      <c r="R890" s="122"/>
      <c r="S890" s="122"/>
      <c r="T890" s="122"/>
      <c r="W890" s="5"/>
      <c r="X890" s="5"/>
      <c r="AE890" s="220"/>
      <c r="AF890" s="122"/>
      <c r="AG890" s="122"/>
      <c r="AH890" s="122"/>
      <c r="AI890" s="122"/>
      <c r="AL890" s="5"/>
      <c r="AM890" s="5"/>
      <c r="AT890" s="220"/>
      <c r="AU890" s="122"/>
      <c r="AV890" s="122"/>
      <c r="AW890" s="122"/>
      <c r="AX890" s="122"/>
      <c r="BA890" s="5"/>
      <c r="BB890" s="5"/>
    </row>
    <row r="891">
      <c r="A891" s="220"/>
      <c r="B891" s="122"/>
      <c r="C891" s="122"/>
      <c r="D891" s="122"/>
      <c r="E891" s="122"/>
      <c r="H891" s="5"/>
      <c r="I891" s="5"/>
      <c r="P891" s="220"/>
      <c r="Q891" s="122"/>
      <c r="R891" s="122"/>
      <c r="S891" s="122"/>
      <c r="T891" s="122"/>
      <c r="W891" s="5"/>
      <c r="X891" s="5"/>
      <c r="AE891" s="220"/>
      <c r="AF891" s="122"/>
      <c r="AG891" s="122"/>
      <c r="AH891" s="122"/>
      <c r="AI891" s="122"/>
      <c r="AL891" s="5"/>
      <c r="AM891" s="5"/>
      <c r="AT891" s="220"/>
      <c r="AU891" s="122"/>
      <c r="AV891" s="122"/>
      <c r="AW891" s="122"/>
      <c r="AX891" s="122"/>
      <c r="BA891" s="5"/>
      <c r="BB891" s="5"/>
    </row>
    <row r="892">
      <c r="A892" s="220"/>
      <c r="B892" s="122"/>
      <c r="C892" s="122"/>
      <c r="D892" s="122"/>
      <c r="E892" s="122"/>
      <c r="H892" s="5"/>
      <c r="I892" s="5"/>
      <c r="P892" s="220"/>
      <c r="Q892" s="122"/>
      <c r="R892" s="122"/>
      <c r="S892" s="122"/>
      <c r="T892" s="122"/>
      <c r="W892" s="5"/>
      <c r="X892" s="5"/>
      <c r="AE892" s="220"/>
      <c r="AF892" s="122"/>
      <c r="AG892" s="122"/>
      <c r="AH892" s="122"/>
      <c r="AI892" s="122"/>
      <c r="AL892" s="5"/>
      <c r="AM892" s="5"/>
      <c r="AT892" s="220"/>
      <c r="AU892" s="122"/>
      <c r="AV892" s="122"/>
      <c r="AW892" s="122"/>
      <c r="AX892" s="122"/>
      <c r="BA892" s="5"/>
      <c r="BB892" s="5"/>
    </row>
    <row r="893">
      <c r="A893" s="220"/>
      <c r="B893" s="122"/>
      <c r="C893" s="122"/>
      <c r="D893" s="122"/>
      <c r="E893" s="122"/>
      <c r="H893" s="5"/>
      <c r="I893" s="5"/>
      <c r="P893" s="220"/>
      <c r="Q893" s="122"/>
      <c r="R893" s="122"/>
      <c r="S893" s="122"/>
      <c r="T893" s="122"/>
      <c r="W893" s="5"/>
      <c r="X893" s="5"/>
      <c r="AE893" s="220"/>
      <c r="AF893" s="122"/>
      <c r="AG893" s="122"/>
      <c r="AH893" s="122"/>
      <c r="AI893" s="122"/>
      <c r="AL893" s="5"/>
      <c r="AM893" s="5"/>
      <c r="AT893" s="220"/>
      <c r="AU893" s="122"/>
      <c r="AV893" s="122"/>
      <c r="AW893" s="122"/>
      <c r="AX893" s="122"/>
      <c r="BA893" s="5"/>
      <c r="BB893" s="5"/>
    </row>
    <row r="894">
      <c r="A894" s="220"/>
      <c r="B894" s="122"/>
      <c r="C894" s="122"/>
      <c r="D894" s="122"/>
      <c r="E894" s="122"/>
      <c r="H894" s="5"/>
      <c r="I894" s="5"/>
      <c r="P894" s="220"/>
      <c r="Q894" s="122"/>
      <c r="R894" s="122"/>
      <c r="S894" s="122"/>
      <c r="T894" s="122"/>
      <c r="W894" s="5"/>
      <c r="X894" s="5"/>
      <c r="AE894" s="220"/>
      <c r="AF894" s="122"/>
      <c r="AG894" s="122"/>
      <c r="AH894" s="122"/>
      <c r="AI894" s="122"/>
      <c r="AL894" s="5"/>
      <c r="AM894" s="5"/>
      <c r="AT894" s="220"/>
      <c r="AU894" s="122"/>
      <c r="AV894" s="122"/>
      <c r="AW894" s="122"/>
      <c r="AX894" s="122"/>
      <c r="BA894" s="5"/>
      <c r="BB894" s="5"/>
    </row>
    <row r="895">
      <c r="A895" s="220"/>
      <c r="B895" s="122"/>
      <c r="C895" s="122"/>
      <c r="D895" s="122"/>
      <c r="E895" s="122"/>
      <c r="H895" s="5"/>
      <c r="I895" s="5"/>
      <c r="P895" s="220"/>
      <c r="Q895" s="122"/>
      <c r="R895" s="122"/>
      <c r="S895" s="122"/>
      <c r="T895" s="122"/>
      <c r="W895" s="5"/>
      <c r="X895" s="5"/>
      <c r="AE895" s="220"/>
      <c r="AF895" s="122"/>
      <c r="AG895" s="122"/>
      <c r="AH895" s="122"/>
      <c r="AI895" s="122"/>
      <c r="AL895" s="5"/>
      <c r="AM895" s="5"/>
      <c r="AT895" s="220"/>
      <c r="AU895" s="122"/>
      <c r="AV895" s="122"/>
      <c r="AW895" s="122"/>
      <c r="AX895" s="122"/>
      <c r="BA895" s="5"/>
      <c r="BB895" s="5"/>
    </row>
    <row r="896">
      <c r="A896" s="220"/>
      <c r="B896" s="122"/>
      <c r="C896" s="122"/>
      <c r="D896" s="122"/>
      <c r="E896" s="122"/>
      <c r="H896" s="5"/>
      <c r="I896" s="5"/>
      <c r="P896" s="220"/>
      <c r="Q896" s="122"/>
      <c r="R896" s="122"/>
      <c r="S896" s="122"/>
      <c r="T896" s="122"/>
      <c r="W896" s="5"/>
      <c r="X896" s="5"/>
      <c r="AE896" s="220"/>
      <c r="AF896" s="122"/>
      <c r="AG896" s="122"/>
      <c r="AH896" s="122"/>
      <c r="AI896" s="122"/>
      <c r="AL896" s="5"/>
      <c r="AM896" s="5"/>
      <c r="AT896" s="220"/>
      <c r="AU896" s="122"/>
      <c r="AV896" s="122"/>
      <c r="AW896" s="122"/>
      <c r="AX896" s="122"/>
      <c r="BA896" s="5"/>
      <c r="BB896" s="5"/>
    </row>
    <row r="897">
      <c r="A897" s="220"/>
      <c r="B897" s="122"/>
      <c r="C897" s="122"/>
      <c r="D897" s="122"/>
      <c r="E897" s="122"/>
      <c r="H897" s="5"/>
      <c r="I897" s="5"/>
      <c r="P897" s="220"/>
      <c r="Q897" s="122"/>
      <c r="R897" s="122"/>
      <c r="S897" s="122"/>
      <c r="T897" s="122"/>
      <c r="W897" s="5"/>
      <c r="X897" s="5"/>
      <c r="AE897" s="220"/>
      <c r="AF897" s="122"/>
      <c r="AG897" s="122"/>
      <c r="AH897" s="122"/>
      <c r="AI897" s="122"/>
      <c r="AL897" s="5"/>
      <c r="AM897" s="5"/>
      <c r="AT897" s="220"/>
      <c r="AU897" s="122"/>
      <c r="AV897" s="122"/>
      <c r="AW897" s="122"/>
      <c r="AX897" s="122"/>
      <c r="BA897" s="5"/>
      <c r="BB897" s="5"/>
    </row>
    <row r="898">
      <c r="A898" s="220"/>
      <c r="B898" s="122"/>
      <c r="C898" s="122"/>
      <c r="D898" s="122"/>
      <c r="E898" s="122"/>
      <c r="H898" s="5"/>
      <c r="I898" s="5"/>
      <c r="P898" s="220"/>
      <c r="Q898" s="122"/>
      <c r="R898" s="122"/>
      <c r="S898" s="122"/>
      <c r="T898" s="122"/>
      <c r="W898" s="5"/>
      <c r="X898" s="5"/>
      <c r="AE898" s="220"/>
      <c r="AF898" s="122"/>
      <c r="AG898" s="122"/>
      <c r="AH898" s="122"/>
      <c r="AI898" s="122"/>
      <c r="AL898" s="5"/>
      <c r="AM898" s="5"/>
      <c r="AT898" s="220"/>
      <c r="AU898" s="122"/>
      <c r="AV898" s="122"/>
      <c r="AW898" s="122"/>
      <c r="AX898" s="122"/>
      <c r="BA898" s="5"/>
      <c r="BB898" s="5"/>
    </row>
    <row r="899">
      <c r="A899" s="220"/>
      <c r="B899" s="122"/>
      <c r="C899" s="122"/>
      <c r="D899" s="122"/>
      <c r="E899" s="122"/>
      <c r="H899" s="5"/>
      <c r="I899" s="5"/>
      <c r="P899" s="220"/>
      <c r="Q899" s="122"/>
      <c r="R899" s="122"/>
      <c r="S899" s="122"/>
      <c r="T899" s="122"/>
      <c r="W899" s="5"/>
      <c r="X899" s="5"/>
      <c r="AE899" s="220"/>
      <c r="AF899" s="122"/>
      <c r="AG899" s="122"/>
      <c r="AH899" s="122"/>
      <c r="AI899" s="122"/>
      <c r="AL899" s="5"/>
      <c r="AM899" s="5"/>
      <c r="AT899" s="220"/>
      <c r="AU899" s="122"/>
      <c r="AV899" s="122"/>
      <c r="AW899" s="122"/>
      <c r="AX899" s="122"/>
      <c r="BA899" s="5"/>
      <c r="BB899" s="5"/>
    </row>
    <row r="900">
      <c r="A900" s="220"/>
      <c r="B900" s="122"/>
      <c r="C900" s="122"/>
      <c r="D900" s="122"/>
      <c r="E900" s="122"/>
      <c r="H900" s="5"/>
      <c r="I900" s="5"/>
      <c r="P900" s="220"/>
      <c r="Q900" s="122"/>
      <c r="R900" s="122"/>
      <c r="S900" s="122"/>
      <c r="T900" s="122"/>
      <c r="W900" s="5"/>
      <c r="X900" s="5"/>
      <c r="AE900" s="220"/>
      <c r="AF900" s="122"/>
      <c r="AG900" s="122"/>
      <c r="AH900" s="122"/>
      <c r="AI900" s="122"/>
      <c r="AL900" s="5"/>
      <c r="AM900" s="5"/>
      <c r="AT900" s="220"/>
      <c r="AU900" s="122"/>
      <c r="AV900" s="122"/>
      <c r="AW900" s="122"/>
      <c r="AX900" s="122"/>
      <c r="BA900" s="5"/>
      <c r="BB900" s="5"/>
    </row>
    <row r="901">
      <c r="A901" s="220"/>
      <c r="B901" s="122"/>
      <c r="C901" s="122"/>
      <c r="D901" s="122"/>
      <c r="E901" s="122"/>
      <c r="H901" s="5"/>
      <c r="I901" s="5"/>
      <c r="P901" s="220"/>
      <c r="Q901" s="122"/>
      <c r="R901" s="122"/>
      <c r="S901" s="122"/>
      <c r="T901" s="122"/>
      <c r="W901" s="5"/>
      <c r="X901" s="5"/>
      <c r="AE901" s="220"/>
      <c r="AF901" s="122"/>
      <c r="AG901" s="122"/>
      <c r="AH901" s="122"/>
      <c r="AI901" s="122"/>
      <c r="AL901" s="5"/>
      <c r="AM901" s="5"/>
      <c r="AT901" s="220"/>
      <c r="AU901" s="122"/>
      <c r="AV901" s="122"/>
      <c r="AW901" s="122"/>
      <c r="AX901" s="122"/>
      <c r="BA901" s="5"/>
      <c r="BB901" s="5"/>
    </row>
    <row r="902">
      <c r="A902" s="220"/>
      <c r="B902" s="122"/>
      <c r="C902" s="122"/>
      <c r="D902" s="122"/>
      <c r="E902" s="122"/>
      <c r="H902" s="5"/>
      <c r="I902" s="5"/>
      <c r="P902" s="220"/>
      <c r="Q902" s="122"/>
      <c r="R902" s="122"/>
      <c r="S902" s="122"/>
      <c r="T902" s="122"/>
      <c r="W902" s="5"/>
      <c r="X902" s="5"/>
      <c r="AE902" s="220"/>
      <c r="AF902" s="122"/>
      <c r="AG902" s="122"/>
      <c r="AH902" s="122"/>
      <c r="AI902" s="122"/>
      <c r="AL902" s="5"/>
      <c r="AM902" s="5"/>
      <c r="AT902" s="220"/>
      <c r="AU902" s="122"/>
      <c r="AV902" s="122"/>
      <c r="AW902" s="122"/>
      <c r="AX902" s="122"/>
      <c r="BA902" s="5"/>
      <c r="BB902" s="5"/>
    </row>
    <row r="903">
      <c r="A903" s="220"/>
      <c r="B903" s="122"/>
      <c r="C903" s="122"/>
      <c r="D903" s="122"/>
      <c r="E903" s="122"/>
      <c r="H903" s="5"/>
      <c r="I903" s="5"/>
      <c r="P903" s="220"/>
      <c r="Q903" s="122"/>
      <c r="R903" s="122"/>
      <c r="S903" s="122"/>
      <c r="T903" s="122"/>
      <c r="W903" s="5"/>
      <c r="X903" s="5"/>
      <c r="AE903" s="220"/>
      <c r="AF903" s="122"/>
      <c r="AG903" s="122"/>
      <c r="AH903" s="122"/>
      <c r="AI903" s="122"/>
      <c r="AL903" s="5"/>
      <c r="AM903" s="5"/>
      <c r="AT903" s="220"/>
      <c r="AU903" s="122"/>
      <c r="AV903" s="122"/>
      <c r="AW903" s="122"/>
      <c r="AX903" s="122"/>
      <c r="BA903" s="5"/>
      <c r="BB903" s="5"/>
    </row>
    <row r="904">
      <c r="A904" s="220"/>
      <c r="B904" s="122"/>
      <c r="C904" s="122"/>
      <c r="D904" s="122"/>
      <c r="E904" s="122"/>
      <c r="H904" s="5"/>
      <c r="I904" s="5"/>
      <c r="P904" s="220"/>
      <c r="Q904" s="122"/>
      <c r="R904" s="122"/>
      <c r="S904" s="122"/>
      <c r="T904" s="122"/>
      <c r="W904" s="5"/>
      <c r="X904" s="5"/>
      <c r="AE904" s="220"/>
      <c r="AF904" s="122"/>
      <c r="AG904" s="122"/>
      <c r="AH904" s="122"/>
      <c r="AI904" s="122"/>
      <c r="AL904" s="5"/>
      <c r="AM904" s="5"/>
      <c r="AT904" s="220"/>
      <c r="AU904" s="122"/>
      <c r="AV904" s="122"/>
      <c r="AW904" s="122"/>
      <c r="AX904" s="122"/>
      <c r="BA904" s="5"/>
      <c r="BB904" s="5"/>
    </row>
    <row r="905">
      <c r="A905" s="220"/>
      <c r="B905" s="122"/>
      <c r="C905" s="122"/>
      <c r="D905" s="122"/>
      <c r="E905" s="122"/>
      <c r="H905" s="5"/>
      <c r="I905" s="5"/>
      <c r="P905" s="220"/>
      <c r="Q905" s="122"/>
      <c r="R905" s="122"/>
      <c r="S905" s="122"/>
      <c r="T905" s="122"/>
      <c r="W905" s="5"/>
      <c r="X905" s="5"/>
      <c r="AE905" s="220"/>
      <c r="AF905" s="122"/>
      <c r="AG905" s="122"/>
      <c r="AH905" s="122"/>
      <c r="AI905" s="122"/>
      <c r="AL905" s="5"/>
      <c r="AM905" s="5"/>
      <c r="AT905" s="220"/>
      <c r="AU905" s="122"/>
      <c r="AV905" s="122"/>
      <c r="AW905" s="122"/>
      <c r="AX905" s="122"/>
      <c r="BA905" s="5"/>
      <c r="BB905" s="5"/>
    </row>
    <row r="906">
      <c r="A906" s="220"/>
      <c r="B906" s="122"/>
      <c r="C906" s="122"/>
      <c r="D906" s="122"/>
      <c r="E906" s="122"/>
      <c r="H906" s="5"/>
      <c r="I906" s="5"/>
      <c r="P906" s="220"/>
      <c r="Q906" s="122"/>
      <c r="R906" s="122"/>
      <c r="S906" s="122"/>
      <c r="T906" s="122"/>
      <c r="W906" s="5"/>
      <c r="X906" s="5"/>
      <c r="AE906" s="220"/>
      <c r="AF906" s="122"/>
      <c r="AG906" s="122"/>
      <c r="AH906" s="122"/>
      <c r="AI906" s="122"/>
      <c r="AL906" s="5"/>
      <c r="AM906" s="5"/>
      <c r="AT906" s="220"/>
      <c r="AU906" s="122"/>
      <c r="AV906" s="122"/>
      <c r="AW906" s="122"/>
      <c r="AX906" s="122"/>
      <c r="BA906" s="5"/>
      <c r="BB906" s="5"/>
    </row>
    <row r="907">
      <c r="A907" s="220"/>
      <c r="B907" s="122"/>
      <c r="C907" s="122"/>
      <c r="D907" s="122"/>
      <c r="E907" s="122"/>
      <c r="H907" s="5"/>
      <c r="I907" s="5"/>
      <c r="P907" s="220"/>
      <c r="Q907" s="122"/>
      <c r="R907" s="122"/>
      <c r="S907" s="122"/>
      <c r="T907" s="122"/>
      <c r="W907" s="5"/>
      <c r="X907" s="5"/>
      <c r="AE907" s="220"/>
      <c r="AF907" s="122"/>
      <c r="AG907" s="122"/>
      <c r="AH907" s="122"/>
      <c r="AI907" s="122"/>
      <c r="AL907" s="5"/>
      <c r="AM907" s="5"/>
      <c r="AT907" s="220"/>
      <c r="AU907" s="122"/>
      <c r="AV907" s="122"/>
      <c r="AW907" s="122"/>
      <c r="AX907" s="122"/>
      <c r="BA907" s="5"/>
      <c r="BB907" s="5"/>
    </row>
    <row r="908">
      <c r="A908" s="220"/>
      <c r="B908" s="122"/>
      <c r="C908" s="122"/>
      <c r="D908" s="122"/>
      <c r="E908" s="122"/>
      <c r="H908" s="5"/>
      <c r="I908" s="5"/>
      <c r="P908" s="220"/>
      <c r="Q908" s="122"/>
      <c r="R908" s="122"/>
      <c r="S908" s="122"/>
      <c r="T908" s="122"/>
      <c r="W908" s="5"/>
      <c r="X908" s="5"/>
      <c r="AE908" s="220"/>
      <c r="AF908" s="122"/>
      <c r="AG908" s="122"/>
      <c r="AH908" s="122"/>
      <c r="AI908" s="122"/>
      <c r="AL908" s="5"/>
      <c r="AM908" s="5"/>
      <c r="AT908" s="220"/>
      <c r="AU908" s="122"/>
      <c r="AV908" s="122"/>
      <c r="AW908" s="122"/>
      <c r="AX908" s="122"/>
      <c r="BA908" s="5"/>
      <c r="BB908" s="5"/>
    </row>
    <row r="909">
      <c r="A909" s="220"/>
      <c r="B909" s="122"/>
      <c r="C909" s="122"/>
      <c r="D909" s="122"/>
      <c r="E909" s="122"/>
      <c r="H909" s="5"/>
      <c r="I909" s="5"/>
      <c r="P909" s="220"/>
      <c r="Q909" s="122"/>
      <c r="R909" s="122"/>
      <c r="S909" s="122"/>
      <c r="T909" s="122"/>
      <c r="W909" s="5"/>
      <c r="X909" s="5"/>
      <c r="AE909" s="220"/>
      <c r="AF909" s="122"/>
      <c r="AG909" s="122"/>
      <c r="AH909" s="122"/>
      <c r="AI909" s="122"/>
      <c r="AL909" s="5"/>
      <c r="AM909" s="5"/>
      <c r="AT909" s="220"/>
      <c r="AU909" s="122"/>
      <c r="AV909" s="122"/>
      <c r="AW909" s="122"/>
      <c r="AX909" s="122"/>
      <c r="BA909" s="5"/>
      <c r="BB909" s="5"/>
    </row>
    <row r="910">
      <c r="A910" s="220"/>
      <c r="B910" s="122"/>
      <c r="C910" s="122"/>
      <c r="D910" s="122"/>
      <c r="E910" s="122"/>
      <c r="H910" s="5"/>
      <c r="I910" s="5"/>
      <c r="P910" s="220"/>
      <c r="Q910" s="122"/>
      <c r="R910" s="122"/>
      <c r="S910" s="122"/>
      <c r="T910" s="122"/>
      <c r="W910" s="5"/>
      <c r="X910" s="5"/>
      <c r="AE910" s="220"/>
      <c r="AF910" s="122"/>
      <c r="AG910" s="122"/>
      <c r="AH910" s="122"/>
      <c r="AI910" s="122"/>
      <c r="AL910" s="5"/>
      <c r="AM910" s="5"/>
      <c r="AT910" s="220"/>
      <c r="AU910" s="122"/>
      <c r="AV910" s="122"/>
      <c r="AW910" s="122"/>
      <c r="AX910" s="122"/>
      <c r="BA910" s="5"/>
      <c r="BB910" s="5"/>
    </row>
    <row r="911">
      <c r="A911" s="220"/>
      <c r="B911" s="122"/>
      <c r="C911" s="122"/>
      <c r="D911" s="122"/>
      <c r="E911" s="122"/>
      <c r="H911" s="5"/>
      <c r="I911" s="5"/>
      <c r="P911" s="220"/>
      <c r="Q911" s="122"/>
      <c r="R911" s="122"/>
      <c r="S911" s="122"/>
      <c r="T911" s="122"/>
      <c r="W911" s="5"/>
      <c r="X911" s="5"/>
      <c r="AE911" s="220"/>
      <c r="AF911" s="122"/>
      <c r="AG911" s="122"/>
      <c r="AH911" s="122"/>
      <c r="AI911" s="122"/>
      <c r="AL911" s="5"/>
      <c r="AM911" s="5"/>
      <c r="AT911" s="220"/>
      <c r="AU911" s="122"/>
      <c r="AV911" s="122"/>
      <c r="AW911" s="122"/>
      <c r="AX911" s="122"/>
      <c r="BA911" s="5"/>
      <c r="BB911" s="5"/>
    </row>
    <row r="912">
      <c r="A912" s="220"/>
      <c r="B912" s="122"/>
      <c r="C912" s="122"/>
      <c r="D912" s="122"/>
      <c r="E912" s="122"/>
      <c r="H912" s="5"/>
      <c r="I912" s="5"/>
      <c r="P912" s="220"/>
      <c r="Q912" s="122"/>
      <c r="R912" s="122"/>
      <c r="S912" s="122"/>
      <c r="T912" s="122"/>
      <c r="W912" s="5"/>
      <c r="X912" s="5"/>
      <c r="AE912" s="220"/>
      <c r="AF912" s="122"/>
      <c r="AG912" s="122"/>
      <c r="AH912" s="122"/>
      <c r="AI912" s="122"/>
      <c r="AL912" s="5"/>
      <c r="AM912" s="5"/>
      <c r="AT912" s="220"/>
      <c r="AU912" s="122"/>
      <c r="AV912" s="122"/>
      <c r="AW912" s="122"/>
      <c r="AX912" s="122"/>
      <c r="BA912" s="5"/>
      <c r="BB912" s="5"/>
    </row>
    <row r="913">
      <c r="A913" s="220"/>
      <c r="B913" s="122"/>
      <c r="C913" s="122"/>
      <c r="D913" s="122"/>
      <c r="E913" s="122"/>
      <c r="H913" s="5"/>
      <c r="I913" s="5"/>
      <c r="P913" s="220"/>
      <c r="Q913" s="122"/>
      <c r="R913" s="122"/>
      <c r="S913" s="122"/>
      <c r="T913" s="122"/>
      <c r="W913" s="5"/>
      <c r="X913" s="5"/>
      <c r="AE913" s="220"/>
      <c r="AF913" s="122"/>
      <c r="AG913" s="122"/>
      <c r="AH913" s="122"/>
      <c r="AI913" s="122"/>
      <c r="AL913" s="5"/>
      <c r="AM913" s="5"/>
      <c r="AT913" s="220"/>
      <c r="AU913" s="122"/>
      <c r="AV913" s="122"/>
      <c r="AW913" s="122"/>
      <c r="AX913" s="122"/>
      <c r="BA913" s="5"/>
      <c r="BB913" s="5"/>
    </row>
    <row r="914">
      <c r="A914" s="220"/>
      <c r="B914" s="122"/>
      <c r="C914" s="122"/>
      <c r="D914" s="122"/>
      <c r="E914" s="122"/>
      <c r="H914" s="5"/>
      <c r="I914" s="5"/>
      <c r="P914" s="220"/>
      <c r="Q914" s="122"/>
      <c r="R914" s="122"/>
      <c r="S914" s="122"/>
      <c r="T914" s="122"/>
      <c r="W914" s="5"/>
      <c r="X914" s="5"/>
      <c r="AE914" s="220"/>
      <c r="AF914" s="122"/>
      <c r="AG914" s="122"/>
      <c r="AH914" s="122"/>
      <c r="AI914" s="122"/>
      <c r="AL914" s="5"/>
      <c r="AM914" s="5"/>
      <c r="AT914" s="220"/>
      <c r="AU914" s="122"/>
      <c r="AV914" s="122"/>
      <c r="AW914" s="122"/>
      <c r="AX914" s="122"/>
      <c r="BA914" s="5"/>
      <c r="BB914" s="5"/>
    </row>
    <row r="915">
      <c r="A915" s="220"/>
      <c r="B915" s="122"/>
      <c r="C915" s="122"/>
      <c r="D915" s="122"/>
      <c r="E915" s="122"/>
      <c r="H915" s="5"/>
      <c r="I915" s="5"/>
      <c r="P915" s="220"/>
      <c r="Q915" s="122"/>
      <c r="R915" s="122"/>
      <c r="S915" s="122"/>
      <c r="T915" s="122"/>
      <c r="W915" s="5"/>
      <c r="X915" s="5"/>
      <c r="AE915" s="220"/>
      <c r="AF915" s="122"/>
      <c r="AG915" s="122"/>
      <c r="AH915" s="122"/>
      <c r="AI915" s="122"/>
      <c r="AL915" s="5"/>
      <c r="AM915" s="5"/>
      <c r="AT915" s="220"/>
      <c r="AU915" s="122"/>
      <c r="AV915" s="122"/>
      <c r="AW915" s="122"/>
      <c r="AX915" s="122"/>
      <c r="BA915" s="5"/>
      <c r="BB915" s="5"/>
    </row>
    <row r="916">
      <c r="A916" s="220"/>
      <c r="B916" s="122"/>
      <c r="C916" s="122"/>
      <c r="D916" s="122"/>
      <c r="E916" s="122"/>
      <c r="H916" s="5"/>
      <c r="I916" s="5"/>
      <c r="P916" s="220"/>
      <c r="Q916" s="122"/>
      <c r="R916" s="122"/>
      <c r="S916" s="122"/>
      <c r="T916" s="122"/>
      <c r="W916" s="5"/>
      <c r="X916" s="5"/>
      <c r="AE916" s="220"/>
      <c r="AF916" s="122"/>
      <c r="AG916" s="122"/>
      <c r="AH916" s="122"/>
      <c r="AI916" s="122"/>
      <c r="AL916" s="5"/>
      <c r="AM916" s="5"/>
      <c r="AT916" s="220"/>
      <c r="AU916" s="122"/>
      <c r="AV916" s="122"/>
      <c r="AW916" s="122"/>
      <c r="AX916" s="122"/>
      <c r="BA916" s="5"/>
      <c r="BB916" s="5"/>
    </row>
    <row r="917">
      <c r="A917" s="220"/>
      <c r="B917" s="122"/>
      <c r="C917" s="122"/>
      <c r="D917" s="122"/>
      <c r="E917" s="122"/>
      <c r="H917" s="5"/>
      <c r="I917" s="5"/>
      <c r="P917" s="220"/>
      <c r="Q917" s="122"/>
      <c r="R917" s="122"/>
      <c r="S917" s="122"/>
      <c r="T917" s="122"/>
      <c r="W917" s="5"/>
      <c r="X917" s="5"/>
      <c r="AE917" s="220"/>
      <c r="AF917" s="122"/>
      <c r="AG917" s="122"/>
      <c r="AH917" s="122"/>
      <c r="AI917" s="122"/>
      <c r="AL917" s="5"/>
      <c r="AM917" s="5"/>
      <c r="AT917" s="220"/>
      <c r="AU917" s="122"/>
      <c r="AV917" s="122"/>
      <c r="AW917" s="122"/>
      <c r="AX917" s="122"/>
      <c r="BA917" s="5"/>
      <c r="BB917" s="5"/>
    </row>
    <row r="918">
      <c r="A918" s="220"/>
      <c r="B918" s="122"/>
      <c r="C918" s="122"/>
      <c r="D918" s="122"/>
      <c r="E918" s="122"/>
      <c r="H918" s="5"/>
      <c r="I918" s="5"/>
      <c r="P918" s="220"/>
      <c r="Q918" s="122"/>
      <c r="R918" s="122"/>
      <c r="S918" s="122"/>
      <c r="T918" s="122"/>
      <c r="W918" s="5"/>
      <c r="X918" s="5"/>
      <c r="AE918" s="220"/>
      <c r="AF918" s="122"/>
      <c r="AG918" s="122"/>
      <c r="AH918" s="122"/>
      <c r="AI918" s="122"/>
      <c r="AL918" s="5"/>
      <c r="AM918" s="5"/>
      <c r="AT918" s="220"/>
      <c r="AU918" s="122"/>
      <c r="AV918" s="122"/>
      <c r="AW918" s="122"/>
      <c r="AX918" s="122"/>
      <c r="BA918" s="5"/>
      <c r="BB918" s="5"/>
    </row>
    <row r="919">
      <c r="A919" s="220"/>
      <c r="B919" s="122"/>
      <c r="C919" s="122"/>
      <c r="D919" s="122"/>
      <c r="E919" s="122"/>
      <c r="H919" s="5"/>
      <c r="I919" s="5"/>
      <c r="P919" s="220"/>
      <c r="Q919" s="122"/>
      <c r="R919" s="122"/>
      <c r="S919" s="122"/>
      <c r="T919" s="122"/>
      <c r="W919" s="5"/>
      <c r="X919" s="5"/>
      <c r="AE919" s="220"/>
      <c r="AF919" s="122"/>
      <c r="AG919" s="122"/>
      <c r="AH919" s="122"/>
      <c r="AI919" s="122"/>
      <c r="AL919" s="5"/>
      <c r="AM919" s="5"/>
      <c r="AT919" s="220"/>
      <c r="AU919" s="122"/>
      <c r="AV919" s="122"/>
      <c r="AW919" s="122"/>
      <c r="AX919" s="122"/>
      <c r="BA919" s="5"/>
      <c r="BB919" s="5"/>
    </row>
    <row r="920">
      <c r="A920" s="220"/>
      <c r="B920" s="122"/>
      <c r="C920" s="122"/>
      <c r="D920" s="122"/>
      <c r="E920" s="122"/>
      <c r="H920" s="5"/>
      <c r="I920" s="5"/>
      <c r="P920" s="220"/>
      <c r="Q920" s="122"/>
      <c r="R920" s="122"/>
      <c r="S920" s="122"/>
      <c r="T920" s="122"/>
      <c r="W920" s="5"/>
      <c r="X920" s="5"/>
      <c r="AE920" s="220"/>
      <c r="AF920" s="122"/>
      <c r="AG920" s="122"/>
      <c r="AH920" s="122"/>
      <c r="AI920" s="122"/>
      <c r="AL920" s="5"/>
      <c r="AM920" s="5"/>
      <c r="AT920" s="220"/>
      <c r="AU920" s="122"/>
      <c r="AV920" s="122"/>
      <c r="AW920" s="122"/>
      <c r="AX920" s="122"/>
      <c r="BA920" s="5"/>
      <c r="BB920" s="5"/>
    </row>
    <row r="921">
      <c r="A921" s="220"/>
      <c r="B921" s="122"/>
      <c r="C921" s="122"/>
      <c r="D921" s="122"/>
      <c r="E921" s="122"/>
      <c r="H921" s="5"/>
      <c r="I921" s="5"/>
      <c r="P921" s="220"/>
      <c r="Q921" s="122"/>
      <c r="R921" s="122"/>
      <c r="S921" s="122"/>
      <c r="T921" s="122"/>
      <c r="W921" s="5"/>
      <c r="X921" s="5"/>
      <c r="AE921" s="220"/>
      <c r="AF921" s="122"/>
      <c r="AG921" s="122"/>
      <c r="AH921" s="122"/>
      <c r="AI921" s="122"/>
      <c r="AL921" s="5"/>
      <c r="AM921" s="5"/>
      <c r="AT921" s="220"/>
      <c r="AU921" s="122"/>
      <c r="AV921" s="122"/>
      <c r="AW921" s="122"/>
      <c r="AX921" s="122"/>
      <c r="BA921" s="5"/>
      <c r="BB921" s="5"/>
    </row>
    <row r="922">
      <c r="A922" s="220"/>
      <c r="B922" s="122"/>
      <c r="C922" s="122"/>
      <c r="D922" s="122"/>
      <c r="E922" s="122"/>
      <c r="H922" s="5"/>
      <c r="I922" s="5"/>
      <c r="P922" s="220"/>
      <c r="Q922" s="122"/>
      <c r="R922" s="122"/>
      <c r="S922" s="122"/>
      <c r="T922" s="122"/>
      <c r="W922" s="5"/>
      <c r="X922" s="5"/>
      <c r="AE922" s="220"/>
      <c r="AF922" s="122"/>
      <c r="AG922" s="122"/>
      <c r="AH922" s="122"/>
      <c r="AI922" s="122"/>
      <c r="AL922" s="5"/>
      <c r="AM922" s="5"/>
      <c r="AT922" s="220"/>
      <c r="AU922" s="122"/>
      <c r="AV922" s="122"/>
      <c r="AW922" s="122"/>
      <c r="AX922" s="122"/>
      <c r="BA922" s="5"/>
      <c r="BB922" s="5"/>
    </row>
    <row r="923">
      <c r="A923" s="220"/>
      <c r="B923" s="122"/>
      <c r="C923" s="122"/>
      <c r="D923" s="122"/>
      <c r="E923" s="122"/>
      <c r="H923" s="5"/>
      <c r="I923" s="5"/>
      <c r="P923" s="220"/>
      <c r="Q923" s="122"/>
      <c r="R923" s="122"/>
      <c r="S923" s="122"/>
      <c r="T923" s="122"/>
      <c r="W923" s="5"/>
      <c r="X923" s="5"/>
      <c r="AE923" s="220"/>
      <c r="AF923" s="122"/>
      <c r="AG923" s="122"/>
      <c r="AH923" s="122"/>
      <c r="AI923" s="122"/>
      <c r="AL923" s="5"/>
      <c r="AM923" s="5"/>
      <c r="AT923" s="220"/>
      <c r="AU923" s="122"/>
      <c r="AV923" s="122"/>
      <c r="AW923" s="122"/>
      <c r="AX923" s="122"/>
      <c r="BA923" s="5"/>
      <c r="BB923" s="5"/>
    </row>
    <row r="924">
      <c r="A924" s="220"/>
      <c r="B924" s="122"/>
      <c r="C924" s="122"/>
      <c r="D924" s="122"/>
      <c r="E924" s="122"/>
      <c r="H924" s="5"/>
      <c r="I924" s="5"/>
      <c r="P924" s="220"/>
      <c r="Q924" s="122"/>
      <c r="R924" s="122"/>
      <c r="S924" s="122"/>
      <c r="T924" s="122"/>
      <c r="W924" s="5"/>
      <c r="X924" s="5"/>
      <c r="AE924" s="220"/>
      <c r="AF924" s="122"/>
      <c r="AG924" s="122"/>
      <c r="AH924" s="122"/>
      <c r="AI924" s="122"/>
      <c r="AL924" s="5"/>
      <c r="AM924" s="5"/>
      <c r="AT924" s="220"/>
      <c r="AU924" s="122"/>
      <c r="AV924" s="122"/>
      <c r="AW924" s="122"/>
      <c r="AX924" s="122"/>
      <c r="BA924" s="5"/>
      <c r="BB924" s="5"/>
    </row>
    <row r="925">
      <c r="A925" s="220"/>
      <c r="B925" s="122"/>
      <c r="C925" s="122"/>
      <c r="D925" s="122"/>
      <c r="E925" s="122"/>
      <c r="H925" s="5"/>
      <c r="I925" s="5"/>
      <c r="P925" s="220"/>
      <c r="Q925" s="122"/>
      <c r="R925" s="122"/>
      <c r="S925" s="122"/>
      <c r="T925" s="122"/>
      <c r="W925" s="5"/>
      <c r="X925" s="5"/>
      <c r="AE925" s="220"/>
      <c r="AF925" s="122"/>
      <c r="AG925" s="122"/>
      <c r="AH925" s="122"/>
      <c r="AI925" s="122"/>
      <c r="AL925" s="5"/>
      <c r="AM925" s="5"/>
      <c r="AT925" s="220"/>
      <c r="AU925" s="122"/>
      <c r="AV925" s="122"/>
      <c r="AW925" s="122"/>
      <c r="AX925" s="122"/>
      <c r="BA925" s="5"/>
      <c r="BB925" s="5"/>
    </row>
    <row r="926">
      <c r="A926" s="220"/>
      <c r="B926" s="122"/>
      <c r="C926" s="122"/>
      <c r="D926" s="122"/>
      <c r="E926" s="122"/>
      <c r="H926" s="5"/>
      <c r="I926" s="5"/>
      <c r="P926" s="220"/>
      <c r="Q926" s="122"/>
      <c r="R926" s="122"/>
      <c r="S926" s="122"/>
      <c r="T926" s="122"/>
      <c r="W926" s="5"/>
      <c r="X926" s="5"/>
      <c r="AE926" s="220"/>
      <c r="AF926" s="122"/>
      <c r="AG926" s="122"/>
      <c r="AH926" s="122"/>
      <c r="AI926" s="122"/>
      <c r="AL926" s="5"/>
      <c r="AM926" s="5"/>
      <c r="AT926" s="220"/>
      <c r="AU926" s="122"/>
      <c r="AV926" s="122"/>
      <c r="AW926" s="122"/>
      <c r="AX926" s="122"/>
      <c r="BA926" s="5"/>
      <c r="BB926" s="5"/>
    </row>
    <row r="927">
      <c r="A927" s="220"/>
      <c r="B927" s="122"/>
      <c r="C927" s="122"/>
      <c r="D927" s="122"/>
      <c r="E927" s="122"/>
      <c r="H927" s="5"/>
      <c r="I927" s="5"/>
      <c r="P927" s="220"/>
      <c r="Q927" s="122"/>
      <c r="R927" s="122"/>
      <c r="S927" s="122"/>
      <c r="T927" s="122"/>
      <c r="W927" s="5"/>
      <c r="X927" s="5"/>
      <c r="AE927" s="220"/>
      <c r="AF927" s="122"/>
      <c r="AG927" s="122"/>
      <c r="AH927" s="122"/>
      <c r="AI927" s="122"/>
      <c r="AL927" s="5"/>
      <c r="AM927" s="5"/>
      <c r="AT927" s="220"/>
      <c r="AU927" s="122"/>
      <c r="AV927" s="122"/>
      <c r="AW927" s="122"/>
      <c r="AX927" s="122"/>
      <c r="BA927" s="5"/>
      <c r="BB927" s="5"/>
    </row>
    <row r="928">
      <c r="A928" s="220"/>
      <c r="B928" s="122"/>
      <c r="C928" s="122"/>
      <c r="D928" s="122"/>
      <c r="E928" s="122"/>
      <c r="H928" s="5"/>
      <c r="I928" s="5"/>
      <c r="P928" s="220"/>
      <c r="Q928" s="122"/>
      <c r="R928" s="122"/>
      <c r="S928" s="122"/>
      <c r="T928" s="122"/>
      <c r="W928" s="5"/>
      <c r="X928" s="5"/>
      <c r="AE928" s="220"/>
      <c r="AF928" s="122"/>
      <c r="AG928" s="122"/>
      <c r="AH928" s="122"/>
      <c r="AI928" s="122"/>
      <c r="AL928" s="5"/>
      <c r="AM928" s="5"/>
      <c r="AT928" s="220"/>
      <c r="AU928" s="122"/>
      <c r="AV928" s="122"/>
      <c r="AW928" s="122"/>
      <c r="AX928" s="122"/>
      <c r="BA928" s="5"/>
      <c r="BB928" s="5"/>
    </row>
    <row r="929">
      <c r="A929" s="220"/>
      <c r="B929" s="122"/>
      <c r="C929" s="122"/>
      <c r="D929" s="122"/>
      <c r="E929" s="122"/>
      <c r="H929" s="5"/>
      <c r="I929" s="5"/>
      <c r="P929" s="220"/>
      <c r="Q929" s="122"/>
      <c r="R929" s="122"/>
      <c r="S929" s="122"/>
      <c r="T929" s="122"/>
      <c r="W929" s="5"/>
      <c r="X929" s="5"/>
      <c r="AE929" s="220"/>
      <c r="AF929" s="122"/>
      <c r="AG929" s="122"/>
      <c r="AH929" s="122"/>
      <c r="AI929" s="122"/>
      <c r="AL929" s="5"/>
      <c r="AM929" s="5"/>
      <c r="AT929" s="220"/>
      <c r="AU929" s="122"/>
      <c r="AV929" s="122"/>
      <c r="AW929" s="122"/>
      <c r="AX929" s="122"/>
      <c r="BA929" s="5"/>
      <c r="BB929" s="5"/>
    </row>
    <row r="930">
      <c r="A930" s="220"/>
      <c r="B930" s="122"/>
      <c r="C930" s="122"/>
      <c r="D930" s="122"/>
      <c r="E930" s="122"/>
      <c r="H930" s="5"/>
      <c r="I930" s="5"/>
      <c r="P930" s="220"/>
      <c r="Q930" s="122"/>
      <c r="R930" s="122"/>
      <c r="S930" s="122"/>
      <c r="T930" s="122"/>
      <c r="W930" s="5"/>
      <c r="X930" s="5"/>
      <c r="AE930" s="220"/>
      <c r="AF930" s="122"/>
      <c r="AG930" s="122"/>
      <c r="AH930" s="122"/>
      <c r="AI930" s="122"/>
      <c r="AL930" s="5"/>
      <c r="AM930" s="5"/>
      <c r="AT930" s="220"/>
      <c r="AU930" s="122"/>
      <c r="AV930" s="122"/>
      <c r="AW930" s="122"/>
      <c r="AX930" s="122"/>
      <c r="BA930" s="5"/>
      <c r="BB930" s="5"/>
    </row>
    <row r="931">
      <c r="A931" s="220"/>
      <c r="B931" s="122"/>
      <c r="C931" s="122"/>
      <c r="D931" s="122"/>
      <c r="E931" s="122"/>
      <c r="H931" s="5"/>
      <c r="I931" s="5"/>
      <c r="P931" s="220"/>
      <c r="Q931" s="122"/>
      <c r="R931" s="122"/>
      <c r="S931" s="122"/>
      <c r="T931" s="122"/>
      <c r="W931" s="5"/>
      <c r="X931" s="5"/>
      <c r="AE931" s="220"/>
      <c r="AF931" s="122"/>
      <c r="AG931" s="122"/>
      <c r="AH931" s="122"/>
      <c r="AI931" s="122"/>
      <c r="AL931" s="5"/>
      <c r="AM931" s="5"/>
      <c r="AT931" s="220"/>
      <c r="AU931" s="122"/>
      <c r="AV931" s="122"/>
      <c r="AW931" s="122"/>
      <c r="AX931" s="122"/>
      <c r="BA931" s="5"/>
      <c r="BB931" s="5"/>
    </row>
    <row r="932">
      <c r="A932" s="220"/>
      <c r="B932" s="122"/>
      <c r="C932" s="122"/>
      <c r="D932" s="122"/>
      <c r="E932" s="122"/>
      <c r="H932" s="5"/>
      <c r="I932" s="5"/>
      <c r="P932" s="220"/>
      <c r="Q932" s="122"/>
      <c r="R932" s="122"/>
      <c r="S932" s="122"/>
      <c r="T932" s="122"/>
      <c r="W932" s="5"/>
      <c r="X932" s="5"/>
      <c r="AE932" s="220"/>
      <c r="AF932" s="122"/>
      <c r="AG932" s="122"/>
      <c r="AH932" s="122"/>
      <c r="AI932" s="122"/>
      <c r="AL932" s="5"/>
      <c r="AM932" s="5"/>
      <c r="AT932" s="220"/>
      <c r="AU932" s="122"/>
      <c r="AV932" s="122"/>
      <c r="AW932" s="122"/>
      <c r="AX932" s="122"/>
      <c r="BA932" s="5"/>
      <c r="BB932" s="5"/>
    </row>
    <row r="933">
      <c r="A933" s="220"/>
      <c r="B933" s="122"/>
      <c r="C933" s="122"/>
      <c r="D933" s="122"/>
      <c r="E933" s="122"/>
      <c r="H933" s="5"/>
      <c r="I933" s="5"/>
      <c r="P933" s="220"/>
      <c r="Q933" s="122"/>
      <c r="R933" s="122"/>
      <c r="S933" s="122"/>
      <c r="T933" s="122"/>
      <c r="W933" s="5"/>
      <c r="X933" s="5"/>
      <c r="AE933" s="220"/>
      <c r="AF933" s="122"/>
      <c r="AG933" s="122"/>
      <c r="AH933" s="122"/>
      <c r="AI933" s="122"/>
      <c r="AL933" s="5"/>
      <c r="AM933" s="5"/>
      <c r="AT933" s="220"/>
      <c r="AU933" s="122"/>
      <c r="AV933" s="122"/>
      <c r="AW933" s="122"/>
      <c r="AX933" s="122"/>
      <c r="BA933" s="5"/>
      <c r="BB933" s="5"/>
    </row>
    <row r="934">
      <c r="A934" s="220"/>
      <c r="B934" s="122"/>
      <c r="C934" s="122"/>
      <c r="D934" s="122"/>
      <c r="E934" s="122"/>
      <c r="H934" s="5"/>
      <c r="I934" s="5"/>
      <c r="P934" s="220"/>
      <c r="Q934" s="122"/>
      <c r="R934" s="122"/>
      <c r="S934" s="122"/>
      <c r="T934" s="122"/>
      <c r="W934" s="5"/>
      <c r="X934" s="5"/>
      <c r="AE934" s="220"/>
      <c r="AF934" s="122"/>
      <c r="AG934" s="122"/>
      <c r="AH934" s="122"/>
      <c r="AI934" s="122"/>
      <c r="AL934" s="5"/>
      <c r="AM934" s="5"/>
      <c r="AT934" s="220"/>
      <c r="AU934" s="122"/>
      <c r="AV934" s="122"/>
      <c r="AW934" s="122"/>
      <c r="AX934" s="122"/>
      <c r="BA934" s="5"/>
      <c r="BB934" s="5"/>
    </row>
    <row r="935">
      <c r="A935" s="220"/>
      <c r="B935" s="122"/>
      <c r="C935" s="122"/>
      <c r="D935" s="122"/>
      <c r="E935" s="122"/>
      <c r="H935" s="5"/>
      <c r="I935" s="5"/>
      <c r="P935" s="220"/>
      <c r="Q935" s="122"/>
      <c r="R935" s="122"/>
      <c r="S935" s="122"/>
      <c r="T935" s="122"/>
      <c r="W935" s="5"/>
      <c r="X935" s="5"/>
      <c r="AE935" s="220"/>
      <c r="AF935" s="122"/>
      <c r="AG935" s="122"/>
      <c r="AH935" s="122"/>
      <c r="AI935" s="122"/>
      <c r="AL935" s="5"/>
      <c r="AM935" s="5"/>
      <c r="AT935" s="220"/>
      <c r="AU935" s="122"/>
      <c r="AV935" s="122"/>
      <c r="AW935" s="122"/>
      <c r="AX935" s="122"/>
      <c r="BA935" s="5"/>
      <c r="BB935" s="5"/>
    </row>
    <row r="936">
      <c r="A936" s="220"/>
      <c r="B936" s="122"/>
      <c r="C936" s="122"/>
      <c r="D936" s="122"/>
      <c r="E936" s="122"/>
      <c r="H936" s="5"/>
      <c r="I936" s="5"/>
      <c r="P936" s="220"/>
      <c r="Q936" s="122"/>
      <c r="R936" s="122"/>
      <c r="S936" s="122"/>
      <c r="T936" s="122"/>
      <c r="W936" s="5"/>
      <c r="X936" s="5"/>
      <c r="AE936" s="220"/>
      <c r="AF936" s="122"/>
      <c r="AG936" s="122"/>
      <c r="AH936" s="122"/>
      <c r="AI936" s="122"/>
      <c r="AL936" s="5"/>
      <c r="AM936" s="5"/>
      <c r="AT936" s="220"/>
      <c r="AU936" s="122"/>
      <c r="AV936" s="122"/>
      <c r="AW936" s="122"/>
      <c r="AX936" s="122"/>
      <c r="BA936" s="5"/>
      <c r="BB936" s="5"/>
    </row>
    <row r="937">
      <c r="A937" s="220"/>
      <c r="B937" s="122"/>
      <c r="C937" s="122"/>
      <c r="D937" s="122"/>
      <c r="E937" s="122"/>
      <c r="H937" s="5"/>
      <c r="I937" s="5"/>
      <c r="P937" s="220"/>
      <c r="Q937" s="122"/>
      <c r="R937" s="122"/>
      <c r="S937" s="122"/>
      <c r="T937" s="122"/>
      <c r="W937" s="5"/>
      <c r="X937" s="5"/>
      <c r="AE937" s="220"/>
      <c r="AF937" s="122"/>
      <c r="AG937" s="122"/>
      <c r="AH937" s="122"/>
      <c r="AI937" s="122"/>
      <c r="AL937" s="5"/>
      <c r="AM937" s="5"/>
      <c r="AT937" s="220"/>
      <c r="AU937" s="122"/>
      <c r="AV937" s="122"/>
      <c r="AW937" s="122"/>
      <c r="AX937" s="122"/>
      <c r="BA937" s="5"/>
      <c r="BB937" s="5"/>
    </row>
    <row r="938">
      <c r="A938" s="220"/>
      <c r="B938" s="122"/>
      <c r="C938" s="122"/>
      <c r="D938" s="122"/>
      <c r="E938" s="122"/>
      <c r="H938" s="5"/>
      <c r="I938" s="5"/>
      <c r="P938" s="220"/>
      <c r="Q938" s="122"/>
      <c r="R938" s="122"/>
      <c r="S938" s="122"/>
      <c r="T938" s="122"/>
      <c r="W938" s="5"/>
      <c r="X938" s="5"/>
      <c r="AE938" s="220"/>
      <c r="AF938" s="122"/>
      <c r="AG938" s="122"/>
      <c r="AH938" s="122"/>
      <c r="AI938" s="122"/>
      <c r="AL938" s="5"/>
      <c r="AM938" s="5"/>
      <c r="AT938" s="220"/>
      <c r="AU938" s="122"/>
      <c r="AV938" s="122"/>
      <c r="AW938" s="122"/>
      <c r="AX938" s="122"/>
      <c r="BA938" s="5"/>
      <c r="BB938" s="5"/>
    </row>
    <row r="939">
      <c r="A939" s="220"/>
      <c r="B939" s="122"/>
      <c r="C939" s="122"/>
      <c r="D939" s="122"/>
      <c r="E939" s="122"/>
      <c r="H939" s="5"/>
      <c r="I939" s="5"/>
      <c r="P939" s="220"/>
      <c r="Q939" s="122"/>
      <c r="R939" s="122"/>
      <c r="S939" s="122"/>
      <c r="T939" s="122"/>
      <c r="W939" s="5"/>
      <c r="X939" s="5"/>
      <c r="AE939" s="220"/>
      <c r="AF939" s="122"/>
      <c r="AG939" s="122"/>
      <c r="AH939" s="122"/>
      <c r="AI939" s="122"/>
      <c r="AL939" s="5"/>
      <c r="AM939" s="5"/>
      <c r="AT939" s="220"/>
      <c r="AU939" s="122"/>
      <c r="AV939" s="122"/>
      <c r="AW939" s="122"/>
      <c r="AX939" s="122"/>
      <c r="BA939" s="5"/>
      <c r="BB939" s="5"/>
    </row>
    <row r="940">
      <c r="A940" s="220"/>
      <c r="B940" s="122"/>
      <c r="C940" s="122"/>
      <c r="D940" s="122"/>
      <c r="E940" s="122"/>
      <c r="H940" s="5"/>
      <c r="I940" s="5"/>
      <c r="P940" s="220"/>
      <c r="Q940" s="122"/>
      <c r="R940" s="122"/>
      <c r="S940" s="122"/>
      <c r="T940" s="122"/>
      <c r="W940" s="5"/>
      <c r="X940" s="5"/>
      <c r="AE940" s="220"/>
      <c r="AF940" s="122"/>
      <c r="AG940" s="122"/>
      <c r="AH940" s="122"/>
      <c r="AI940" s="122"/>
      <c r="AL940" s="5"/>
      <c r="AM940" s="5"/>
      <c r="AT940" s="220"/>
      <c r="AU940" s="122"/>
      <c r="AV940" s="122"/>
      <c r="AW940" s="122"/>
      <c r="AX940" s="122"/>
      <c r="BA940" s="5"/>
      <c r="BB940" s="5"/>
    </row>
    <row r="941">
      <c r="A941" s="220"/>
      <c r="B941" s="122"/>
      <c r="C941" s="122"/>
      <c r="D941" s="122"/>
      <c r="E941" s="122"/>
      <c r="H941" s="5"/>
      <c r="I941" s="5"/>
      <c r="P941" s="220"/>
      <c r="Q941" s="122"/>
      <c r="R941" s="122"/>
      <c r="S941" s="122"/>
      <c r="T941" s="122"/>
      <c r="W941" s="5"/>
      <c r="X941" s="5"/>
      <c r="AE941" s="220"/>
      <c r="AF941" s="122"/>
      <c r="AG941" s="122"/>
      <c r="AH941" s="122"/>
      <c r="AI941" s="122"/>
      <c r="AL941" s="5"/>
      <c r="AM941" s="5"/>
      <c r="AT941" s="220"/>
      <c r="AU941" s="122"/>
      <c r="AV941" s="122"/>
      <c r="AW941" s="122"/>
      <c r="AX941" s="122"/>
      <c r="BA941" s="5"/>
      <c r="BB941" s="5"/>
    </row>
    <row r="942">
      <c r="A942" s="220"/>
      <c r="B942" s="122"/>
      <c r="C942" s="122"/>
      <c r="D942" s="122"/>
      <c r="E942" s="122"/>
      <c r="H942" s="5"/>
      <c r="I942" s="5"/>
      <c r="P942" s="220"/>
      <c r="Q942" s="122"/>
      <c r="R942" s="122"/>
      <c r="S942" s="122"/>
      <c r="T942" s="122"/>
      <c r="W942" s="5"/>
      <c r="X942" s="5"/>
      <c r="AE942" s="220"/>
      <c r="AF942" s="122"/>
      <c r="AG942" s="122"/>
      <c r="AH942" s="122"/>
      <c r="AI942" s="122"/>
      <c r="AL942" s="5"/>
      <c r="AM942" s="5"/>
      <c r="AT942" s="220"/>
      <c r="AU942" s="122"/>
      <c r="AV942" s="122"/>
      <c r="AW942" s="122"/>
      <c r="AX942" s="122"/>
      <c r="BA942" s="5"/>
      <c r="BB942" s="5"/>
    </row>
    <row r="943">
      <c r="A943" s="220"/>
      <c r="B943" s="122"/>
      <c r="C943" s="122"/>
      <c r="D943" s="122"/>
      <c r="E943" s="122"/>
      <c r="H943" s="5"/>
      <c r="I943" s="5"/>
      <c r="P943" s="220"/>
      <c r="Q943" s="122"/>
      <c r="R943" s="122"/>
      <c r="S943" s="122"/>
      <c r="T943" s="122"/>
      <c r="W943" s="5"/>
      <c r="X943" s="5"/>
      <c r="AE943" s="220"/>
      <c r="AF943" s="122"/>
      <c r="AG943" s="122"/>
      <c r="AH943" s="122"/>
      <c r="AI943" s="122"/>
      <c r="AL943" s="5"/>
      <c r="AM943" s="5"/>
      <c r="AT943" s="220"/>
      <c r="AU943" s="122"/>
      <c r="AV943" s="122"/>
      <c r="AW943" s="122"/>
      <c r="AX943" s="122"/>
      <c r="BA943" s="5"/>
      <c r="BB943" s="5"/>
    </row>
    <row r="944">
      <c r="A944" s="220"/>
      <c r="B944" s="122"/>
      <c r="C944" s="122"/>
      <c r="D944" s="122"/>
      <c r="E944" s="122"/>
      <c r="H944" s="5"/>
      <c r="I944" s="5"/>
      <c r="P944" s="220"/>
      <c r="Q944" s="122"/>
      <c r="R944" s="122"/>
      <c r="S944" s="122"/>
      <c r="T944" s="122"/>
      <c r="W944" s="5"/>
      <c r="X944" s="5"/>
      <c r="AE944" s="220"/>
      <c r="AF944" s="122"/>
      <c r="AG944" s="122"/>
      <c r="AH944" s="122"/>
      <c r="AI944" s="122"/>
      <c r="AL944" s="5"/>
      <c r="AM944" s="5"/>
      <c r="AT944" s="220"/>
      <c r="AU944" s="122"/>
      <c r="AV944" s="122"/>
      <c r="AW944" s="122"/>
      <c r="AX944" s="122"/>
      <c r="BA944" s="5"/>
      <c r="BB944" s="5"/>
    </row>
    <row r="945">
      <c r="A945" s="220"/>
      <c r="B945" s="122"/>
      <c r="C945" s="122"/>
      <c r="D945" s="122"/>
      <c r="E945" s="122"/>
      <c r="H945" s="5"/>
      <c r="I945" s="5"/>
      <c r="P945" s="220"/>
      <c r="Q945" s="122"/>
      <c r="R945" s="122"/>
      <c r="S945" s="122"/>
      <c r="T945" s="122"/>
      <c r="W945" s="5"/>
      <c r="X945" s="5"/>
      <c r="AE945" s="220"/>
      <c r="AF945" s="122"/>
      <c r="AG945" s="122"/>
      <c r="AH945" s="122"/>
      <c r="AI945" s="122"/>
      <c r="AL945" s="5"/>
      <c r="AM945" s="5"/>
      <c r="AT945" s="220"/>
      <c r="AU945" s="122"/>
      <c r="AV945" s="122"/>
      <c r="AW945" s="122"/>
      <c r="AX945" s="122"/>
      <c r="BA945" s="5"/>
      <c r="BB945" s="5"/>
    </row>
    <row r="946">
      <c r="A946" s="220"/>
      <c r="B946" s="122"/>
      <c r="C946" s="122"/>
      <c r="D946" s="122"/>
      <c r="E946" s="122"/>
      <c r="H946" s="5"/>
      <c r="I946" s="5"/>
      <c r="P946" s="220"/>
      <c r="Q946" s="122"/>
      <c r="R946" s="122"/>
      <c r="S946" s="122"/>
      <c r="T946" s="122"/>
      <c r="W946" s="5"/>
      <c r="X946" s="5"/>
      <c r="AE946" s="220"/>
      <c r="AF946" s="122"/>
      <c r="AG946" s="122"/>
      <c r="AH946" s="122"/>
      <c r="AI946" s="122"/>
      <c r="AL946" s="5"/>
      <c r="AM946" s="5"/>
      <c r="AT946" s="220"/>
      <c r="AU946" s="122"/>
      <c r="AV946" s="122"/>
      <c r="AW946" s="122"/>
      <c r="AX946" s="122"/>
      <c r="BA946" s="5"/>
      <c r="BB946" s="5"/>
    </row>
    <row r="947">
      <c r="A947" s="220"/>
      <c r="B947" s="122"/>
      <c r="C947" s="122"/>
      <c r="D947" s="122"/>
      <c r="E947" s="122"/>
      <c r="H947" s="5"/>
      <c r="I947" s="5"/>
      <c r="P947" s="220"/>
      <c r="Q947" s="122"/>
      <c r="R947" s="122"/>
      <c r="S947" s="122"/>
      <c r="T947" s="122"/>
      <c r="W947" s="5"/>
      <c r="X947" s="5"/>
      <c r="AE947" s="220"/>
      <c r="AF947" s="122"/>
      <c r="AG947" s="122"/>
      <c r="AH947" s="122"/>
      <c r="AI947" s="122"/>
      <c r="AL947" s="5"/>
      <c r="AM947" s="5"/>
      <c r="AT947" s="220"/>
      <c r="AU947" s="122"/>
      <c r="AV947" s="122"/>
      <c r="AW947" s="122"/>
      <c r="AX947" s="122"/>
      <c r="BA947" s="5"/>
      <c r="BB947" s="5"/>
    </row>
    <row r="948">
      <c r="A948" s="220"/>
      <c r="B948" s="122"/>
      <c r="C948" s="122"/>
      <c r="D948" s="122"/>
      <c r="E948" s="122"/>
      <c r="H948" s="5"/>
      <c r="I948" s="5"/>
      <c r="P948" s="220"/>
      <c r="Q948" s="122"/>
      <c r="R948" s="122"/>
      <c r="S948" s="122"/>
      <c r="T948" s="122"/>
      <c r="W948" s="5"/>
      <c r="X948" s="5"/>
      <c r="AE948" s="220"/>
      <c r="AF948" s="122"/>
      <c r="AG948" s="122"/>
      <c r="AH948" s="122"/>
      <c r="AI948" s="122"/>
      <c r="AL948" s="5"/>
      <c r="AM948" s="5"/>
      <c r="AT948" s="220"/>
      <c r="AU948" s="122"/>
      <c r="AV948" s="122"/>
      <c r="AW948" s="122"/>
      <c r="AX948" s="122"/>
      <c r="BA948" s="5"/>
      <c r="BB948" s="5"/>
    </row>
    <row r="949">
      <c r="A949" s="220"/>
      <c r="B949" s="122"/>
      <c r="C949" s="122"/>
      <c r="D949" s="122"/>
      <c r="E949" s="122"/>
      <c r="H949" s="5"/>
      <c r="I949" s="5"/>
      <c r="P949" s="220"/>
      <c r="Q949" s="122"/>
      <c r="R949" s="122"/>
      <c r="S949" s="122"/>
      <c r="T949" s="122"/>
      <c r="W949" s="5"/>
      <c r="X949" s="5"/>
      <c r="AE949" s="220"/>
      <c r="AF949" s="122"/>
      <c r="AG949" s="122"/>
      <c r="AH949" s="122"/>
      <c r="AI949" s="122"/>
      <c r="AL949" s="5"/>
      <c r="AM949" s="5"/>
      <c r="AT949" s="220"/>
      <c r="AU949" s="122"/>
      <c r="AV949" s="122"/>
      <c r="AW949" s="122"/>
      <c r="AX949" s="122"/>
      <c r="BA949" s="5"/>
      <c r="BB949" s="5"/>
    </row>
    <row r="950">
      <c r="A950" s="220"/>
      <c r="B950" s="122"/>
      <c r="C950" s="122"/>
      <c r="D950" s="122"/>
      <c r="E950" s="122"/>
      <c r="H950" s="5"/>
      <c r="I950" s="5"/>
      <c r="P950" s="220"/>
      <c r="Q950" s="122"/>
      <c r="R950" s="122"/>
      <c r="S950" s="122"/>
      <c r="T950" s="122"/>
      <c r="W950" s="5"/>
      <c r="X950" s="5"/>
      <c r="AE950" s="220"/>
      <c r="AF950" s="122"/>
      <c r="AG950" s="122"/>
      <c r="AH950" s="122"/>
      <c r="AI950" s="122"/>
      <c r="AL950" s="5"/>
      <c r="AM950" s="5"/>
      <c r="AT950" s="220"/>
      <c r="AU950" s="122"/>
      <c r="AV950" s="122"/>
      <c r="AW950" s="122"/>
      <c r="AX950" s="122"/>
      <c r="BA950" s="5"/>
      <c r="BB950" s="5"/>
    </row>
    <row r="951">
      <c r="A951" s="220"/>
      <c r="B951" s="122"/>
      <c r="C951" s="122"/>
      <c r="D951" s="122"/>
      <c r="E951" s="122"/>
      <c r="H951" s="5"/>
      <c r="I951" s="5"/>
      <c r="P951" s="220"/>
      <c r="Q951" s="122"/>
      <c r="R951" s="122"/>
      <c r="S951" s="122"/>
      <c r="T951" s="122"/>
      <c r="W951" s="5"/>
      <c r="X951" s="5"/>
      <c r="AE951" s="220"/>
      <c r="AF951" s="122"/>
      <c r="AG951" s="122"/>
      <c r="AH951" s="122"/>
      <c r="AI951" s="122"/>
      <c r="AL951" s="5"/>
      <c r="AM951" s="5"/>
      <c r="AT951" s="220"/>
      <c r="AU951" s="122"/>
      <c r="AV951" s="122"/>
      <c r="AW951" s="122"/>
      <c r="AX951" s="122"/>
      <c r="BA951" s="5"/>
      <c r="BB951" s="5"/>
    </row>
    <row r="952">
      <c r="A952" s="220"/>
      <c r="B952" s="122"/>
      <c r="C952" s="122"/>
      <c r="D952" s="122"/>
      <c r="E952" s="122"/>
      <c r="H952" s="5"/>
      <c r="I952" s="5"/>
      <c r="P952" s="220"/>
      <c r="Q952" s="122"/>
      <c r="R952" s="122"/>
      <c r="S952" s="122"/>
      <c r="T952" s="122"/>
      <c r="W952" s="5"/>
      <c r="X952" s="5"/>
      <c r="AE952" s="220"/>
      <c r="AF952" s="122"/>
      <c r="AG952" s="122"/>
      <c r="AH952" s="122"/>
      <c r="AI952" s="122"/>
      <c r="AL952" s="5"/>
      <c r="AM952" s="5"/>
      <c r="AT952" s="220"/>
      <c r="AU952" s="122"/>
      <c r="AV952" s="122"/>
      <c r="AW952" s="122"/>
      <c r="AX952" s="122"/>
      <c r="BA952" s="5"/>
      <c r="BB952" s="5"/>
    </row>
    <row r="953">
      <c r="A953" s="220"/>
      <c r="B953" s="122"/>
      <c r="C953" s="122"/>
      <c r="D953" s="122"/>
      <c r="E953" s="122"/>
      <c r="H953" s="5"/>
      <c r="I953" s="5"/>
      <c r="P953" s="220"/>
      <c r="Q953" s="122"/>
      <c r="R953" s="122"/>
      <c r="S953" s="122"/>
      <c r="T953" s="122"/>
      <c r="W953" s="5"/>
      <c r="X953" s="5"/>
      <c r="AE953" s="220"/>
      <c r="AF953" s="122"/>
      <c r="AG953" s="122"/>
      <c r="AH953" s="122"/>
      <c r="AI953" s="122"/>
      <c r="AL953" s="5"/>
      <c r="AM953" s="5"/>
      <c r="AT953" s="220"/>
      <c r="AU953" s="122"/>
      <c r="AV953" s="122"/>
      <c r="AW953" s="122"/>
      <c r="AX953" s="122"/>
      <c r="BA953" s="5"/>
      <c r="BB953" s="5"/>
    </row>
    <row r="954">
      <c r="A954" s="220"/>
      <c r="B954" s="122"/>
      <c r="C954" s="122"/>
      <c r="D954" s="122"/>
      <c r="E954" s="122"/>
      <c r="H954" s="5"/>
      <c r="I954" s="5"/>
      <c r="P954" s="220"/>
      <c r="Q954" s="122"/>
      <c r="R954" s="122"/>
      <c r="S954" s="122"/>
      <c r="T954" s="122"/>
      <c r="W954" s="5"/>
      <c r="X954" s="5"/>
      <c r="AE954" s="220"/>
      <c r="AF954" s="122"/>
      <c r="AG954" s="122"/>
      <c r="AH954" s="122"/>
      <c r="AI954" s="122"/>
      <c r="AL954" s="5"/>
      <c r="AM954" s="5"/>
      <c r="AT954" s="220"/>
      <c r="AU954" s="122"/>
      <c r="AV954" s="122"/>
      <c r="AW954" s="122"/>
      <c r="AX954" s="122"/>
      <c r="BA954" s="5"/>
      <c r="BB954" s="5"/>
    </row>
    <row r="955">
      <c r="A955" s="220"/>
      <c r="B955" s="122"/>
      <c r="C955" s="122"/>
      <c r="D955" s="122"/>
      <c r="E955" s="122"/>
      <c r="H955" s="5"/>
      <c r="I955" s="5"/>
      <c r="P955" s="220"/>
      <c r="Q955" s="122"/>
      <c r="R955" s="122"/>
      <c r="S955" s="122"/>
      <c r="T955" s="122"/>
      <c r="W955" s="5"/>
      <c r="X955" s="5"/>
      <c r="AE955" s="220"/>
      <c r="AF955" s="122"/>
      <c r="AG955" s="122"/>
      <c r="AH955" s="122"/>
      <c r="AI955" s="122"/>
      <c r="AL955" s="5"/>
      <c r="AM955" s="5"/>
      <c r="AT955" s="220"/>
      <c r="AU955" s="122"/>
      <c r="AV955" s="122"/>
      <c r="AW955" s="122"/>
      <c r="AX955" s="122"/>
      <c r="BA955" s="5"/>
      <c r="BB955" s="5"/>
    </row>
    <row r="956">
      <c r="A956" s="220"/>
      <c r="B956" s="122"/>
      <c r="C956" s="122"/>
      <c r="D956" s="122"/>
      <c r="E956" s="122"/>
      <c r="H956" s="5"/>
      <c r="I956" s="5"/>
      <c r="P956" s="220"/>
      <c r="Q956" s="122"/>
      <c r="R956" s="122"/>
      <c r="S956" s="122"/>
      <c r="T956" s="122"/>
      <c r="W956" s="5"/>
      <c r="X956" s="5"/>
      <c r="AE956" s="220"/>
      <c r="AF956" s="122"/>
      <c r="AG956" s="122"/>
      <c r="AH956" s="122"/>
      <c r="AI956" s="122"/>
      <c r="AL956" s="5"/>
      <c r="AM956" s="5"/>
      <c r="AT956" s="220"/>
      <c r="AU956" s="122"/>
      <c r="AV956" s="122"/>
      <c r="AW956" s="122"/>
      <c r="AX956" s="122"/>
      <c r="BA956" s="5"/>
      <c r="BB956" s="5"/>
    </row>
    <row r="957">
      <c r="A957" s="220"/>
      <c r="B957" s="122"/>
      <c r="C957" s="122"/>
      <c r="D957" s="122"/>
      <c r="E957" s="122"/>
      <c r="H957" s="5"/>
      <c r="I957" s="5"/>
      <c r="P957" s="220"/>
      <c r="Q957" s="122"/>
      <c r="R957" s="122"/>
      <c r="S957" s="122"/>
      <c r="T957" s="122"/>
      <c r="W957" s="5"/>
      <c r="X957" s="5"/>
      <c r="AE957" s="220"/>
      <c r="AF957" s="122"/>
      <c r="AG957" s="122"/>
      <c r="AH957" s="122"/>
      <c r="AI957" s="122"/>
      <c r="AL957" s="5"/>
      <c r="AM957" s="5"/>
      <c r="AT957" s="220"/>
      <c r="AU957" s="122"/>
      <c r="AV957" s="122"/>
      <c r="AW957" s="122"/>
      <c r="AX957" s="122"/>
      <c r="BA957" s="5"/>
      <c r="BB957" s="5"/>
    </row>
    <row r="958">
      <c r="A958" s="220"/>
      <c r="B958" s="122"/>
      <c r="C958" s="122"/>
      <c r="D958" s="122"/>
      <c r="E958" s="122"/>
      <c r="H958" s="5"/>
      <c r="I958" s="5"/>
      <c r="P958" s="220"/>
      <c r="Q958" s="122"/>
      <c r="R958" s="122"/>
      <c r="S958" s="122"/>
      <c r="T958" s="122"/>
      <c r="W958" s="5"/>
      <c r="X958" s="5"/>
      <c r="AE958" s="220"/>
      <c r="AF958" s="122"/>
      <c r="AG958" s="122"/>
      <c r="AH958" s="122"/>
      <c r="AI958" s="122"/>
      <c r="AL958" s="5"/>
      <c r="AM958" s="5"/>
      <c r="AT958" s="220"/>
      <c r="AU958" s="122"/>
      <c r="AV958" s="122"/>
      <c r="AW958" s="122"/>
      <c r="AX958" s="122"/>
      <c r="BA958" s="5"/>
      <c r="BB958" s="5"/>
    </row>
    <row r="959">
      <c r="A959" s="220"/>
      <c r="B959" s="122"/>
      <c r="C959" s="122"/>
      <c r="D959" s="122"/>
      <c r="E959" s="122"/>
      <c r="H959" s="5"/>
      <c r="I959" s="5"/>
      <c r="P959" s="220"/>
      <c r="Q959" s="122"/>
      <c r="R959" s="122"/>
      <c r="S959" s="122"/>
      <c r="T959" s="122"/>
      <c r="W959" s="5"/>
      <c r="X959" s="5"/>
      <c r="AE959" s="220"/>
      <c r="AF959" s="122"/>
      <c r="AG959" s="122"/>
      <c r="AH959" s="122"/>
      <c r="AI959" s="122"/>
      <c r="AL959" s="5"/>
      <c r="AM959" s="5"/>
      <c r="AT959" s="220"/>
      <c r="AU959" s="122"/>
      <c r="AV959" s="122"/>
      <c r="AW959" s="122"/>
      <c r="AX959" s="122"/>
      <c r="BA959" s="5"/>
      <c r="BB959" s="5"/>
    </row>
    <row r="960">
      <c r="A960" s="220"/>
      <c r="B960" s="122"/>
      <c r="C960" s="122"/>
      <c r="D960" s="122"/>
      <c r="E960" s="122"/>
      <c r="H960" s="5"/>
      <c r="I960" s="5"/>
      <c r="P960" s="220"/>
      <c r="Q960" s="122"/>
      <c r="R960" s="122"/>
      <c r="S960" s="122"/>
      <c r="T960" s="122"/>
      <c r="W960" s="5"/>
      <c r="X960" s="5"/>
      <c r="AE960" s="220"/>
      <c r="AF960" s="122"/>
      <c r="AG960" s="122"/>
      <c r="AH960" s="122"/>
      <c r="AI960" s="122"/>
      <c r="AL960" s="5"/>
      <c r="AM960" s="5"/>
      <c r="AT960" s="220"/>
      <c r="AU960" s="122"/>
      <c r="AV960" s="122"/>
      <c r="AW960" s="122"/>
      <c r="AX960" s="122"/>
      <c r="BA960" s="5"/>
      <c r="BB960" s="5"/>
    </row>
    <row r="961">
      <c r="A961" s="220"/>
      <c r="B961" s="122"/>
      <c r="C961" s="122"/>
      <c r="D961" s="122"/>
      <c r="E961" s="122"/>
      <c r="H961" s="5"/>
      <c r="I961" s="5"/>
      <c r="P961" s="220"/>
      <c r="Q961" s="122"/>
      <c r="R961" s="122"/>
      <c r="S961" s="122"/>
      <c r="T961" s="122"/>
      <c r="W961" s="5"/>
      <c r="X961" s="5"/>
      <c r="AE961" s="220"/>
      <c r="AF961" s="122"/>
      <c r="AG961" s="122"/>
      <c r="AH961" s="122"/>
      <c r="AI961" s="122"/>
      <c r="AL961" s="5"/>
      <c r="AM961" s="5"/>
      <c r="AT961" s="220"/>
      <c r="AU961" s="122"/>
      <c r="AV961" s="122"/>
      <c r="AW961" s="122"/>
      <c r="AX961" s="122"/>
      <c r="BA961" s="5"/>
      <c r="BB961" s="5"/>
    </row>
    <row r="962">
      <c r="A962" s="220"/>
      <c r="B962" s="122"/>
      <c r="C962" s="122"/>
      <c r="D962" s="122"/>
      <c r="E962" s="122"/>
      <c r="H962" s="5"/>
      <c r="I962" s="5"/>
      <c r="P962" s="220"/>
      <c r="Q962" s="122"/>
      <c r="R962" s="122"/>
      <c r="S962" s="122"/>
      <c r="T962" s="122"/>
      <c r="W962" s="5"/>
      <c r="X962" s="5"/>
      <c r="AE962" s="220"/>
      <c r="AF962" s="122"/>
      <c r="AG962" s="122"/>
      <c r="AH962" s="122"/>
      <c r="AI962" s="122"/>
      <c r="AL962" s="5"/>
      <c r="AM962" s="5"/>
      <c r="AT962" s="220"/>
      <c r="AU962" s="122"/>
      <c r="AV962" s="122"/>
      <c r="AW962" s="122"/>
      <c r="AX962" s="122"/>
      <c r="BA962" s="5"/>
      <c r="BB962" s="5"/>
    </row>
    <row r="963">
      <c r="A963" s="220"/>
      <c r="B963" s="122"/>
      <c r="C963" s="122"/>
      <c r="D963" s="122"/>
      <c r="E963" s="122"/>
      <c r="H963" s="5"/>
      <c r="I963" s="5"/>
      <c r="P963" s="220"/>
      <c r="Q963" s="122"/>
      <c r="R963" s="122"/>
      <c r="S963" s="122"/>
      <c r="T963" s="122"/>
      <c r="W963" s="5"/>
      <c r="X963" s="5"/>
      <c r="AE963" s="220"/>
      <c r="AF963" s="122"/>
      <c r="AG963" s="122"/>
      <c r="AH963" s="122"/>
      <c r="AI963" s="122"/>
      <c r="AL963" s="5"/>
      <c r="AM963" s="5"/>
      <c r="AT963" s="220"/>
      <c r="AU963" s="122"/>
      <c r="AV963" s="122"/>
      <c r="AW963" s="122"/>
      <c r="AX963" s="122"/>
      <c r="BA963" s="5"/>
      <c r="BB963" s="5"/>
    </row>
    <row r="964">
      <c r="A964" s="220"/>
      <c r="B964" s="122"/>
      <c r="C964" s="122"/>
      <c r="D964" s="122"/>
      <c r="E964" s="122"/>
      <c r="H964" s="5"/>
      <c r="I964" s="5"/>
      <c r="P964" s="220"/>
      <c r="Q964" s="122"/>
      <c r="R964" s="122"/>
      <c r="S964" s="122"/>
      <c r="T964" s="122"/>
      <c r="W964" s="5"/>
      <c r="X964" s="5"/>
      <c r="AE964" s="220"/>
      <c r="AF964" s="122"/>
      <c r="AG964" s="122"/>
      <c r="AH964" s="122"/>
      <c r="AI964" s="122"/>
      <c r="AL964" s="5"/>
      <c r="AM964" s="5"/>
      <c r="AT964" s="220"/>
      <c r="AU964" s="122"/>
      <c r="AV964" s="122"/>
      <c r="AW964" s="122"/>
      <c r="AX964" s="122"/>
      <c r="BA964" s="5"/>
      <c r="BB964" s="5"/>
    </row>
    <row r="965">
      <c r="A965" s="220"/>
      <c r="B965" s="122"/>
      <c r="C965" s="122"/>
      <c r="D965" s="122"/>
      <c r="E965" s="122"/>
      <c r="H965" s="5"/>
      <c r="I965" s="5"/>
      <c r="P965" s="220"/>
      <c r="Q965" s="122"/>
      <c r="R965" s="122"/>
      <c r="S965" s="122"/>
      <c r="T965" s="122"/>
      <c r="W965" s="5"/>
      <c r="X965" s="5"/>
      <c r="AE965" s="220"/>
      <c r="AF965" s="122"/>
      <c r="AG965" s="122"/>
      <c r="AH965" s="122"/>
      <c r="AI965" s="122"/>
      <c r="AL965" s="5"/>
      <c r="AM965" s="5"/>
      <c r="AT965" s="220"/>
      <c r="AU965" s="122"/>
      <c r="AV965" s="122"/>
      <c r="AW965" s="122"/>
      <c r="AX965" s="122"/>
      <c r="BA965" s="5"/>
      <c r="BB965" s="5"/>
    </row>
    <row r="966">
      <c r="A966" s="220"/>
      <c r="B966" s="122"/>
      <c r="C966" s="122"/>
      <c r="D966" s="122"/>
      <c r="E966" s="122"/>
      <c r="H966" s="5"/>
      <c r="I966" s="5"/>
      <c r="P966" s="220"/>
      <c r="Q966" s="122"/>
      <c r="R966" s="122"/>
      <c r="S966" s="122"/>
      <c r="T966" s="122"/>
      <c r="W966" s="5"/>
      <c r="X966" s="5"/>
      <c r="AE966" s="220"/>
      <c r="AF966" s="122"/>
      <c r="AG966" s="122"/>
      <c r="AH966" s="122"/>
      <c r="AI966" s="122"/>
      <c r="AL966" s="5"/>
      <c r="AM966" s="5"/>
      <c r="AT966" s="220"/>
      <c r="AU966" s="122"/>
      <c r="AV966" s="122"/>
      <c r="AW966" s="122"/>
      <c r="AX966" s="122"/>
      <c r="BA966" s="5"/>
      <c r="BB966" s="5"/>
    </row>
    <row r="967">
      <c r="A967" s="220"/>
      <c r="B967" s="122"/>
      <c r="C967" s="122"/>
      <c r="D967" s="122"/>
      <c r="E967" s="122"/>
      <c r="H967" s="5"/>
      <c r="I967" s="5"/>
      <c r="P967" s="220"/>
      <c r="Q967" s="122"/>
      <c r="R967" s="122"/>
      <c r="S967" s="122"/>
      <c r="T967" s="122"/>
      <c r="W967" s="5"/>
      <c r="X967" s="5"/>
      <c r="AE967" s="220"/>
      <c r="AF967" s="122"/>
      <c r="AG967" s="122"/>
      <c r="AH967" s="122"/>
      <c r="AI967" s="122"/>
      <c r="AL967" s="5"/>
      <c r="AM967" s="5"/>
      <c r="AT967" s="220"/>
      <c r="AU967" s="122"/>
      <c r="AV967" s="122"/>
      <c r="AW967" s="122"/>
      <c r="AX967" s="122"/>
      <c r="BA967" s="5"/>
      <c r="BB967" s="5"/>
    </row>
    <row r="968">
      <c r="A968" s="220"/>
      <c r="B968" s="122"/>
      <c r="C968" s="122"/>
      <c r="D968" s="122"/>
      <c r="E968" s="122"/>
      <c r="H968" s="5"/>
      <c r="I968" s="5"/>
      <c r="P968" s="220"/>
      <c r="Q968" s="122"/>
      <c r="R968" s="122"/>
      <c r="S968" s="122"/>
      <c r="T968" s="122"/>
      <c r="W968" s="5"/>
      <c r="X968" s="5"/>
      <c r="AE968" s="220"/>
      <c r="AF968" s="122"/>
      <c r="AG968" s="122"/>
      <c r="AH968" s="122"/>
      <c r="AI968" s="122"/>
      <c r="AL968" s="5"/>
      <c r="AM968" s="5"/>
      <c r="AT968" s="220"/>
      <c r="AU968" s="122"/>
      <c r="AV968" s="122"/>
      <c r="AW968" s="122"/>
      <c r="AX968" s="122"/>
      <c r="BA968" s="5"/>
      <c r="BB968" s="5"/>
    </row>
    <row r="969">
      <c r="A969" s="220"/>
      <c r="B969" s="122"/>
      <c r="C969" s="122"/>
      <c r="D969" s="122"/>
      <c r="E969" s="122"/>
      <c r="H969" s="5"/>
      <c r="I969" s="5"/>
      <c r="P969" s="220"/>
      <c r="Q969" s="122"/>
      <c r="R969" s="122"/>
      <c r="S969" s="122"/>
      <c r="T969" s="122"/>
      <c r="W969" s="5"/>
      <c r="X969" s="5"/>
      <c r="AE969" s="220"/>
      <c r="AF969" s="122"/>
      <c r="AG969" s="122"/>
      <c r="AH969" s="122"/>
      <c r="AI969" s="122"/>
      <c r="AL969" s="5"/>
      <c r="AM969" s="5"/>
      <c r="AT969" s="220"/>
      <c r="AU969" s="122"/>
      <c r="AV969" s="122"/>
      <c r="AW969" s="122"/>
      <c r="AX969" s="122"/>
      <c r="BA969" s="5"/>
      <c r="BB969" s="5"/>
    </row>
    <row r="970">
      <c r="A970" s="220"/>
      <c r="B970" s="122"/>
      <c r="C970" s="122"/>
      <c r="D970" s="122"/>
      <c r="E970" s="122"/>
      <c r="H970" s="5"/>
      <c r="I970" s="5"/>
      <c r="P970" s="220"/>
      <c r="Q970" s="122"/>
      <c r="R970" s="122"/>
      <c r="S970" s="122"/>
      <c r="T970" s="122"/>
      <c r="W970" s="5"/>
      <c r="X970" s="5"/>
      <c r="AE970" s="220"/>
      <c r="AF970" s="122"/>
      <c r="AG970" s="122"/>
      <c r="AH970" s="122"/>
      <c r="AI970" s="122"/>
      <c r="AL970" s="5"/>
      <c r="AM970" s="5"/>
      <c r="AT970" s="220"/>
      <c r="AU970" s="122"/>
      <c r="AV970" s="122"/>
      <c r="AW970" s="122"/>
      <c r="AX970" s="122"/>
      <c r="BA970" s="5"/>
      <c r="BB970" s="5"/>
    </row>
    <row r="971">
      <c r="A971" s="220"/>
      <c r="B971" s="122"/>
      <c r="C971" s="122"/>
      <c r="D971" s="122"/>
      <c r="E971" s="122"/>
      <c r="H971" s="5"/>
      <c r="I971" s="5"/>
      <c r="P971" s="220"/>
      <c r="Q971" s="122"/>
      <c r="R971" s="122"/>
      <c r="S971" s="122"/>
      <c r="T971" s="122"/>
      <c r="W971" s="5"/>
      <c r="X971" s="5"/>
      <c r="AE971" s="220"/>
      <c r="AF971" s="122"/>
      <c r="AG971" s="122"/>
      <c r="AH971" s="122"/>
      <c r="AI971" s="122"/>
      <c r="AL971" s="5"/>
      <c r="AM971" s="5"/>
      <c r="AT971" s="220"/>
      <c r="AU971" s="122"/>
      <c r="AV971" s="122"/>
      <c r="AW971" s="122"/>
      <c r="AX971" s="122"/>
      <c r="BA971" s="5"/>
      <c r="BB971" s="5"/>
    </row>
    <row r="972">
      <c r="A972" s="220"/>
      <c r="B972" s="122"/>
      <c r="C972" s="122"/>
      <c r="D972" s="122"/>
      <c r="E972" s="122"/>
      <c r="H972" s="5"/>
      <c r="I972" s="5"/>
      <c r="P972" s="220"/>
      <c r="Q972" s="122"/>
      <c r="R972" s="122"/>
      <c r="S972" s="122"/>
      <c r="T972" s="122"/>
      <c r="W972" s="5"/>
      <c r="X972" s="5"/>
      <c r="AE972" s="220"/>
      <c r="AF972" s="122"/>
      <c r="AG972" s="122"/>
      <c r="AH972" s="122"/>
      <c r="AI972" s="122"/>
      <c r="AL972" s="5"/>
      <c r="AM972" s="5"/>
      <c r="AT972" s="220"/>
      <c r="AU972" s="122"/>
      <c r="AV972" s="122"/>
      <c r="AW972" s="122"/>
      <c r="AX972" s="122"/>
      <c r="BA972" s="5"/>
      <c r="BB972" s="5"/>
    </row>
    <row r="973">
      <c r="A973" s="220"/>
      <c r="B973" s="122"/>
      <c r="C973" s="122"/>
      <c r="D973" s="122"/>
      <c r="E973" s="122"/>
      <c r="H973" s="5"/>
      <c r="I973" s="5"/>
      <c r="P973" s="220"/>
      <c r="Q973" s="122"/>
      <c r="R973" s="122"/>
      <c r="S973" s="122"/>
      <c r="T973" s="122"/>
      <c r="W973" s="5"/>
      <c r="X973" s="5"/>
      <c r="AE973" s="220"/>
      <c r="AF973" s="122"/>
      <c r="AG973" s="122"/>
      <c r="AH973" s="122"/>
      <c r="AI973" s="122"/>
      <c r="AL973" s="5"/>
      <c r="AM973" s="5"/>
      <c r="AT973" s="220"/>
      <c r="AU973" s="122"/>
      <c r="AV973" s="122"/>
      <c r="AW973" s="122"/>
      <c r="AX973" s="122"/>
      <c r="BA973" s="5"/>
      <c r="BB973" s="5"/>
    </row>
    <row r="974">
      <c r="A974" s="220"/>
      <c r="B974" s="122"/>
      <c r="C974" s="122"/>
      <c r="D974" s="122"/>
      <c r="E974" s="122"/>
      <c r="H974" s="5"/>
      <c r="I974" s="5"/>
      <c r="P974" s="220"/>
      <c r="Q974" s="122"/>
      <c r="R974" s="122"/>
      <c r="S974" s="122"/>
      <c r="T974" s="122"/>
      <c r="W974" s="5"/>
      <c r="X974" s="5"/>
      <c r="AE974" s="220"/>
      <c r="AF974" s="122"/>
      <c r="AG974" s="122"/>
      <c r="AH974" s="122"/>
      <c r="AI974" s="122"/>
      <c r="AL974" s="5"/>
      <c r="AM974" s="5"/>
      <c r="AT974" s="220"/>
      <c r="AU974" s="122"/>
      <c r="AV974" s="122"/>
      <c r="AW974" s="122"/>
      <c r="AX974" s="122"/>
      <c r="BA974" s="5"/>
      <c r="BB974" s="5"/>
    </row>
    <row r="975">
      <c r="A975" s="220"/>
      <c r="B975" s="122"/>
      <c r="C975" s="122"/>
      <c r="D975" s="122"/>
      <c r="E975" s="122"/>
      <c r="H975" s="5"/>
      <c r="I975" s="5"/>
      <c r="P975" s="220"/>
      <c r="Q975" s="122"/>
      <c r="R975" s="122"/>
      <c r="S975" s="122"/>
      <c r="T975" s="122"/>
      <c r="W975" s="5"/>
      <c r="X975" s="5"/>
      <c r="AE975" s="220"/>
      <c r="AF975" s="122"/>
      <c r="AG975" s="122"/>
      <c r="AH975" s="122"/>
      <c r="AI975" s="122"/>
      <c r="AL975" s="5"/>
      <c r="AM975" s="5"/>
      <c r="AT975" s="220"/>
      <c r="AU975" s="122"/>
      <c r="AV975" s="122"/>
      <c r="AW975" s="122"/>
      <c r="AX975" s="122"/>
      <c r="BA975" s="5"/>
      <c r="BB975" s="5"/>
    </row>
    <row r="976">
      <c r="A976" s="220"/>
      <c r="B976" s="122"/>
      <c r="C976" s="122"/>
      <c r="D976" s="122"/>
      <c r="E976" s="122"/>
      <c r="H976" s="5"/>
      <c r="I976" s="5"/>
      <c r="P976" s="220"/>
      <c r="Q976" s="122"/>
      <c r="R976" s="122"/>
      <c r="S976" s="122"/>
      <c r="T976" s="122"/>
      <c r="W976" s="5"/>
      <c r="X976" s="5"/>
      <c r="AE976" s="220"/>
      <c r="AF976" s="122"/>
      <c r="AG976" s="122"/>
      <c r="AH976" s="122"/>
      <c r="AI976" s="122"/>
      <c r="AL976" s="5"/>
      <c r="AM976" s="5"/>
      <c r="AT976" s="220"/>
      <c r="AU976" s="122"/>
      <c r="AV976" s="122"/>
      <c r="AW976" s="122"/>
      <c r="AX976" s="122"/>
      <c r="BA976" s="5"/>
      <c r="BB976" s="5"/>
    </row>
    <row r="977">
      <c r="A977" s="220"/>
      <c r="B977" s="122"/>
      <c r="C977" s="122"/>
      <c r="D977" s="122"/>
      <c r="E977" s="122"/>
      <c r="H977" s="5"/>
      <c r="I977" s="5"/>
      <c r="P977" s="220"/>
      <c r="Q977" s="122"/>
      <c r="R977" s="122"/>
      <c r="S977" s="122"/>
      <c r="T977" s="122"/>
      <c r="W977" s="5"/>
      <c r="X977" s="5"/>
      <c r="AE977" s="220"/>
      <c r="AF977" s="122"/>
      <c r="AG977" s="122"/>
      <c r="AH977" s="122"/>
      <c r="AI977" s="122"/>
      <c r="AL977" s="5"/>
      <c r="AM977" s="5"/>
      <c r="AT977" s="220"/>
      <c r="AU977" s="122"/>
      <c r="AV977" s="122"/>
      <c r="AW977" s="122"/>
      <c r="AX977" s="122"/>
      <c r="BA977" s="5"/>
      <c r="BB977" s="5"/>
    </row>
    <row r="978">
      <c r="A978" s="220"/>
      <c r="B978" s="122"/>
      <c r="C978" s="122"/>
      <c r="D978" s="122"/>
      <c r="E978" s="122"/>
      <c r="H978" s="5"/>
      <c r="I978" s="5"/>
      <c r="P978" s="220"/>
      <c r="Q978" s="122"/>
      <c r="R978" s="122"/>
      <c r="S978" s="122"/>
      <c r="T978" s="122"/>
      <c r="W978" s="5"/>
      <c r="X978" s="5"/>
      <c r="AE978" s="220"/>
      <c r="AF978" s="122"/>
      <c r="AG978" s="122"/>
      <c r="AH978" s="122"/>
      <c r="AI978" s="122"/>
      <c r="AL978" s="5"/>
      <c r="AM978" s="5"/>
      <c r="AT978" s="220"/>
      <c r="AU978" s="122"/>
      <c r="AV978" s="122"/>
      <c r="AW978" s="122"/>
      <c r="AX978" s="122"/>
      <c r="BA978" s="5"/>
      <c r="BB978" s="5"/>
    </row>
    <row r="979">
      <c r="A979" s="220"/>
      <c r="B979" s="122"/>
      <c r="C979" s="122"/>
      <c r="D979" s="122"/>
      <c r="E979" s="122"/>
      <c r="H979" s="5"/>
      <c r="I979" s="5"/>
      <c r="P979" s="220"/>
      <c r="Q979" s="122"/>
      <c r="R979" s="122"/>
      <c r="S979" s="122"/>
      <c r="T979" s="122"/>
      <c r="W979" s="5"/>
      <c r="X979" s="5"/>
      <c r="AE979" s="220"/>
      <c r="AF979" s="122"/>
      <c r="AG979" s="122"/>
      <c r="AH979" s="122"/>
      <c r="AI979" s="122"/>
      <c r="AL979" s="5"/>
      <c r="AM979" s="5"/>
      <c r="AT979" s="220"/>
      <c r="AU979" s="122"/>
      <c r="AV979" s="122"/>
      <c r="AW979" s="122"/>
      <c r="AX979" s="122"/>
      <c r="BA979" s="5"/>
      <c r="BB979" s="5"/>
    </row>
    <row r="980">
      <c r="A980" s="220"/>
      <c r="B980" s="122"/>
      <c r="C980" s="122"/>
      <c r="D980" s="122"/>
      <c r="E980" s="122"/>
      <c r="H980" s="5"/>
      <c r="I980" s="5"/>
      <c r="P980" s="220"/>
      <c r="Q980" s="122"/>
      <c r="R980" s="122"/>
      <c r="S980" s="122"/>
      <c r="T980" s="122"/>
      <c r="W980" s="5"/>
      <c r="X980" s="5"/>
      <c r="AE980" s="220"/>
      <c r="AF980" s="122"/>
      <c r="AG980" s="122"/>
      <c r="AH980" s="122"/>
      <c r="AI980" s="122"/>
      <c r="AL980" s="5"/>
      <c r="AM980" s="5"/>
      <c r="AT980" s="220"/>
      <c r="AU980" s="122"/>
      <c r="AV980" s="122"/>
      <c r="AW980" s="122"/>
      <c r="AX980" s="122"/>
      <c r="BA980" s="5"/>
      <c r="BB980" s="5"/>
    </row>
    <row r="981">
      <c r="A981" s="220"/>
      <c r="B981" s="122"/>
      <c r="C981" s="122"/>
      <c r="D981" s="122"/>
      <c r="E981" s="122"/>
      <c r="H981" s="5"/>
      <c r="I981" s="5"/>
      <c r="P981" s="220"/>
      <c r="Q981" s="122"/>
      <c r="R981" s="122"/>
      <c r="S981" s="122"/>
      <c r="T981" s="122"/>
      <c r="W981" s="5"/>
      <c r="X981" s="5"/>
      <c r="AE981" s="220"/>
      <c r="AF981" s="122"/>
      <c r="AG981" s="122"/>
      <c r="AH981" s="122"/>
      <c r="AI981" s="122"/>
      <c r="AL981" s="5"/>
      <c r="AM981" s="5"/>
      <c r="AT981" s="220"/>
      <c r="AU981" s="122"/>
      <c r="AV981" s="122"/>
      <c r="AW981" s="122"/>
      <c r="AX981" s="122"/>
      <c r="BA981" s="5"/>
      <c r="BB981" s="5"/>
    </row>
    <row r="982">
      <c r="A982" s="220"/>
      <c r="B982" s="122"/>
      <c r="C982" s="122"/>
      <c r="D982" s="122"/>
      <c r="E982" s="122"/>
      <c r="H982" s="5"/>
      <c r="I982" s="5"/>
      <c r="P982" s="220"/>
      <c r="Q982" s="122"/>
      <c r="R982" s="122"/>
      <c r="S982" s="122"/>
      <c r="T982" s="122"/>
      <c r="W982" s="5"/>
      <c r="X982" s="5"/>
      <c r="AE982" s="220"/>
      <c r="AF982" s="122"/>
      <c r="AG982" s="122"/>
      <c r="AH982" s="122"/>
      <c r="AI982" s="122"/>
      <c r="AL982" s="5"/>
      <c r="AM982" s="5"/>
      <c r="AT982" s="220"/>
      <c r="AU982" s="122"/>
      <c r="AV982" s="122"/>
      <c r="AW982" s="122"/>
      <c r="AX982" s="122"/>
      <c r="BA982" s="5"/>
      <c r="BB982" s="5"/>
    </row>
    <row r="983">
      <c r="A983" s="220"/>
      <c r="B983" s="122"/>
      <c r="C983" s="122"/>
      <c r="D983" s="122"/>
      <c r="E983" s="122"/>
      <c r="H983" s="5"/>
      <c r="I983" s="5"/>
      <c r="P983" s="220"/>
      <c r="Q983" s="122"/>
      <c r="R983" s="122"/>
      <c r="S983" s="122"/>
      <c r="T983" s="122"/>
      <c r="W983" s="5"/>
      <c r="X983" s="5"/>
      <c r="AE983" s="220"/>
      <c r="AF983" s="122"/>
      <c r="AG983" s="122"/>
      <c r="AH983" s="122"/>
      <c r="AI983" s="122"/>
      <c r="AL983" s="5"/>
      <c r="AM983" s="5"/>
      <c r="AT983" s="220"/>
      <c r="AU983" s="122"/>
      <c r="AV983" s="122"/>
      <c r="AW983" s="122"/>
      <c r="AX983" s="122"/>
      <c r="BA983" s="5"/>
      <c r="BB983" s="5"/>
    </row>
    <row r="984">
      <c r="A984" s="220"/>
      <c r="B984" s="122"/>
      <c r="C984" s="122"/>
      <c r="D984" s="122"/>
      <c r="E984" s="122"/>
      <c r="H984" s="5"/>
      <c r="I984" s="5"/>
      <c r="P984" s="220"/>
      <c r="Q984" s="122"/>
      <c r="R984" s="122"/>
      <c r="S984" s="122"/>
      <c r="T984" s="122"/>
      <c r="W984" s="5"/>
      <c r="X984" s="5"/>
      <c r="AE984" s="220"/>
      <c r="AF984" s="122"/>
      <c r="AG984" s="122"/>
      <c r="AH984" s="122"/>
      <c r="AI984" s="122"/>
      <c r="AL984" s="5"/>
      <c r="AM984" s="5"/>
      <c r="AT984" s="220"/>
      <c r="AU984" s="122"/>
      <c r="AV984" s="122"/>
      <c r="AW984" s="122"/>
      <c r="AX984" s="122"/>
      <c r="BA984" s="5"/>
      <c r="BB984" s="5"/>
    </row>
    <row r="985">
      <c r="A985" s="220"/>
      <c r="B985" s="122"/>
      <c r="C985" s="122"/>
      <c r="D985" s="122"/>
      <c r="E985" s="122"/>
      <c r="H985" s="5"/>
      <c r="I985" s="5"/>
      <c r="P985" s="220"/>
      <c r="Q985" s="122"/>
      <c r="R985" s="122"/>
      <c r="S985" s="122"/>
      <c r="T985" s="122"/>
      <c r="W985" s="5"/>
      <c r="X985" s="5"/>
      <c r="AE985" s="220"/>
      <c r="AF985" s="122"/>
      <c r="AG985" s="122"/>
      <c r="AH985" s="122"/>
      <c r="AI985" s="122"/>
      <c r="AL985" s="5"/>
      <c r="AM985" s="5"/>
      <c r="AT985" s="220"/>
      <c r="AU985" s="122"/>
      <c r="AV985" s="122"/>
      <c r="AW985" s="122"/>
      <c r="AX985" s="122"/>
      <c r="BA985" s="5"/>
      <c r="BB985" s="5"/>
    </row>
    <row r="986">
      <c r="A986" s="220"/>
      <c r="B986" s="122"/>
      <c r="C986" s="122"/>
      <c r="D986" s="122"/>
      <c r="E986" s="122"/>
      <c r="H986" s="5"/>
      <c r="I986" s="5"/>
      <c r="P986" s="220"/>
      <c r="Q986" s="122"/>
      <c r="R986" s="122"/>
      <c r="S986" s="122"/>
      <c r="T986" s="122"/>
      <c r="W986" s="5"/>
      <c r="X986" s="5"/>
      <c r="AE986" s="220"/>
      <c r="AF986" s="122"/>
      <c r="AG986" s="122"/>
      <c r="AH986" s="122"/>
      <c r="AI986" s="122"/>
      <c r="AL986" s="5"/>
      <c r="AM986" s="5"/>
      <c r="AT986" s="220"/>
      <c r="AU986" s="122"/>
      <c r="AV986" s="122"/>
      <c r="AW986" s="122"/>
      <c r="AX986" s="122"/>
      <c r="BA986" s="5"/>
      <c r="BB986" s="5"/>
    </row>
    <row r="987">
      <c r="A987" s="220"/>
      <c r="B987" s="122"/>
      <c r="C987" s="122"/>
      <c r="D987" s="122"/>
      <c r="E987" s="122"/>
      <c r="H987" s="5"/>
      <c r="I987" s="5"/>
      <c r="P987" s="220"/>
      <c r="Q987" s="122"/>
      <c r="R987" s="122"/>
      <c r="S987" s="122"/>
      <c r="T987" s="122"/>
      <c r="W987" s="5"/>
      <c r="X987" s="5"/>
      <c r="AE987" s="220"/>
      <c r="AF987" s="122"/>
      <c r="AG987" s="122"/>
      <c r="AH987" s="122"/>
      <c r="AI987" s="122"/>
      <c r="AL987" s="5"/>
      <c r="AM987" s="5"/>
      <c r="AT987" s="220"/>
      <c r="AU987" s="122"/>
      <c r="AV987" s="122"/>
      <c r="AW987" s="122"/>
      <c r="AX987" s="122"/>
      <c r="BA987" s="5"/>
      <c r="BB987" s="5"/>
    </row>
    <row r="988">
      <c r="A988" s="220"/>
      <c r="B988" s="122"/>
      <c r="C988" s="122"/>
      <c r="D988" s="122"/>
      <c r="E988" s="122"/>
      <c r="H988" s="5"/>
      <c r="I988" s="5"/>
      <c r="P988" s="220"/>
      <c r="Q988" s="122"/>
      <c r="R988" s="122"/>
      <c r="S988" s="122"/>
      <c r="T988" s="122"/>
      <c r="W988" s="5"/>
      <c r="X988" s="5"/>
      <c r="AE988" s="220"/>
      <c r="AF988" s="122"/>
      <c r="AG988" s="122"/>
      <c r="AH988" s="122"/>
      <c r="AI988" s="122"/>
      <c r="AL988" s="5"/>
      <c r="AM988" s="5"/>
      <c r="AT988" s="220"/>
      <c r="AU988" s="122"/>
      <c r="AV988" s="122"/>
      <c r="AW988" s="122"/>
      <c r="AX988" s="122"/>
      <c r="BA988" s="5"/>
      <c r="BB988" s="5"/>
    </row>
    <row r="989">
      <c r="A989" s="220"/>
      <c r="B989" s="122"/>
      <c r="C989" s="122"/>
      <c r="D989" s="122"/>
      <c r="E989" s="122"/>
      <c r="H989" s="5"/>
      <c r="I989" s="5"/>
      <c r="P989" s="220"/>
      <c r="Q989" s="122"/>
      <c r="R989" s="122"/>
      <c r="S989" s="122"/>
      <c r="T989" s="122"/>
      <c r="W989" s="5"/>
      <c r="X989" s="5"/>
      <c r="AE989" s="220"/>
      <c r="AF989" s="122"/>
      <c r="AG989" s="122"/>
      <c r="AH989" s="122"/>
      <c r="AI989" s="122"/>
      <c r="AL989" s="5"/>
      <c r="AM989" s="5"/>
      <c r="AT989" s="220"/>
      <c r="AU989" s="122"/>
      <c r="AV989" s="122"/>
      <c r="AW989" s="122"/>
      <c r="AX989" s="122"/>
      <c r="BA989" s="5"/>
      <c r="BB989" s="5"/>
    </row>
    <row r="990">
      <c r="A990" s="220"/>
      <c r="B990" s="122"/>
      <c r="C990" s="122"/>
      <c r="D990" s="122"/>
      <c r="E990" s="122"/>
      <c r="H990" s="5"/>
      <c r="I990" s="5"/>
      <c r="P990" s="220"/>
      <c r="Q990" s="122"/>
      <c r="R990" s="122"/>
      <c r="S990" s="122"/>
      <c r="T990" s="122"/>
      <c r="W990" s="5"/>
      <c r="X990" s="5"/>
      <c r="AE990" s="220"/>
      <c r="AF990" s="122"/>
      <c r="AG990" s="122"/>
      <c r="AH990" s="122"/>
      <c r="AI990" s="122"/>
      <c r="AL990" s="5"/>
      <c r="AM990" s="5"/>
      <c r="AT990" s="220"/>
      <c r="AU990" s="122"/>
      <c r="AV990" s="122"/>
      <c r="AW990" s="122"/>
      <c r="AX990" s="122"/>
      <c r="BA990" s="5"/>
      <c r="BB990" s="5"/>
    </row>
    <row r="991">
      <c r="A991" s="220"/>
      <c r="B991" s="122"/>
      <c r="C991" s="122"/>
      <c r="D991" s="122"/>
      <c r="E991" s="122"/>
      <c r="H991" s="5"/>
      <c r="I991" s="5"/>
      <c r="P991" s="220"/>
      <c r="Q991" s="122"/>
      <c r="R991" s="122"/>
      <c r="S991" s="122"/>
      <c r="T991" s="122"/>
      <c r="W991" s="5"/>
      <c r="X991" s="5"/>
      <c r="AE991" s="220"/>
      <c r="AF991" s="122"/>
      <c r="AG991" s="122"/>
      <c r="AH991" s="122"/>
      <c r="AI991" s="122"/>
      <c r="AL991" s="5"/>
      <c r="AM991" s="5"/>
      <c r="AT991" s="220"/>
      <c r="AU991" s="122"/>
      <c r="AV991" s="122"/>
      <c r="AW991" s="122"/>
      <c r="AX991" s="122"/>
      <c r="BA991" s="5"/>
      <c r="BB991" s="5"/>
    </row>
    <row r="992">
      <c r="A992" s="220"/>
      <c r="B992" s="122"/>
      <c r="C992" s="122"/>
      <c r="D992" s="122"/>
      <c r="E992" s="122"/>
      <c r="H992" s="5"/>
      <c r="I992" s="5"/>
      <c r="P992" s="220"/>
      <c r="Q992" s="122"/>
      <c r="R992" s="122"/>
      <c r="S992" s="122"/>
      <c r="T992" s="122"/>
      <c r="W992" s="5"/>
      <c r="X992" s="5"/>
      <c r="AE992" s="220"/>
      <c r="AF992" s="122"/>
      <c r="AG992" s="122"/>
      <c r="AH992" s="122"/>
      <c r="AI992" s="122"/>
      <c r="AL992" s="5"/>
      <c r="AM992" s="5"/>
      <c r="AT992" s="220"/>
      <c r="AU992" s="122"/>
      <c r="AV992" s="122"/>
      <c r="AW992" s="122"/>
      <c r="AX992" s="122"/>
      <c r="BA992" s="5"/>
      <c r="BB992" s="5"/>
    </row>
    <row r="993">
      <c r="A993" s="220"/>
      <c r="B993" s="122"/>
      <c r="C993" s="122"/>
      <c r="D993" s="122"/>
      <c r="E993" s="122"/>
      <c r="H993" s="5"/>
      <c r="I993" s="5"/>
      <c r="P993" s="220"/>
      <c r="Q993" s="122"/>
      <c r="R993" s="122"/>
      <c r="S993" s="122"/>
      <c r="T993" s="122"/>
      <c r="W993" s="5"/>
      <c r="X993" s="5"/>
      <c r="AE993" s="220"/>
      <c r="AF993" s="122"/>
      <c r="AG993" s="122"/>
      <c r="AH993" s="122"/>
      <c r="AI993" s="122"/>
      <c r="AL993" s="5"/>
      <c r="AM993" s="5"/>
      <c r="AT993" s="220"/>
      <c r="AU993" s="122"/>
      <c r="AV993" s="122"/>
      <c r="AW993" s="122"/>
      <c r="AX993" s="122"/>
      <c r="BA993" s="5"/>
      <c r="BB993" s="5"/>
    </row>
    <row r="994">
      <c r="A994" s="220"/>
      <c r="B994" s="122"/>
      <c r="C994" s="122"/>
      <c r="D994" s="122"/>
      <c r="E994" s="122"/>
      <c r="H994" s="5"/>
      <c r="I994" s="5"/>
      <c r="P994" s="220"/>
      <c r="Q994" s="122"/>
      <c r="R994" s="122"/>
      <c r="S994" s="122"/>
      <c r="T994" s="122"/>
      <c r="W994" s="5"/>
      <c r="X994" s="5"/>
      <c r="AE994" s="220"/>
      <c r="AF994" s="122"/>
      <c r="AG994" s="122"/>
      <c r="AH994" s="122"/>
      <c r="AI994" s="122"/>
      <c r="AL994" s="5"/>
      <c r="AM994" s="5"/>
      <c r="AT994" s="220"/>
      <c r="AU994" s="122"/>
      <c r="AV994" s="122"/>
      <c r="AW994" s="122"/>
      <c r="AX994" s="122"/>
      <c r="BA994" s="5"/>
      <c r="BB994" s="5"/>
    </row>
    <row r="995">
      <c r="A995" s="220"/>
      <c r="B995" s="122"/>
      <c r="C995" s="122"/>
      <c r="D995" s="122"/>
      <c r="E995" s="122"/>
      <c r="H995" s="5"/>
      <c r="I995" s="5"/>
      <c r="P995" s="220"/>
      <c r="Q995" s="122"/>
      <c r="R995" s="122"/>
      <c r="S995" s="122"/>
      <c r="T995" s="122"/>
      <c r="W995" s="5"/>
      <c r="X995" s="5"/>
      <c r="AE995" s="220"/>
      <c r="AF995" s="122"/>
      <c r="AG995" s="122"/>
      <c r="AH995" s="122"/>
      <c r="AI995" s="122"/>
      <c r="AL995" s="5"/>
      <c r="AM995" s="5"/>
      <c r="AT995" s="220"/>
      <c r="AU995" s="122"/>
      <c r="AV995" s="122"/>
      <c r="AW995" s="122"/>
      <c r="AX995" s="122"/>
      <c r="BA995" s="5"/>
      <c r="BB995" s="5"/>
    </row>
    <row r="996">
      <c r="A996" s="220"/>
      <c r="B996" s="122"/>
      <c r="C996" s="122"/>
      <c r="D996" s="122"/>
      <c r="E996" s="122"/>
      <c r="H996" s="5"/>
      <c r="I996" s="5"/>
      <c r="P996" s="220"/>
      <c r="Q996" s="122"/>
      <c r="R996" s="122"/>
      <c r="S996" s="122"/>
      <c r="T996" s="122"/>
      <c r="W996" s="5"/>
      <c r="X996" s="5"/>
      <c r="AE996" s="220"/>
      <c r="AF996" s="122"/>
      <c r="AG996" s="122"/>
      <c r="AH996" s="122"/>
      <c r="AI996" s="122"/>
      <c r="AL996" s="5"/>
      <c r="AM996" s="5"/>
      <c r="AT996" s="220"/>
      <c r="AU996" s="122"/>
      <c r="AV996" s="122"/>
      <c r="AW996" s="122"/>
      <c r="AX996" s="122"/>
      <c r="BA996" s="5"/>
      <c r="BB996" s="5"/>
    </row>
    <row r="997">
      <c r="A997" s="220"/>
      <c r="B997" s="122"/>
      <c r="C997" s="122"/>
      <c r="D997" s="122"/>
      <c r="E997" s="122"/>
      <c r="H997" s="5"/>
      <c r="I997" s="5"/>
      <c r="P997" s="220"/>
      <c r="Q997" s="122"/>
      <c r="R997" s="122"/>
      <c r="S997" s="122"/>
      <c r="T997" s="122"/>
      <c r="W997" s="5"/>
      <c r="X997" s="5"/>
      <c r="AE997" s="220"/>
      <c r="AF997" s="122"/>
      <c r="AG997" s="122"/>
      <c r="AH997" s="122"/>
      <c r="AI997" s="122"/>
      <c r="AL997" s="5"/>
      <c r="AM997" s="5"/>
      <c r="AT997" s="220"/>
      <c r="AU997" s="122"/>
      <c r="AV997" s="122"/>
      <c r="AW997" s="122"/>
      <c r="AX997" s="122"/>
      <c r="BA997" s="5"/>
      <c r="BB997" s="5"/>
    </row>
    <row r="998">
      <c r="A998" s="220"/>
      <c r="B998" s="122"/>
      <c r="C998" s="122"/>
      <c r="D998" s="122"/>
      <c r="E998" s="122"/>
      <c r="H998" s="5"/>
      <c r="I998" s="5"/>
      <c r="P998" s="220"/>
      <c r="Q998" s="122"/>
      <c r="R998" s="122"/>
      <c r="S998" s="122"/>
      <c r="T998" s="122"/>
      <c r="W998" s="5"/>
      <c r="X998" s="5"/>
      <c r="AE998" s="220"/>
      <c r="AF998" s="122"/>
      <c r="AG998" s="122"/>
      <c r="AH998" s="122"/>
      <c r="AI998" s="122"/>
      <c r="AL998" s="5"/>
      <c r="AM998" s="5"/>
      <c r="AT998" s="220"/>
      <c r="AU998" s="122"/>
      <c r="AV998" s="122"/>
      <c r="AW998" s="122"/>
      <c r="AX998" s="122"/>
      <c r="BA998" s="5"/>
      <c r="BB998" s="5"/>
    </row>
    <row r="999">
      <c r="A999" s="220"/>
      <c r="B999" s="122"/>
      <c r="C999" s="122"/>
      <c r="D999" s="122"/>
      <c r="E999" s="122"/>
      <c r="H999" s="5"/>
      <c r="I999" s="5"/>
      <c r="P999" s="220"/>
      <c r="Q999" s="122"/>
      <c r="R999" s="122"/>
      <c r="S999" s="122"/>
      <c r="T999" s="122"/>
      <c r="W999" s="5"/>
      <c r="X999" s="5"/>
      <c r="AE999" s="220"/>
      <c r="AF999" s="122"/>
      <c r="AG999" s="122"/>
      <c r="AH999" s="122"/>
      <c r="AI999" s="122"/>
      <c r="AL999" s="5"/>
      <c r="AM999" s="5"/>
      <c r="AT999" s="220"/>
      <c r="AU999" s="122"/>
      <c r="AV999" s="122"/>
      <c r="AW999" s="122"/>
      <c r="AX999" s="122"/>
      <c r="BA999" s="5"/>
      <c r="BB999" s="5"/>
    </row>
    <row r="1000">
      <c r="A1000" s="220"/>
      <c r="B1000" s="122"/>
      <c r="C1000" s="122"/>
      <c r="D1000" s="122"/>
      <c r="E1000" s="122"/>
      <c r="H1000" s="5"/>
      <c r="I1000" s="5"/>
      <c r="P1000" s="220"/>
      <c r="Q1000" s="122"/>
      <c r="R1000" s="122"/>
      <c r="S1000" s="122"/>
      <c r="T1000" s="122"/>
      <c r="W1000" s="5"/>
      <c r="X1000" s="5"/>
      <c r="AE1000" s="220"/>
      <c r="AF1000" s="122"/>
      <c r="AG1000" s="122"/>
      <c r="AH1000" s="122"/>
      <c r="AI1000" s="122"/>
      <c r="AL1000" s="5"/>
      <c r="AM1000" s="5"/>
      <c r="AT1000" s="220"/>
      <c r="AU1000" s="122"/>
      <c r="AV1000" s="122"/>
      <c r="AW1000" s="122"/>
      <c r="AX1000" s="122"/>
      <c r="BA1000" s="5"/>
      <c r="BB1000" s="5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1453</v>
      </c>
      <c r="I1" s="177" t="s">
        <v>1231</v>
      </c>
      <c r="J1" s="177" t="s">
        <v>1232</v>
      </c>
      <c r="K1" s="177" t="s">
        <v>1136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1453</v>
      </c>
      <c r="X1" s="177" t="s">
        <v>1231</v>
      </c>
      <c r="Y1" s="177" t="s">
        <v>1232</v>
      </c>
      <c r="Z1" s="177" t="s">
        <v>1136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1453</v>
      </c>
      <c r="AM1" s="177" t="s">
        <v>1231</v>
      </c>
      <c r="AN1" s="177" t="s">
        <v>1232</v>
      </c>
      <c r="AO1" s="177" t="s">
        <v>1136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1453</v>
      </c>
      <c r="BB1" s="177" t="s">
        <v>1231</v>
      </c>
      <c r="BC1" s="177" t="s">
        <v>1232</v>
      </c>
      <c r="BD1" s="177" t="s">
        <v>1136</v>
      </c>
      <c r="BE1" s="177" t="s">
        <v>1236</v>
      </c>
      <c r="BF1" s="196" t="s">
        <v>1234</v>
      </c>
      <c r="BG1" s="196" t="s">
        <v>1235</v>
      </c>
      <c r="BH1" s="177" t="s">
        <v>1345</v>
      </c>
      <c r="BI1" s="177" t="s">
        <v>1238</v>
      </c>
      <c r="BJ1" s="177" t="s">
        <v>1347</v>
      </c>
    </row>
    <row r="2">
      <c r="A2" s="179" t="s">
        <v>1240</v>
      </c>
      <c r="B2" s="166">
        <v>190.0</v>
      </c>
      <c r="C2" s="166">
        <v>193.0</v>
      </c>
      <c r="D2" s="166">
        <v>190.0</v>
      </c>
      <c r="E2" s="166">
        <v>193.0</v>
      </c>
      <c r="F2" s="180">
        <v>193.0</v>
      </c>
      <c r="G2" s="166">
        <v>5204.674</v>
      </c>
      <c r="H2" s="166"/>
      <c r="I2" s="166"/>
      <c r="J2" s="166"/>
      <c r="K2" s="166"/>
      <c r="L2" s="166">
        <v>1133800.0</v>
      </c>
      <c r="M2" s="166">
        <v>7.070128427E9</v>
      </c>
      <c r="N2" s="7">
        <f t="shared" ref="N2:N34" si="2">L2/M2</f>
        <v>0.000160364838</v>
      </c>
      <c r="P2" s="179" t="s">
        <v>1241</v>
      </c>
      <c r="Q2" s="166">
        <v>212.0</v>
      </c>
      <c r="R2" s="166">
        <v>212.0</v>
      </c>
      <c r="S2" s="166">
        <v>212.0</v>
      </c>
      <c r="T2" s="166">
        <v>212.0</v>
      </c>
      <c r="U2" s="180">
        <v>212.0</v>
      </c>
      <c r="V2" s="166">
        <v>6063.245</v>
      </c>
      <c r="W2" s="166"/>
      <c r="X2" s="166"/>
      <c r="Y2" s="166"/>
      <c r="Z2" s="166"/>
      <c r="AA2" s="166">
        <v>160000.0</v>
      </c>
      <c r="AB2" s="166">
        <v>7.070128427E9</v>
      </c>
      <c r="AC2" s="7">
        <f t="shared" ref="AC2:AC34" si="4">AA2/AB2</f>
        <v>0.00002263042343</v>
      </c>
      <c r="AE2" s="179" t="s">
        <v>1242</v>
      </c>
      <c r="AF2" s="166">
        <v>304.0</v>
      </c>
      <c r="AG2" s="166">
        <v>306.0</v>
      </c>
      <c r="AH2" s="166">
        <v>304.0</v>
      </c>
      <c r="AI2" s="166">
        <v>304.0</v>
      </c>
      <c r="AJ2" s="180">
        <v>304.0</v>
      </c>
      <c r="AK2" s="166">
        <v>6006.202</v>
      </c>
      <c r="AL2" s="166"/>
      <c r="AM2" s="166"/>
      <c r="AN2" s="166"/>
      <c r="AO2" s="166"/>
      <c r="AP2" s="166">
        <v>2055700.0</v>
      </c>
      <c r="AQ2" s="166">
        <v>7.070128427E9</v>
      </c>
      <c r="AR2" s="7">
        <f t="shared" ref="AR2:AR34" si="6">AP2/AQ2</f>
        <v>0.000290758509</v>
      </c>
      <c r="AT2" s="179" t="s">
        <v>1243</v>
      </c>
      <c r="AU2" s="166">
        <v>270.0</v>
      </c>
      <c r="AV2" s="166">
        <v>282.0</v>
      </c>
      <c r="AW2" s="166">
        <v>270.0</v>
      </c>
      <c r="AX2" s="166">
        <v>282.0</v>
      </c>
      <c r="AY2" s="180">
        <v>282.0</v>
      </c>
      <c r="AZ2" s="166">
        <v>6155.109</v>
      </c>
      <c r="BA2" s="166"/>
      <c r="BB2" s="166"/>
      <c r="BC2" s="166"/>
      <c r="BD2" s="166"/>
      <c r="BE2" s="166">
        <v>6200.0</v>
      </c>
      <c r="BF2" s="166">
        <v>7.070128427E9</v>
      </c>
      <c r="BG2" s="166">
        <f t="shared" ref="BG2:BG34" si="8">BE2/BF2</f>
        <v>0.0000008769289079</v>
      </c>
      <c r="BH2" s="166"/>
      <c r="BI2" s="166"/>
      <c r="BJ2" s="166">
        <f t="shared" ref="BJ2:BJ34" si="9">average(BG2,AR2,AC2,N2)</f>
        <v>0.0001186576748</v>
      </c>
    </row>
    <row r="3">
      <c r="A3" s="179" t="s">
        <v>1244</v>
      </c>
      <c r="B3" s="166">
        <v>193.0</v>
      </c>
      <c r="C3" s="166">
        <v>193.0</v>
      </c>
      <c r="D3" s="166">
        <v>191.0</v>
      </c>
      <c r="E3" s="166">
        <v>191.0</v>
      </c>
      <c r="F3" s="180">
        <v>191.0</v>
      </c>
      <c r="G3" s="166">
        <v>5211.996</v>
      </c>
      <c r="H3" s="181">
        <f t="shared" ref="H3:I3" si="1">(F3-F2)/F2</f>
        <v>-0.0103626943</v>
      </c>
      <c r="I3" s="181">
        <f t="shared" si="1"/>
        <v>0.001406812415</v>
      </c>
      <c r="J3" s="166"/>
      <c r="K3" s="166"/>
      <c r="L3" s="166">
        <v>1063100.0</v>
      </c>
      <c r="M3" s="166">
        <v>7.070128427E9</v>
      </c>
      <c r="N3" s="7">
        <f t="shared" si="2"/>
        <v>0.0001503650197</v>
      </c>
      <c r="P3" s="179" t="s">
        <v>1245</v>
      </c>
      <c r="Q3" s="166">
        <v>212.0</v>
      </c>
      <c r="R3" s="166">
        <v>214.0</v>
      </c>
      <c r="S3" s="166">
        <v>212.0</v>
      </c>
      <c r="T3" s="166">
        <v>212.0</v>
      </c>
      <c r="U3" s="180">
        <v>212.0</v>
      </c>
      <c r="V3" s="166">
        <v>6067.142</v>
      </c>
      <c r="W3" s="181">
        <f t="shared" ref="W3:X3" si="3">(U3-U2)/U2</f>
        <v>0</v>
      </c>
      <c r="X3" s="181">
        <f t="shared" si="3"/>
        <v>0.0006427251414</v>
      </c>
      <c r="Y3" s="166"/>
      <c r="Z3" s="166"/>
      <c r="AA3" s="166">
        <v>148500.0</v>
      </c>
      <c r="AB3" s="166">
        <v>7.070128427E9</v>
      </c>
      <c r="AC3" s="7">
        <f t="shared" si="4"/>
        <v>0.00002100386174</v>
      </c>
      <c r="AE3" s="179" t="s">
        <v>1246</v>
      </c>
      <c r="AF3" s="166">
        <v>304.0</v>
      </c>
      <c r="AG3" s="166">
        <v>304.0</v>
      </c>
      <c r="AH3" s="166">
        <v>304.0</v>
      </c>
      <c r="AI3" s="166">
        <v>304.0</v>
      </c>
      <c r="AJ3" s="180">
        <v>304.0</v>
      </c>
      <c r="AK3" s="166">
        <v>6022.778</v>
      </c>
      <c r="AL3" s="181">
        <f t="shared" ref="AL3:AM3" si="5">(AJ3-AJ2)/AJ2</f>
        <v>0</v>
      </c>
      <c r="AM3" s="181">
        <f t="shared" si="5"/>
        <v>0.002759813939</v>
      </c>
      <c r="AN3" s="166"/>
      <c r="AO3" s="166"/>
      <c r="AP3" s="166">
        <v>0.0</v>
      </c>
      <c r="AQ3" s="166">
        <v>7.070128427E9</v>
      </c>
      <c r="AR3" s="7">
        <f t="shared" si="6"/>
        <v>0</v>
      </c>
      <c r="AT3" s="179" t="s">
        <v>1247</v>
      </c>
      <c r="AU3" s="166">
        <v>286.0</v>
      </c>
      <c r="AV3" s="166">
        <v>294.0</v>
      </c>
      <c r="AW3" s="166">
        <v>286.0</v>
      </c>
      <c r="AX3" s="166">
        <v>294.0</v>
      </c>
      <c r="AY3" s="180">
        <v>294.0</v>
      </c>
      <c r="AZ3" s="166">
        <v>6117.364</v>
      </c>
      <c r="BA3" s="181">
        <f t="shared" ref="BA3:BB3" si="7">(AY3-AY2)/AY2</f>
        <v>0.04255319149</v>
      </c>
      <c r="BB3" s="181">
        <f t="shared" si="7"/>
        <v>-0.006132304075</v>
      </c>
      <c r="BC3" s="166"/>
      <c r="BD3" s="166"/>
      <c r="BE3" s="166">
        <v>886000.0</v>
      </c>
      <c r="BF3" s="166">
        <v>7.070128427E9</v>
      </c>
      <c r="BG3" s="166">
        <f t="shared" si="8"/>
        <v>0.0001253159697</v>
      </c>
      <c r="BH3" s="181">
        <f t="shared" ref="BH3:BH34" si="14">average(H3,W3,AL3,BA3)</f>
        <v>0.008047624297</v>
      </c>
      <c r="BI3" s="166"/>
      <c r="BJ3" s="166">
        <f t="shared" si="9"/>
        <v>0.00007417121279</v>
      </c>
    </row>
    <row r="4">
      <c r="A4" s="179" t="s">
        <v>1248</v>
      </c>
      <c r="B4" s="166">
        <v>191.0</v>
      </c>
      <c r="C4" s="166">
        <v>191.0</v>
      </c>
      <c r="D4" s="166">
        <v>190.0</v>
      </c>
      <c r="E4" s="166">
        <v>190.0</v>
      </c>
      <c r="F4" s="180">
        <v>190.0</v>
      </c>
      <c r="G4" s="166">
        <v>5107.623</v>
      </c>
      <c r="H4" s="181">
        <f t="shared" ref="H4:I4" si="10">(F4-F3)/F3</f>
        <v>-0.005235602094</v>
      </c>
      <c r="I4" s="181">
        <f t="shared" si="10"/>
        <v>-0.0200255334</v>
      </c>
      <c r="J4" s="166"/>
      <c r="K4" s="166"/>
      <c r="L4" s="166">
        <v>1180800.0</v>
      </c>
      <c r="M4" s="166">
        <v>7.070128427E9</v>
      </c>
      <c r="N4" s="7">
        <f t="shared" si="2"/>
        <v>0.0001670125249</v>
      </c>
      <c r="P4" s="179" t="s">
        <v>1249</v>
      </c>
      <c r="Q4" s="166">
        <v>212.0</v>
      </c>
      <c r="R4" s="166">
        <v>212.0</v>
      </c>
      <c r="S4" s="166">
        <v>212.0</v>
      </c>
      <c r="T4" s="166">
        <v>212.0</v>
      </c>
      <c r="U4" s="180">
        <v>212.0</v>
      </c>
      <c r="V4" s="166">
        <v>6064.589</v>
      </c>
      <c r="W4" s="181">
        <f t="shared" ref="W4:X4" si="11">(U4-U3)/U3</f>
        <v>0</v>
      </c>
      <c r="X4" s="181">
        <f t="shared" si="11"/>
        <v>-0.0004207912061</v>
      </c>
      <c r="Y4" s="166"/>
      <c r="Z4" s="166"/>
      <c r="AA4" s="166">
        <v>136100.0</v>
      </c>
      <c r="AB4" s="166">
        <v>7.070128427E9</v>
      </c>
      <c r="AC4" s="7">
        <f t="shared" si="4"/>
        <v>0.00001925000393</v>
      </c>
      <c r="AE4" s="179" t="s">
        <v>1250</v>
      </c>
      <c r="AF4" s="166">
        <v>304.0</v>
      </c>
      <c r="AG4" s="166">
        <v>310.0</v>
      </c>
      <c r="AH4" s="166">
        <v>264.0</v>
      </c>
      <c r="AI4" s="166">
        <v>308.0</v>
      </c>
      <c r="AJ4" s="180">
        <v>308.0</v>
      </c>
      <c r="AK4" s="166">
        <v>6013.589</v>
      </c>
      <c r="AL4" s="181">
        <f t="shared" ref="AL4:AM4" si="12">(AJ4-AJ3)/AJ3</f>
        <v>0.01315789474</v>
      </c>
      <c r="AM4" s="181">
        <f t="shared" si="12"/>
        <v>-0.001525707904</v>
      </c>
      <c r="AN4" s="166"/>
      <c r="AO4" s="166"/>
      <c r="AP4" s="166">
        <v>5900.0</v>
      </c>
      <c r="AQ4" s="166">
        <v>7.070128427E9</v>
      </c>
      <c r="AR4" s="7">
        <f t="shared" si="6"/>
        <v>0.0000008344968639</v>
      </c>
      <c r="AT4" s="179" t="s">
        <v>1251</v>
      </c>
      <c r="AU4" s="166">
        <v>294.0</v>
      </c>
      <c r="AV4" s="166">
        <v>296.0</v>
      </c>
      <c r="AW4" s="166">
        <v>294.0</v>
      </c>
      <c r="AX4" s="166">
        <v>296.0</v>
      </c>
      <c r="AY4" s="180">
        <v>296.0</v>
      </c>
      <c r="AZ4" s="166">
        <v>6100.242</v>
      </c>
      <c r="BA4" s="181">
        <f t="shared" ref="BA4:BB4" si="13">(AY4-AY3)/AY3</f>
        <v>0.006802721088</v>
      </c>
      <c r="BB4" s="181">
        <f t="shared" si="13"/>
        <v>-0.002798917965</v>
      </c>
      <c r="BC4" s="166"/>
      <c r="BD4" s="166"/>
      <c r="BE4" s="166">
        <v>1015900.0</v>
      </c>
      <c r="BF4" s="166">
        <v>7.070128427E9</v>
      </c>
      <c r="BG4" s="166">
        <f t="shared" si="8"/>
        <v>0.0001436890448</v>
      </c>
      <c r="BH4" s="181">
        <f t="shared" si="14"/>
        <v>0.003681253433</v>
      </c>
      <c r="BI4" s="166"/>
      <c r="BJ4" s="166">
        <f t="shared" si="9"/>
        <v>0.00008269651761</v>
      </c>
    </row>
    <row r="5">
      <c r="A5" s="179" t="s">
        <v>1252</v>
      </c>
      <c r="B5" s="166">
        <v>190.0</v>
      </c>
      <c r="C5" s="166">
        <v>191.0</v>
      </c>
      <c r="D5" s="166">
        <v>190.0</v>
      </c>
      <c r="E5" s="166">
        <v>190.0</v>
      </c>
      <c r="F5" s="180">
        <v>190.0</v>
      </c>
      <c r="G5" s="166">
        <v>5122.104</v>
      </c>
      <c r="H5" s="181">
        <f t="shared" ref="H5:I5" si="15">(F5-F4)/F4</f>
        <v>0</v>
      </c>
      <c r="I5" s="181">
        <f t="shared" si="15"/>
        <v>0.002835174013</v>
      </c>
      <c r="J5" s="166"/>
      <c r="K5" s="166"/>
      <c r="L5" s="166">
        <v>1019800.0</v>
      </c>
      <c r="M5" s="166">
        <v>7.070128427E9</v>
      </c>
      <c r="N5" s="7">
        <f t="shared" si="2"/>
        <v>0.0001442406613</v>
      </c>
      <c r="P5" s="179" t="s">
        <v>1253</v>
      </c>
      <c r="Q5" s="166">
        <v>212.0</v>
      </c>
      <c r="R5" s="166">
        <v>212.0</v>
      </c>
      <c r="S5" s="166">
        <v>212.0</v>
      </c>
      <c r="T5" s="166">
        <v>212.0</v>
      </c>
      <c r="U5" s="180">
        <v>212.0</v>
      </c>
      <c r="V5" s="166">
        <v>6070.716</v>
      </c>
      <c r="W5" s="181">
        <f t="shared" ref="W5:X5" si="16">(U5-U4)/U4</f>
        <v>0</v>
      </c>
      <c r="X5" s="181">
        <f t="shared" si="16"/>
        <v>0.001010291052</v>
      </c>
      <c r="Y5" s="166"/>
      <c r="Z5" s="166"/>
      <c r="AA5" s="166">
        <v>130000.0</v>
      </c>
      <c r="AB5" s="166">
        <v>7.070128427E9</v>
      </c>
      <c r="AC5" s="7">
        <f t="shared" si="4"/>
        <v>0.00001838721904</v>
      </c>
      <c r="AE5" s="179" t="s">
        <v>1254</v>
      </c>
      <c r="AF5" s="166">
        <v>308.0</v>
      </c>
      <c r="AG5" s="166">
        <v>308.0</v>
      </c>
      <c r="AH5" s="166">
        <v>308.0</v>
      </c>
      <c r="AI5" s="166">
        <v>308.0</v>
      </c>
      <c r="AJ5" s="180">
        <v>308.0</v>
      </c>
      <c r="AK5" s="166">
        <v>5991.246</v>
      </c>
      <c r="AL5" s="181">
        <f t="shared" ref="AL5:AM5" si="17">(AJ5-AJ4)/AJ4</f>
        <v>0</v>
      </c>
      <c r="AM5" s="181">
        <f t="shared" si="17"/>
        <v>-0.00371541853</v>
      </c>
      <c r="AN5" s="166"/>
      <c r="AO5" s="166"/>
      <c r="AP5" s="166">
        <v>0.0</v>
      </c>
      <c r="AQ5" s="166">
        <v>7.070128427E9</v>
      </c>
      <c r="AR5" s="7">
        <f t="shared" si="6"/>
        <v>0</v>
      </c>
      <c r="AT5" s="179" t="s">
        <v>1255</v>
      </c>
      <c r="AU5" s="166">
        <v>296.0</v>
      </c>
      <c r="AV5" s="166">
        <v>308.0</v>
      </c>
      <c r="AW5" s="166">
        <v>296.0</v>
      </c>
      <c r="AX5" s="166">
        <v>302.0</v>
      </c>
      <c r="AY5" s="180">
        <v>302.0</v>
      </c>
      <c r="AZ5" s="166">
        <v>6070.762</v>
      </c>
      <c r="BA5" s="181">
        <f t="shared" ref="BA5:BB5" si="18">(AY5-AY4)/AY4</f>
        <v>0.02027027027</v>
      </c>
      <c r="BB5" s="181">
        <f t="shared" si="18"/>
        <v>-0.004832595166</v>
      </c>
      <c r="BC5" s="166"/>
      <c r="BD5" s="166"/>
      <c r="BE5" s="166">
        <v>2357000.0</v>
      </c>
      <c r="BF5" s="166">
        <v>7.070128427E9</v>
      </c>
      <c r="BG5" s="166">
        <f t="shared" si="8"/>
        <v>0.0003333744251</v>
      </c>
      <c r="BH5" s="181">
        <f t="shared" si="14"/>
        <v>0.005067567568</v>
      </c>
      <c r="BI5" s="166"/>
      <c r="BJ5" s="166">
        <f t="shared" si="9"/>
        <v>0.0001240005764</v>
      </c>
    </row>
    <row r="6">
      <c r="A6" s="179" t="s">
        <v>1256</v>
      </c>
      <c r="B6" s="166">
        <v>190.0</v>
      </c>
      <c r="C6" s="166">
        <v>190.0</v>
      </c>
      <c r="D6" s="166">
        <v>189.0</v>
      </c>
      <c r="E6" s="166">
        <v>189.0</v>
      </c>
      <c r="F6" s="180">
        <v>189.0</v>
      </c>
      <c r="G6" s="166">
        <v>5114.572</v>
      </c>
      <c r="H6" s="181">
        <f t="shared" ref="H6:I6" si="19">(F6-F5)/F5</f>
        <v>-0.005263157895</v>
      </c>
      <c r="I6" s="181">
        <f t="shared" si="19"/>
        <v>-0.001470489471</v>
      </c>
      <c r="J6" s="166"/>
      <c r="K6" s="166"/>
      <c r="L6" s="166">
        <v>971100.0</v>
      </c>
      <c r="M6" s="166">
        <v>7.070128427E9</v>
      </c>
      <c r="N6" s="7">
        <f t="shared" si="2"/>
        <v>0.0001373525262</v>
      </c>
      <c r="P6" s="179" t="s">
        <v>1257</v>
      </c>
      <c r="Q6" s="166">
        <v>212.0</v>
      </c>
      <c r="R6" s="166">
        <v>212.0</v>
      </c>
      <c r="S6" s="166">
        <v>210.0</v>
      </c>
      <c r="T6" s="166">
        <v>210.0</v>
      </c>
      <c r="U6" s="180">
        <v>210.0</v>
      </c>
      <c r="V6" s="166">
        <v>6061.367</v>
      </c>
      <c r="W6" s="181">
        <f t="shared" ref="W6:X6" si="20">(U6-U5)/U5</f>
        <v>-0.009433962264</v>
      </c>
      <c r="X6" s="181">
        <f t="shared" si="20"/>
        <v>-0.001540016038</v>
      </c>
      <c r="Y6" s="166"/>
      <c r="Z6" s="166"/>
      <c r="AA6" s="166">
        <v>141200.0</v>
      </c>
      <c r="AB6" s="166">
        <v>7.070128427E9</v>
      </c>
      <c r="AC6" s="7">
        <f t="shared" si="4"/>
        <v>0.00001997134868</v>
      </c>
      <c r="AE6" s="179" t="s">
        <v>1258</v>
      </c>
      <c r="AF6" s="166">
        <v>308.0</v>
      </c>
      <c r="AG6" s="166">
        <v>310.0</v>
      </c>
      <c r="AH6" s="166">
        <v>308.0</v>
      </c>
      <c r="AI6" s="166">
        <v>310.0</v>
      </c>
      <c r="AJ6" s="180">
        <v>310.0</v>
      </c>
      <c r="AK6" s="166">
        <v>6107.168</v>
      </c>
      <c r="AL6" s="181">
        <f t="shared" ref="AL6:AM6" si="21">(AJ6-AJ5)/AJ5</f>
        <v>0.006493506494</v>
      </c>
      <c r="AM6" s="181">
        <f t="shared" si="21"/>
        <v>0.01934856289</v>
      </c>
      <c r="AN6" s="166"/>
      <c r="AO6" s="166"/>
      <c r="AP6" s="166">
        <v>700.0</v>
      </c>
      <c r="AQ6" s="166">
        <v>7.070128427E9</v>
      </c>
      <c r="AR6" s="7">
        <f t="shared" si="6"/>
        <v>0.0000000990081025</v>
      </c>
      <c r="AT6" s="179" t="s">
        <v>1259</v>
      </c>
      <c r="AU6" s="166">
        <v>300.0</v>
      </c>
      <c r="AV6" s="166">
        <v>304.0</v>
      </c>
      <c r="AW6" s="166">
        <v>300.0</v>
      </c>
      <c r="AX6" s="166">
        <v>302.0</v>
      </c>
      <c r="AY6" s="180">
        <v>302.0</v>
      </c>
      <c r="AZ6" s="166">
        <v>6026.188</v>
      </c>
      <c r="BA6" s="181">
        <f t="shared" ref="BA6:BB6" si="22">(AY6-AY5)/AY5</f>
        <v>0</v>
      </c>
      <c r="BB6" s="181">
        <f t="shared" si="22"/>
        <v>-0.00734240611</v>
      </c>
      <c r="BC6" s="166"/>
      <c r="BD6" s="166"/>
      <c r="BE6" s="166">
        <v>2572800.0</v>
      </c>
      <c r="BF6" s="166">
        <v>7.070128427E9</v>
      </c>
      <c r="BG6" s="166">
        <f t="shared" si="8"/>
        <v>0.0003638972087</v>
      </c>
      <c r="BH6" s="181">
        <f t="shared" si="14"/>
        <v>-0.002050903416</v>
      </c>
      <c r="BI6" s="166"/>
      <c r="BJ6" s="166">
        <f t="shared" si="9"/>
        <v>0.0001303300229</v>
      </c>
    </row>
    <row r="7">
      <c r="A7" s="179" t="s">
        <v>1260</v>
      </c>
      <c r="B7" s="166">
        <v>189.0</v>
      </c>
      <c r="C7" s="166">
        <v>191.0</v>
      </c>
      <c r="D7" s="166">
        <v>189.0</v>
      </c>
      <c r="E7" s="166">
        <v>191.0</v>
      </c>
      <c r="F7" s="180">
        <v>191.0</v>
      </c>
      <c r="G7" s="166">
        <v>5136.667</v>
      </c>
      <c r="H7" s="181">
        <f t="shared" ref="H7:I7" si="23">(F7-F6)/F6</f>
        <v>0.01058201058</v>
      </c>
      <c r="I7" s="181">
        <f t="shared" si="23"/>
        <v>0.004320009573</v>
      </c>
      <c r="J7" s="166"/>
      <c r="K7" s="166"/>
      <c r="L7" s="166">
        <v>1096900.0</v>
      </c>
      <c r="M7" s="166">
        <v>7.070128427E9</v>
      </c>
      <c r="N7" s="7">
        <f t="shared" si="2"/>
        <v>0.0001551456966</v>
      </c>
      <c r="P7" s="179" t="s">
        <v>1261</v>
      </c>
      <c r="Q7" s="166">
        <v>212.0</v>
      </c>
      <c r="R7" s="166">
        <v>212.0</v>
      </c>
      <c r="S7" s="166">
        <v>212.0</v>
      </c>
      <c r="T7" s="166">
        <v>212.0</v>
      </c>
      <c r="U7" s="180">
        <v>212.0</v>
      </c>
      <c r="V7" s="166">
        <v>5952.138</v>
      </c>
      <c r="W7" s="181">
        <f t="shared" ref="W7:X7" si="24">(U7-U6)/U6</f>
        <v>0.009523809524</v>
      </c>
      <c r="X7" s="181">
        <f t="shared" si="24"/>
        <v>-0.01802052243</v>
      </c>
      <c r="Y7" s="166"/>
      <c r="Z7" s="166"/>
      <c r="AA7" s="166">
        <v>400.0</v>
      </c>
      <c r="AB7" s="166">
        <v>7.070128427E9</v>
      </c>
      <c r="AC7" s="7">
        <f t="shared" si="4"/>
        <v>0.00000005657605857</v>
      </c>
      <c r="AE7" s="179" t="s">
        <v>1262</v>
      </c>
      <c r="AF7" s="166">
        <v>310.0</v>
      </c>
      <c r="AG7" s="166">
        <v>310.0</v>
      </c>
      <c r="AH7" s="166">
        <v>310.0</v>
      </c>
      <c r="AI7" s="166">
        <v>310.0</v>
      </c>
      <c r="AJ7" s="180">
        <v>310.0</v>
      </c>
      <c r="AK7" s="166">
        <v>6056.124</v>
      </c>
      <c r="AL7" s="181">
        <f t="shared" ref="AL7:AM7" si="25">(AJ7-AJ6)/AJ6</f>
        <v>0</v>
      </c>
      <c r="AM7" s="181">
        <f t="shared" si="25"/>
        <v>-0.008358047462</v>
      </c>
      <c r="AN7" s="166"/>
      <c r="AO7" s="166"/>
      <c r="AP7" s="166">
        <v>0.0</v>
      </c>
      <c r="AQ7" s="166">
        <v>7.070128427E9</v>
      </c>
      <c r="AR7" s="7">
        <f t="shared" si="6"/>
        <v>0</v>
      </c>
      <c r="AT7" s="179" t="s">
        <v>1263</v>
      </c>
      <c r="AU7" s="166">
        <v>300.0</v>
      </c>
      <c r="AV7" s="166">
        <v>302.0</v>
      </c>
      <c r="AW7" s="166">
        <v>298.0</v>
      </c>
      <c r="AX7" s="166">
        <v>302.0</v>
      </c>
      <c r="AY7" s="180">
        <v>302.0</v>
      </c>
      <c r="AZ7" s="166">
        <v>6023.039</v>
      </c>
      <c r="BA7" s="181">
        <f t="shared" ref="BA7:BB7" si="26">(AY7-AY6)/AY6</f>
        <v>0</v>
      </c>
      <c r="BB7" s="181">
        <f t="shared" si="26"/>
        <v>-0.0005225525656</v>
      </c>
      <c r="BC7" s="166"/>
      <c r="BD7" s="166"/>
      <c r="BE7" s="166">
        <v>3582100.0</v>
      </c>
      <c r="BF7" s="166">
        <v>7.070128427E9</v>
      </c>
      <c r="BG7" s="166">
        <f t="shared" si="8"/>
        <v>0.0005066527485</v>
      </c>
      <c r="BH7" s="181">
        <f t="shared" si="14"/>
        <v>0.005026455026</v>
      </c>
      <c r="BI7" s="166"/>
      <c r="BJ7" s="166">
        <f t="shared" si="9"/>
        <v>0.0001654637553</v>
      </c>
    </row>
    <row r="8">
      <c r="A8" s="179" t="s">
        <v>1264</v>
      </c>
      <c r="B8" s="166">
        <v>191.0</v>
      </c>
      <c r="C8" s="166">
        <v>193.0</v>
      </c>
      <c r="D8" s="166">
        <v>191.0</v>
      </c>
      <c r="E8" s="166">
        <v>192.0</v>
      </c>
      <c r="F8" s="180">
        <v>192.0</v>
      </c>
      <c r="G8" s="166">
        <v>5148.91</v>
      </c>
      <c r="H8" s="181">
        <f t="shared" ref="H8:I8" si="27">(F8-F7)/F7</f>
        <v>0.005235602094</v>
      </c>
      <c r="I8" s="181">
        <f t="shared" si="27"/>
        <v>0.002383452149</v>
      </c>
      <c r="J8" s="166"/>
      <c r="K8" s="166"/>
      <c r="L8" s="166">
        <v>1175500.0</v>
      </c>
      <c r="M8" s="166">
        <v>7.070128427E9</v>
      </c>
      <c r="N8" s="7">
        <f t="shared" si="2"/>
        <v>0.0001662628921</v>
      </c>
      <c r="P8" s="179">
        <v>42747.0</v>
      </c>
      <c r="Q8" s="166">
        <v>212.0</v>
      </c>
      <c r="R8" s="166">
        <v>212.0</v>
      </c>
      <c r="S8" s="166">
        <v>212.0</v>
      </c>
      <c r="T8" s="166">
        <v>212.0</v>
      </c>
      <c r="U8" s="180">
        <v>212.0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7.070128427E9</v>
      </c>
      <c r="AC8" s="7">
        <f t="shared" si="4"/>
        <v>0</v>
      </c>
      <c r="AE8" s="179">
        <v>43171.0</v>
      </c>
      <c r="AF8" s="166">
        <v>310.0</v>
      </c>
      <c r="AG8" s="166">
        <v>310.0</v>
      </c>
      <c r="AH8" s="166">
        <v>310.0</v>
      </c>
      <c r="AI8" s="166">
        <v>310.0</v>
      </c>
      <c r="AJ8" s="180">
        <v>310.0</v>
      </c>
      <c r="AK8" s="166">
        <v>6118.32</v>
      </c>
      <c r="AL8" s="181">
        <f t="shared" ref="AL8:AM8" si="29">(AJ8-AJ7)/AJ7</f>
        <v>0</v>
      </c>
      <c r="AM8" s="181">
        <f t="shared" si="29"/>
        <v>0.01026993503</v>
      </c>
      <c r="AN8" s="166"/>
      <c r="AO8" s="166"/>
      <c r="AP8" s="166">
        <v>0.0</v>
      </c>
      <c r="AQ8" s="166">
        <v>7.070128427E9</v>
      </c>
      <c r="AR8" s="7">
        <f t="shared" si="6"/>
        <v>0</v>
      </c>
      <c r="AT8" s="179" t="s">
        <v>1265</v>
      </c>
      <c r="AU8" s="166">
        <v>300.0</v>
      </c>
      <c r="AV8" s="166">
        <v>302.0</v>
      </c>
      <c r="AW8" s="166">
        <v>294.0</v>
      </c>
      <c r="AX8" s="166">
        <v>300.0</v>
      </c>
      <c r="AY8" s="180">
        <v>300.0</v>
      </c>
      <c r="AZ8" s="166">
        <v>5953.06</v>
      </c>
      <c r="BA8" s="181">
        <f t="shared" ref="BA8:BB8" si="30">(AY8-AY7)/AY7</f>
        <v>-0.006622516556</v>
      </c>
      <c r="BB8" s="181">
        <f t="shared" si="30"/>
        <v>-0.01161855336</v>
      </c>
      <c r="BC8" s="166"/>
      <c r="BD8" s="166"/>
      <c r="BE8" s="166">
        <v>3472300.0</v>
      </c>
      <c r="BF8" s="166">
        <v>7.070128427E9</v>
      </c>
      <c r="BG8" s="166">
        <f t="shared" si="8"/>
        <v>0.0004911226205</v>
      </c>
      <c r="BH8" s="181">
        <f t="shared" si="14"/>
        <v>-0.0003467286155</v>
      </c>
      <c r="BI8" s="166"/>
      <c r="BJ8" s="166">
        <f t="shared" si="9"/>
        <v>0.0001643463781</v>
      </c>
    </row>
    <row r="9">
      <c r="A9" s="179">
        <v>42381.0</v>
      </c>
      <c r="B9" s="166">
        <v>192.0</v>
      </c>
      <c r="C9" s="166">
        <v>197.0</v>
      </c>
      <c r="D9" s="166">
        <v>192.0</v>
      </c>
      <c r="E9" s="166">
        <v>194.0</v>
      </c>
      <c r="F9" s="180">
        <v>194.0</v>
      </c>
      <c r="G9" s="166">
        <v>5198.755</v>
      </c>
      <c r="H9" s="181">
        <f t="shared" ref="H9:I9" si="31">(F9-F8)/F8</f>
        <v>0.01041666667</v>
      </c>
      <c r="I9" s="181">
        <f t="shared" si="31"/>
        <v>0.009680689699</v>
      </c>
      <c r="J9" s="166"/>
      <c r="K9" s="166"/>
      <c r="L9" s="166">
        <v>1249000.0</v>
      </c>
      <c r="M9" s="166">
        <v>7.070128427E9</v>
      </c>
      <c r="N9" s="7">
        <f t="shared" si="2"/>
        <v>0.0001766587429</v>
      </c>
      <c r="P9" s="179">
        <v>42837.0</v>
      </c>
      <c r="Q9" s="166">
        <v>212.0</v>
      </c>
      <c r="R9" s="166">
        <v>212.0</v>
      </c>
      <c r="S9" s="166">
        <v>212.0</v>
      </c>
      <c r="T9" s="166">
        <v>212.0</v>
      </c>
      <c r="U9" s="180">
        <v>212.0</v>
      </c>
      <c r="V9" s="166">
        <v>5998.195</v>
      </c>
      <c r="W9" s="181">
        <f t="shared" ref="W9:X9" si="32">(U9-U8)/U8</f>
        <v>0</v>
      </c>
      <c r="X9" s="181">
        <f t="shared" si="32"/>
        <v>0.00773789183</v>
      </c>
      <c r="Y9" s="166"/>
      <c r="Z9" s="166"/>
      <c r="AA9" s="166">
        <v>142900.0</v>
      </c>
      <c r="AB9" s="166">
        <v>7.070128427E9</v>
      </c>
      <c r="AC9" s="7">
        <f t="shared" si="4"/>
        <v>0.00002021179692</v>
      </c>
      <c r="AE9" s="179">
        <v>43202.0</v>
      </c>
      <c r="AF9" s="166">
        <v>302.0</v>
      </c>
      <c r="AG9" s="166">
        <v>310.0</v>
      </c>
      <c r="AH9" s="166">
        <v>302.0</v>
      </c>
      <c r="AI9" s="166">
        <v>310.0</v>
      </c>
      <c r="AJ9" s="180">
        <v>310.0</v>
      </c>
      <c r="AK9" s="166">
        <v>6152.86</v>
      </c>
      <c r="AL9" s="181">
        <f t="shared" ref="AL9:AM9" si="33">(AJ9-AJ8)/AJ8</f>
        <v>0</v>
      </c>
      <c r="AM9" s="181">
        <f t="shared" si="33"/>
        <v>0.005645340551</v>
      </c>
      <c r="AN9" s="166"/>
      <c r="AO9" s="166"/>
      <c r="AP9" s="166">
        <v>2300.0</v>
      </c>
      <c r="AQ9" s="166">
        <v>7.070128427E9</v>
      </c>
      <c r="AR9" s="7">
        <f t="shared" si="6"/>
        <v>0.0000003253123368</v>
      </c>
      <c r="AT9" s="179" t="s">
        <v>1267</v>
      </c>
      <c r="AU9" s="166">
        <v>300.0</v>
      </c>
      <c r="AV9" s="166">
        <v>304.0</v>
      </c>
      <c r="AW9" s="166">
        <v>298.0</v>
      </c>
      <c r="AX9" s="166">
        <v>300.0</v>
      </c>
      <c r="AY9" s="180">
        <v>300.0</v>
      </c>
      <c r="AZ9" s="166">
        <v>6011.83</v>
      </c>
      <c r="BA9" s="181">
        <f t="shared" ref="BA9:BB9" si="34">(AY9-AY8)/AY8</f>
        <v>0</v>
      </c>
      <c r="BB9" s="181">
        <f t="shared" si="34"/>
        <v>0.009872233776</v>
      </c>
      <c r="BC9" s="166"/>
      <c r="BD9" s="166"/>
      <c r="BE9" s="166">
        <v>9063800.0</v>
      </c>
      <c r="BF9" s="166">
        <v>7.070128427E9</v>
      </c>
      <c r="BG9" s="166">
        <f t="shared" si="8"/>
        <v>0.001281985199</v>
      </c>
      <c r="BH9" s="181">
        <f t="shared" si="14"/>
        <v>0.002604166667</v>
      </c>
      <c r="BI9" s="166"/>
      <c r="BJ9" s="166">
        <f t="shared" si="9"/>
        <v>0.0003697952628</v>
      </c>
    </row>
    <row r="10">
      <c r="A10" s="179">
        <v>42412.0</v>
      </c>
      <c r="B10" s="166">
        <v>194.0</v>
      </c>
      <c r="C10" s="166">
        <v>196.0</v>
      </c>
      <c r="D10" s="166">
        <v>194.0</v>
      </c>
      <c r="E10" s="166">
        <v>196.0</v>
      </c>
      <c r="F10" s="180">
        <v>196.0</v>
      </c>
      <c r="G10" s="166">
        <v>5245.956</v>
      </c>
      <c r="H10" s="181">
        <f t="shared" ref="H10:I10" si="35">(F10-F9)/F9</f>
        <v>0.01030927835</v>
      </c>
      <c r="I10" s="181">
        <f t="shared" si="35"/>
        <v>0.009079289176</v>
      </c>
      <c r="J10" s="166"/>
      <c r="K10" s="166"/>
      <c r="L10" s="166">
        <v>1009700.0</v>
      </c>
      <c r="M10" s="166">
        <v>7.070128427E9</v>
      </c>
      <c r="N10" s="7">
        <f t="shared" si="2"/>
        <v>0.0001428121159</v>
      </c>
      <c r="P10" s="179">
        <v>42867.0</v>
      </c>
      <c r="Q10" s="166">
        <v>212.0</v>
      </c>
      <c r="R10" s="166">
        <v>212.0</v>
      </c>
      <c r="S10" s="166">
        <v>210.0</v>
      </c>
      <c r="T10" s="166">
        <v>210.0</v>
      </c>
      <c r="U10" s="180">
        <v>210.0</v>
      </c>
      <c r="V10" s="166">
        <v>6000.474</v>
      </c>
      <c r="W10" s="181">
        <f t="shared" ref="W10:X10" si="36">(U10-U9)/U9</f>
        <v>-0.009433962264</v>
      </c>
      <c r="X10" s="181">
        <f t="shared" si="36"/>
        <v>0.0003799476342</v>
      </c>
      <c r="Y10" s="166"/>
      <c r="Z10" s="166"/>
      <c r="AA10" s="166">
        <v>1420400.0</v>
      </c>
      <c r="AB10" s="166">
        <v>7.070128427E9</v>
      </c>
      <c r="AC10" s="7">
        <f t="shared" si="4"/>
        <v>0.000200901584</v>
      </c>
      <c r="AE10" s="179">
        <v>43232.0</v>
      </c>
      <c r="AF10" s="166">
        <v>308.0</v>
      </c>
      <c r="AG10" s="166">
        <v>310.0</v>
      </c>
      <c r="AH10" s="166">
        <v>304.0</v>
      </c>
      <c r="AI10" s="166">
        <v>310.0</v>
      </c>
      <c r="AJ10" s="180">
        <v>310.0</v>
      </c>
      <c r="AK10" s="166">
        <v>6133.12</v>
      </c>
      <c r="AL10" s="181">
        <f t="shared" ref="AL10:AM10" si="37">(AJ10-AJ9)/AJ9</f>
        <v>0</v>
      </c>
      <c r="AM10" s="181">
        <f t="shared" si="37"/>
        <v>-0.003208264124</v>
      </c>
      <c r="AN10" s="166"/>
      <c r="AO10" s="166"/>
      <c r="AP10" s="166">
        <v>1.12552E7</v>
      </c>
      <c r="AQ10" s="166">
        <v>7.070128427E9</v>
      </c>
      <c r="AR10" s="7">
        <f t="shared" si="6"/>
        <v>0.001591937136</v>
      </c>
      <c r="AT10" s="179">
        <v>43508.0</v>
      </c>
      <c r="AU10" s="166">
        <v>298.0</v>
      </c>
      <c r="AV10" s="166">
        <v>302.0</v>
      </c>
      <c r="AW10" s="166">
        <v>298.0</v>
      </c>
      <c r="AX10" s="166">
        <v>300.0</v>
      </c>
      <c r="AY10" s="180">
        <v>300.0</v>
      </c>
      <c r="AZ10" s="166">
        <v>6130.055</v>
      </c>
      <c r="BA10" s="181">
        <f t="shared" ref="BA10:BB10" si="38">(AY10-AY9)/AY9</f>
        <v>0</v>
      </c>
      <c r="BB10" s="181">
        <f t="shared" si="38"/>
        <v>0.01966539307</v>
      </c>
      <c r="BC10" s="166"/>
      <c r="BD10" s="166"/>
      <c r="BE10" s="166">
        <v>7518600.0</v>
      </c>
      <c r="BF10" s="166">
        <v>7.070128427E9</v>
      </c>
      <c r="BG10" s="166">
        <f t="shared" si="8"/>
        <v>0.001063431885</v>
      </c>
      <c r="BH10" s="181">
        <f t="shared" si="14"/>
        <v>0.0002188290216</v>
      </c>
      <c r="BI10" s="166"/>
      <c r="BJ10" s="166">
        <f t="shared" si="9"/>
        <v>0.0007497706802</v>
      </c>
    </row>
    <row r="11">
      <c r="A11" s="179">
        <v>42502.0</v>
      </c>
      <c r="B11" s="166">
        <v>196.0</v>
      </c>
      <c r="C11" s="166">
        <v>199.0</v>
      </c>
      <c r="D11" s="166">
        <v>195.0</v>
      </c>
      <c r="E11" s="166">
        <v>199.0</v>
      </c>
      <c r="F11" s="180">
        <v>199.0</v>
      </c>
      <c r="G11" s="166">
        <v>5268.308</v>
      </c>
      <c r="H11" s="181">
        <f t="shared" ref="H11:I11" si="39">(F11-F10)/F10</f>
        <v>0.01530612245</v>
      </c>
      <c r="I11" s="181">
        <f t="shared" si="39"/>
        <v>0.004260805847</v>
      </c>
      <c r="J11" s="166"/>
      <c r="K11" s="166"/>
      <c r="L11" s="166">
        <v>1091300.0</v>
      </c>
      <c r="M11" s="166">
        <v>7.070128427E9</v>
      </c>
      <c r="N11" s="7">
        <f t="shared" si="2"/>
        <v>0.0001543536318</v>
      </c>
      <c r="P11" s="179">
        <v>42898.0</v>
      </c>
      <c r="Q11" s="166">
        <v>210.0</v>
      </c>
      <c r="R11" s="166">
        <v>210.0</v>
      </c>
      <c r="S11" s="166">
        <v>208.0</v>
      </c>
      <c r="T11" s="166">
        <v>210.0</v>
      </c>
      <c r="U11" s="180">
        <v>210.0</v>
      </c>
      <c r="V11" s="166">
        <v>6035.508</v>
      </c>
      <c r="W11" s="181">
        <f t="shared" ref="W11:X11" si="40">(U11-U10)/U10</f>
        <v>0</v>
      </c>
      <c r="X11" s="181">
        <f t="shared" si="40"/>
        <v>0.005838538755</v>
      </c>
      <c r="Y11" s="166"/>
      <c r="Z11" s="166"/>
      <c r="AA11" s="166">
        <v>5622600.0</v>
      </c>
      <c r="AB11" s="166">
        <v>7.070128427E9</v>
      </c>
      <c r="AC11" s="7">
        <f t="shared" si="4"/>
        <v>0.0007952613673</v>
      </c>
      <c r="AE11" s="179">
        <v>43263.0</v>
      </c>
      <c r="AF11" s="166">
        <v>310.0</v>
      </c>
      <c r="AG11" s="166">
        <v>310.0</v>
      </c>
      <c r="AH11" s="166">
        <v>310.0</v>
      </c>
      <c r="AI11" s="166">
        <v>310.0</v>
      </c>
      <c r="AJ11" s="180">
        <v>310.0</v>
      </c>
      <c r="AK11" s="166">
        <v>6115.493</v>
      </c>
      <c r="AL11" s="181">
        <f t="shared" ref="AL11:AM11" si="41">(AJ11-AJ10)/AJ10</f>
        <v>0</v>
      </c>
      <c r="AM11" s="181">
        <f t="shared" si="41"/>
        <v>-0.002874067359</v>
      </c>
      <c r="AN11" s="166"/>
      <c r="AO11" s="166"/>
      <c r="AP11" s="166">
        <v>0.0</v>
      </c>
      <c r="AQ11" s="166">
        <v>7.070128427E9</v>
      </c>
      <c r="AR11" s="7">
        <f t="shared" si="6"/>
        <v>0</v>
      </c>
      <c r="AT11" s="179">
        <v>43536.0</v>
      </c>
      <c r="AU11" s="166">
        <v>300.0</v>
      </c>
      <c r="AV11" s="166">
        <v>302.0</v>
      </c>
      <c r="AW11" s="166">
        <v>300.0</v>
      </c>
      <c r="AX11" s="166">
        <v>300.0</v>
      </c>
      <c r="AY11" s="180">
        <v>300.0</v>
      </c>
      <c r="AZ11" s="166">
        <v>6133.896</v>
      </c>
      <c r="BA11" s="181">
        <f t="shared" ref="BA11:BB11" si="42">(AY11-AY10)/AY10</f>
        <v>0</v>
      </c>
      <c r="BB11" s="181">
        <f t="shared" si="42"/>
        <v>0.0006265849164</v>
      </c>
      <c r="BC11" s="166"/>
      <c r="BD11" s="166"/>
      <c r="BE11" s="166">
        <v>6794600.0</v>
      </c>
      <c r="BF11" s="166">
        <v>7.070128427E9</v>
      </c>
      <c r="BG11" s="166">
        <f t="shared" si="8"/>
        <v>0.0009610292189</v>
      </c>
      <c r="BH11" s="181">
        <f t="shared" si="14"/>
        <v>0.003826530612</v>
      </c>
      <c r="BI11" s="166"/>
      <c r="BJ11" s="166">
        <f t="shared" si="9"/>
        <v>0.0004776610545</v>
      </c>
    </row>
    <row r="12">
      <c r="A12" s="179">
        <v>42533.0</v>
      </c>
      <c r="B12" s="166">
        <v>199.0</v>
      </c>
      <c r="C12" s="166">
        <v>202.0</v>
      </c>
      <c r="D12" s="166">
        <v>199.0</v>
      </c>
      <c r="E12" s="166">
        <v>202.0</v>
      </c>
      <c r="F12" s="180">
        <v>202.0</v>
      </c>
      <c r="G12" s="166">
        <v>5272.965</v>
      </c>
      <c r="H12" s="181">
        <f t="shared" ref="H12:I12" si="43">(F12-F11)/F11</f>
        <v>0.01507537688</v>
      </c>
      <c r="I12" s="181">
        <f t="shared" si="43"/>
        <v>0.0008839650225</v>
      </c>
      <c r="J12" s="166"/>
      <c r="K12" s="166"/>
      <c r="L12" s="166">
        <v>1068300.0</v>
      </c>
      <c r="M12" s="166">
        <v>7.070128427E9</v>
      </c>
      <c r="N12" s="7">
        <f t="shared" si="2"/>
        <v>0.0001511005084</v>
      </c>
      <c r="P12" s="179">
        <v>42928.0</v>
      </c>
      <c r="Q12" s="166">
        <v>210.0</v>
      </c>
      <c r="R12" s="166">
        <v>212.0</v>
      </c>
      <c r="S12" s="166">
        <v>210.0</v>
      </c>
      <c r="T12" s="166">
        <v>212.0</v>
      </c>
      <c r="U12" s="180">
        <v>212.0</v>
      </c>
      <c r="V12" s="166">
        <v>6006.835</v>
      </c>
      <c r="W12" s="181">
        <f t="shared" ref="W12:X12" si="44">(U12-U11)/U11</f>
        <v>0.009523809524</v>
      </c>
      <c r="X12" s="181">
        <f t="shared" si="44"/>
        <v>-0.004750718581</v>
      </c>
      <c r="Y12" s="166"/>
      <c r="Z12" s="166"/>
      <c r="AA12" s="166">
        <v>5752700.0</v>
      </c>
      <c r="AB12" s="166">
        <v>7.070128427E9</v>
      </c>
      <c r="AC12" s="7">
        <f t="shared" si="4"/>
        <v>0.0008136627304</v>
      </c>
      <c r="AE12" s="179">
        <v>43293.0</v>
      </c>
      <c r="AF12" s="166">
        <v>310.0</v>
      </c>
      <c r="AG12" s="166">
        <v>310.0</v>
      </c>
      <c r="AH12" s="166">
        <v>310.0</v>
      </c>
      <c r="AI12" s="166">
        <v>310.0</v>
      </c>
      <c r="AJ12" s="180">
        <v>310.0</v>
      </c>
      <c r="AK12" s="166">
        <v>6126.356</v>
      </c>
      <c r="AL12" s="181">
        <f t="shared" ref="AL12:AM12" si="45">(AJ12-AJ11)/AJ11</f>
        <v>0</v>
      </c>
      <c r="AM12" s="181">
        <f t="shared" si="45"/>
        <v>0.001776308141</v>
      </c>
      <c r="AN12" s="166"/>
      <c r="AO12" s="166"/>
      <c r="AP12" s="166">
        <v>0.0</v>
      </c>
      <c r="AQ12" s="166">
        <v>7.070128427E9</v>
      </c>
      <c r="AR12" s="7">
        <f t="shared" si="6"/>
        <v>0</v>
      </c>
      <c r="AT12" s="179">
        <v>43567.0</v>
      </c>
      <c r="AU12" s="166">
        <v>300.0</v>
      </c>
      <c r="AV12" s="166">
        <v>304.0</v>
      </c>
      <c r="AW12" s="166">
        <v>300.0</v>
      </c>
      <c r="AX12" s="166">
        <v>300.0</v>
      </c>
      <c r="AY12" s="180">
        <v>300.0</v>
      </c>
      <c r="AZ12" s="166">
        <v>6112.879</v>
      </c>
      <c r="BA12" s="181">
        <f t="shared" ref="BA12:BB12" si="46">(AY12-AY11)/AY11</f>
        <v>0</v>
      </c>
      <c r="BB12" s="181">
        <f t="shared" si="46"/>
        <v>-0.00342637045</v>
      </c>
      <c r="BC12" s="166"/>
      <c r="BD12" s="166"/>
      <c r="BE12" s="166">
        <v>4883000.0</v>
      </c>
      <c r="BF12" s="166">
        <v>7.070128427E9</v>
      </c>
      <c r="BG12" s="166">
        <f t="shared" si="8"/>
        <v>0.000690652235</v>
      </c>
      <c r="BH12" s="181">
        <f t="shared" si="14"/>
        <v>0.006149796602</v>
      </c>
      <c r="BI12" s="166"/>
      <c r="BJ12" s="166">
        <f t="shared" si="9"/>
        <v>0.0004138538685</v>
      </c>
    </row>
    <row r="13">
      <c r="A13" s="179">
        <v>42563.0</v>
      </c>
      <c r="B13" s="166">
        <v>202.0</v>
      </c>
      <c r="C13" s="166">
        <v>204.0</v>
      </c>
      <c r="D13" s="166">
        <v>199.0</v>
      </c>
      <c r="E13" s="166">
        <v>199.0</v>
      </c>
      <c r="F13" s="180">
        <v>199.0</v>
      </c>
      <c r="G13" s="166">
        <v>5265.368</v>
      </c>
      <c r="H13" s="181">
        <f t="shared" ref="H13:I13" si="47">(F13-F12)/F12</f>
        <v>-0.01485148515</v>
      </c>
      <c r="I13" s="181">
        <f t="shared" si="47"/>
        <v>-0.001440745387</v>
      </c>
      <c r="J13" s="166"/>
      <c r="K13" s="166"/>
      <c r="L13" s="166">
        <v>1046700.0</v>
      </c>
      <c r="M13" s="166">
        <v>7.070128427E9</v>
      </c>
      <c r="N13" s="7">
        <f t="shared" si="2"/>
        <v>0.0001480454013</v>
      </c>
      <c r="P13" s="179">
        <v>42959.0</v>
      </c>
      <c r="Q13" s="166">
        <v>212.0</v>
      </c>
      <c r="R13" s="166">
        <v>212.0</v>
      </c>
      <c r="S13" s="166">
        <v>212.0</v>
      </c>
      <c r="T13" s="166">
        <v>212.0</v>
      </c>
      <c r="U13" s="180">
        <v>212.0</v>
      </c>
      <c r="V13" s="166">
        <v>6030.958</v>
      </c>
      <c r="W13" s="181">
        <f t="shared" ref="W13:X13" si="48">(U13-U12)/U12</f>
        <v>0</v>
      </c>
      <c r="X13" s="181">
        <f t="shared" si="48"/>
        <v>0.004015925192</v>
      </c>
      <c r="Y13" s="166"/>
      <c r="Z13" s="166"/>
      <c r="AA13" s="166">
        <v>153600.0</v>
      </c>
      <c r="AB13" s="166">
        <v>7.070128427E9</v>
      </c>
      <c r="AC13" s="7">
        <f t="shared" si="4"/>
        <v>0.00002172520649</v>
      </c>
      <c r="AE13" s="179">
        <v>43385.0</v>
      </c>
      <c r="AF13" s="166">
        <v>310.0</v>
      </c>
      <c r="AG13" s="166">
        <v>310.0</v>
      </c>
      <c r="AH13" s="166">
        <v>310.0</v>
      </c>
      <c r="AI13" s="166">
        <v>310.0</v>
      </c>
      <c r="AJ13" s="180">
        <v>310.0</v>
      </c>
      <c r="AK13" s="166">
        <v>6111.36</v>
      </c>
      <c r="AL13" s="181">
        <f t="shared" ref="AL13:AM13" si="49">(AJ13-AJ12)/AJ12</f>
        <v>0</v>
      </c>
      <c r="AM13" s="181">
        <f t="shared" si="49"/>
        <v>-0.002447784621</v>
      </c>
      <c r="AN13" s="166"/>
      <c r="AO13" s="166"/>
      <c r="AP13" s="166">
        <v>0.0</v>
      </c>
      <c r="AQ13" s="166">
        <v>7.070128427E9</v>
      </c>
      <c r="AR13" s="7">
        <f t="shared" si="6"/>
        <v>0</v>
      </c>
      <c r="AT13" s="179">
        <v>43597.0</v>
      </c>
      <c r="AU13" s="166">
        <v>300.0</v>
      </c>
      <c r="AV13" s="166">
        <v>300.0</v>
      </c>
      <c r="AW13" s="166">
        <v>298.0</v>
      </c>
      <c r="AX13" s="166">
        <v>300.0</v>
      </c>
      <c r="AY13" s="180">
        <v>300.0</v>
      </c>
      <c r="AZ13" s="166">
        <v>6152.117</v>
      </c>
      <c r="BA13" s="181">
        <f t="shared" ref="BA13:BB13" si="50">(AY13-AY12)/AY12</f>
        <v>0</v>
      </c>
      <c r="BB13" s="181">
        <f t="shared" si="50"/>
        <v>0.006418906705</v>
      </c>
      <c r="BC13" s="166"/>
      <c r="BD13" s="166"/>
      <c r="BE13" s="166">
        <v>7071100.0</v>
      </c>
      <c r="BF13" s="166">
        <v>7.070128427E9</v>
      </c>
      <c r="BG13" s="166">
        <f t="shared" si="8"/>
        <v>0.001000137419</v>
      </c>
      <c r="BH13" s="181">
        <f t="shared" si="14"/>
        <v>-0.003712871287</v>
      </c>
      <c r="BI13" s="166"/>
      <c r="BJ13" s="166">
        <f t="shared" si="9"/>
        <v>0.0002924770068</v>
      </c>
    </row>
    <row r="14">
      <c r="A14" s="179">
        <v>42594.0</v>
      </c>
      <c r="B14" s="166">
        <v>199.0</v>
      </c>
      <c r="C14" s="166">
        <v>202.0</v>
      </c>
      <c r="D14" s="166">
        <v>199.0</v>
      </c>
      <c r="E14" s="166">
        <v>200.0</v>
      </c>
      <c r="F14" s="180">
        <v>200.0</v>
      </c>
      <c r="G14" s="166">
        <v>5303.734</v>
      </c>
      <c r="H14" s="181">
        <f t="shared" ref="H14:I14" si="51">(F14-F13)/F13</f>
        <v>0.005025125628</v>
      </c>
      <c r="I14" s="181">
        <f t="shared" si="51"/>
        <v>0.007286480261</v>
      </c>
      <c r="J14" s="166"/>
      <c r="K14" s="166"/>
      <c r="L14" s="166">
        <v>1166500.0</v>
      </c>
      <c r="M14" s="166">
        <v>7.070128427E9</v>
      </c>
      <c r="N14" s="7">
        <f t="shared" si="2"/>
        <v>0.0001649899308</v>
      </c>
      <c r="P14" s="179">
        <v>43051.0</v>
      </c>
      <c r="Q14" s="166">
        <v>212.0</v>
      </c>
      <c r="R14" s="166">
        <v>212.0</v>
      </c>
      <c r="S14" s="166">
        <v>210.0</v>
      </c>
      <c r="T14" s="166">
        <v>210.0</v>
      </c>
      <c r="U14" s="180">
        <v>210.0</v>
      </c>
      <c r="V14" s="166">
        <v>6026.633</v>
      </c>
      <c r="W14" s="181">
        <f t="shared" ref="W14:X14" si="52">(U14-U13)/U13</f>
        <v>-0.009433962264</v>
      </c>
      <c r="X14" s="181">
        <f t="shared" si="52"/>
        <v>-0.0007171331652</v>
      </c>
      <c r="Y14" s="166"/>
      <c r="Z14" s="166"/>
      <c r="AA14" s="166">
        <v>143100.0</v>
      </c>
      <c r="AB14" s="166">
        <v>7.070128427E9</v>
      </c>
      <c r="AC14" s="7">
        <f t="shared" si="4"/>
        <v>0.00002024008495</v>
      </c>
      <c r="AE14" s="179">
        <v>43416.0</v>
      </c>
      <c r="AF14" s="166">
        <v>310.0</v>
      </c>
      <c r="AG14" s="166">
        <v>310.0</v>
      </c>
      <c r="AH14" s="166">
        <v>310.0</v>
      </c>
      <c r="AI14" s="166">
        <v>310.0</v>
      </c>
      <c r="AJ14" s="180">
        <v>310.0</v>
      </c>
      <c r="AK14" s="166">
        <v>6076.587</v>
      </c>
      <c r="AL14" s="181">
        <f t="shared" ref="AL14:AM14" si="53">(AJ14-AJ13)/AJ13</f>
        <v>0</v>
      </c>
      <c r="AM14" s="181">
        <f t="shared" si="53"/>
        <v>-0.005689895539</v>
      </c>
      <c r="AN14" s="166"/>
      <c r="AO14" s="166"/>
      <c r="AP14" s="166">
        <v>0.0</v>
      </c>
      <c r="AQ14" s="166">
        <v>7.070128427E9</v>
      </c>
      <c r="AR14" s="7">
        <f t="shared" si="6"/>
        <v>0</v>
      </c>
      <c r="AT14" s="179">
        <v>43628.0</v>
      </c>
      <c r="AU14" s="166">
        <v>302.0</v>
      </c>
      <c r="AV14" s="166">
        <v>302.0</v>
      </c>
      <c r="AW14" s="166">
        <v>298.0</v>
      </c>
      <c r="AX14" s="166">
        <v>300.0</v>
      </c>
      <c r="AY14" s="180">
        <v>300.0</v>
      </c>
      <c r="AZ14" s="166">
        <v>6186.868</v>
      </c>
      <c r="BA14" s="181">
        <f t="shared" ref="BA14:BB14" si="54">(AY14-AY13)/AY13</f>
        <v>0</v>
      </c>
      <c r="BB14" s="181">
        <f t="shared" si="54"/>
        <v>0.005648624693</v>
      </c>
      <c r="BC14" s="166"/>
      <c r="BD14" s="166"/>
      <c r="BE14" s="166">
        <v>3840300.0</v>
      </c>
      <c r="BF14" s="166">
        <v>7.070128427E9</v>
      </c>
      <c r="BG14" s="166">
        <f t="shared" si="8"/>
        <v>0.0005431725943</v>
      </c>
      <c r="BH14" s="181">
        <f t="shared" si="14"/>
        <v>-0.001102209159</v>
      </c>
      <c r="BI14" s="166"/>
      <c r="BJ14" s="166">
        <f t="shared" si="9"/>
        <v>0.0001821006525</v>
      </c>
    </row>
    <row r="15">
      <c r="A15" s="179">
        <v>42625.0</v>
      </c>
      <c r="B15" s="166">
        <v>200.0</v>
      </c>
      <c r="C15" s="166">
        <v>200.0</v>
      </c>
      <c r="D15" s="166">
        <v>198.0</v>
      </c>
      <c r="E15" s="166">
        <v>198.0</v>
      </c>
      <c r="F15" s="180">
        <v>198.0</v>
      </c>
      <c r="G15" s="166">
        <v>5308.126</v>
      </c>
      <c r="H15" s="181">
        <f t="shared" ref="H15:I15" si="55">(F15-F14)/F14</f>
        <v>-0.01</v>
      </c>
      <c r="I15" s="181">
        <f t="shared" si="55"/>
        <v>0.0008280958283</v>
      </c>
      <c r="J15" s="166"/>
      <c r="K15" s="166"/>
      <c r="L15" s="166">
        <v>1086600.0</v>
      </c>
      <c r="M15" s="166">
        <v>7.070128427E9</v>
      </c>
      <c r="N15" s="7">
        <f t="shared" si="2"/>
        <v>0.0001536888631</v>
      </c>
      <c r="P15" s="179">
        <v>43081.0</v>
      </c>
      <c r="Q15" s="166">
        <v>210.0</v>
      </c>
      <c r="R15" s="166">
        <v>210.0</v>
      </c>
      <c r="S15" s="166">
        <v>210.0</v>
      </c>
      <c r="T15" s="166">
        <v>210.0</v>
      </c>
      <c r="U15" s="180">
        <v>210.0</v>
      </c>
      <c r="V15" s="166">
        <v>6032.371</v>
      </c>
      <c r="W15" s="181">
        <f t="shared" ref="W15:X15" si="56">(U15-U14)/U14</f>
        <v>0</v>
      </c>
      <c r="X15" s="181">
        <f t="shared" si="56"/>
        <v>0.0009521070887</v>
      </c>
      <c r="Y15" s="166"/>
      <c r="Z15" s="166"/>
      <c r="AA15" s="166">
        <v>0.0</v>
      </c>
      <c r="AB15" s="166">
        <v>7.070128427E9</v>
      </c>
      <c r="AC15" s="7">
        <f t="shared" si="4"/>
        <v>0</v>
      </c>
      <c r="AE15" s="179">
        <v>43446.0</v>
      </c>
      <c r="AF15" s="166">
        <v>306.0</v>
      </c>
      <c r="AG15" s="166">
        <v>306.0</v>
      </c>
      <c r="AH15" s="166">
        <v>306.0</v>
      </c>
      <c r="AI15" s="166">
        <v>306.0</v>
      </c>
      <c r="AJ15" s="180">
        <v>306.0</v>
      </c>
      <c r="AK15" s="166">
        <v>6115.577</v>
      </c>
      <c r="AL15" s="181">
        <f t="shared" ref="AL15:AM15" si="57">(AJ15-AJ14)/AJ14</f>
        <v>-0.01290322581</v>
      </c>
      <c r="AM15" s="181">
        <f t="shared" si="57"/>
        <v>0.006416430802</v>
      </c>
      <c r="AN15" s="166"/>
      <c r="AO15" s="166"/>
      <c r="AP15" s="166">
        <v>7970000.0</v>
      </c>
      <c r="AQ15" s="166">
        <v>7.070128427E9</v>
      </c>
      <c r="AR15" s="7">
        <f t="shared" si="6"/>
        <v>0.001127277967</v>
      </c>
      <c r="AT15" s="179">
        <v>43720.0</v>
      </c>
      <c r="AU15" s="166">
        <v>302.0</v>
      </c>
      <c r="AV15" s="166">
        <v>302.0</v>
      </c>
      <c r="AW15" s="166">
        <v>300.0</v>
      </c>
      <c r="AX15" s="166">
        <v>300.0</v>
      </c>
      <c r="AY15" s="180">
        <v>300.0</v>
      </c>
      <c r="AZ15" s="166">
        <v>6193.791</v>
      </c>
      <c r="BA15" s="181">
        <f t="shared" ref="BA15:BB15" si="58">(AY15-AY14)/AY14</f>
        <v>0</v>
      </c>
      <c r="BB15" s="181">
        <f t="shared" si="58"/>
        <v>0.001118982981</v>
      </c>
      <c r="BC15" s="166"/>
      <c r="BD15" s="166"/>
      <c r="BE15" s="166">
        <v>8614400.0</v>
      </c>
      <c r="BF15" s="166">
        <v>7.070128427E9</v>
      </c>
      <c r="BG15" s="166">
        <f t="shared" si="8"/>
        <v>0.001218421997</v>
      </c>
      <c r="BH15" s="181">
        <f t="shared" si="14"/>
        <v>-0.005725806452</v>
      </c>
      <c r="BI15" s="166"/>
      <c r="BJ15" s="166">
        <f t="shared" si="9"/>
        <v>0.0006248472069</v>
      </c>
    </row>
    <row r="16">
      <c r="A16" s="179" t="s">
        <v>1268</v>
      </c>
      <c r="B16" s="166">
        <v>198.0</v>
      </c>
      <c r="C16" s="166">
        <v>198.0</v>
      </c>
      <c r="D16" s="166">
        <v>196.0</v>
      </c>
      <c r="E16" s="166">
        <v>196.0</v>
      </c>
      <c r="F16" s="180">
        <v>196.0</v>
      </c>
      <c r="G16" s="166">
        <v>5293.619</v>
      </c>
      <c r="H16" s="181">
        <f t="shared" ref="H16:I16" si="59">(F16-F15)/F15</f>
        <v>-0.0101010101</v>
      </c>
      <c r="I16" s="181">
        <f t="shared" si="59"/>
        <v>-0.002732979586</v>
      </c>
      <c r="J16" s="166"/>
      <c r="K16" s="166"/>
      <c r="L16" s="166">
        <v>1034800.0</v>
      </c>
      <c r="M16" s="166">
        <v>7.070128427E9</v>
      </c>
      <c r="N16" s="7">
        <f t="shared" si="2"/>
        <v>0.0001463622635</v>
      </c>
      <c r="P16" s="179" t="s">
        <v>1269</v>
      </c>
      <c r="Q16" s="166">
        <v>210.0</v>
      </c>
      <c r="R16" s="166">
        <v>210.0</v>
      </c>
      <c r="S16" s="166">
        <v>210.0</v>
      </c>
      <c r="T16" s="166">
        <v>210.0</v>
      </c>
      <c r="U16" s="180">
        <v>210.0</v>
      </c>
      <c r="V16" s="166">
        <v>6054.604</v>
      </c>
      <c r="W16" s="181">
        <f t="shared" ref="W16:X16" si="60">(U16-U15)/U15</f>
        <v>0</v>
      </c>
      <c r="X16" s="181">
        <f t="shared" si="60"/>
        <v>0.00368561549</v>
      </c>
      <c r="Y16" s="166"/>
      <c r="Z16" s="166"/>
      <c r="AA16" s="166">
        <v>724100.0</v>
      </c>
      <c r="AB16" s="166">
        <v>7.070128427E9</v>
      </c>
      <c r="AC16" s="7">
        <f t="shared" si="4"/>
        <v>0.00010241681</v>
      </c>
      <c r="AE16" s="179" t="s">
        <v>1270</v>
      </c>
      <c r="AF16" s="166">
        <v>306.0</v>
      </c>
      <c r="AG16" s="166">
        <v>310.0</v>
      </c>
      <c r="AH16" s="166">
        <v>306.0</v>
      </c>
      <c r="AI16" s="166">
        <v>310.0</v>
      </c>
      <c r="AJ16" s="180">
        <v>310.0</v>
      </c>
      <c r="AK16" s="166">
        <v>6177.72</v>
      </c>
      <c r="AL16" s="181">
        <f t="shared" ref="AL16:AM16" si="61">(AJ16-AJ15)/AJ15</f>
        <v>0.01307189542</v>
      </c>
      <c r="AM16" s="181">
        <f t="shared" si="61"/>
        <v>0.01016142876</v>
      </c>
      <c r="AN16" s="166"/>
      <c r="AO16" s="166"/>
      <c r="AP16" s="166">
        <v>600.0</v>
      </c>
      <c r="AQ16" s="166">
        <v>7.070128427E9</v>
      </c>
      <c r="AR16" s="7">
        <f t="shared" si="6"/>
        <v>0.00000008486408786</v>
      </c>
      <c r="AT16" s="179">
        <v>43750.0</v>
      </c>
      <c r="AU16" s="166">
        <v>300.0</v>
      </c>
      <c r="AV16" s="166">
        <v>304.0</v>
      </c>
      <c r="AW16" s="166">
        <v>300.0</v>
      </c>
      <c r="AX16" s="166">
        <v>302.0</v>
      </c>
      <c r="AY16" s="180">
        <v>302.0</v>
      </c>
      <c r="AZ16" s="166">
        <v>6183.505</v>
      </c>
      <c r="BA16" s="181">
        <f t="shared" ref="BA16:BB16" si="62">(AY16-AY15)/AY15</f>
        <v>0.006666666667</v>
      </c>
      <c r="BB16" s="181">
        <f t="shared" si="62"/>
        <v>-0.001660695364</v>
      </c>
      <c r="BC16" s="166"/>
      <c r="BD16" s="166"/>
      <c r="BE16" s="166">
        <v>6057800.0</v>
      </c>
      <c r="BF16" s="166">
        <v>7.070128427E9</v>
      </c>
      <c r="BG16" s="166">
        <f t="shared" si="8"/>
        <v>0.000856816119</v>
      </c>
      <c r="BH16" s="181">
        <f t="shared" si="14"/>
        <v>0.002409387998</v>
      </c>
      <c r="BI16" s="166"/>
      <c r="BJ16" s="166">
        <f t="shared" si="9"/>
        <v>0.0002764200142</v>
      </c>
    </row>
    <row r="17">
      <c r="A17" s="179" t="s">
        <v>1271</v>
      </c>
      <c r="B17" s="166">
        <v>196.0</v>
      </c>
      <c r="C17" s="166">
        <v>197.0</v>
      </c>
      <c r="D17" s="166">
        <v>195.0</v>
      </c>
      <c r="E17" s="166">
        <v>195.0</v>
      </c>
      <c r="F17" s="180">
        <v>195.0</v>
      </c>
      <c r="G17" s="166">
        <v>5262.817</v>
      </c>
      <c r="H17" s="181">
        <f t="shared" ref="H17:I17" si="63">(F17-F16)/F16</f>
        <v>-0.005102040816</v>
      </c>
      <c r="I17" s="181">
        <f t="shared" si="63"/>
        <v>-0.005818703613</v>
      </c>
      <c r="J17" s="166"/>
      <c r="K17" s="166"/>
      <c r="L17" s="166">
        <v>1039100.0</v>
      </c>
      <c r="M17" s="166">
        <v>7.070128427E9</v>
      </c>
      <c r="N17" s="7">
        <f t="shared" si="2"/>
        <v>0.0001469704562</v>
      </c>
      <c r="P17" s="179" t="s">
        <v>1272</v>
      </c>
      <c r="Q17" s="166">
        <v>210.0</v>
      </c>
      <c r="R17" s="166">
        <v>210.0</v>
      </c>
      <c r="S17" s="166">
        <v>210.0</v>
      </c>
      <c r="T17" s="166">
        <v>210.0</v>
      </c>
      <c r="U17" s="180">
        <v>210.0</v>
      </c>
      <c r="V17" s="166">
        <v>6113.653</v>
      </c>
      <c r="W17" s="181">
        <f t="shared" ref="W17:X17" si="64">(U17-U16)/U16</f>
        <v>0</v>
      </c>
      <c r="X17" s="181">
        <f t="shared" si="64"/>
        <v>0.009752743532</v>
      </c>
      <c r="Y17" s="166"/>
      <c r="Z17" s="166"/>
      <c r="AA17" s="166">
        <v>20000.0</v>
      </c>
      <c r="AB17" s="166">
        <v>7.070128427E9</v>
      </c>
      <c r="AC17" s="7">
        <f t="shared" si="4"/>
        <v>0.000002828802929</v>
      </c>
      <c r="AE17" s="179" t="s">
        <v>1273</v>
      </c>
      <c r="AF17" s="166">
        <v>310.0</v>
      </c>
      <c r="AG17" s="166">
        <v>310.0</v>
      </c>
      <c r="AH17" s="166">
        <v>310.0</v>
      </c>
      <c r="AI17" s="166">
        <v>310.0</v>
      </c>
      <c r="AJ17" s="180">
        <v>310.0</v>
      </c>
      <c r="AK17" s="166">
        <v>6169.843</v>
      </c>
      <c r="AL17" s="181">
        <f t="shared" ref="AL17:AM17" si="65">(AJ17-AJ16)/AJ16</f>
        <v>0</v>
      </c>
      <c r="AM17" s="181">
        <f t="shared" si="65"/>
        <v>-0.001275065882</v>
      </c>
      <c r="AN17" s="166"/>
      <c r="AO17" s="166"/>
      <c r="AP17" s="166">
        <v>0.0</v>
      </c>
      <c r="AQ17" s="166">
        <v>7.070128427E9</v>
      </c>
      <c r="AR17" s="7">
        <f t="shared" si="6"/>
        <v>0</v>
      </c>
      <c r="AT17" s="179">
        <v>43781.0</v>
      </c>
      <c r="AU17" s="166">
        <v>302.0</v>
      </c>
      <c r="AV17" s="166">
        <v>304.0</v>
      </c>
      <c r="AW17" s="166">
        <v>300.0</v>
      </c>
      <c r="AX17" s="166">
        <v>300.0</v>
      </c>
      <c r="AY17" s="180">
        <v>300.0</v>
      </c>
      <c r="AZ17" s="166">
        <v>6180.099</v>
      </c>
      <c r="BA17" s="181">
        <f t="shared" ref="BA17:BB17" si="66">(AY17-AY16)/AY16</f>
        <v>-0.006622516556</v>
      </c>
      <c r="BB17" s="181">
        <f t="shared" si="66"/>
        <v>-0.0005508202872</v>
      </c>
      <c r="BC17" s="166"/>
      <c r="BD17" s="166"/>
      <c r="BE17" s="166">
        <v>8708400.0</v>
      </c>
      <c r="BF17" s="166">
        <v>7.070128427E9</v>
      </c>
      <c r="BG17" s="166">
        <f t="shared" si="8"/>
        <v>0.001231717371</v>
      </c>
      <c r="BH17" s="181">
        <f t="shared" si="14"/>
        <v>-0.002931139343</v>
      </c>
      <c r="BI17" s="166"/>
      <c r="BJ17" s="166">
        <f t="shared" si="9"/>
        <v>0.0003453791576</v>
      </c>
    </row>
    <row r="18">
      <c r="A18" s="179" t="s">
        <v>1274</v>
      </c>
      <c r="B18" s="166">
        <v>195.0</v>
      </c>
      <c r="C18" s="166">
        <v>195.0</v>
      </c>
      <c r="D18" s="166">
        <v>193.0</v>
      </c>
      <c r="E18" s="166">
        <v>194.0</v>
      </c>
      <c r="F18" s="180">
        <v>194.0</v>
      </c>
      <c r="G18" s="166">
        <v>5254.362</v>
      </c>
      <c r="H18" s="181">
        <f t="shared" ref="H18:I18" si="67">(F18-F17)/F17</f>
        <v>-0.005128205128</v>
      </c>
      <c r="I18" s="181">
        <f t="shared" si="67"/>
        <v>-0.001606554057</v>
      </c>
      <c r="J18" s="166"/>
      <c r="K18" s="166"/>
      <c r="L18" s="166">
        <v>1017000.0</v>
      </c>
      <c r="M18" s="166">
        <v>7.070128427E9</v>
      </c>
      <c r="N18" s="7">
        <f t="shared" si="2"/>
        <v>0.0001438446289</v>
      </c>
      <c r="P18" s="179" t="s">
        <v>1275</v>
      </c>
      <c r="Q18" s="166">
        <v>212.0</v>
      </c>
      <c r="R18" s="166">
        <v>212.0</v>
      </c>
      <c r="S18" s="166">
        <v>208.0</v>
      </c>
      <c r="T18" s="166">
        <v>212.0</v>
      </c>
      <c r="U18" s="180">
        <v>212.0</v>
      </c>
      <c r="V18" s="166">
        <v>6119.419</v>
      </c>
      <c r="W18" s="181">
        <f t="shared" ref="W18:X18" si="68">(U18-U17)/U17</f>
        <v>0.009523809524</v>
      </c>
      <c r="X18" s="181">
        <f t="shared" si="68"/>
        <v>0.00094313498</v>
      </c>
      <c r="Y18" s="166"/>
      <c r="Z18" s="166"/>
      <c r="AA18" s="166">
        <v>328900.0</v>
      </c>
      <c r="AB18" s="166">
        <v>7.070128427E9</v>
      </c>
      <c r="AC18" s="7">
        <f t="shared" si="4"/>
        <v>0.00004651966416</v>
      </c>
      <c r="AE18" s="179" t="s">
        <v>1276</v>
      </c>
      <c r="AF18" s="166">
        <v>310.0</v>
      </c>
      <c r="AG18" s="166">
        <v>310.0</v>
      </c>
      <c r="AH18" s="166">
        <v>310.0</v>
      </c>
      <c r="AI18" s="166">
        <v>310.0</v>
      </c>
      <c r="AJ18" s="180">
        <v>310.0</v>
      </c>
      <c r="AK18" s="166">
        <v>6089.305</v>
      </c>
      <c r="AL18" s="181">
        <f t="shared" ref="AL18:AM18" si="69">(AJ18-AJ17)/AJ17</f>
        <v>0</v>
      </c>
      <c r="AM18" s="181">
        <f t="shared" si="69"/>
        <v>-0.01305349261</v>
      </c>
      <c r="AN18" s="166"/>
      <c r="AO18" s="166"/>
      <c r="AP18" s="166">
        <v>0.0</v>
      </c>
      <c r="AQ18" s="166">
        <v>7.070128427E9</v>
      </c>
      <c r="AR18" s="7">
        <f t="shared" si="6"/>
        <v>0</v>
      </c>
      <c r="AT18" s="179">
        <v>43811.0</v>
      </c>
      <c r="AU18" s="166">
        <v>300.0</v>
      </c>
      <c r="AV18" s="166">
        <v>300.0</v>
      </c>
      <c r="AW18" s="166">
        <v>300.0</v>
      </c>
      <c r="AX18" s="166">
        <v>300.0</v>
      </c>
      <c r="AY18" s="180">
        <v>300.0</v>
      </c>
      <c r="AZ18" s="166">
        <v>6139.397</v>
      </c>
      <c r="BA18" s="181">
        <f t="shared" ref="BA18:BB18" si="70">(AY18-AY17)/AY17</f>
        <v>0</v>
      </c>
      <c r="BB18" s="181">
        <f t="shared" si="70"/>
        <v>-0.006585978639</v>
      </c>
      <c r="BC18" s="166"/>
      <c r="BD18" s="166"/>
      <c r="BE18" s="166">
        <v>7349500.0</v>
      </c>
      <c r="BF18" s="166">
        <v>7.070128427E9</v>
      </c>
      <c r="BG18" s="166">
        <f t="shared" si="8"/>
        <v>0.001039514356</v>
      </c>
      <c r="BH18" s="181">
        <f t="shared" si="14"/>
        <v>0.001098901099</v>
      </c>
      <c r="BI18" s="166"/>
      <c r="BJ18" s="166">
        <f t="shared" si="9"/>
        <v>0.0003074696623</v>
      </c>
    </row>
    <row r="19">
      <c r="A19" s="179" t="s">
        <v>1277</v>
      </c>
      <c r="B19" s="166">
        <v>194.0</v>
      </c>
      <c r="C19" s="166">
        <v>194.0</v>
      </c>
      <c r="D19" s="166">
        <v>193.0</v>
      </c>
      <c r="E19" s="166">
        <v>193.0</v>
      </c>
      <c r="F19" s="180">
        <v>193.0</v>
      </c>
      <c r="G19" s="166">
        <v>5231.652</v>
      </c>
      <c r="H19" s="181">
        <f t="shared" ref="H19:I19" si="71">(F19-F18)/F18</f>
        <v>-0.005154639175</v>
      </c>
      <c r="I19" s="181">
        <f t="shared" si="71"/>
        <v>-0.004322123219</v>
      </c>
      <c r="J19" s="166"/>
      <c r="K19" s="166"/>
      <c r="L19" s="166">
        <v>1151800.0</v>
      </c>
      <c r="M19" s="166">
        <v>7.070128427E9</v>
      </c>
      <c r="N19" s="7">
        <f t="shared" si="2"/>
        <v>0.0001629107607</v>
      </c>
      <c r="P19" s="179" t="s">
        <v>1279</v>
      </c>
      <c r="Q19" s="166">
        <v>212.0</v>
      </c>
      <c r="R19" s="166">
        <v>212.0</v>
      </c>
      <c r="S19" s="166">
        <v>208.0</v>
      </c>
      <c r="T19" s="166">
        <v>208.0</v>
      </c>
      <c r="U19" s="180">
        <v>208.0</v>
      </c>
      <c r="V19" s="166">
        <v>6133.963</v>
      </c>
      <c r="W19" s="181">
        <f t="shared" ref="W19:X19" si="72">(U19-U18)/U18</f>
        <v>-0.01886792453</v>
      </c>
      <c r="X19" s="181">
        <f t="shared" si="72"/>
        <v>0.002376696219</v>
      </c>
      <c r="Y19" s="166"/>
      <c r="Z19" s="166"/>
      <c r="AA19" s="166">
        <v>3022500.0</v>
      </c>
      <c r="AB19" s="166">
        <v>7.070128427E9</v>
      </c>
      <c r="AC19" s="7">
        <f t="shared" si="4"/>
        <v>0.0004275028426</v>
      </c>
      <c r="AE19" s="179" t="s">
        <v>1280</v>
      </c>
      <c r="AF19" s="166">
        <v>310.0</v>
      </c>
      <c r="AG19" s="166">
        <v>310.0</v>
      </c>
      <c r="AH19" s="166">
        <v>310.0</v>
      </c>
      <c r="AI19" s="166">
        <v>310.0</v>
      </c>
      <c r="AJ19" s="180">
        <v>310.0</v>
      </c>
      <c r="AK19" s="166">
        <v>6081.867</v>
      </c>
      <c r="AL19" s="181">
        <f t="shared" ref="AL19:AM19" si="73">(AJ19-AJ18)/AJ18</f>
        <v>0</v>
      </c>
      <c r="AM19" s="181">
        <f t="shared" si="73"/>
        <v>-0.001221485867</v>
      </c>
      <c r="AN19" s="166"/>
      <c r="AO19" s="166"/>
      <c r="AP19" s="166">
        <v>0.0</v>
      </c>
      <c r="AQ19" s="166">
        <v>7.070128427E9</v>
      </c>
      <c r="AR19" s="7">
        <f t="shared" si="6"/>
        <v>0</v>
      </c>
      <c r="AT19" s="179" t="s">
        <v>1281</v>
      </c>
      <c r="AU19" s="166">
        <v>300.0</v>
      </c>
      <c r="AV19" s="166">
        <v>302.0</v>
      </c>
      <c r="AW19" s="166">
        <v>298.0</v>
      </c>
      <c r="AX19" s="166">
        <v>300.0</v>
      </c>
      <c r="AY19" s="180">
        <v>300.0</v>
      </c>
      <c r="AZ19" s="166">
        <v>6197.318</v>
      </c>
      <c r="BA19" s="181">
        <f t="shared" ref="BA19:BB19" si="74">(AY19-AY18)/AY18</f>
        <v>0</v>
      </c>
      <c r="BB19" s="181">
        <f t="shared" si="74"/>
        <v>0.009434314152</v>
      </c>
      <c r="BC19" s="166"/>
      <c r="BD19" s="166"/>
      <c r="BE19" s="166">
        <v>9315000.0</v>
      </c>
      <c r="BF19" s="166">
        <v>7.070128427E9</v>
      </c>
      <c r="BG19" s="166">
        <f t="shared" si="8"/>
        <v>0.001317514964</v>
      </c>
      <c r="BH19" s="181">
        <f t="shared" si="14"/>
        <v>-0.006005640926</v>
      </c>
      <c r="BI19" s="166"/>
      <c r="BJ19" s="166">
        <f t="shared" si="9"/>
        <v>0.0004769821418</v>
      </c>
    </row>
    <row r="20">
      <c r="A20" s="179" t="s">
        <v>1282</v>
      </c>
      <c r="B20" s="166">
        <v>193.0</v>
      </c>
      <c r="C20" s="166">
        <v>194.0</v>
      </c>
      <c r="D20" s="166">
        <v>193.0</v>
      </c>
      <c r="E20" s="166">
        <v>193.0</v>
      </c>
      <c r="F20" s="180">
        <v>193.0</v>
      </c>
      <c r="G20" s="166">
        <v>5191.912</v>
      </c>
      <c r="H20" s="181">
        <f t="shared" ref="H20:I20" si="75">(F20-F19)/F19</f>
        <v>0</v>
      </c>
      <c r="I20" s="181">
        <f t="shared" si="75"/>
        <v>-0.007596070992</v>
      </c>
      <c r="J20" s="166"/>
      <c r="K20" s="166"/>
      <c r="L20" s="166">
        <v>1055900.0</v>
      </c>
      <c r="M20" s="166">
        <v>7.070128427E9</v>
      </c>
      <c r="N20" s="7">
        <f t="shared" si="2"/>
        <v>0.0001493466506</v>
      </c>
      <c r="P20" s="179" t="s">
        <v>1283</v>
      </c>
      <c r="Q20" s="166">
        <v>210.0</v>
      </c>
      <c r="R20" s="166">
        <v>210.0</v>
      </c>
      <c r="S20" s="166">
        <v>210.0</v>
      </c>
      <c r="T20" s="166">
        <v>210.0</v>
      </c>
      <c r="U20" s="180">
        <v>210.0</v>
      </c>
      <c r="V20" s="166">
        <v>6167.666</v>
      </c>
      <c r="W20" s="181">
        <f t="shared" ref="W20:X20" si="76">(U20-U19)/U19</f>
        <v>0.009615384615</v>
      </c>
      <c r="X20" s="181">
        <f t="shared" si="76"/>
        <v>0.005494490267</v>
      </c>
      <c r="Y20" s="166"/>
      <c r="Z20" s="166"/>
      <c r="AA20" s="166">
        <v>731400.0</v>
      </c>
      <c r="AB20" s="166">
        <v>7.070128427E9</v>
      </c>
      <c r="AC20" s="7">
        <f t="shared" si="4"/>
        <v>0.0001034493231</v>
      </c>
      <c r="AE20" s="179" t="s">
        <v>1284</v>
      </c>
      <c r="AF20" s="166">
        <v>306.0</v>
      </c>
      <c r="AG20" s="166">
        <v>310.0</v>
      </c>
      <c r="AH20" s="166">
        <v>300.0</v>
      </c>
      <c r="AI20" s="166">
        <v>310.0</v>
      </c>
      <c r="AJ20" s="180">
        <v>310.0</v>
      </c>
      <c r="AK20" s="166">
        <v>6176.094</v>
      </c>
      <c r="AL20" s="181">
        <f t="shared" ref="AL20:AM20" si="77">(AJ20-AJ19)/AJ19</f>
        <v>0</v>
      </c>
      <c r="AM20" s="181">
        <f t="shared" si="77"/>
        <v>0.01549310434</v>
      </c>
      <c r="AN20" s="166"/>
      <c r="AO20" s="166"/>
      <c r="AP20" s="166" t="s">
        <v>1454</v>
      </c>
      <c r="AQ20" s="166">
        <v>7.070128427E9</v>
      </c>
      <c r="AR20" s="7">
        <f t="shared" si="6"/>
        <v>0.06081926297</v>
      </c>
      <c r="AT20" s="179" t="s">
        <v>1285</v>
      </c>
      <c r="AU20" s="166">
        <v>300.0</v>
      </c>
      <c r="AV20" s="166">
        <v>302.0</v>
      </c>
      <c r="AW20" s="166">
        <v>300.0</v>
      </c>
      <c r="AX20" s="166">
        <v>300.0</v>
      </c>
      <c r="AY20" s="180">
        <v>300.0</v>
      </c>
      <c r="AZ20" s="166">
        <v>6211.592</v>
      </c>
      <c r="BA20" s="181">
        <f t="shared" ref="BA20:BB20" si="78">(AY20-AY19)/AY19</f>
        <v>0</v>
      </c>
      <c r="BB20" s="181">
        <f t="shared" si="78"/>
        <v>0.002303254408</v>
      </c>
      <c r="BC20" s="166"/>
      <c r="BD20" s="166"/>
      <c r="BE20" s="166">
        <v>5300300.0</v>
      </c>
      <c r="BF20" s="166">
        <v>7.070128427E9</v>
      </c>
      <c r="BG20" s="166">
        <f t="shared" si="8"/>
        <v>0.0007496752081</v>
      </c>
      <c r="BH20" s="181">
        <f t="shared" si="14"/>
        <v>0.002403846154</v>
      </c>
      <c r="BI20" s="166"/>
      <c r="BJ20" s="166">
        <f t="shared" si="9"/>
        <v>0.01545543354</v>
      </c>
    </row>
    <row r="21">
      <c r="A21" s="179" t="s">
        <v>1286</v>
      </c>
      <c r="B21" s="166">
        <v>193.0</v>
      </c>
      <c r="C21" s="166">
        <v>193.0</v>
      </c>
      <c r="D21" s="166">
        <v>191.0</v>
      </c>
      <c r="E21" s="166">
        <v>192.0</v>
      </c>
      <c r="F21" s="180">
        <v>192.0</v>
      </c>
      <c r="G21" s="166">
        <v>5162.477</v>
      </c>
      <c r="H21" s="181">
        <f t="shared" ref="H21:I21" si="79">(F21-F20)/F20</f>
        <v>-0.00518134715</v>
      </c>
      <c r="I21" s="181">
        <f t="shared" si="79"/>
        <v>-0.005669395013</v>
      </c>
      <c r="J21" s="166"/>
      <c r="K21" s="166"/>
      <c r="L21" s="166">
        <v>1045600.0</v>
      </c>
      <c r="M21" s="166">
        <v>7.070128427E9</v>
      </c>
      <c r="N21" s="7">
        <f t="shared" si="2"/>
        <v>0.0001478898171</v>
      </c>
      <c r="P21" s="179" t="s">
        <v>1287</v>
      </c>
      <c r="Q21" s="166">
        <v>210.0</v>
      </c>
      <c r="R21" s="166">
        <v>210.0</v>
      </c>
      <c r="S21" s="166">
        <v>208.0</v>
      </c>
      <c r="T21" s="166">
        <v>208.0</v>
      </c>
      <c r="U21" s="180">
        <v>208.0</v>
      </c>
      <c r="V21" s="166">
        <v>6109.482</v>
      </c>
      <c r="W21" s="181">
        <f t="shared" ref="W21:X21" si="80">(U21-U20)/U20</f>
        <v>-0.009523809524</v>
      </c>
      <c r="X21" s="181">
        <f t="shared" si="80"/>
        <v>-0.009433714472</v>
      </c>
      <c r="Y21" s="166"/>
      <c r="Z21" s="166"/>
      <c r="AA21" s="166">
        <v>1783700.0</v>
      </c>
      <c r="AB21" s="166">
        <v>7.070128427E9</v>
      </c>
      <c r="AC21" s="7">
        <f t="shared" si="4"/>
        <v>0.0002522867892</v>
      </c>
      <c r="AE21" s="179" t="s">
        <v>1288</v>
      </c>
      <c r="AF21" s="166">
        <v>310.0</v>
      </c>
      <c r="AG21" s="166">
        <v>310.0</v>
      </c>
      <c r="AH21" s="166">
        <v>300.0</v>
      </c>
      <c r="AI21" s="166">
        <v>300.0</v>
      </c>
      <c r="AJ21" s="180">
        <v>300.0</v>
      </c>
      <c r="AK21" s="166">
        <v>6147.876</v>
      </c>
      <c r="AL21" s="181">
        <f t="shared" ref="AL21:AM21" si="81">(AJ21-AJ20)/AJ20</f>
        <v>-0.03225806452</v>
      </c>
      <c r="AM21" s="181">
        <f t="shared" si="81"/>
        <v>-0.004568907144</v>
      </c>
      <c r="AN21" s="166"/>
      <c r="AO21" s="166"/>
      <c r="AP21" s="166" t="s">
        <v>1455</v>
      </c>
      <c r="AQ21" s="166">
        <v>7.070128427E9</v>
      </c>
      <c r="AR21" s="7">
        <f t="shared" si="6"/>
        <v>0.1093332332</v>
      </c>
      <c r="AT21" s="179" t="s">
        <v>1289</v>
      </c>
      <c r="AU21" s="166">
        <v>300.0</v>
      </c>
      <c r="AV21" s="166">
        <v>302.0</v>
      </c>
      <c r="AW21" s="166">
        <v>300.0</v>
      </c>
      <c r="AX21" s="166">
        <v>300.0</v>
      </c>
      <c r="AY21" s="180">
        <v>300.0</v>
      </c>
      <c r="AZ21" s="166">
        <v>6244.352</v>
      </c>
      <c r="BA21" s="181">
        <f t="shared" ref="BA21:BB21" si="82">(AY21-AY20)/AY20</f>
        <v>0</v>
      </c>
      <c r="BB21" s="181">
        <f t="shared" si="82"/>
        <v>0.00527401027</v>
      </c>
      <c r="BC21" s="166"/>
      <c r="BD21" s="166"/>
      <c r="BE21" s="166">
        <v>1.01997E7</v>
      </c>
      <c r="BF21" s="166">
        <v>7.070128427E9</v>
      </c>
      <c r="BG21" s="166">
        <f t="shared" si="8"/>
        <v>0.001442647062</v>
      </c>
      <c r="BH21" s="181">
        <f t="shared" si="14"/>
        <v>-0.0117408053</v>
      </c>
      <c r="BI21" s="166"/>
      <c r="BJ21" s="166">
        <f t="shared" si="9"/>
        <v>0.02779401421</v>
      </c>
    </row>
    <row r="22">
      <c r="A22" s="179" t="s">
        <v>1290</v>
      </c>
      <c r="B22" s="166">
        <v>192.0</v>
      </c>
      <c r="C22" s="166">
        <v>194.0</v>
      </c>
      <c r="D22" s="166">
        <v>192.0</v>
      </c>
      <c r="E22" s="166">
        <v>192.0</v>
      </c>
      <c r="F22" s="180">
        <v>192.0</v>
      </c>
      <c r="G22" s="166">
        <v>5111.392</v>
      </c>
      <c r="H22" s="181">
        <f t="shared" ref="H22:I22" si="83">(F22-F21)/F21</f>
        <v>0</v>
      </c>
      <c r="I22" s="181">
        <f t="shared" si="83"/>
        <v>-0.009895443602</v>
      </c>
      <c r="J22" s="166"/>
      <c r="K22" s="166"/>
      <c r="L22" s="166">
        <v>1092500.0</v>
      </c>
      <c r="M22" s="166">
        <v>7.070128427E9</v>
      </c>
      <c r="N22" s="7">
        <f t="shared" si="2"/>
        <v>0.00015452336</v>
      </c>
      <c r="P22" s="179" t="s">
        <v>1291</v>
      </c>
      <c r="Q22" s="166">
        <v>208.0</v>
      </c>
      <c r="R22" s="166">
        <v>208.0</v>
      </c>
      <c r="S22" s="166">
        <v>208.0</v>
      </c>
      <c r="T22" s="166">
        <v>208.0</v>
      </c>
      <c r="U22" s="180">
        <v>208.0</v>
      </c>
      <c r="V22" s="166">
        <v>6183.391</v>
      </c>
      <c r="W22" s="181">
        <f t="shared" ref="W22:X22" si="84">(U22-U21)/U21</f>
        <v>0</v>
      </c>
      <c r="X22" s="181">
        <f t="shared" si="84"/>
        <v>0.01209742495</v>
      </c>
      <c r="Y22" s="166"/>
      <c r="Z22" s="166"/>
      <c r="AA22" s="166">
        <v>133500.0</v>
      </c>
      <c r="AB22" s="166">
        <v>7.070128427E9</v>
      </c>
      <c r="AC22" s="7">
        <f t="shared" si="4"/>
        <v>0.00001888225955</v>
      </c>
      <c r="AE22" s="179" t="s">
        <v>1292</v>
      </c>
      <c r="AF22" s="166">
        <v>262.0</v>
      </c>
      <c r="AG22" s="166">
        <v>284.0</v>
      </c>
      <c r="AH22" s="166">
        <v>262.0</v>
      </c>
      <c r="AI22" s="166">
        <v>284.0</v>
      </c>
      <c r="AJ22" s="180">
        <v>284.0</v>
      </c>
      <c r="AK22" s="166">
        <v>6163.596</v>
      </c>
      <c r="AL22" s="181">
        <f t="shared" ref="AL22:AM22" si="85">(AJ22-AJ21)/AJ21</f>
        <v>-0.05333333333</v>
      </c>
      <c r="AM22" s="181">
        <f t="shared" si="85"/>
        <v>0.002556980655</v>
      </c>
      <c r="AN22" s="166"/>
      <c r="AO22" s="166"/>
      <c r="AP22" s="166">
        <v>36100.0</v>
      </c>
      <c r="AQ22" s="166">
        <v>7.070128427E9</v>
      </c>
      <c r="AR22" s="7">
        <f t="shared" si="6"/>
        <v>0.000005105989286</v>
      </c>
      <c r="AT22" s="179" t="s">
        <v>1293</v>
      </c>
      <c r="AU22" s="166">
        <v>300.0</v>
      </c>
      <c r="AV22" s="166">
        <v>304.0</v>
      </c>
      <c r="AW22" s="166">
        <v>300.0</v>
      </c>
      <c r="AX22" s="166">
        <v>300.0</v>
      </c>
      <c r="AY22" s="180">
        <v>300.0</v>
      </c>
      <c r="AZ22" s="166">
        <v>6287.25</v>
      </c>
      <c r="BA22" s="181">
        <f t="shared" ref="BA22:BB22" si="86">(AY22-AY21)/AY21</f>
        <v>0</v>
      </c>
      <c r="BB22" s="181">
        <f t="shared" si="86"/>
        <v>0.006869888181</v>
      </c>
      <c r="BC22" s="166"/>
      <c r="BD22" s="166"/>
      <c r="BE22" s="166">
        <v>5371400.0</v>
      </c>
      <c r="BF22" s="166">
        <v>7.070128427E9</v>
      </c>
      <c r="BG22" s="166">
        <f t="shared" si="8"/>
        <v>0.0007597316025</v>
      </c>
      <c r="BH22" s="181">
        <f t="shared" si="14"/>
        <v>-0.01333333333</v>
      </c>
      <c r="BI22" s="166"/>
      <c r="BJ22" s="166">
        <f t="shared" si="9"/>
        <v>0.0002345608028</v>
      </c>
    </row>
    <row r="23">
      <c r="A23" s="179" t="s">
        <v>1294</v>
      </c>
      <c r="B23" s="166">
        <v>192.0</v>
      </c>
      <c r="C23" s="166">
        <v>193.0</v>
      </c>
      <c r="D23" s="166">
        <v>191.0</v>
      </c>
      <c r="E23" s="166">
        <v>191.0</v>
      </c>
      <c r="F23" s="180">
        <v>191.0</v>
      </c>
      <c r="G23" s="166">
        <v>5042.87</v>
      </c>
      <c r="H23" s="181">
        <f t="shared" ref="H23:I23" si="87">(F23-F22)/F22</f>
        <v>-0.005208333333</v>
      </c>
      <c r="I23" s="181">
        <f t="shared" si="87"/>
        <v>-0.01340574153</v>
      </c>
      <c r="J23" s="166"/>
      <c r="K23" s="166"/>
      <c r="L23" s="166">
        <v>1113800.0</v>
      </c>
      <c r="M23" s="166">
        <v>7.070128427E9</v>
      </c>
      <c r="N23" s="7">
        <f t="shared" si="2"/>
        <v>0.0001575360351</v>
      </c>
      <c r="P23" s="179" t="s">
        <v>1295</v>
      </c>
      <c r="Q23" s="166">
        <v>208.0</v>
      </c>
      <c r="R23" s="166">
        <v>208.0</v>
      </c>
      <c r="S23" s="166">
        <v>208.0</v>
      </c>
      <c r="T23" s="166">
        <v>208.0</v>
      </c>
      <c r="U23" s="180">
        <v>208.0</v>
      </c>
      <c r="V23" s="166">
        <v>6221.013</v>
      </c>
      <c r="W23" s="181">
        <f t="shared" ref="W23:X23" si="88">(U23-U22)/U22</f>
        <v>0</v>
      </c>
      <c r="X23" s="181">
        <f t="shared" si="88"/>
        <v>0.006084363742</v>
      </c>
      <c r="Y23" s="166"/>
      <c r="Z23" s="166"/>
      <c r="AA23" s="166">
        <v>107700.0</v>
      </c>
      <c r="AB23" s="166">
        <v>7.070128427E9</v>
      </c>
      <c r="AC23" s="7">
        <f t="shared" si="4"/>
        <v>0.00001523310377</v>
      </c>
      <c r="AE23" s="179" t="s">
        <v>1296</v>
      </c>
      <c r="AF23" s="166">
        <v>284.0</v>
      </c>
      <c r="AG23" s="166">
        <v>284.0</v>
      </c>
      <c r="AH23" s="166">
        <v>284.0</v>
      </c>
      <c r="AI23" s="166">
        <v>284.0</v>
      </c>
      <c r="AJ23" s="180">
        <v>284.0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7.070128427E9</v>
      </c>
      <c r="AR23" s="7">
        <f t="shared" si="6"/>
        <v>0</v>
      </c>
      <c r="AT23" s="179" t="s">
        <v>1297</v>
      </c>
      <c r="AU23" s="166">
        <v>302.0</v>
      </c>
      <c r="AV23" s="166">
        <v>302.0</v>
      </c>
      <c r="AW23" s="166">
        <v>298.0</v>
      </c>
      <c r="AX23" s="166">
        <v>300.0</v>
      </c>
      <c r="AY23" s="180">
        <v>300.0</v>
      </c>
      <c r="AZ23" s="166">
        <v>6249.93</v>
      </c>
      <c r="BA23" s="181">
        <f t="shared" ref="BA23:BB23" si="90">(AY23-AY22)/AY22</f>
        <v>0</v>
      </c>
      <c r="BB23" s="181">
        <f t="shared" si="90"/>
        <v>-0.005935822498</v>
      </c>
      <c r="BC23" s="166"/>
      <c r="BD23" s="166"/>
      <c r="BE23" s="166">
        <v>3569800.0</v>
      </c>
      <c r="BF23" s="166">
        <v>7.070128427E9</v>
      </c>
      <c r="BG23" s="166">
        <f t="shared" si="8"/>
        <v>0.0005049130347</v>
      </c>
      <c r="BH23" s="181">
        <f t="shared" si="14"/>
        <v>-0.001302083333</v>
      </c>
      <c r="BI23" s="166"/>
      <c r="BJ23" s="166">
        <f t="shared" si="9"/>
        <v>0.0001694205434</v>
      </c>
    </row>
    <row r="24">
      <c r="A24" s="182" t="s">
        <v>1298</v>
      </c>
      <c r="B24" s="183">
        <v>191.0</v>
      </c>
      <c r="C24" s="183">
        <v>193.0</v>
      </c>
      <c r="D24" s="183">
        <v>191.0</v>
      </c>
      <c r="E24" s="183">
        <v>193.0</v>
      </c>
      <c r="F24" s="184">
        <v>193.0</v>
      </c>
      <c r="G24" s="183">
        <v>5027.704</v>
      </c>
      <c r="H24" s="185">
        <f t="shared" ref="H24:I24" si="91">(F24-F23)/F23</f>
        <v>0.01047120419</v>
      </c>
      <c r="I24" s="185">
        <f t="shared" si="91"/>
        <v>-0.003007414429</v>
      </c>
      <c r="J24" s="185">
        <f t="shared" ref="J24:J34" si="96">$G$65+(I24*$G$66)</f>
        <v>-0.00197453077</v>
      </c>
      <c r="K24" s="185">
        <f t="shared" ref="K24:K34" si="97">I24-J24</f>
        <v>-0.001032883658</v>
      </c>
      <c r="L24" s="183">
        <v>1126000.0</v>
      </c>
      <c r="M24" s="183">
        <v>7.070128427E9</v>
      </c>
      <c r="N24" s="186">
        <f t="shared" si="2"/>
        <v>0.0001592616049</v>
      </c>
      <c r="O24" s="186"/>
      <c r="P24" s="182" t="s">
        <v>1299</v>
      </c>
      <c r="Q24" s="183">
        <v>208.0</v>
      </c>
      <c r="R24" s="183">
        <v>208.0</v>
      </c>
      <c r="S24" s="183">
        <v>208.0</v>
      </c>
      <c r="T24" s="183">
        <v>208.0</v>
      </c>
      <c r="U24" s="184">
        <v>208.0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-0.00017</v>
      </c>
      <c r="Z24" s="185">
        <f t="shared" ref="Z24:Z34" si="100">W24-Y24</f>
        <v>0.00017</v>
      </c>
      <c r="AA24" s="183">
        <v>0.0</v>
      </c>
      <c r="AB24" s="183">
        <v>7.070128427E9</v>
      </c>
      <c r="AC24" s="186">
        <f t="shared" si="4"/>
        <v>0</v>
      </c>
      <c r="AD24" s="186"/>
      <c r="AE24" s="182" t="s">
        <v>1300</v>
      </c>
      <c r="AF24" s="183">
        <v>284.0</v>
      </c>
      <c r="AG24" s="183">
        <v>284.0</v>
      </c>
      <c r="AH24" s="183">
        <v>284.0</v>
      </c>
      <c r="AI24" s="183">
        <v>284.0</v>
      </c>
      <c r="AJ24" s="184">
        <v>284.0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-0.0027825174</v>
      </c>
      <c r="AO24" s="185">
        <f t="shared" ref="AO24:AO34" si="103">AL24-AN24</f>
        <v>0.0027825174</v>
      </c>
      <c r="AP24" s="183">
        <v>0.0</v>
      </c>
      <c r="AQ24" s="183">
        <v>7.070128427E9</v>
      </c>
      <c r="AR24" s="186">
        <f t="shared" si="6"/>
        <v>0</v>
      </c>
      <c r="AS24" s="186"/>
      <c r="AT24" s="182" t="s">
        <v>1301</v>
      </c>
      <c r="AU24" s="183">
        <v>300.0</v>
      </c>
      <c r="AV24" s="183">
        <v>300.0</v>
      </c>
      <c r="AW24" s="183">
        <v>300.0</v>
      </c>
      <c r="AX24" s="183">
        <v>300.0</v>
      </c>
      <c r="AY24" s="184">
        <v>300.0</v>
      </c>
      <c r="AZ24" s="183">
        <v>6284.372</v>
      </c>
      <c r="BA24" s="185">
        <f t="shared" ref="BA24:BB24" si="94">(AY24-AY23)/AY23</f>
        <v>0</v>
      </c>
      <c r="BB24" s="185">
        <f t="shared" si="94"/>
        <v>0.005510781721</v>
      </c>
      <c r="BC24" s="185">
        <f t="shared" ref="BC24:BC34" si="105">$AZ$65+(BB24*$AZ$66)</f>
        <v>0.001429833221</v>
      </c>
      <c r="BD24" s="185">
        <f t="shared" ref="BD24:BD34" si="106">BA24-BC24</f>
        <v>-0.001429833221</v>
      </c>
      <c r="BE24" s="183">
        <v>5207000.0</v>
      </c>
      <c r="BF24" s="183">
        <v>7.070128427E9</v>
      </c>
      <c r="BG24" s="183">
        <f t="shared" si="8"/>
        <v>0.0007364788425</v>
      </c>
      <c r="BH24" s="187">
        <f t="shared" si="14"/>
        <v>0.002617801047</v>
      </c>
      <c r="BI24" s="187">
        <f t="shared" ref="BI24:BI34" si="107">average(BD24,AO24,Z24,K24)</f>
        <v>0.0001224501303</v>
      </c>
      <c r="BJ24" s="183">
        <f t="shared" si="9"/>
        <v>0.0002239351118</v>
      </c>
    </row>
    <row r="25">
      <c r="A25" s="179" t="s">
        <v>1302</v>
      </c>
      <c r="B25" s="166">
        <v>193.0</v>
      </c>
      <c r="C25" s="166">
        <v>196.0</v>
      </c>
      <c r="D25" s="166">
        <v>193.0</v>
      </c>
      <c r="E25" s="166">
        <v>196.0</v>
      </c>
      <c r="F25" s="180">
        <v>196.0</v>
      </c>
      <c r="G25" s="166">
        <v>5102.954</v>
      </c>
      <c r="H25" s="181">
        <f t="shared" ref="H25:I25" si="95">(F25-F24)/F24</f>
        <v>0.01554404145</v>
      </c>
      <c r="I25" s="181">
        <f t="shared" si="95"/>
        <v>0.01496707046</v>
      </c>
      <c r="J25" s="181">
        <f t="shared" si="96"/>
        <v>0.01202015152</v>
      </c>
      <c r="K25" s="181">
        <f t="shared" si="97"/>
        <v>0.002946918938</v>
      </c>
      <c r="L25" s="166">
        <v>1130600.0</v>
      </c>
      <c r="M25" s="166">
        <v>7.070128427E9</v>
      </c>
      <c r="N25" s="7">
        <f t="shared" si="2"/>
        <v>0.0001599122296</v>
      </c>
      <c r="P25" s="179" t="s">
        <v>1303</v>
      </c>
      <c r="Q25" s="166">
        <v>208.0</v>
      </c>
      <c r="R25" s="166">
        <v>208.0</v>
      </c>
      <c r="S25" s="166">
        <v>208.0</v>
      </c>
      <c r="T25" s="166">
        <v>208.0</v>
      </c>
      <c r="U25" s="180">
        <v>208.0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0.00110293547</v>
      </c>
      <c r="Z25" s="181">
        <f t="shared" si="100"/>
        <v>-0.00110293547</v>
      </c>
      <c r="AA25" s="166">
        <v>0.0</v>
      </c>
      <c r="AB25" s="166">
        <v>7.070128427E9</v>
      </c>
      <c r="AC25" s="7">
        <f t="shared" si="4"/>
        <v>0</v>
      </c>
      <c r="AE25" s="179" t="s">
        <v>1304</v>
      </c>
      <c r="AF25" s="166">
        <v>282.0</v>
      </c>
      <c r="AG25" s="166">
        <v>300.0</v>
      </c>
      <c r="AH25" s="166">
        <v>282.0</v>
      </c>
      <c r="AI25" s="166">
        <v>290.0</v>
      </c>
      <c r="AJ25" s="180">
        <v>290.0</v>
      </c>
      <c r="AK25" s="166">
        <v>6127.85</v>
      </c>
      <c r="AL25" s="181">
        <f t="shared" ref="AL25:AM25" si="101">(AJ25-AJ24)/AJ24</f>
        <v>0.02112676056</v>
      </c>
      <c r="AM25" s="181">
        <f t="shared" si="101"/>
        <v>0</v>
      </c>
      <c r="AN25" s="181">
        <f t="shared" si="102"/>
        <v>-0.00028</v>
      </c>
      <c r="AO25" s="181">
        <f t="shared" si="103"/>
        <v>0.02140676056</v>
      </c>
      <c r="AP25" s="166">
        <v>33300.0</v>
      </c>
      <c r="AQ25" s="166">
        <v>7.070128427E9</v>
      </c>
      <c r="AR25" s="7">
        <f t="shared" si="6"/>
        <v>0.000004709956876</v>
      </c>
      <c r="AT25" s="179" t="s">
        <v>1305</v>
      </c>
      <c r="AU25" s="166">
        <v>300.0</v>
      </c>
      <c r="AV25" s="166">
        <v>302.0</v>
      </c>
      <c r="AW25" s="166">
        <v>300.0</v>
      </c>
      <c r="AX25" s="166">
        <v>302.0</v>
      </c>
      <c r="AY25" s="180">
        <v>302.0</v>
      </c>
      <c r="AZ25" s="166">
        <v>6305.91</v>
      </c>
      <c r="BA25" s="181">
        <f t="shared" ref="BA25:BB25" si="104">(AY25-AY24)/AY24</f>
        <v>0.006666666667</v>
      </c>
      <c r="BB25" s="181">
        <f t="shared" si="104"/>
        <v>0.00342723187</v>
      </c>
      <c r="BC25" s="181">
        <f t="shared" si="105"/>
        <v>0.002016685872</v>
      </c>
      <c r="BD25" s="181">
        <f t="shared" si="106"/>
        <v>0.004649980795</v>
      </c>
      <c r="BE25" s="166">
        <v>5195700.0</v>
      </c>
      <c r="BF25" s="166">
        <v>7.070128427E9</v>
      </c>
      <c r="BG25" s="166">
        <f t="shared" si="8"/>
        <v>0.0007348805688</v>
      </c>
      <c r="BH25" s="188">
        <f t="shared" si="14"/>
        <v>0.01083436717</v>
      </c>
      <c r="BI25" s="188">
        <f t="shared" si="107"/>
        <v>0.006975181207</v>
      </c>
      <c r="BJ25" s="166">
        <f t="shared" si="9"/>
        <v>0.0002248756888</v>
      </c>
    </row>
    <row r="26">
      <c r="A26" s="179" t="s">
        <v>1306</v>
      </c>
      <c r="B26" s="166">
        <v>196.0</v>
      </c>
      <c r="C26" s="166">
        <v>206.0</v>
      </c>
      <c r="D26" s="166">
        <v>196.0</v>
      </c>
      <c r="E26" s="166">
        <v>206.0</v>
      </c>
      <c r="F26" s="180">
        <v>206.0</v>
      </c>
      <c r="G26" s="166">
        <v>5209.445</v>
      </c>
      <c r="H26" s="181">
        <f t="shared" ref="H26:I26" si="108">(F26-F25)/F25</f>
        <v>0.05102040816</v>
      </c>
      <c r="I26" s="181">
        <f t="shared" si="108"/>
        <v>0.02086850087</v>
      </c>
      <c r="J26" s="181">
        <f t="shared" si="96"/>
        <v>0.01661492262</v>
      </c>
      <c r="K26" s="181">
        <f t="shared" si="97"/>
        <v>0.004253578252</v>
      </c>
      <c r="L26" s="166">
        <v>8331500.0</v>
      </c>
      <c r="M26" s="166">
        <v>7.070128427E9</v>
      </c>
      <c r="N26" s="7">
        <f t="shared" si="2"/>
        <v>0.00117840858</v>
      </c>
      <c r="P26" s="179" t="s">
        <v>1308</v>
      </c>
      <c r="Q26" s="166">
        <v>208.0</v>
      </c>
      <c r="R26" s="166">
        <v>208.0</v>
      </c>
      <c r="S26" s="166">
        <v>206.0</v>
      </c>
      <c r="T26" s="166">
        <v>206.0</v>
      </c>
      <c r="U26" s="180">
        <v>206.0</v>
      </c>
      <c r="V26" s="166">
        <v>6277.165</v>
      </c>
      <c r="W26" s="181">
        <f t="shared" ref="W26:X26" si="109">(U26-U25)/U25</f>
        <v>-0.009615384615</v>
      </c>
      <c r="X26" s="181">
        <f t="shared" si="109"/>
        <v>0</v>
      </c>
      <c r="Y26" s="181">
        <f t="shared" si="99"/>
        <v>-0.00017</v>
      </c>
      <c r="Z26" s="181">
        <f t="shared" si="100"/>
        <v>-0.009445384615</v>
      </c>
      <c r="AA26" s="166">
        <v>131100.0</v>
      </c>
      <c r="AB26" s="166">
        <v>7.070128427E9</v>
      </c>
      <c r="AC26" s="7">
        <f t="shared" si="4"/>
        <v>0.0000185428032</v>
      </c>
      <c r="AE26" s="179" t="s">
        <v>1309</v>
      </c>
      <c r="AF26" s="166">
        <v>300.0</v>
      </c>
      <c r="AG26" s="166">
        <v>304.0</v>
      </c>
      <c r="AH26" s="166">
        <v>264.0</v>
      </c>
      <c r="AI26" s="166">
        <v>298.0</v>
      </c>
      <c r="AJ26" s="180">
        <v>298.0</v>
      </c>
      <c r="AK26" s="166">
        <v>6190.643</v>
      </c>
      <c r="AL26" s="181">
        <f t="shared" ref="AL26:AM26" si="110">(AJ26-AJ25)/AJ25</f>
        <v>0.0275862069</v>
      </c>
      <c r="AM26" s="181">
        <f t="shared" si="110"/>
        <v>0.01024715031</v>
      </c>
      <c r="AN26" s="181">
        <f t="shared" si="102"/>
        <v>0.004141676098</v>
      </c>
      <c r="AO26" s="181">
        <f t="shared" si="103"/>
        <v>0.0234445308</v>
      </c>
      <c r="AP26" s="166">
        <v>131500.0</v>
      </c>
      <c r="AQ26" s="166">
        <v>7.070128427E9</v>
      </c>
      <c r="AR26" s="7">
        <f t="shared" si="6"/>
        <v>0.00001859937926</v>
      </c>
      <c r="AT26" s="179" t="s">
        <v>1310</v>
      </c>
      <c r="AU26" s="166">
        <v>302.0</v>
      </c>
      <c r="AV26" s="166">
        <v>306.0</v>
      </c>
      <c r="AW26" s="166">
        <v>300.0</v>
      </c>
      <c r="AX26" s="166">
        <v>302.0</v>
      </c>
      <c r="AY26" s="180">
        <v>302.0</v>
      </c>
      <c r="AZ26" s="166">
        <v>6319.443</v>
      </c>
      <c r="BA26" s="181">
        <f t="shared" ref="BA26:BB26" si="111">(AY26-AY25)/AY25</f>
        <v>0</v>
      </c>
      <c r="BB26" s="181">
        <f t="shared" si="111"/>
        <v>0.002146082009</v>
      </c>
      <c r="BC26" s="181">
        <f t="shared" si="105"/>
        <v>0.002377534541</v>
      </c>
      <c r="BD26" s="181">
        <f t="shared" si="106"/>
        <v>-0.002377534541</v>
      </c>
      <c r="BE26" s="166">
        <v>6485300.0</v>
      </c>
      <c r="BF26" s="166">
        <v>7.070128427E9</v>
      </c>
      <c r="BG26" s="166">
        <f t="shared" si="8"/>
        <v>0.0009172817816</v>
      </c>
      <c r="BH26" s="188">
        <f t="shared" si="14"/>
        <v>0.01724780761</v>
      </c>
      <c r="BI26" s="188">
        <f t="shared" si="107"/>
        <v>0.003968797473</v>
      </c>
      <c r="BJ26" s="166">
        <f t="shared" si="9"/>
        <v>0.000533208136</v>
      </c>
    </row>
    <row r="27">
      <c r="A27" s="179" t="s">
        <v>1311</v>
      </c>
      <c r="B27" s="166">
        <v>206.0</v>
      </c>
      <c r="C27" s="166">
        <v>206.0</v>
      </c>
      <c r="D27" s="166">
        <v>199.0</v>
      </c>
      <c r="E27" s="166">
        <v>202.0</v>
      </c>
      <c r="F27" s="180">
        <v>202.0</v>
      </c>
      <c r="G27" s="166">
        <v>5302.566</v>
      </c>
      <c r="H27" s="181">
        <f t="shared" ref="H27:I27" si="112">(F27-F26)/F26</f>
        <v>-0.01941747573</v>
      </c>
      <c r="I27" s="181">
        <f t="shared" si="112"/>
        <v>0.01787541667</v>
      </c>
      <c r="J27" s="181">
        <f t="shared" si="96"/>
        <v>0.01428454916</v>
      </c>
      <c r="K27" s="181">
        <f t="shared" si="97"/>
        <v>0.003590867507</v>
      </c>
      <c r="L27" s="166">
        <v>7913200.0</v>
      </c>
      <c r="M27" s="166">
        <v>7.070128427E9</v>
      </c>
      <c r="N27" s="7">
        <f t="shared" si="2"/>
        <v>0.001119244167</v>
      </c>
      <c r="P27" s="179" t="s">
        <v>1312</v>
      </c>
      <c r="Q27" s="166">
        <v>206.0</v>
      </c>
      <c r="R27" s="166">
        <v>206.0</v>
      </c>
      <c r="S27" s="166">
        <v>206.0</v>
      </c>
      <c r="T27" s="166">
        <v>206.0</v>
      </c>
      <c r="U27" s="180">
        <v>206.0</v>
      </c>
      <c r="V27" s="166">
        <v>6314.046</v>
      </c>
      <c r="W27" s="181">
        <f t="shared" ref="W27:X27" si="113">(U27-U26)/U26</f>
        <v>0</v>
      </c>
      <c r="X27" s="181">
        <f t="shared" si="113"/>
        <v>0.005875423061</v>
      </c>
      <c r="Y27" s="181">
        <f t="shared" si="99"/>
        <v>0.0006585932881</v>
      </c>
      <c r="Z27" s="181">
        <f t="shared" si="100"/>
        <v>-0.0006585932881</v>
      </c>
      <c r="AA27" s="166">
        <v>100.0</v>
      </c>
      <c r="AB27" s="166">
        <v>7.070128427E9</v>
      </c>
      <c r="AC27" s="7">
        <f t="shared" si="4"/>
        <v>0.00000001414401464</v>
      </c>
      <c r="AE27" s="179" t="s">
        <v>1313</v>
      </c>
      <c r="AF27" s="166">
        <v>298.0</v>
      </c>
      <c r="AG27" s="166">
        <v>308.0</v>
      </c>
      <c r="AH27" s="166">
        <v>298.0</v>
      </c>
      <c r="AI27" s="166">
        <v>300.0</v>
      </c>
      <c r="AJ27" s="180">
        <v>300.0</v>
      </c>
      <c r="AK27" s="166">
        <v>6194.498</v>
      </c>
      <c r="AL27" s="181">
        <f t="shared" ref="AL27:AM27" si="114">(AJ27-AJ26)/AJ26</f>
        <v>0.006711409396</v>
      </c>
      <c r="AM27" s="181">
        <f t="shared" si="114"/>
        <v>0.0006227139895</v>
      </c>
      <c r="AN27" s="181">
        <f t="shared" si="102"/>
        <v>-0.0000112970454</v>
      </c>
      <c r="AO27" s="181">
        <f t="shared" si="103"/>
        <v>0.006722706441</v>
      </c>
      <c r="AP27" s="166">
        <v>1600.0</v>
      </c>
      <c r="AQ27" s="166">
        <v>7.070128427E9</v>
      </c>
      <c r="AR27" s="7">
        <f t="shared" si="6"/>
        <v>0.0000002263042343</v>
      </c>
      <c r="AT27" s="179" t="s">
        <v>1314</v>
      </c>
      <c r="AU27" s="166">
        <v>298.0</v>
      </c>
      <c r="AV27" s="166">
        <v>304.0</v>
      </c>
      <c r="AW27" s="166">
        <v>298.0</v>
      </c>
      <c r="AX27" s="166">
        <v>300.0</v>
      </c>
      <c r="AY27" s="180">
        <v>300.0</v>
      </c>
      <c r="AZ27" s="166">
        <v>6329.314</v>
      </c>
      <c r="BA27" s="181">
        <f t="shared" ref="BA27:BB27" si="115">(AY27-AY26)/AY26</f>
        <v>-0.006622516556</v>
      </c>
      <c r="BB27" s="181">
        <f t="shared" si="115"/>
        <v>0.001562004753</v>
      </c>
      <c r="BC27" s="181">
        <f t="shared" si="105"/>
        <v>0.002542045741</v>
      </c>
      <c r="BD27" s="181">
        <f t="shared" si="106"/>
        <v>-0.009164562298</v>
      </c>
      <c r="BE27" s="166">
        <v>9689600.0</v>
      </c>
      <c r="BF27" s="166">
        <v>7.070128427E9</v>
      </c>
      <c r="BG27" s="166">
        <f t="shared" si="8"/>
        <v>0.001370498443</v>
      </c>
      <c r="BH27" s="188">
        <f t="shared" si="14"/>
        <v>-0.004832145722</v>
      </c>
      <c r="BI27" s="188">
        <f t="shared" si="107"/>
        <v>0.0001226045906</v>
      </c>
      <c r="BJ27" s="166">
        <f t="shared" si="9"/>
        <v>0.0006224957645</v>
      </c>
    </row>
    <row r="28">
      <c r="A28" s="179" t="s">
        <v>1315</v>
      </c>
      <c r="B28" s="166">
        <v>202.0</v>
      </c>
      <c r="C28" s="166">
        <v>206.0</v>
      </c>
      <c r="D28" s="166">
        <v>202.0</v>
      </c>
      <c r="E28" s="166">
        <v>206.0</v>
      </c>
      <c r="F28" s="180">
        <v>206.0</v>
      </c>
      <c r="G28" s="166">
        <v>5296.711</v>
      </c>
      <c r="H28" s="181">
        <f t="shared" ref="H28:I28" si="116">(F28-F27)/F27</f>
        <v>0.0198019802</v>
      </c>
      <c r="I28" s="181">
        <f t="shared" si="116"/>
        <v>-0.00110418239</v>
      </c>
      <c r="J28" s="181">
        <f t="shared" si="96"/>
        <v>-0.0004927009504</v>
      </c>
      <c r="K28" s="181">
        <f t="shared" si="97"/>
        <v>-0.0006114814397</v>
      </c>
      <c r="L28" s="166">
        <v>2541100.0</v>
      </c>
      <c r="M28" s="166">
        <v>7.070128427E9</v>
      </c>
      <c r="N28" s="7">
        <f t="shared" si="2"/>
        <v>0.0003594135561</v>
      </c>
      <c r="P28" s="179" t="s">
        <v>1316</v>
      </c>
      <c r="Q28" s="166">
        <v>208.0</v>
      </c>
      <c r="R28" s="166">
        <v>216.0</v>
      </c>
      <c r="S28" s="166">
        <v>208.0</v>
      </c>
      <c r="T28" s="166">
        <v>216.0</v>
      </c>
      <c r="U28" s="180">
        <v>216.0</v>
      </c>
      <c r="V28" s="166">
        <v>6355.654</v>
      </c>
      <c r="W28" s="181">
        <f t="shared" ref="W28:X28" si="117">(U28-U27)/U27</f>
        <v>0.04854368932</v>
      </c>
      <c r="X28" s="181">
        <f t="shared" si="117"/>
        <v>0.006589752434</v>
      </c>
      <c r="Y28" s="181">
        <f t="shared" si="99"/>
        <v>0.0007593330166</v>
      </c>
      <c r="Z28" s="181">
        <f t="shared" si="100"/>
        <v>0.0477843563</v>
      </c>
      <c r="AA28" s="166">
        <v>2757300.0</v>
      </c>
      <c r="AB28" s="166">
        <v>7.070128427E9</v>
      </c>
      <c r="AC28" s="7">
        <f t="shared" si="4"/>
        <v>0.0003899929158</v>
      </c>
      <c r="AE28" s="179" t="s">
        <v>1317</v>
      </c>
      <c r="AF28" s="166">
        <v>300.0</v>
      </c>
      <c r="AG28" s="166">
        <v>300.0</v>
      </c>
      <c r="AH28" s="166">
        <v>300.0</v>
      </c>
      <c r="AI28" s="166">
        <v>300.0</v>
      </c>
      <c r="AJ28" s="180">
        <v>300.0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-0.00028</v>
      </c>
      <c r="AO28" s="181">
        <f t="shared" si="103"/>
        <v>0.00028</v>
      </c>
      <c r="AP28" s="166">
        <v>0.0</v>
      </c>
      <c r="AQ28" s="166">
        <v>7.070128427E9</v>
      </c>
      <c r="AR28" s="7">
        <f t="shared" si="6"/>
        <v>0</v>
      </c>
      <c r="AT28" s="179" t="s">
        <v>1318</v>
      </c>
      <c r="AU28" s="166">
        <v>300.0</v>
      </c>
      <c r="AV28" s="166">
        <v>304.0</v>
      </c>
      <c r="AW28" s="166">
        <v>300.0</v>
      </c>
      <c r="AX28" s="166">
        <v>300.0</v>
      </c>
      <c r="AY28" s="180">
        <v>300.0</v>
      </c>
      <c r="AZ28" s="166">
        <v>6299.539</v>
      </c>
      <c r="BA28" s="181">
        <f t="shared" ref="BA28:BB28" si="119">(AY28-AY27)/AY27</f>
        <v>0</v>
      </c>
      <c r="BB28" s="181">
        <f t="shared" si="119"/>
        <v>-0.004704301288</v>
      </c>
      <c r="BC28" s="181">
        <f t="shared" si="105"/>
        <v>0.004307013501</v>
      </c>
      <c r="BD28" s="181">
        <f t="shared" si="106"/>
        <v>-0.004307013501</v>
      </c>
      <c r="BE28" s="166">
        <v>5144800.0</v>
      </c>
      <c r="BF28" s="166">
        <v>7.070128427E9</v>
      </c>
      <c r="BG28" s="166">
        <f t="shared" si="8"/>
        <v>0.0007276812654</v>
      </c>
      <c r="BH28" s="188">
        <f t="shared" si="14"/>
        <v>0.01708641738</v>
      </c>
      <c r="BI28" s="188">
        <f t="shared" si="107"/>
        <v>0.01078646534</v>
      </c>
      <c r="BJ28" s="166">
        <f t="shared" si="9"/>
        <v>0.0003692719343</v>
      </c>
    </row>
    <row r="29">
      <c r="A29" s="189">
        <v>42795.0</v>
      </c>
      <c r="B29" s="190">
        <v>206.0</v>
      </c>
      <c r="C29" s="190">
        <v>206.0</v>
      </c>
      <c r="D29" s="190">
        <v>202.0</v>
      </c>
      <c r="E29" s="190">
        <v>202.0</v>
      </c>
      <c r="F29" s="191">
        <v>202.0</v>
      </c>
      <c r="G29" s="190">
        <v>5275.971</v>
      </c>
      <c r="H29" s="192">
        <f t="shared" ref="H29:I29" si="120">(F29-F28)/F28</f>
        <v>-0.01941747573</v>
      </c>
      <c r="I29" s="192">
        <f t="shared" si="120"/>
        <v>-0.003915637459</v>
      </c>
      <c r="J29" s="192">
        <f t="shared" si="96"/>
        <v>-0.002681660506</v>
      </c>
      <c r="K29" s="192">
        <f t="shared" si="97"/>
        <v>-0.001233976952</v>
      </c>
      <c r="L29" s="190">
        <v>1166000.0</v>
      </c>
      <c r="M29" s="190">
        <v>7.070128427E9</v>
      </c>
      <c r="N29" s="193">
        <f t="shared" si="2"/>
        <v>0.0001649192107</v>
      </c>
      <c r="O29" s="193"/>
      <c r="P29" s="189">
        <v>43132.0</v>
      </c>
      <c r="Q29" s="190">
        <v>216.0</v>
      </c>
      <c r="R29" s="190">
        <v>218.0</v>
      </c>
      <c r="S29" s="190">
        <v>214.0</v>
      </c>
      <c r="T29" s="190">
        <v>214.0</v>
      </c>
      <c r="U29" s="191">
        <v>214.0</v>
      </c>
      <c r="V29" s="190">
        <v>6339.238</v>
      </c>
      <c r="W29" s="192">
        <f t="shared" ref="W29:X29" si="121">(U29-U28)/U28</f>
        <v>-0.009259259259</v>
      </c>
      <c r="X29" s="192">
        <f t="shared" si="121"/>
        <v>-0.002582897055</v>
      </c>
      <c r="Y29" s="192">
        <f t="shared" si="99"/>
        <v>-0.000534258223</v>
      </c>
      <c r="Z29" s="192">
        <f t="shared" si="100"/>
        <v>-0.008725001036</v>
      </c>
      <c r="AA29" s="190">
        <v>263200.0</v>
      </c>
      <c r="AB29" s="190">
        <v>7.070128427E9</v>
      </c>
      <c r="AC29" s="193">
        <f t="shared" si="4"/>
        <v>0.00003722704654</v>
      </c>
      <c r="AD29" s="193"/>
      <c r="AE29" s="189">
        <v>43497.0</v>
      </c>
      <c r="AF29" s="190">
        <v>300.0</v>
      </c>
      <c r="AG29" s="190">
        <v>300.0</v>
      </c>
      <c r="AH29" s="190">
        <v>300.0</v>
      </c>
      <c r="AI29" s="190">
        <v>300.0</v>
      </c>
      <c r="AJ29" s="191">
        <v>300.0</v>
      </c>
      <c r="AK29" s="190">
        <v>6181.175</v>
      </c>
      <c r="AL29" s="192">
        <f t="shared" ref="AL29:AM29" si="122">(AJ29-AJ28)/AJ28</f>
        <v>0</v>
      </c>
      <c r="AM29" s="192">
        <f t="shared" si="122"/>
        <v>-0.002150779611</v>
      </c>
      <c r="AN29" s="192">
        <f t="shared" si="102"/>
        <v>-0.001208067855</v>
      </c>
      <c r="AO29" s="192">
        <f t="shared" si="103"/>
        <v>0.001208067855</v>
      </c>
      <c r="AP29" s="190">
        <v>0.0</v>
      </c>
      <c r="AQ29" s="190">
        <v>7.070128427E9</v>
      </c>
      <c r="AR29" s="193">
        <f t="shared" si="6"/>
        <v>0</v>
      </c>
      <c r="AS29" s="193"/>
      <c r="AT29" s="189">
        <v>43862.0</v>
      </c>
      <c r="AU29" s="190">
        <v>300.0</v>
      </c>
      <c r="AV29" s="190">
        <v>304.0</v>
      </c>
      <c r="AW29" s="190">
        <v>300.0</v>
      </c>
      <c r="AX29" s="190">
        <v>300.0</v>
      </c>
      <c r="AY29" s="191">
        <v>300.0</v>
      </c>
      <c r="AZ29" s="190">
        <v>6283.581</v>
      </c>
      <c r="BA29" s="192">
        <f t="shared" ref="BA29:BB29" si="123">(AY29-AY28)/AY28</f>
        <v>0</v>
      </c>
      <c r="BB29" s="192">
        <f t="shared" si="123"/>
        <v>-0.002533201239</v>
      </c>
      <c r="BC29" s="192">
        <f t="shared" si="105"/>
        <v>0.003695501461</v>
      </c>
      <c r="BD29" s="192">
        <f t="shared" si="106"/>
        <v>-0.003695501461</v>
      </c>
      <c r="BE29" s="190">
        <v>6731200.0</v>
      </c>
      <c r="BF29" s="190">
        <v>7.070128427E9</v>
      </c>
      <c r="BG29" s="190">
        <f t="shared" si="8"/>
        <v>0.0009520619137</v>
      </c>
      <c r="BH29" s="202">
        <f t="shared" si="14"/>
        <v>-0.007169183747</v>
      </c>
      <c r="BI29" s="202">
        <f t="shared" si="107"/>
        <v>-0.003111602899</v>
      </c>
      <c r="BJ29" s="190">
        <f t="shared" si="9"/>
        <v>0.0002885520427</v>
      </c>
    </row>
    <row r="30">
      <c r="A30" s="179">
        <v>42826.0</v>
      </c>
      <c r="B30" s="166">
        <v>202.0</v>
      </c>
      <c r="C30" s="166">
        <v>202.0</v>
      </c>
      <c r="D30" s="166">
        <v>200.0</v>
      </c>
      <c r="E30" s="166">
        <v>202.0</v>
      </c>
      <c r="F30" s="180">
        <v>202.0</v>
      </c>
      <c r="G30" s="166">
        <v>5301.183</v>
      </c>
      <c r="H30" s="181">
        <f t="shared" ref="H30:I30" si="124">(F30-F29)/F29</f>
        <v>0</v>
      </c>
      <c r="I30" s="181">
        <f t="shared" si="124"/>
        <v>0.004778646433</v>
      </c>
      <c r="J30" s="181">
        <f t="shared" si="96"/>
        <v>0.004087587212</v>
      </c>
      <c r="K30" s="181">
        <f t="shared" si="97"/>
        <v>0.0006910592213</v>
      </c>
      <c r="L30" s="166">
        <v>1129500.0</v>
      </c>
      <c r="M30" s="166">
        <v>7.070128427E9</v>
      </c>
      <c r="N30" s="7">
        <f t="shared" si="2"/>
        <v>0.0001597566454</v>
      </c>
      <c r="P30" s="179">
        <v>43160.0</v>
      </c>
      <c r="Q30" s="166">
        <v>214.0</v>
      </c>
      <c r="R30" s="166">
        <v>214.0</v>
      </c>
      <c r="S30" s="166">
        <v>214.0</v>
      </c>
      <c r="T30" s="166">
        <v>214.0</v>
      </c>
      <c r="U30" s="180">
        <v>214.0</v>
      </c>
      <c r="V30" s="166">
        <v>6251.479</v>
      </c>
      <c r="W30" s="181">
        <f t="shared" ref="W30:X30" si="125">(U30-U29)/U29</f>
        <v>0</v>
      </c>
      <c r="X30" s="181">
        <f t="shared" si="125"/>
        <v>-0.01384377744</v>
      </c>
      <c r="Y30" s="181">
        <f t="shared" si="99"/>
        <v>-0.002122346401</v>
      </c>
      <c r="Z30" s="181">
        <f t="shared" si="100"/>
        <v>0.002122346401</v>
      </c>
      <c r="AA30" s="166">
        <v>170100.0</v>
      </c>
      <c r="AB30" s="166">
        <v>7.070128427E9</v>
      </c>
      <c r="AC30" s="7">
        <f t="shared" si="4"/>
        <v>0.00002405896891</v>
      </c>
      <c r="AE30" s="179">
        <v>43525.0</v>
      </c>
      <c r="AF30" s="166">
        <v>296.0</v>
      </c>
      <c r="AG30" s="166">
        <v>308.0</v>
      </c>
      <c r="AH30" s="166">
        <v>296.0</v>
      </c>
      <c r="AI30" s="166">
        <v>308.0</v>
      </c>
      <c r="AJ30" s="180">
        <v>308.0</v>
      </c>
      <c r="AK30" s="166">
        <v>6221.01</v>
      </c>
      <c r="AL30" s="181">
        <f t="shared" ref="AL30:AM30" si="126">(AJ30-AJ29)/AJ29</f>
        <v>0.02666666667</v>
      </c>
      <c r="AM30" s="181">
        <f t="shared" si="126"/>
        <v>0.006444567578</v>
      </c>
      <c r="AN30" s="181">
        <f t="shared" si="102"/>
        <v>0.002500850244</v>
      </c>
      <c r="AO30" s="181">
        <f t="shared" si="103"/>
        <v>0.02416581642</v>
      </c>
      <c r="AP30" s="166">
        <v>2100.0</v>
      </c>
      <c r="AQ30" s="166">
        <v>7.070128427E9</v>
      </c>
      <c r="AR30" s="7">
        <f t="shared" si="6"/>
        <v>0.0000002970243075</v>
      </c>
      <c r="AT30" s="179">
        <v>43891.0</v>
      </c>
      <c r="AU30" s="166">
        <v>300.0</v>
      </c>
      <c r="AV30" s="166">
        <v>304.0</v>
      </c>
      <c r="AW30" s="166">
        <v>300.0</v>
      </c>
      <c r="AX30" s="166">
        <v>304.0</v>
      </c>
      <c r="AY30" s="180">
        <v>304.0</v>
      </c>
      <c r="AZ30" s="166">
        <v>6323.466</v>
      </c>
      <c r="BA30" s="181">
        <f t="shared" ref="BA30:BB30" si="127">(AY30-AY29)/AY29</f>
        <v>0.01333333333</v>
      </c>
      <c r="BB30" s="181">
        <f t="shared" si="127"/>
        <v>0.006347495162</v>
      </c>
      <c r="BC30" s="181">
        <f t="shared" si="105"/>
        <v>0.001194164513</v>
      </c>
      <c r="BD30" s="181">
        <f t="shared" si="106"/>
        <v>0.01213916882</v>
      </c>
      <c r="BE30" s="166">
        <v>7891900.0</v>
      </c>
      <c r="BF30" s="166">
        <v>7.070128427E9</v>
      </c>
      <c r="BG30" s="166">
        <f t="shared" si="8"/>
        <v>0.001116231492</v>
      </c>
      <c r="BH30" s="188">
        <f t="shared" si="14"/>
        <v>0.01</v>
      </c>
      <c r="BI30" s="188">
        <f t="shared" si="107"/>
        <v>0.009779597716</v>
      </c>
      <c r="BJ30" s="166">
        <f t="shared" si="9"/>
        <v>0.0003250860326</v>
      </c>
    </row>
    <row r="31">
      <c r="A31" s="179">
        <v>42856.0</v>
      </c>
      <c r="B31" s="166">
        <v>202.0</v>
      </c>
      <c r="C31" s="166">
        <v>204.0</v>
      </c>
      <c r="D31" s="166">
        <v>202.0</v>
      </c>
      <c r="E31" s="166">
        <v>204.0</v>
      </c>
      <c r="F31" s="180">
        <v>204.0</v>
      </c>
      <c r="G31" s="166">
        <v>5325.504</v>
      </c>
      <c r="H31" s="181">
        <f t="shared" ref="H31:I31" si="128">(F31-F30)/F30</f>
        <v>0.009900990099</v>
      </c>
      <c r="I31" s="181">
        <f t="shared" si="128"/>
        <v>0.004587843883</v>
      </c>
      <c r="J31" s="181">
        <f t="shared" si="96"/>
        <v>0.003939031018</v>
      </c>
      <c r="K31" s="181">
        <f t="shared" si="97"/>
        <v>0.0006488128655</v>
      </c>
      <c r="L31" s="166">
        <v>1098800.0</v>
      </c>
      <c r="M31" s="166">
        <v>7.070128427E9</v>
      </c>
      <c r="N31" s="7">
        <f t="shared" si="2"/>
        <v>0.0001554144329</v>
      </c>
      <c r="P31" s="179">
        <v>43191.0</v>
      </c>
      <c r="Q31" s="166">
        <v>216.0</v>
      </c>
      <c r="R31" s="166">
        <v>216.0</v>
      </c>
      <c r="S31" s="166">
        <v>212.0</v>
      </c>
      <c r="T31" s="166">
        <v>212.0</v>
      </c>
      <c r="U31" s="180">
        <v>212.0</v>
      </c>
      <c r="V31" s="166">
        <v>6292.321</v>
      </c>
      <c r="W31" s="181">
        <f t="shared" ref="W31:X31" si="129">(U31-U30)/U30</f>
        <v>-0.009345794393</v>
      </c>
      <c r="X31" s="181">
        <f t="shared" si="129"/>
        <v>0.00653317399</v>
      </c>
      <c r="Y31" s="181">
        <f t="shared" si="99"/>
        <v>0.0007513539282</v>
      </c>
      <c r="Z31" s="181">
        <f t="shared" si="100"/>
        <v>-0.01009714832</v>
      </c>
      <c r="AA31" s="166">
        <v>367600.0</v>
      </c>
      <c r="AB31" s="166">
        <v>7.070128427E9</v>
      </c>
      <c r="AC31" s="7">
        <f t="shared" si="4"/>
        <v>0.00005199339783</v>
      </c>
      <c r="AE31" s="179">
        <v>43556.0</v>
      </c>
      <c r="AF31" s="166">
        <v>308.0</v>
      </c>
      <c r="AG31" s="166">
        <v>308.0</v>
      </c>
      <c r="AH31" s="166">
        <v>308.0</v>
      </c>
      <c r="AI31" s="166">
        <v>308.0</v>
      </c>
      <c r="AJ31" s="180">
        <v>308.0</v>
      </c>
      <c r="AK31" s="166">
        <v>6274.54</v>
      </c>
      <c r="AL31" s="181">
        <f t="shared" ref="AL31:AM31" si="130">(AJ31-AJ30)/AJ30</f>
        <v>0</v>
      </c>
      <c r="AM31" s="181">
        <f t="shared" si="130"/>
        <v>0.008604712097</v>
      </c>
      <c r="AN31" s="181">
        <f t="shared" si="102"/>
        <v>0.003432959084</v>
      </c>
      <c r="AO31" s="181">
        <f t="shared" si="103"/>
        <v>-0.003432959084</v>
      </c>
      <c r="AP31" s="166">
        <v>0.0</v>
      </c>
      <c r="AQ31" s="166">
        <v>7.070128427E9</v>
      </c>
      <c r="AR31" s="7">
        <f t="shared" si="6"/>
        <v>0</v>
      </c>
      <c r="AT31" s="179">
        <v>43983.0</v>
      </c>
      <c r="AU31" s="166">
        <v>304.0</v>
      </c>
      <c r="AV31" s="166">
        <v>310.0</v>
      </c>
      <c r="AW31" s="166">
        <v>304.0</v>
      </c>
      <c r="AX31" s="166">
        <v>308.0</v>
      </c>
      <c r="AY31" s="180">
        <v>308.0</v>
      </c>
      <c r="AZ31" s="166">
        <v>6257.403</v>
      </c>
      <c r="BA31" s="181">
        <f t="shared" ref="BA31:BB31" si="131">(AY31-AY30)/AY30</f>
        <v>0.01315789474</v>
      </c>
      <c r="BB31" s="181">
        <f t="shared" si="131"/>
        <v>-0.01044727686</v>
      </c>
      <c r="BC31" s="181">
        <f t="shared" si="105"/>
        <v>0.00592458</v>
      </c>
      <c r="BD31" s="181">
        <f t="shared" si="106"/>
        <v>0.007233314737</v>
      </c>
      <c r="BE31" s="166">
        <v>7913500.0</v>
      </c>
      <c r="BF31" s="166">
        <v>7.070128427E9</v>
      </c>
      <c r="BG31" s="166">
        <f t="shared" si="8"/>
        <v>0.001119286599</v>
      </c>
      <c r="BH31" s="188">
        <f t="shared" si="14"/>
        <v>0.003428272611</v>
      </c>
      <c r="BI31" s="188">
        <f t="shared" si="107"/>
        <v>-0.00141199495</v>
      </c>
      <c r="BJ31" s="166">
        <f t="shared" si="9"/>
        <v>0.0003316736074</v>
      </c>
    </row>
    <row r="32">
      <c r="A32" s="179">
        <v>42887.0</v>
      </c>
      <c r="B32" s="166">
        <v>204.0</v>
      </c>
      <c r="C32" s="166">
        <v>204.0</v>
      </c>
      <c r="D32" s="166">
        <v>200.0</v>
      </c>
      <c r="E32" s="166">
        <v>202.0</v>
      </c>
      <c r="F32" s="180">
        <v>202.0</v>
      </c>
      <c r="G32" s="166">
        <v>5347.022</v>
      </c>
      <c r="H32" s="181">
        <f t="shared" ref="H32:I32" si="132">(F32-F31)/F31</f>
        <v>-0.009803921569</v>
      </c>
      <c r="I32" s="181">
        <f t="shared" si="132"/>
        <v>0.004040556537</v>
      </c>
      <c r="J32" s="181">
        <f t="shared" si="96"/>
        <v>0.003512920752</v>
      </c>
      <c r="K32" s="181">
        <f t="shared" si="97"/>
        <v>0.0005276357851</v>
      </c>
      <c r="L32" s="166">
        <v>1054800.0</v>
      </c>
      <c r="M32" s="166">
        <v>7.070128427E9</v>
      </c>
      <c r="N32" s="7">
        <f t="shared" si="2"/>
        <v>0.0001491910665</v>
      </c>
      <c r="P32" s="179">
        <v>43221.0</v>
      </c>
      <c r="Q32" s="166">
        <v>212.0</v>
      </c>
      <c r="R32" s="166">
        <v>212.0</v>
      </c>
      <c r="S32" s="166">
        <v>212.0</v>
      </c>
      <c r="T32" s="166">
        <v>212.0</v>
      </c>
      <c r="U32" s="180">
        <v>212.0</v>
      </c>
      <c r="V32" s="166">
        <v>6353.738</v>
      </c>
      <c r="W32" s="181">
        <f t="shared" ref="W32:X32" si="133">(U32-U31)/U31</f>
        <v>0</v>
      </c>
      <c r="X32" s="181">
        <f t="shared" si="133"/>
        <v>0.009760627279</v>
      </c>
      <c r="Y32" s="181">
        <f t="shared" si="99"/>
        <v>0.001206511983</v>
      </c>
      <c r="Z32" s="181">
        <f t="shared" si="100"/>
        <v>-0.001206511983</v>
      </c>
      <c r="AA32" s="166">
        <v>148600.0</v>
      </c>
      <c r="AB32" s="166">
        <v>7.070128427E9</v>
      </c>
      <c r="AC32" s="7">
        <f t="shared" si="4"/>
        <v>0.00002101800576</v>
      </c>
      <c r="AE32" s="179">
        <v>43647.0</v>
      </c>
      <c r="AF32" s="166">
        <v>308.0</v>
      </c>
      <c r="AG32" s="166">
        <v>308.0</v>
      </c>
      <c r="AH32" s="166">
        <v>308.0</v>
      </c>
      <c r="AI32" s="166">
        <v>308.0</v>
      </c>
      <c r="AJ32" s="180">
        <v>308.0</v>
      </c>
      <c r="AK32" s="166">
        <v>6287.224</v>
      </c>
      <c r="AL32" s="181">
        <f t="shared" ref="AL32:AM32" si="134">(AJ32-AJ31)/AJ31</f>
        <v>0</v>
      </c>
      <c r="AM32" s="181">
        <f t="shared" si="134"/>
        <v>0.002021502772</v>
      </c>
      <c r="AN32" s="181">
        <f t="shared" si="102"/>
        <v>0.0005922845104</v>
      </c>
      <c r="AO32" s="181">
        <f t="shared" si="103"/>
        <v>-0.0005922845104</v>
      </c>
      <c r="AP32" s="166">
        <v>0.0</v>
      </c>
      <c r="AQ32" s="166">
        <v>7.070128427E9</v>
      </c>
      <c r="AR32" s="7">
        <f t="shared" si="6"/>
        <v>0</v>
      </c>
      <c r="AT32" s="179">
        <v>44013.0</v>
      </c>
      <c r="AU32" s="166">
        <v>308.0</v>
      </c>
      <c r="AV32" s="166">
        <v>310.0</v>
      </c>
      <c r="AW32" s="166">
        <v>308.0</v>
      </c>
      <c r="AX32" s="166">
        <v>308.0</v>
      </c>
      <c r="AY32" s="180">
        <v>308.0</v>
      </c>
      <c r="AZ32" s="166">
        <v>6279.346</v>
      </c>
      <c r="BA32" s="181">
        <f t="shared" ref="BA32:BB32" si="135">(AY32-AY31)/AY31</f>
        <v>0</v>
      </c>
      <c r="BB32" s="181">
        <f t="shared" si="135"/>
        <v>0.003506726353</v>
      </c>
      <c r="BC32" s="181">
        <f t="shared" si="105"/>
        <v>0.001994295455</v>
      </c>
      <c r="BD32" s="181">
        <f t="shared" si="106"/>
        <v>-0.001994295455</v>
      </c>
      <c r="BE32" s="166">
        <v>4953600.0</v>
      </c>
      <c r="BF32" s="166">
        <v>7.070128427E9</v>
      </c>
      <c r="BG32" s="166">
        <f t="shared" si="8"/>
        <v>0.0007006379094</v>
      </c>
      <c r="BH32" s="188">
        <f t="shared" si="14"/>
        <v>-0.002450980392</v>
      </c>
      <c r="BI32" s="188">
        <f t="shared" si="107"/>
        <v>-0.000816364041</v>
      </c>
      <c r="BJ32" s="166">
        <f t="shared" si="9"/>
        <v>0.0002177117454</v>
      </c>
    </row>
    <row r="33">
      <c r="A33" s="179">
        <v>42979.0</v>
      </c>
      <c r="B33" s="166">
        <v>202.0</v>
      </c>
      <c r="C33" s="166">
        <v>202.0</v>
      </c>
      <c r="D33" s="166">
        <v>199.0</v>
      </c>
      <c r="E33" s="166">
        <v>199.0</v>
      </c>
      <c r="F33" s="180">
        <v>199.0</v>
      </c>
      <c r="G33" s="166">
        <v>5316.364</v>
      </c>
      <c r="H33" s="181">
        <f t="shared" ref="H33:I33" si="136">(F33-F32)/F32</f>
        <v>-0.01485148515</v>
      </c>
      <c r="I33" s="181">
        <f t="shared" si="136"/>
        <v>-0.005733658848</v>
      </c>
      <c r="J33" s="181">
        <f t="shared" si="96"/>
        <v>-0.004097146508</v>
      </c>
      <c r="K33" s="181">
        <f t="shared" si="97"/>
        <v>-0.00163651234</v>
      </c>
      <c r="L33" s="166">
        <v>1153700.0</v>
      </c>
      <c r="M33" s="166">
        <v>7.070128427E9</v>
      </c>
      <c r="N33" s="7">
        <f t="shared" si="2"/>
        <v>0.0001631794969</v>
      </c>
      <c r="P33" s="179">
        <v>43313.0</v>
      </c>
      <c r="Q33" s="166">
        <v>212.0</v>
      </c>
      <c r="R33" s="166">
        <v>214.0</v>
      </c>
      <c r="S33" s="166">
        <v>212.0</v>
      </c>
      <c r="T33" s="166">
        <v>212.0</v>
      </c>
      <c r="U33" s="180">
        <v>212.0</v>
      </c>
      <c r="V33" s="166">
        <v>6385.404</v>
      </c>
      <c r="W33" s="181">
        <f t="shared" ref="W33:X33" si="137">(U33-U32)/U32</f>
        <v>0</v>
      </c>
      <c r="X33" s="181">
        <f t="shared" si="137"/>
        <v>0.00498383786</v>
      </c>
      <c r="Y33" s="181">
        <f t="shared" si="99"/>
        <v>0.000532855702</v>
      </c>
      <c r="Z33" s="181">
        <f t="shared" si="100"/>
        <v>-0.000532855702</v>
      </c>
      <c r="AA33" s="166">
        <v>148800.0</v>
      </c>
      <c r="AB33" s="166">
        <v>7.070128427E9</v>
      </c>
      <c r="AC33" s="7">
        <f t="shared" si="4"/>
        <v>0.00002104629379</v>
      </c>
      <c r="AE33" s="179">
        <v>43678.0</v>
      </c>
      <c r="AF33" s="166">
        <v>282.0</v>
      </c>
      <c r="AG33" s="166">
        <v>306.0</v>
      </c>
      <c r="AH33" s="166">
        <v>282.0</v>
      </c>
      <c r="AI33" s="166">
        <v>306.0</v>
      </c>
      <c r="AJ33" s="180">
        <v>306.0</v>
      </c>
      <c r="AK33" s="166">
        <v>6262.847</v>
      </c>
      <c r="AL33" s="181">
        <f t="shared" ref="AL33:AM33" si="138">(AJ33-AJ32)/AJ32</f>
        <v>-0.006493506494</v>
      </c>
      <c r="AM33" s="181">
        <f t="shared" si="138"/>
        <v>-0.003877227851</v>
      </c>
      <c r="AN33" s="181">
        <f t="shared" si="102"/>
        <v>-0.00195303545</v>
      </c>
      <c r="AO33" s="181">
        <f t="shared" si="103"/>
        <v>-0.004540471044</v>
      </c>
      <c r="AP33" s="166">
        <v>1100.0</v>
      </c>
      <c r="AQ33" s="166">
        <v>7.070128427E9</v>
      </c>
      <c r="AR33" s="7">
        <f t="shared" si="6"/>
        <v>0.0000001555841611</v>
      </c>
      <c r="AT33" s="179">
        <v>44044.0</v>
      </c>
      <c r="AU33" s="166">
        <v>308.0</v>
      </c>
      <c r="AV33" s="166">
        <v>310.0</v>
      </c>
      <c r="AW33" s="166">
        <v>308.0</v>
      </c>
      <c r="AX33" s="166">
        <v>308.0</v>
      </c>
      <c r="AY33" s="180">
        <v>308.0</v>
      </c>
      <c r="AZ33" s="166">
        <v>6225.686</v>
      </c>
      <c r="BA33" s="181">
        <f t="shared" ref="BA33:BB33" si="139">(AY33-AY32)/AY32</f>
        <v>0</v>
      </c>
      <c r="BB33" s="181">
        <f t="shared" si="139"/>
        <v>-0.008545475914</v>
      </c>
      <c r="BC33" s="181">
        <f t="shared" si="105"/>
        <v>0.005388918746</v>
      </c>
      <c r="BD33" s="181">
        <f t="shared" si="106"/>
        <v>-0.005388918746</v>
      </c>
      <c r="BE33" s="166">
        <v>7156900.0</v>
      </c>
      <c r="BF33" s="166">
        <v>7.070128427E9</v>
      </c>
      <c r="BG33" s="166">
        <f t="shared" si="8"/>
        <v>0.001012272984</v>
      </c>
      <c r="BH33" s="188">
        <f t="shared" si="14"/>
        <v>-0.005336247911</v>
      </c>
      <c r="BI33" s="188">
        <f t="shared" si="107"/>
        <v>-0.003024689458</v>
      </c>
      <c r="BJ33" s="166">
        <f t="shared" si="9"/>
        <v>0.0002991635897</v>
      </c>
    </row>
    <row r="34">
      <c r="A34" s="179">
        <v>43009.0</v>
      </c>
      <c r="B34" s="166">
        <v>199.0</v>
      </c>
      <c r="C34" s="166">
        <v>200.0</v>
      </c>
      <c r="D34" s="166">
        <v>198.0</v>
      </c>
      <c r="E34" s="166">
        <v>198.0</v>
      </c>
      <c r="F34" s="180">
        <v>198.0</v>
      </c>
      <c r="G34" s="166">
        <v>5309.924</v>
      </c>
      <c r="H34" s="181">
        <f t="shared" ref="H34:I34" si="140">(F34-F33)/F33</f>
        <v>-0.005025125628</v>
      </c>
      <c r="I34" s="181">
        <f t="shared" si="140"/>
        <v>-0.001211354226</v>
      </c>
      <c r="J34" s="181">
        <f t="shared" si="96"/>
        <v>-0.0005761434416</v>
      </c>
      <c r="K34" s="181">
        <f t="shared" si="97"/>
        <v>-0.0006352107847</v>
      </c>
      <c r="L34" s="166">
        <v>1810000.0</v>
      </c>
      <c r="M34" s="166">
        <v>7.070128427E9</v>
      </c>
      <c r="N34" s="7">
        <f t="shared" si="2"/>
        <v>0.000256006665</v>
      </c>
      <c r="P34" s="179">
        <v>43344.0</v>
      </c>
      <c r="Q34" s="166">
        <v>212.0</v>
      </c>
      <c r="R34" s="166">
        <v>212.0</v>
      </c>
      <c r="S34" s="166">
        <v>212.0</v>
      </c>
      <c r="T34" s="166">
        <v>212.0</v>
      </c>
      <c r="U34" s="180">
        <v>212.0</v>
      </c>
      <c r="V34" s="166">
        <v>6373.144</v>
      </c>
      <c r="W34" s="181">
        <f t="shared" ref="W34:X34" si="141">(U34-U33)/U33</f>
        <v>0</v>
      </c>
      <c r="X34" s="181">
        <f t="shared" si="141"/>
        <v>-0.001920003809</v>
      </c>
      <c r="Y34" s="181">
        <f t="shared" si="99"/>
        <v>-0.0004407723771</v>
      </c>
      <c r="Z34" s="181">
        <f t="shared" si="100"/>
        <v>0.0004407723771</v>
      </c>
      <c r="AA34" s="166">
        <v>138000.0</v>
      </c>
      <c r="AB34" s="166">
        <v>7.070128427E9</v>
      </c>
      <c r="AC34" s="7">
        <f t="shared" si="4"/>
        <v>0.00001951874021</v>
      </c>
      <c r="AE34" s="179">
        <v>43709.0</v>
      </c>
      <c r="AF34" s="166">
        <v>306.0</v>
      </c>
      <c r="AG34" s="166">
        <v>306.0</v>
      </c>
      <c r="AH34" s="166">
        <v>306.0</v>
      </c>
      <c r="AI34" s="166">
        <v>306.0</v>
      </c>
      <c r="AJ34" s="180">
        <v>306.0</v>
      </c>
      <c r="AK34" s="166">
        <v>6272.238</v>
      </c>
      <c r="AL34" s="181">
        <f t="shared" ref="AL34:AM34" si="142">(AJ34-AJ33)/AJ33</f>
        <v>0</v>
      </c>
      <c r="AM34" s="181">
        <f t="shared" si="142"/>
        <v>0.001499477793</v>
      </c>
      <c r="AN34" s="181">
        <f t="shared" si="102"/>
        <v>0.0003670291663</v>
      </c>
      <c r="AO34" s="181">
        <f t="shared" si="103"/>
        <v>-0.0003670291663</v>
      </c>
      <c r="AP34" s="166">
        <v>0.0</v>
      </c>
      <c r="AQ34" s="166">
        <v>7.070128427E9</v>
      </c>
      <c r="AR34" s="7">
        <f t="shared" si="6"/>
        <v>0</v>
      </c>
      <c r="AT34" s="179">
        <v>44075.0</v>
      </c>
      <c r="AU34" s="166">
        <v>308.0</v>
      </c>
      <c r="AV34" s="166">
        <v>312.0</v>
      </c>
      <c r="AW34" s="166">
        <v>308.0</v>
      </c>
      <c r="AX34" s="166">
        <v>308.0</v>
      </c>
      <c r="AY34" s="180">
        <v>308.0</v>
      </c>
      <c r="AZ34" s="166">
        <v>6274.493</v>
      </c>
      <c r="BA34" s="181">
        <f t="shared" ref="BA34:BB34" si="143">(AY34-AY33)/AY33</f>
        <v>0</v>
      </c>
      <c r="BB34" s="181">
        <f t="shared" si="143"/>
        <v>0.007839617996</v>
      </c>
      <c r="BC34" s="181">
        <f t="shared" si="105"/>
        <v>0.0007738931954</v>
      </c>
      <c r="BD34" s="181">
        <f t="shared" si="106"/>
        <v>-0.0007738931954</v>
      </c>
      <c r="BE34" s="166">
        <v>5688300.0</v>
      </c>
      <c r="BF34" s="166">
        <v>7.070128427E9</v>
      </c>
      <c r="BG34" s="166">
        <f t="shared" si="8"/>
        <v>0.0008045539849</v>
      </c>
      <c r="BH34" s="188">
        <f t="shared" si="14"/>
        <v>-0.001256281407</v>
      </c>
      <c r="BI34" s="188">
        <f t="shared" si="107"/>
        <v>-0.0003338401923</v>
      </c>
      <c r="BJ34" s="166">
        <f t="shared" si="9"/>
        <v>0.0002700198475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12/23/2016</v>
      </c>
      <c r="G37" s="161">
        <f t="shared" ref="G37:J37" si="144">H24</f>
        <v>0.01047120419</v>
      </c>
      <c r="H37" s="161">
        <f t="shared" si="144"/>
        <v>-0.003007414429</v>
      </c>
      <c r="I37" s="161">
        <f t="shared" si="144"/>
        <v>-0.00197453077</v>
      </c>
      <c r="J37" s="161">
        <f t="shared" si="144"/>
        <v>-0.001032883658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0">P24</f>
        <v>12/25/2017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-0.00017</v>
      </c>
      <c r="Y37" s="161">
        <f t="shared" si="145"/>
        <v>0.00017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2">AE24</f>
        <v>12/25/2018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-0.0027825174</v>
      </c>
      <c r="AN37" s="161">
        <f t="shared" si="146"/>
        <v>0.0027825174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4">AT24</f>
        <v>12/20/2019</v>
      </c>
      <c r="AZ37" s="161">
        <f t="shared" ref="AZ37:BC37" si="147">BA24</f>
        <v>0</v>
      </c>
      <c r="BA37" s="161">
        <f t="shared" si="147"/>
        <v>0.005510781721</v>
      </c>
      <c r="BB37" s="161">
        <f t="shared" si="147"/>
        <v>0.001429833221</v>
      </c>
      <c r="BC37" s="161">
        <f t="shared" si="147"/>
        <v>-0.001429833221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12/27/2016</v>
      </c>
      <c r="G38" s="161">
        <f t="shared" ref="G38:J38" si="149">H25</f>
        <v>0.01554404145</v>
      </c>
      <c r="H38" s="161">
        <f t="shared" si="149"/>
        <v>0.01496707046</v>
      </c>
      <c r="I38" s="161">
        <f t="shared" si="149"/>
        <v>0.01202015152</v>
      </c>
      <c r="J38" s="161">
        <f t="shared" si="149"/>
        <v>0.002946918938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0"/>
        <v>12/26/2017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0.00110293547</v>
      </c>
      <c r="Y38" s="161">
        <f t="shared" si="151"/>
        <v>-0.00110293547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2"/>
        <v>12/26/2018</v>
      </c>
      <c r="AK38" s="161">
        <f t="shared" ref="AK38:AN38" si="153">AL25</f>
        <v>0.02112676056</v>
      </c>
      <c r="AL38" s="161">
        <f t="shared" si="153"/>
        <v>0</v>
      </c>
      <c r="AM38" s="161">
        <f t="shared" si="153"/>
        <v>-0.00028</v>
      </c>
      <c r="AN38" s="161">
        <f t="shared" si="153"/>
        <v>0.02140676056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4"/>
        <v>12/23/2019</v>
      </c>
      <c r="AZ38" s="161">
        <f t="shared" ref="AZ38:BC38" si="155">BA25</f>
        <v>0.006666666667</v>
      </c>
      <c r="BA38" s="161">
        <f t="shared" si="155"/>
        <v>0.00342723187</v>
      </c>
      <c r="BB38" s="161">
        <f t="shared" si="155"/>
        <v>0.002016685872</v>
      </c>
      <c r="BC38" s="161">
        <f t="shared" si="155"/>
        <v>0.004649980795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12/28/2016</v>
      </c>
      <c r="G39" s="161">
        <f t="shared" ref="G39:J39" si="156">H26</f>
        <v>0.05102040816</v>
      </c>
      <c r="H39" s="161">
        <f t="shared" si="156"/>
        <v>0.02086850087</v>
      </c>
      <c r="I39" s="161">
        <f t="shared" si="156"/>
        <v>0.01661492262</v>
      </c>
      <c r="J39" s="161">
        <f t="shared" si="156"/>
        <v>0.004253578252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0"/>
        <v>12/27/2017</v>
      </c>
      <c r="V39" s="161">
        <f t="shared" ref="V39:Y39" si="157">W26</f>
        <v>-0.009615384615</v>
      </c>
      <c r="W39" s="161">
        <f t="shared" si="157"/>
        <v>0</v>
      </c>
      <c r="X39" s="161">
        <f t="shared" si="157"/>
        <v>-0.00017</v>
      </c>
      <c r="Y39" s="161">
        <f t="shared" si="157"/>
        <v>-0.009445384615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2"/>
        <v>12/27/2018</v>
      </c>
      <c r="AK39" s="161">
        <f t="shared" ref="AK39:AN39" si="158">AL26</f>
        <v>0.0275862069</v>
      </c>
      <c r="AL39" s="161">
        <f t="shared" si="158"/>
        <v>0.01024715031</v>
      </c>
      <c r="AM39" s="161">
        <f t="shared" si="158"/>
        <v>0.004141676098</v>
      </c>
      <c r="AN39" s="161">
        <f t="shared" si="158"/>
        <v>0.0234445308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4"/>
        <v>12/26/2019</v>
      </c>
      <c r="AZ39" s="161">
        <f t="shared" ref="AZ39:BC39" si="159">BA26</f>
        <v>0</v>
      </c>
      <c r="BA39" s="161">
        <f t="shared" si="159"/>
        <v>0.002146082009</v>
      </c>
      <c r="BB39" s="161">
        <f t="shared" si="159"/>
        <v>0.002377534541</v>
      </c>
      <c r="BC39" s="161">
        <f t="shared" si="159"/>
        <v>-0.002377534541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12/29/2016</v>
      </c>
      <c r="G40" s="161">
        <f t="shared" ref="G40:J40" si="160">H27</f>
        <v>-0.01941747573</v>
      </c>
      <c r="H40" s="161">
        <f t="shared" si="160"/>
        <v>0.01787541667</v>
      </c>
      <c r="I40" s="161">
        <f t="shared" si="160"/>
        <v>0.01428454916</v>
      </c>
      <c r="J40" s="161">
        <f t="shared" si="160"/>
        <v>0.003590867507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0"/>
        <v>12/28/2017</v>
      </c>
      <c r="V40" s="161">
        <f t="shared" ref="V40:Y40" si="161">W27</f>
        <v>0</v>
      </c>
      <c r="W40" s="161">
        <f t="shared" si="161"/>
        <v>0.005875423061</v>
      </c>
      <c r="X40" s="161">
        <f t="shared" si="161"/>
        <v>0.0006585932881</v>
      </c>
      <c r="Y40" s="161">
        <f t="shared" si="161"/>
        <v>-0.0006585932881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2"/>
        <v>12/28/2018</v>
      </c>
      <c r="AK40" s="161">
        <f t="shared" ref="AK40:AN40" si="162">AL27</f>
        <v>0.006711409396</v>
      </c>
      <c r="AL40" s="161">
        <f t="shared" si="162"/>
        <v>0.0006227139895</v>
      </c>
      <c r="AM40" s="161">
        <f t="shared" si="162"/>
        <v>-0.0000112970454</v>
      </c>
      <c r="AN40" s="161">
        <f t="shared" si="162"/>
        <v>0.006722706441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4"/>
        <v>12/27/2019</v>
      </c>
      <c r="AZ40" s="161">
        <f t="shared" ref="AZ40:BC40" si="163">BA27</f>
        <v>-0.006622516556</v>
      </c>
      <c r="BA40" s="161">
        <f t="shared" si="163"/>
        <v>0.001562004753</v>
      </c>
      <c r="BB40" s="161">
        <f t="shared" si="163"/>
        <v>0.002542045741</v>
      </c>
      <c r="BC40" s="161">
        <f t="shared" si="163"/>
        <v>-0.009164562298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12/30/2016</v>
      </c>
      <c r="G41" s="161">
        <f t="shared" ref="G41:J41" si="164">H28</f>
        <v>0.0198019802</v>
      </c>
      <c r="H41" s="161">
        <f t="shared" si="164"/>
        <v>-0.00110418239</v>
      </c>
      <c r="I41" s="161">
        <f t="shared" si="164"/>
        <v>-0.0004927009504</v>
      </c>
      <c r="J41" s="161">
        <f t="shared" si="164"/>
        <v>-0.0006114814397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0"/>
        <v>12/29/2017</v>
      </c>
      <c r="V41" s="161">
        <f t="shared" ref="V41:Y41" si="165">W28</f>
        <v>0.04854368932</v>
      </c>
      <c r="W41" s="161">
        <f t="shared" si="165"/>
        <v>0.006589752434</v>
      </c>
      <c r="X41" s="161">
        <f t="shared" si="165"/>
        <v>0.0007593330166</v>
      </c>
      <c r="Y41" s="161">
        <f t="shared" si="165"/>
        <v>0.0477843563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2"/>
        <v>12/31/2018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-0.00028</v>
      </c>
      <c r="AN41" s="161">
        <f t="shared" si="166"/>
        <v>0.00028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4"/>
        <v>12/30/2019</v>
      </c>
      <c r="AZ41" s="161">
        <f t="shared" ref="AZ41:BC41" si="167">BA28</f>
        <v>0</v>
      </c>
      <c r="BA41" s="161">
        <f t="shared" si="167"/>
        <v>-0.004704301288</v>
      </c>
      <c r="BB41" s="161">
        <f t="shared" si="167"/>
        <v>0.004307013501</v>
      </c>
      <c r="BC41" s="161">
        <f t="shared" si="167"/>
        <v>-0.004307013501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-0.01941747573</v>
      </c>
      <c r="H42" s="161">
        <f t="shared" si="168"/>
        <v>-0.003915637459</v>
      </c>
      <c r="I42" s="161">
        <f t="shared" si="168"/>
        <v>-0.002681660506</v>
      </c>
      <c r="J42" s="161">
        <f t="shared" si="168"/>
        <v>-0.001233976952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43132</v>
      </c>
      <c r="V42" s="161">
        <f t="shared" ref="V42:Y42" si="169">W29</f>
        <v>-0.009259259259</v>
      </c>
      <c r="W42" s="161">
        <f t="shared" si="169"/>
        <v>-0.002582897055</v>
      </c>
      <c r="X42" s="161">
        <f t="shared" si="169"/>
        <v>-0.000534258223</v>
      </c>
      <c r="Y42" s="161">
        <f t="shared" si="169"/>
        <v>-0.008725001036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43497</v>
      </c>
      <c r="AK42" s="161">
        <f t="shared" ref="AK42:AN42" si="170">AL29</f>
        <v>0</v>
      </c>
      <c r="AL42" s="161">
        <f t="shared" si="170"/>
        <v>-0.002150779611</v>
      </c>
      <c r="AM42" s="161">
        <f t="shared" si="170"/>
        <v>-0.001208067855</v>
      </c>
      <c r="AN42" s="161">
        <f t="shared" si="170"/>
        <v>0.001208067855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43862</v>
      </c>
      <c r="AZ42" s="161">
        <f t="shared" ref="AZ42:BC42" si="171">BA29</f>
        <v>0</v>
      </c>
      <c r="BA42" s="161">
        <f t="shared" si="171"/>
        <v>-0.002533201239</v>
      </c>
      <c r="BB42" s="161">
        <f t="shared" si="171"/>
        <v>0.003695501461</v>
      </c>
      <c r="BC42" s="161">
        <f t="shared" si="171"/>
        <v>-0.003695501461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0</v>
      </c>
      <c r="H43" s="161">
        <f t="shared" si="172"/>
        <v>0.004778646433</v>
      </c>
      <c r="I43" s="161">
        <f t="shared" si="172"/>
        <v>0.004087587212</v>
      </c>
      <c r="J43" s="161">
        <f t="shared" si="172"/>
        <v>0.0006910592213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43160</v>
      </c>
      <c r="V43" s="161">
        <f t="shared" ref="V43:Y43" si="173">W30</f>
        <v>0</v>
      </c>
      <c r="W43" s="161">
        <f t="shared" si="173"/>
        <v>-0.01384377744</v>
      </c>
      <c r="X43" s="161">
        <f t="shared" si="173"/>
        <v>-0.002122346401</v>
      </c>
      <c r="Y43" s="161">
        <f t="shared" si="173"/>
        <v>0.002122346401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43525</v>
      </c>
      <c r="AK43" s="161">
        <f t="shared" ref="AK43:AN43" si="174">AL30</f>
        <v>0.02666666667</v>
      </c>
      <c r="AL43" s="161">
        <f t="shared" si="174"/>
        <v>0.006444567578</v>
      </c>
      <c r="AM43" s="161">
        <f t="shared" si="174"/>
        <v>0.002500850244</v>
      </c>
      <c r="AN43" s="161">
        <f t="shared" si="174"/>
        <v>0.02416581642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43891</v>
      </c>
      <c r="AZ43" s="161">
        <f t="shared" ref="AZ43:BC43" si="175">BA30</f>
        <v>0.01333333333</v>
      </c>
      <c r="BA43" s="161">
        <f t="shared" si="175"/>
        <v>0.006347495162</v>
      </c>
      <c r="BB43" s="161">
        <f t="shared" si="175"/>
        <v>0.001194164513</v>
      </c>
      <c r="BC43" s="161">
        <f t="shared" si="175"/>
        <v>0.01213916882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0.009900990099</v>
      </c>
      <c r="H44" s="161">
        <f t="shared" si="176"/>
        <v>0.004587843883</v>
      </c>
      <c r="I44" s="161">
        <f t="shared" si="176"/>
        <v>0.003939031018</v>
      </c>
      <c r="J44" s="161">
        <f t="shared" si="176"/>
        <v>0.0006488128655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43191</v>
      </c>
      <c r="V44" s="161">
        <f t="shared" ref="V44:Y44" si="177">W31</f>
        <v>-0.009345794393</v>
      </c>
      <c r="W44" s="161">
        <f t="shared" si="177"/>
        <v>0.00653317399</v>
      </c>
      <c r="X44" s="161">
        <f t="shared" si="177"/>
        <v>0.0007513539282</v>
      </c>
      <c r="Y44" s="161">
        <f t="shared" si="177"/>
        <v>-0.01009714832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43556</v>
      </c>
      <c r="AK44" s="161">
        <f t="shared" ref="AK44:AN44" si="178">AL31</f>
        <v>0</v>
      </c>
      <c r="AL44" s="161">
        <f t="shared" si="178"/>
        <v>0.008604712097</v>
      </c>
      <c r="AM44" s="161">
        <f t="shared" si="178"/>
        <v>0.003432959084</v>
      </c>
      <c r="AN44" s="161">
        <f t="shared" si="178"/>
        <v>-0.003432959084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43983</v>
      </c>
      <c r="AZ44" s="161">
        <f t="shared" ref="AZ44:BC44" si="179">BA31</f>
        <v>0.01315789474</v>
      </c>
      <c r="BA44" s="161">
        <f t="shared" si="179"/>
        <v>-0.01044727686</v>
      </c>
      <c r="BB44" s="161">
        <f t="shared" si="179"/>
        <v>0.00592458</v>
      </c>
      <c r="BC44" s="161">
        <f t="shared" si="179"/>
        <v>0.007233314737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-0.009803921569</v>
      </c>
      <c r="H45" s="161">
        <f t="shared" si="180"/>
        <v>0.004040556537</v>
      </c>
      <c r="I45" s="161">
        <f t="shared" si="180"/>
        <v>0.003512920752</v>
      </c>
      <c r="J45" s="161">
        <f t="shared" si="180"/>
        <v>0.0005276357851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43221</v>
      </c>
      <c r="V45" s="161">
        <f t="shared" ref="V45:Y45" si="181">W32</f>
        <v>0</v>
      </c>
      <c r="W45" s="161">
        <f t="shared" si="181"/>
        <v>0.009760627279</v>
      </c>
      <c r="X45" s="161">
        <f t="shared" si="181"/>
        <v>0.001206511983</v>
      </c>
      <c r="Y45" s="161">
        <f t="shared" si="181"/>
        <v>-0.001206511983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43647</v>
      </c>
      <c r="AK45" s="161">
        <f t="shared" ref="AK45:AN45" si="182">AL32</f>
        <v>0</v>
      </c>
      <c r="AL45" s="161">
        <f t="shared" si="182"/>
        <v>0.002021502772</v>
      </c>
      <c r="AM45" s="161">
        <f t="shared" si="182"/>
        <v>0.0005922845104</v>
      </c>
      <c r="AN45" s="161">
        <f t="shared" si="182"/>
        <v>-0.0005922845104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44013</v>
      </c>
      <c r="AZ45" s="161">
        <f t="shared" ref="AZ45:BC45" si="183">BA32</f>
        <v>0</v>
      </c>
      <c r="BA45" s="161">
        <f t="shared" si="183"/>
        <v>0.003506726353</v>
      </c>
      <c r="BB45" s="161">
        <f t="shared" si="183"/>
        <v>0.001994295455</v>
      </c>
      <c r="BC45" s="161">
        <f t="shared" si="183"/>
        <v>-0.001994295455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-0.01485148515</v>
      </c>
      <c r="H46" s="161">
        <f t="shared" si="184"/>
        <v>-0.005733658848</v>
      </c>
      <c r="I46" s="161">
        <f t="shared" si="184"/>
        <v>-0.004097146508</v>
      </c>
      <c r="J46" s="161">
        <f t="shared" si="184"/>
        <v>-0.00163651234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43313</v>
      </c>
      <c r="V46" s="161">
        <f t="shared" ref="V46:Y46" si="185">W33</f>
        <v>0</v>
      </c>
      <c r="W46" s="161">
        <f t="shared" si="185"/>
        <v>0.00498383786</v>
      </c>
      <c r="X46" s="161">
        <f t="shared" si="185"/>
        <v>0.000532855702</v>
      </c>
      <c r="Y46" s="161">
        <f t="shared" si="185"/>
        <v>-0.000532855702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43678</v>
      </c>
      <c r="AK46" s="161">
        <f t="shared" ref="AK46:AN46" si="186">AL33</f>
        <v>-0.006493506494</v>
      </c>
      <c r="AL46" s="161">
        <f t="shared" si="186"/>
        <v>-0.003877227851</v>
      </c>
      <c r="AM46" s="161">
        <f t="shared" si="186"/>
        <v>-0.00195303545</v>
      </c>
      <c r="AN46" s="161">
        <f t="shared" si="186"/>
        <v>-0.004540471044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44044</v>
      </c>
      <c r="AZ46" s="161">
        <f t="shared" ref="AZ46:BC46" si="187">BA33</f>
        <v>0</v>
      </c>
      <c r="BA46" s="161">
        <f t="shared" si="187"/>
        <v>-0.008545475914</v>
      </c>
      <c r="BB46" s="161">
        <f t="shared" si="187"/>
        <v>0.005388918746</v>
      </c>
      <c r="BC46" s="161">
        <f t="shared" si="187"/>
        <v>-0.005388918746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-0.005025125628</v>
      </c>
      <c r="H47" s="161">
        <f t="shared" si="188"/>
        <v>-0.001211354226</v>
      </c>
      <c r="I47" s="161">
        <f t="shared" si="188"/>
        <v>-0.0005761434416</v>
      </c>
      <c r="J47" s="161">
        <f t="shared" si="188"/>
        <v>-0.0006352107847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43344</v>
      </c>
      <c r="V47" s="161">
        <f t="shared" ref="V47:Y47" si="189">W34</f>
        <v>0</v>
      </c>
      <c r="W47" s="161">
        <f t="shared" si="189"/>
        <v>-0.001920003809</v>
      </c>
      <c r="X47" s="161">
        <f t="shared" si="189"/>
        <v>-0.0004407723771</v>
      </c>
      <c r="Y47" s="161">
        <f t="shared" si="189"/>
        <v>0.0004407723771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43709</v>
      </c>
      <c r="AK47" s="161">
        <f t="shared" ref="AK47:AN47" si="190">AL34</f>
        <v>0</v>
      </c>
      <c r="AL47" s="161">
        <f t="shared" si="190"/>
        <v>0.001499477793</v>
      </c>
      <c r="AM47" s="161">
        <f t="shared" si="190"/>
        <v>0.0003670291663</v>
      </c>
      <c r="AN47" s="161">
        <f t="shared" si="190"/>
        <v>-0.0003670291663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44075</v>
      </c>
      <c r="AZ47" s="161">
        <f t="shared" ref="AZ47:BC47" si="191">BA34</f>
        <v>0</v>
      </c>
      <c r="BA47" s="161">
        <f t="shared" si="191"/>
        <v>0.007839617996</v>
      </c>
      <c r="BB47" s="161">
        <f t="shared" si="191"/>
        <v>0.0007738931954</v>
      </c>
      <c r="BC47" s="161">
        <f t="shared" si="191"/>
        <v>-0.0007738931954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0.469204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0.084415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0.206211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0.209653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66">
        <v>0.220153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0.007126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0.042523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0.043954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0.194158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-0.02597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0.010607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0.012086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66">
        <v>0.012565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0.011055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0.01434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0.00909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66">
        <v>0.001337</v>
      </c>
      <c r="I60" s="166">
        <v>0.001337</v>
      </c>
      <c r="J60" s="166">
        <v>8.469066</v>
      </c>
      <c r="K60" s="166">
        <v>0.006747</v>
      </c>
      <c r="L60" s="14"/>
      <c r="M60" s="14"/>
      <c r="N60" s="14"/>
      <c r="U60" s="1" t="s">
        <v>1332</v>
      </c>
      <c r="V60" s="166">
        <v>1.0</v>
      </c>
      <c r="W60" s="175">
        <v>2.63E-5</v>
      </c>
      <c r="X60" s="175">
        <v>2.63E-5</v>
      </c>
      <c r="Y60" s="166">
        <v>0.215311</v>
      </c>
      <c r="Z60" s="166">
        <v>0.645986</v>
      </c>
      <c r="AA60" s="14"/>
      <c r="AB60" s="14"/>
      <c r="AC60" s="14"/>
      <c r="AJ60" s="1" t="s">
        <v>1332</v>
      </c>
      <c r="AK60" s="166">
        <v>1.0</v>
      </c>
      <c r="AL60" s="166">
        <v>2.74E-4</v>
      </c>
      <c r="AM60" s="166">
        <v>2.74E-4</v>
      </c>
      <c r="AN60" s="166">
        <v>1.332349</v>
      </c>
      <c r="AO60" s="166">
        <v>0.2575</v>
      </c>
      <c r="AP60" s="14"/>
      <c r="AQ60" s="14"/>
      <c r="AR60" s="14"/>
      <c r="AY60" s="1" t="s">
        <v>1332</v>
      </c>
      <c r="AZ60" s="166">
        <v>1.0</v>
      </c>
      <c r="BA60" s="166">
        <v>1.14E-4</v>
      </c>
      <c r="BB60" s="166">
        <v>1.14E-4</v>
      </c>
      <c r="BC60" s="166">
        <v>1.379256</v>
      </c>
      <c r="BD60" s="166">
        <v>0.249466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66">
        <v>0.004736</v>
      </c>
      <c r="I61" s="166">
        <v>1.58E-4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0.003666</v>
      </c>
      <c r="X61" s="166">
        <v>1.22E-4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0.006169</v>
      </c>
      <c r="AM61" s="166">
        <v>2.06E-4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0.002479</v>
      </c>
      <c r="BB61" s="175">
        <v>8.26E-5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0.006073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0.003693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0.006443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0.002593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F65" s="1" t="s">
        <v>1342</v>
      </c>
      <c r="G65" s="166">
        <v>3.67E-4</v>
      </c>
      <c r="H65" s="166">
        <v>0.002228</v>
      </c>
      <c r="I65" s="166">
        <v>0.164614</v>
      </c>
      <c r="J65" s="166">
        <v>0.870352</v>
      </c>
      <c r="K65" s="166">
        <v>-0.00418</v>
      </c>
      <c r="L65" s="166">
        <v>0.004918</v>
      </c>
      <c r="M65" s="166">
        <v>-0.00418</v>
      </c>
      <c r="N65" s="166">
        <v>0.004918</v>
      </c>
      <c r="U65" s="1" t="s">
        <v>1342</v>
      </c>
      <c r="V65" s="166">
        <v>-1.7E-4</v>
      </c>
      <c r="W65" s="166">
        <v>0.002013</v>
      </c>
      <c r="X65" s="166">
        <v>-0.08307</v>
      </c>
      <c r="Y65" s="166">
        <v>0.93435</v>
      </c>
      <c r="Z65" s="166">
        <v>-0.00428</v>
      </c>
      <c r="AA65" s="166">
        <v>0.003943</v>
      </c>
      <c r="AB65" s="166">
        <v>-0.00428</v>
      </c>
      <c r="AC65" s="166">
        <v>0.003943</v>
      </c>
      <c r="AJ65" s="1" t="s">
        <v>1342</v>
      </c>
      <c r="AK65" s="166">
        <v>-2.8E-4</v>
      </c>
      <c r="AL65" s="166">
        <v>0.002586</v>
      </c>
      <c r="AM65" s="166">
        <v>-0.10927</v>
      </c>
      <c r="AN65" s="166">
        <v>0.913718</v>
      </c>
      <c r="AO65" s="166">
        <v>-0.00556</v>
      </c>
      <c r="AP65" s="166">
        <v>0.004999</v>
      </c>
      <c r="AQ65" s="166">
        <v>-0.00556</v>
      </c>
      <c r="AR65" s="166">
        <v>0.004999</v>
      </c>
      <c r="AY65" s="1" t="s">
        <v>1342</v>
      </c>
      <c r="AZ65" s="166">
        <v>0.002982</v>
      </c>
      <c r="BA65" s="166">
        <v>0.001614</v>
      </c>
      <c r="BB65" s="166">
        <v>1.847948</v>
      </c>
      <c r="BC65" s="166">
        <v>0.074491</v>
      </c>
      <c r="BD65" s="166">
        <v>-3.1E-4</v>
      </c>
      <c r="BE65" s="166">
        <v>0.006278</v>
      </c>
      <c r="BF65" s="166">
        <v>-3.1E-4</v>
      </c>
      <c r="BG65" s="166"/>
      <c r="BH65" s="166">
        <v>0.006278</v>
      </c>
      <c r="BI65" s="166"/>
      <c r="BJ65" s="166"/>
    </row>
    <row r="66">
      <c r="F66" s="169" t="s">
        <v>1343</v>
      </c>
      <c r="G66" s="168">
        <v>0.778586</v>
      </c>
      <c r="H66" s="168">
        <v>0.26754</v>
      </c>
      <c r="I66" s="168">
        <v>2.910166</v>
      </c>
      <c r="J66" s="168">
        <v>0.006747</v>
      </c>
      <c r="K66" s="168">
        <v>0.232196</v>
      </c>
      <c r="L66" s="168">
        <v>1.324976</v>
      </c>
      <c r="M66" s="168">
        <v>0.232196</v>
      </c>
      <c r="N66" s="168">
        <v>1.324976</v>
      </c>
      <c r="U66" s="169" t="s">
        <v>1343</v>
      </c>
      <c r="V66" s="168">
        <v>0.141027</v>
      </c>
      <c r="W66" s="168">
        <v>0.303928</v>
      </c>
      <c r="X66" s="168">
        <v>0.464016</v>
      </c>
      <c r="Y66" s="168">
        <v>0.645986</v>
      </c>
      <c r="Z66" s="168">
        <v>-0.47968</v>
      </c>
      <c r="AA66" s="168">
        <v>0.761731</v>
      </c>
      <c r="AB66" s="168">
        <v>-0.47968</v>
      </c>
      <c r="AC66" s="168">
        <v>0.761731</v>
      </c>
      <c r="AJ66" s="169" t="s">
        <v>1343</v>
      </c>
      <c r="AK66" s="168">
        <v>0.431503</v>
      </c>
      <c r="AL66" s="168">
        <v>0.373831</v>
      </c>
      <c r="AM66" s="168">
        <v>1.154274</v>
      </c>
      <c r="AN66" s="168">
        <v>0.2575</v>
      </c>
      <c r="AO66" s="168">
        <v>-0.33196</v>
      </c>
      <c r="AP66" s="168">
        <v>1.194967</v>
      </c>
      <c r="AQ66" s="168">
        <v>-0.33196</v>
      </c>
      <c r="AR66" s="168">
        <v>1.194967</v>
      </c>
      <c r="AY66" s="169" t="s">
        <v>1343</v>
      </c>
      <c r="AZ66" s="168">
        <v>-0.28166</v>
      </c>
      <c r="BA66" s="168">
        <v>0.239827</v>
      </c>
      <c r="BB66" s="168">
        <v>-1.17442</v>
      </c>
      <c r="BC66" s="168">
        <v>0.249466</v>
      </c>
      <c r="BD66" s="168">
        <v>-0.77145</v>
      </c>
      <c r="BE66" s="168">
        <v>0.208135</v>
      </c>
      <c r="BF66" s="168">
        <v>-0.77145</v>
      </c>
      <c r="BG66" s="168"/>
      <c r="BH66" s="168">
        <v>0.208135</v>
      </c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1456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1456</v>
      </c>
      <c r="X1" s="206" t="s">
        <v>1446</v>
      </c>
      <c r="Y1" s="177" t="s">
        <v>1448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1456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1456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1457</v>
      </c>
      <c r="BI1" s="177" t="s">
        <v>1346</v>
      </c>
      <c r="BJ1" s="177" t="s">
        <v>1347</v>
      </c>
    </row>
    <row r="2">
      <c r="A2" s="179">
        <v>42696.0</v>
      </c>
      <c r="B2" s="166">
        <v>2270.0</v>
      </c>
      <c r="C2" s="166">
        <v>2300.0</v>
      </c>
      <c r="D2" s="166">
        <v>2270.0</v>
      </c>
      <c r="E2" s="166">
        <v>2295.0</v>
      </c>
      <c r="F2" s="180">
        <v>1955.392</v>
      </c>
      <c r="G2" s="166">
        <v>5204.674</v>
      </c>
      <c r="H2" s="166"/>
      <c r="I2" s="166"/>
      <c r="J2" s="166"/>
      <c r="K2" s="166"/>
      <c r="L2" s="166">
        <v>1.02E8</v>
      </c>
      <c r="M2" s="166">
        <f t="shared" ref="M2:M34" si="2">123345810000/5</f>
        <v>24669162000</v>
      </c>
      <c r="N2" s="7">
        <f t="shared" ref="N2:N34" si="3">L2/M2</f>
        <v>0.004134716858</v>
      </c>
      <c r="P2" s="179">
        <v>43062.0</v>
      </c>
      <c r="Q2" s="166">
        <v>3350.0</v>
      </c>
      <c r="R2" s="166">
        <v>3400.0</v>
      </c>
      <c r="S2" s="166">
        <v>3350.0</v>
      </c>
      <c r="T2" s="166">
        <v>3360.0</v>
      </c>
      <c r="U2" s="180">
        <v>2958.871</v>
      </c>
      <c r="V2" s="166">
        <v>6063.245</v>
      </c>
      <c r="W2" s="166"/>
      <c r="X2" s="166"/>
      <c r="Y2" s="166"/>
      <c r="Z2" s="166"/>
      <c r="AA2" s="166">
        <v>4.97037E7</v>
      </c>
      <c r="AB2" s="166">
        <f t="shared" ref="AB2:AB34" si="5">123345810000/5</f>
        <v>24669162000</v>
      </c>
      <c r="AC2" s="7">
        <f t="shared" ref="AC2:AC34" si="6">AA2/AB2</f>
        <v>0.002014811042</v>
      </c>
      <c r="AE2" s="179">
        <v>43427.0</v>
      </c>
      <c r="AF2" s="166">
        <v>3530.0</v>
      </c>
      <c r="AG2" s="166">
        <v>3580.0</v>
      </c>
      <c r="AH2" s="166">
        <v>3470.0</v>
      </c>
      <c r="AI2" s="166">
        <v>3480.0</v>
      </c>
      <c r="AJ2" s="180">
        <v>3158.191</v>
      </c>
      <c r="AK2" s="166">
        <v>6006.202</v>
      </c>
      <c r="AL2" s="166"/>
      <c r="AM2" s="166"/>
      <c r="AN2" s="166"/>
      <c r="AO2" s="166"/>
      <c r="AP2" s="166">
        <v>7.79108E7</v>
      </c>
      <c r="AQ2" s="166">
        <v>1.2334581E11</v>
      </c>
      <c r="AR2" s="7">
        <f t="shared" ref="AR2:AR34" si="8">AP2/AQ2</f>
        <v>0.0006316452906</v>
      </c>
      <c r="AT2" s="179">
        <v>43789.0</v>
      </c>
      <c r="AU2" s="166">
        <v>4170.0</v>
      </c>
      <c r="AV2" s="166">
        <v>4260.0</v>
      </c>
      <c r="AW2" s="166">
        <v>4150.0</v>
      </c>
      <c r="AX2" s="166">
        <v>4220.0</v>
      </c>
      <c r="AY2" s="180">
        <v>3965.914</v>
      </c>
      <c r="AZ2" s="166">
        <v>6155.109</v>
      </c>
      <c r="BA2" s="166"/>
      <c r="BB2" s="166"/>
      <c r="BC2" s="166"/>
      <c r="BD2" s="166"/>
      <c r="BE2" s="166">
        <v>1.55E8</v>
      </c>
      <c r="BF2" s="166">
        <v>1.2334581E11</v>
      </c>
      <c r="BG2" s="166">
        <f t="shared" ref="BG2:BG34" si="10">BE2/BF2</f>
        <v>0.001256629633</v>
      </c>
      <c r="BH2" s="166"/>
      <c r="BI2" s="166"/>
      <c r="BJ2" s="166">
        <f t="shared" ref="BJ2:BJ34" si="11">average(BG2,AR2,AC2,N2)</f>
        <v>0.002009450706</v>
      </c>
    </row>
    <row r="3">
      <c r="A3" s="179">
        <v>42697.0</v>
      </c>
      <c r="B3" s="166">
        <v>2295.0</v>
      </c>
      <c r="C3" s="166">
        <v>2310.0</v>
      </c>
      <c r="D3" s="166">
        <v>2280.0</v>
      </c>
      <c r="E3" s="166">
        <v>2300.0</v>
      </c>
      <c r="F3" s="180">
        <v>1959.652</v>
      </c>
      <c r="G3" s="166">
        <v>5211.996</v>
      </c>
      <c r="H3" s="181">
        <f t="shared" ref="H3:I3" si="1">(F3-F2)/F2</f>
        <v>0.0021785913</v>
      </c>
      <c r="I3" s="181">
        <f t="shared" si="1"/>
        <v>0.001406812415</v>
      </c>
      <c r="J3" s="166"/>
      <c r="K3" s="166"/>
      <c r="L3" s="166">
        <v>8.7819E7</v>
      </c>
      <c r="M3" s="166">
        <f t="shared" si="2"/>
        <v>24669162000</v>
      </c>
      <c r="N3" s="7">
        <f t="shared" si="3"/>
        <v>0.003559869606</v>
      </c>
      <c r="P3" s="179">
        <v>43063.0</v>
      </c>
      <c r="Q3" s="166">
        <v>3360.0</v>
      </c>
      <c r="R3" s="166">
        <v>3360.0</v>
      </c>
      <c r="S3" s="166">
        <v>3340.0</v>
      </c>
      <c r="T3" s="166">
        <v>3350.0</v>
      </c>
      <c r="U3" s="180">
        <v>2950.065</v>
      </c>
      <c r="V3" s="166">
        <v>6067.142</v>
      </c>
      <c r="W3" s="181">
        <f t="shared" ref="W3:X3" si="4">(U3-U2)/U2</f>
        <v>-0.002976135154</v>
      </c>
      <c r="X3" s="181">
        <f t="shared" si="4"/>
        <v>0.0006427251414</v>
      </c>
      <c r="Y3" s="166"/>
      <c r="Z3" s="166"/>
      <c r="AA3" s="166">
        <v>8.27152E7</v>
      </c>
      <c r="AB3" s="166">
        <f t="shared" si="5"/>
        <v>24669162000</v>
      </c>
      <c r="AC3" s="7">
        <f t="shared" si="6"/>
        <v>0.003352979724</v>
      </c>
      <c r="AE3" s="179">
        <v>43430.0</v>
      </c>
      <c r="AF3" s="166">
        <v>3450.0</v>
      </c>
      <c r="AG3" s="166">
        <v>3550.0</v>
      </c>
      <c r="AH3" s="166">
        <v>3450.0</v>
      </c>
      <c r="AI3" s="166">
        <v>3540.0</v>
      </c>
      <c r="AJ3" s="180">
        <v>3212.642</v>
      </c>
      <c r="AK3" s="166">
        <v>6022.778</v>
      </c>
      <c r="AL3" s="181">
        <f t="shared" ref="AL3:AM3" si="7">(AJ3-AJ2)/AJ2</f>
        <v>0.01724119915</v>
      </c>
      <c r="AM3" s="181">
        <f t="shared" si="7"/>
        <v>0.002759813939</v>
      </c>
      <c r="AN3" s="166"/>
      <c r="AO3" s="166"/>
      <c r="AP3" s="166">
        <v>8.20144E7</v>
      </c>
      <c r="AQ3" s="166">
        <v>1.2334581E11</v>
      </c>
      <c r="AR3" s="7">
        <f t="shared" si="8"/>
        <v>0.0006649143574</v>
      </c>
      <c r="AT3" s="179">
        <v>43790.0</v>
      </c>
      <c r="AU3" s="166">
        <v>4200.0</v>
      </c>
      <c r="AV3" s="166">
        <v>4230.0</v>
      </c>
      <c r="AW3" s="166">
        <v>4140.0</v>
      </c>
      <c r="AX3" s="166">
        <v>4220.0</v>
      </c>
      <c r="AY3" s="180">
        <v>3965.914</v>
      </c>
      <c r="AZ3" s="166">
        <v>6117.364</v>
      </c>
      <c r="BA3" s="181">
        <f t="shared" ref="BA3:BB3" si="9">(AY3-AY2)/AY2</f>
        <v>0</v>
      </c>
      <c r="BB3" s="181">
        <f t="shared" si="9"/>
        <v>-0.006132304075</v>
      </c>
      <c r="BC3" s="166"/>
      <c r="BD3" s="166"/>
      <c r="BE3" s="166">
        <v>1.14E8</v>
      </c>
      <c r="BF3" s="166">
        <v>1.2334581E11</v>
      </c>
      <c r="BG3" s="166">
        <f t="shared" si="10"/>
        <v>0.0009242308271</v>
      </c>
      <c r="BH3" s="181">
        <f t="shared" ref="BH3:BH34" si="16">average(H3,W3,AL3,BA3)</f>
        <v>0.004110913825</v>
      </c>
      <c r="BI3" s="166"/>
      <c r="BJ3" s="166">
        <f t="shared" si="11"/>
        <v>0.002125498629</v>
      </c>
    </row>
    <row r="4">
      <c r="A4" s="179">
        <v>42698.0</v>
      </c>
      <c r="B4" s="166">
        <v>2270.0</v>
      </c>
      <c r="C4" s="166">
        <v>2290.0</v>
      </c>
      <c r="D4" s="166">
        <v>2245.0</v>
      </c>
      <c r="E4" s="166">
        <v>2260.0</v>
      </c>
      <c r="F4" s="180">
        <v>1925.571</v>
      </c>
      <c r="G4" s="166">
        <v>5107.623</v>
      </c>
      <c r="H4" s="181">
        <f t="shared" ref="H4:I4" si="12">(F4-F3)/F3</f>
        <v>-0.01739135316</v>
      </c>
      <c r="I4" s="181">
        <f t="shared" si="12"/>
        <v>-0.0200255334</v>
      </c>
      <c r="J4" s="166"/>
      <c r="K4" s="166"/>
      <c r="L4" s="166">
        <v>1.13E8</v>
      </c>
      <c r="M4" s="166">
        <f t="shared" si="2"/>
        <v>24669162000</v>
      </c>
      <c r="N4" s="7">
        <f t="shared" si="3"/>
        <v>0.004580617696</v>
      </c>
      <c r="P4" s="179">
        <v>43066.0</v>
      </c>
      <c r="Q4" s="166">
        <v>3310.0</v>
      </c>
      <c r="R4" s="166">
        <v>3350.0</v>
      </c>
      <c r="S4" s="166">
        <v>3280.0</v>
      </c>
      <c r="T4" s="166">
        <v>3300.0</v>
      </c>
      <c r="U4" s="180">
        <v>2906.034</v>
      </c>
      <c r="V4" s="166">
        <v>6064.589</v>
      </c>
      <c r="W4" s="181">
        <f t="shared" ref="W4:X4" si="13">(U4-U3)/U3</f>
        <v>-0.01492543385</v>
      </c>
      <c r="X4" s="181">
        <f t="shared" si="13"/>
        <v>-0.0004207912061</v>
      </c>
      <c r="Y4" s="166"/>
      <c r="Z4" s="166"/>
      <c r="AA4" s="166">
        <v>1.06E8</v>
      </c>
      <c r="AB4" s="166">
        <f t="shared" si="5"/>
        <v>24669162000</v>
      </c>
      <c r="AC4" s="7">
        <f t="shared" si="6"/>
        <v>0.004296862617</v>
      </c>
      <c r="AE4" s="179">
        <v>43431.0</v>
      </c>
      <c r="AF4" s="166">
        <v>3480.0</v>
      </c>
      <c r="AG4" s="166">
        <v>3620.0</v>
      </c>
      <c r="AH4" s="166">
        <v>3480.0</v>
      </c>
      <c r="AI4" s="166">
        <v>3600.0</v>
      </c>
      <c r="AJ4" s="180">
        <v>3267.094</v>
      </c>
      <c r="AK4" s="166">
        <v>6013.589</v>
      </c>
      <c r="AL4" s="181">
        <f t="shared" ref="AL4:AM4" si="14">(AJ4-AJ3)/AJ3</f>
        <v>0.01694928971</v>
      </c>
      <c r="AM4" s="181">
        <f t="shared" si="14"/>
        <v>-0.001525707904</v>
      </c>
      <c r="AN4" s="166"/>
      <c r="AO4" s="166"/>
      <c r="AP4" s="166">
        <v>1.73E8</v>
      </c>
      <c r="AQ4" s="166">
        <v>1.2334581E11</v>
      </c>
      <c r="AR4" s="7">
        <f t="shared" si="8"/>
        <v>0.001402560817</v>
      </c>
      <c r="AT4" s="179">
        <v>43791.0</v>
      </c>
      <c r="AU4" s="166">
        <v>4230.0</v>
      </c>
      <c r="AV4" s="166">
        <v>4250.0</v>
      </c>
      <c r="AW4" s="166">
        <v>4160.0</v>
      </c>
      <c r="AX4" s="166">
        <v>4210.0</v>
      </c>
      <c r="AY4" s="180">
        <v>3956.516</v>
      </c>
      <c r="AZ4" s="166">
        <v>6100.242</v>
      </c>
      <c r="BA4" s="181">
        <f t="shared" ref="BA4:BB4" si="15">(AY4-AY3)/AY3</f>
        <v>-0.002369693342</v>
      </c>
      <c r="BB4" s="181">
        <f t="shared" si="15"/>
        <v>-0.002798917965</v>
      </c>
      <c r="BC4" s="166"/>
      <c r="BD4" s="166"/>
      <c r="BE4" s="166">
        <v>7.46964E7</v>
      </c>
      <c r="BF4" s="166">
        <v>1.2334581E11</v>
      </c>
      <c r="BG4" s="166">
        <f t="shared" si="10"/>
        <v>0.0006055852242</v>
      </c>
      <c r="BH4" s="181">
        <f t="shared" si="16"/>
        <v>-0.004434297659</v>
      </c>
      <c r="BI4" s="166"/>
      <c r="BJ4" s="166">
        <f t="shared" si="11"/>
        <v>0.002721406589</v>
      </c>
    </row>
    <row r="5">
      <c r="A5" s="179">
        <v>42699.0</v>
      </c>
      <c r="B5" s="166">
        <v>2210.0</v>
      </c>
      <c r="C5" s="166">
        <v>2235.0</v>
      </c>
      <c r="D5" s="166">
        <v>2175.0</v>
      </c>
      <c r="E5" s="166">
        <v>2185.0</v>
      </c>
      <c r="F5" s="180">
        <v>1861.669</v>
      </c>
      <c r="G5" s="166">
        <v>5122.104</v>
      </c>
      <c r="H5" s="181">
        <f t="shared" ref="H5:I5" si="17">(F5-F4)/F4</f>
        <v>-0.03318600041</v>
      </c>
      <c r="I5" s="181">
        <f t="shared" si="17"/>
        <v>0.002835174013</v>
      </c>
      <c r="J5" s="166"/>
      <c r="K5" s="166"/>
      <c r="L5" s="166">
        <v>1.93E8</v>
      </c>
      <c r="M5" s="166">
        <f t="shared" si="2"/>
        <v>24669162000</v>
      </c>
      <c r="N5" s="7">
        <f t="shared" si="3"/>
        <v>0.007823532879</v>
      </c>
      <c r="P5" s="179">
        <v>43067.0</v>
      </c>
      <c r="Q5" s="166">
        <v>3320.0</v>
      </c>
      <c r="R5" s="166">
        <v>3380.0</v>
      </c>
      <c r="S5" s="166">
        <v>3280.0</v>
      </c>
      <c r="T5" s="166">
        <v>3380.0</v>
      </c>
      <c r="U5" s="180">
        <v>2976.483</v>
      </c>
      <c r="V5" s="166">
        <v>6070.716</v>
      </c>
      <c r="W5" s="181">
        <f t="shared" ref="W5:X5" si="18">(U5-U4)/U4</f>
        <v>0.02424231788</v>
      </c>
      <c r="X5" s="181">
        <f t="shared" si="18"/>
        <v>0.001010291052</v>
      </c>
      <c r="Y5" s="166"/>
      <c r="Z5" s="166"/>
      <c r="AA5" s="166">
        <v>1.38E8</v>
      </c>
      <c r="AB5" s="166">
        <f t="shared" si="5"/>
        <v>24669162000</v>
      </c>
      <c r="AC5" s="7">
        <f t="shared" si="6"/>
        <v>0.005594028691</v>
      </c>
      <c r="AE5" s="179">
        <v>43432.0</v>
      </c>
      <c r="AF5" s="166">
        <v>3650.0</v>
      </c>
      <c r="AG5" s="166">
        <v>3660.0</v>
      </c>
      <c r="AH5" s="166">
        <v>3580.0</v>
      </c>
      <c r="AI5" s="166">
        <v>3650.0</v>
      </c>
      <c r="AJ5" s="180">
        <v>3312.47</v>
      </c>
      <c r="AK5" s="166">
        <v>5991.246</v>
      </c>
      <c r="AL5" s="181">
        <f t="shared" ref="AL5:AM5" si="19">(AJ5-AJ4)/AJ4</f>
        <v>0.01388879536</v>
      </c>
      <c r="AM5" s="181">
        <f t="shared" si="19"/>
        <v>-0.00371541853</v>
      </c>
      <c r="AN5" s="166"/>
      <c r="AO5" s="166"/>
      <c r="AP5" s="166">
        <v>9.60697E7</v>
      </c>
      <c r="AQ5" s="166">
        <v>1.2334581E11</v>
      </c>
      <c r="AR5" s="7">
        <f t="shared" si="8"/>
        <v>0.0007788647219</v>
      </c>
      <c r="AT5" s="179">
        <v>43794.0</v>
      </c>
      <c r="AU5" s="166">
        <v>4150.0</v>
      </c>
      <c r="AV5" s="166">
        <v>4180.0</v>
      </c>
      <c r="AW5" s="166">
        <v>4120.0</v>
      </c>
      <c r="AX5" s="166">
        <v>4130.0</v>
      </c>
      <c r="AY5" s="180">
        <v>3881.333</v>
      </c>
      <c r="AZ5" s="166">
        <v>6070.762</v>
      </c>
      <c r="BA5" s="181">
        <f t="shared" ref="BA5:BB5" si="20">(AY5-AY4)/AY4</f>
        <v>-0.01900232427</v>
      </c>
      <c r="BB5" s="181">
        <f t="shared" si="20"/>
        <v>-0.004832595166</v>
      </c>
      <c r="BC5" s="166"/>
      <c r="BD5" s="166"/>
      <c r="BE5" s="166">
        <v>5.65938E7</v>
      </c>
      <c r="BF5" s="166">
        <v>1.2334581E11</v>
      </c>
      <c r="BG5" s="166">
        <f t="shared" si="10"/>
        <v>0.0004588222332</v>
      </c>
      <c r="BH5" s="181">
        <f t="shared" si="16"/>
        <v>-0.003514302859</v>
      </c>
      <c r="BI5" s="166"/>
      <c r="BJ5" s="166">
        <f t="shared" si="11"/>
        <v>0.003663812131</v>
      </c>
    </row>
    <row r="6">
      <c r="A6" s="179">
        <v>42702.0</v>
      </c>
      <c r="B6" s="166">
        <v>2150.0</v>
      </c>
      <c r="C6" s="166">
        <v>2170.0</v>
      </c>
      <c r="D6" s="166">
        <v>2085.0</v>
      </c>
      <c r="E6" s="166">
        <v>2095.0</v>
      </c>
      <c r="F6" s="180">
        <v>1784.987</v>
      </c>
      <c r="G6" s="166">
        <v>5114.572</v>
      </c>
      <c r="H6" s="181">
        <f t="shared" ref="H6:I6" si="21">(F6-F5)/F5</f>
        <v>-0.04118992152</v>
      </c>
      <c r="I6" s="181">
        <f t="shared" si="21"/>
        <v>-0.001470489471</v>
      </c>
      <c r="J6" s="166"/>
      <c r="K6" s="166"/>
      <c r="L6" s="166">
        <v>2.92E8</v>
      </c>
      <c r="M6" s="166">
        <f t="shared" si="2"/>
        <v>24669162000</v>
      </c>
      <c r="N6" s="7">
        <f t="shared" si="3"/>
        <v>0.01183664042</v>
      </c>
      <c r="P6" s="179">
        <v>43068.0</v>
      </c>
      <c r="Q6" s="166">
        <v>3390.0</v>
      </c>
      <c r="R6" s="166">
        <v>3400.0</v>
      </c>
      <c r="S6" s="166">
        <v>3300.0</v>
      </c>
      <c r="T6" s="166">
        <v>3300.0</v>
      </c>
      <c r="U6" s="180">
        <v>2906.034</v>
      </c>
      <c r="V6" s="166">
        <v>6061.367</v>
      </c>
      <c r="W6" s="181">
        <f t="shared" ref="W6:X6" si="22">(U6-U5)/U5</f>
        <v>-0.02366853767</v>
      </c>
      <c r="X6" s="181">
        <f t="shared" si="22"/>
        <v>-0.001540016038</v>
      </c>
      <c r="Y6" s="166"/>
      <c r="Z6" s="166"/>
      <c r="AA6" s="166">
        <v>1.04E8</v>
      </c>
      <c r="AB6" s="166">
        <f t="shared" si="5"/>
        <v>24669162000</v>
      </c>
      <c r="AC6" s="7">
        <f t="shared" si="6"/>
        <v>0.004215789738</v>
      </c>
      <c r="AE6" s="179">
        <v>43433.0</v>
      </c>
      <c r="AF6" s="166">
        <v>3700.0</v>
      </c>
      <c r="AG6" s="166">
        <v>3760.0</v>
      </c>
      <c r="AH6" s="166">
        <v>3680.0</v>
      </c>
      <c r="AI6" s="166">
        <v>3710.0</v>
      </c>
      <c r="AJ6" s="180">
        <v>3366.922</v>
      </c>
      <c r="AK6" s="166">
        <v>6107.168</v>
      </c>
      <c r="AL6" s="181">
        <f t="shared" ref="AL6:AM6" si="23">(AJ6-AJ5)/AJ5</f>
        <v>0.0164384885</v>
      </c>
      <c r="AM6" s="181">
        <f t="shared" si="23"/>
        <v>0.01934856289</v>
      </c>
      <c r="AN6" s="166"/>
      <c r="AO6" s="166"/>
      <c r="AP6" s="166">
        <v>1.38E8</v>
      </c>
      <c r="AQ6" s="166">
        <v>1.2334581E11</v>
      </c>
      <c r="AR6" s="7">
        <f t="shared" si="8"/>
        <v>0.001118805738</v>
      </c>
      <c r="AT6" s="179">
        <v>43795.0</v>
      </c>
      <c r="AU6" s="166">
        <v>4150.0</v>
      </c>
      <c r="AV6" s="166">
        <v>4180.0</v>
      </c>
      <c r="AW6" s="166">
        <v>4100.0</v>
      </c>
      <c r="AX6" s="166">
        <v>4150.0</v>
      </c>
      <c r="AY6" s="180">
        <v>3900.129</v>
      </c>
      <c r="AZ6" s="166">
        <v>6026.188</v>
      </c>
      <c r="BA6" s="181">
        <f t="shared" ref="BA6:BB6" si="24">(AY6-AY5)/AY5</f>
        <v>0.004842666166</v>
      </c>
      <c r="BB6" s="181">
        <f t="shared" si="24"/>
        <v>-0.00734240611</v>
      </c>
      <c r="BC6" s="166"/>
      <c r="BD6" s="166"/>
      <c r="BE6" s="166">
        <v>2.22E8</v>
      </c>
      <c r="BF6" s="166">
        <v>1.2334581E11</v>
      </c>
      <c r="BG6" s="166">
        <f t="shared" si="10"/>
        <v>0.001799817927</v>
      </c>
      <c r="BH6" s="181">
        <f t="shared" si="16"/>
        <v>-0.01089432613</v>
      </c>
      <c r="BI6" s="166"/>
      <c r="BJ6" s="166">
        <f t="shared" si="11"/>
        <v>0.004742763455</v>
      </c>
    </row>
    <row r="7">
      <c r="A7" s="179">
        <v>42703.0</v>
      </c>
      <c r="B7" s="166">
        <v>2085.0</v>
      </c>
      <c r="C7" s="166">
        <v>2135.0</v>
      </c>
      <c r="D7" s="166">
        <v>2085.0</v>
      </c>
      <c r="E7" s="166">
        <v>2110.0</v>
      </c>
      <c r="F7" s="180">
        <v>1797.768</v>
      </c>
      <c r="G7" s="166">
        <v>5136.667</v>
      </c>
      <c r="H7" s="181">
        <f t="shared" ref="H7:I7" si="25">(F7-F6)/F6</f>
        <v>0.007160276237</v>
      </c>
      <c r="I7" s="181">
        <f t="shared" si="25"/>
        <v>0.004320009573</v>
      </c>
      <c r="J7" s="166"/>
      <c r="K7" s="166"/>
      <c r="L7" s="166">
        <v>1.7E8</v>
      </c>
      <c r="M7" s="166">
        <f t="shared" si="2"/>
        <v>24669162000</v>
      </c>
      <c r="N7" s="7">
        <f t="shared" si="3"/>
        <v>0.006891194764</v>
      </c>
      <c r="P7" s="179">
        <v>43069.0</v>
      </c>
      <c r="Q7" s="166">
        <v>3300.0</v>
      </c>
      <c r="R7" s="166">
        <v>3350.0</v>
      </c>
      <c r="S7" s="166">
        <v>3210.0</v>
      </c>
      <c r="T7" s="166">
        <v>3210.0</v>
      </c>
      <c r="U7" s="180">
        <v>2826.778</v>
      </c>
      <c r="V7" s="166">
        <v>5952.138</v>
      </c>
      <c r="W7" s="181">
        <f t="shared" ref="W7:X7" si="26">(U7-U6)/U6</f>
        <v>-0.02727290871</v>
      </c>
      <c r="X7" s="181">
        <f t="shared" si="26"/>
        <v>-0.01802052243</v>
      </c>
      <c r="Y7" s="166"/>
      <c r="Z7" s="166"/>
      <c r="AA7" s="166">
        <v>2.02E8</v>
      </c>
      <c r="AB7" s="166">
        <f t="shared" si="5"/>
        <v>24669162000</v>
      </c>
      <c r="AC7" s="7">
        <f t="shared" si="6"/>
        <v>0.008188360837</v>
      </c>
      <c r="AE7" s="179">
        <v>43434.0</v>
      </c>
      <c r="AF7" s="166">
        <v>3660.0</v>
      </c>
      <c r="AG7" s="166">
        <v>3690.0</v>
      </c>
      <c r="AH7" s="166">
        <v>3610.0</v>
      </c>
      <c r="AI7" s="166">
        <v>3620.0</v>
      </c>
      <c r="AJ7" s="180">
        <v>3285.245</v>
      </c>
      <c r="AK7" s="166">
        <v>6056.124</v>
      </c>
      <c r="AL7" s="181">
        <f t="shared" ref="AL7:AM7" si="27">(AJ7-AJ6)/AJ6</f>
        <v>-0.02425865523</v>
      </c>
      <c r="AM7" s="181">
        <f t="shared" si="27"/>
        <v>-0.008358047462</v>
      </c>
      <c r="AN7" s="166"/>
      <c r="AO7" s="166"/>
      <c r="AP7" s="166">
        <v>2.12E8</v>
      </c>
      <c r="AQ7" s="166">
        <v>1.2334581E11</v>
      </c>
      <c r="AR7" s="7">
        <f t="shared" si="8"/>
        <v>0.001718745047</v>
      </c>
      <c r="AT7" s="179">
        <v>43796.0</v>
      </c>
      <c r="AU7" s="166">
        <v>4100.0</v>
      </c>
      <c r="AV7" s="166">
        <v>4210.0</v>
      </c>
      <c r="AW7" s="166">
        <v>4100.0</v>
      </c>
      <c r="AX7" s="166">
        <v>4170.0</v>
      </c>
      <c r="AY7" s="180">
        <v>3918.925</v>
      </c>
      <c r="AZ7" s="166">
        <v>6023.039</v>
      </c>
      <c r="BA7" s="181">
        <f t="shared" ref="BA7:BB7" si="28">(AY7-AY6)/AY6</f>
        <v>0.004819327771</v>
      </c>
      <c r="BB7" s="181">
        <f t="shared" si="28"/>
        <v>-0.0005225525656</v>
      </c>
      <c r="BC7" s="166"/>
      <c r="BD7" s="166"/>
      <c r="BE7" s="166">
        <v>6.62814E7</v>
      </c>
      <c r="BF7" s="166">
        <v>1.2334581E11</v>
      </c>
      <c r="BG7" s="166">
        <f t="shared" si="10"/>
        <v>0.000537362396</v>
      </c>
      <c r="BH7" s="181">
        <f t="shared" si="16"/>
        <v>-0.009887989985</v>
      </c>
      <c r="BI7" s="166"/>
      <c r="BJ7" s="166">
        <f t="shared" si="11"/>
        <v>0.004333915761</v>
      </c>
    </row>
    <row r="8">
      <c r="A8" s="179">
        <v>42704.0</v>
      </c>
      <c r="B8" s="166">
        <v>2135.0</v>
      </c>
      <c r="C8" s="166">
        <v>2195.0</v>
      </c>
      <c r="D8" s="166">
        <v>2130.0</v>
      </c>
      <c r="E8" s="166">
        <v>2180.0</v>
      </c>
      <c r="F8" s="180">
        <v>1857.409</v>
      </c>
      <c r="G8" s="166">
        <v>5148.91</v>
      </c>
      <c r="H8" s="181">
        <f t="shared" ref="H8:I8" si="29">(F8-F7)/F7</f>
        <v>0.03317502592</v>
      </c>
      <c r="I8" s="181">
        <f t="shared" si="29"/>
        <v>0.002383452149</v>
      </c>
      <c r="J8" s="166"/>
      <c r="K8" s="166"/>
      <c r="L8" s="166">
        <v>2.84E8</v>
      </c>
      <c r="M8" s="166">
        <f t="shared" si="2"/>
        <v>24669162000</v>
      </c>
      <c r="N8" s="7">
        <f t="shared" si="3"/>
        <v>0.0115123489</v>
      </c>
      <c r="P8" s="179">
        <v>43070.0</v>
      </c>
      <c r="Q8" s="166">
        <v>3210.0</v>
      </c>
      <c r="R8" s="166">
        <v>3210.0</v>
      </c>
      <c r="S8" s="166">
        <v>3210.0</v>
      </c>
      <c r="T8" s="166">
        <v>3210.0</v>
      </c>
      <c r="U8" s="180">
        <v>2826.778</v>
      </c>
      <c r="V8" s="166">
        <v>5952.138</v>
      </c>
      <c r="W8" s="181">
        <f t="shared" ref="W8:X8" si="30">(U8-U7)/U7</f>
        <v>0</v>
      </c>
      <c r="X8" s="181">
        <f t="shared" si="30"/>
        <v>0</v>
      </c>
      <c r="Y8" s="166"/>
      <c r="Z8" s="166"/>
      <c r="AA8" s="166">
        <v>0.0</v>
      </c>
      <c r="AB8" s="166">
        <f t="shared" si="5"/>
        <v>24669162000</v>
      </c>
      <c r="AC8" s="7">
        <f t="shared" si="6"/>
        <v>0</v>
      </c>
      <c r="AE8" s="179">
        <v>43437.0</v>
      </c>
      <c r="AF8" s="166">
        <v>3720.0</v>
      </c>
      <c r="AG8" s="166">
        <v>3780.0</v>
      </c>
      <c r="AH8" s="166">
        <v>3690.0</v>
      </c>
      <c r="AI8" s="166">
        <v>3690.0</v>
      </c>
      <c r="AJ8" s="180">
        <v>3348.771</v>
      </c>
      <c r="AK8" s="166">
        <v>6118.32</v>
      </c>
      <c r="AL8" s="181">
        <f t="shared" ref="AL8:AM8" si="31">(AJ8-AJ7)/AJ7</f>
        <v>0.01933676179</v>
      </c>
      <c r="AM8" s="181">
        <f t="shared" si="31"/>
        <v>0.01026993503</v>
      </c>
      <c r="AN8" s="166"/>
      <c r="AO8" s="166"/>
      <c r="AP8" s="166">
        <v>1.37E8</v>
      </c>
      <c r="AQ8" s="166">
        <v>1.2334581E11</v>
      </c>
      <c r="AR8" s="7">
        <f t="shared" si="8"/>
        <v>0.00111069845</v>
      </c>
      <c r="AT8" s="179">
        <v>43797.0</v>
      </c>
      <c r="AU8" s="166">
        <v>4130.0</v>
      </c>
      <c r="AV8" s="166">
        <v>4170.0</v>
      </c>
      <c r="AW8" s="166">
        <v>4050.0</v>
      </c>
      <c r="AX8" s="166">
        <v>4050.0</v>
      </c>
      <c r="AY8" s="180">
        <v>3806.15</v>
      </c>
      <c r="AZ8" s="166">
        <v>5953.06</v>
      </c>
      <c r="BA8" s="181">
        <f t="shared" ref="BA8:BB8" si="32">(AY8-AY7)/AY7</f>
        <v>-0.02877702431</v>
      </c>
      <c r="BB8" s="181">
        <f t="shared" si="32"/>
        <v>-0.01161855336</v>
      </c>
      <c r="BC8" s="166"/>
      <c r="BD8" s="166"/>
      <c r="BE8" s="166">
        <v>6.172E7</v>
      </c>
      <c r="BF8" s="166">
        <v>1.2334581E11</v>
      </c>
      <c r="BG8" s="166">
        <f t="shared" si="10"/>
        <v>0.0005003818127</v>
      </c>
      <c r="BH8" s="181">
        <f t="shared" si="16"/>
        <v>0.005933690851</v>
      </c>
      <c r="BI8" s="166"/>
      <c r="BJ8" s="166">
        <f t="shared" si="11"/>
        <v>0.003280857291</v>
      </c>
    </row>
    <row r="9">
      <c r="A9" s="179">
        <v>42705.0</v>
      </c>
      <c r="B9" s="166">
        <v>2180.0</v>
      </c>
      <c r="C9" s="166">
        <v>2220.0</v>
      </c>
      <c r="D9" s="166">
        <v>2175.0</v>
      </c>
      <c r="E9" s="166">
        <v>2210.0</v>
      </c>
      <c r="F9" s="180">
        <v>1882.97</v>
      </c>
      <c r="G9" s="166">
        <v>5198.755</v>
      </c>
      <c r="H9" s="181">
        <f t="shared" ref="H9:I9" si="33">(F9-F8)/F8</f>
        <v>0.01376164324</v>
      </c>
      <c r="I9" s="181">
        <f t="shared" si="33"/>
        <v>0.009680689699</v>
      </c>
      <c r="J9" s="166"/>
      <c r="K9" s="166"/>
      <c r="L9" s="166">
        <v>1.26E8</v>
      </c>
      <c r="M9" s="166">
        <f t="shared" si="2"/>
        <v>24669162000</v>
      </c>
      <c r="N9" s="7">
        <f t="shared" si="3"/>
        <v>0.005107591413</v>
      </c>
      <c r="P9" s="179">
        <v>43073.0</v>
      </c>
      <c r="Q9" s="166">
        <v>3330.0</v>
      </c>
      <c r="R9" s="166">
        <v>3350.0</v>
      </c>
      <c r="S9" s="166">
        <v>3260.0</v>
      </c>
      <c r="T9" s="166">
        <v>3300.0</v>
      </c>
      <c r="U9" s="180">
        <v>2906.034</v>
      </c>
      <c r="V9" s="166">
        <v>5998.195</v>
      </c>
      <c r="W9" s="181">
        <f t="shared" ref="W9:X9" si="34">(U9-U8)/U8</f>
        <v>0.02803757494</v>
      </c>
      <c r="X9" s="181">
        <f t="shared" si="34"/>
        <v>0.00773789183</v>
      </c>
      <c r="Y9" s="166"/>
      <c r="Z9" s="166"/>
      <c r="AA9" s="166">
        <v>1.33E8</v>
      </c>
      <c r="AB9" s="166">
        <f t="shared" si="5"/>
        <v>24669162000</v>
      </c>
      <c r="AC9" s="7">
        <f t="shared" si="6"/>
        <v>0.005391346492</v>
      </c>
      <c r="AE9" s="179">
        <v>43438.0</v>
      </c>
      <c r="AF9" s="166">
        <v>3690.0</v>
      </c>
      <c r="AG9" s="166">
        <v>3750.0</v>
      </c>
      <c r="AH9" s="166">
        <v>3680.0</v>
      </c>
      <c r="AI9" s="166">
        <v>3710.0</v>
      </c>
      <c r="AJ9" s="180">
        <v>3366.922</v>
      </c>
      <c r="AK9" s="166">
        <v>6152.86</v>
      </c>
      <c r="AL9" s="181">
        <f t="shared" ref="AL9:AM9" si="35">(AJ9-AJ8)/AJ8</f>
        <v>0.00542019744</v>
      </c>
      <c r="AM9" s="181">
        <f t="shared" si="35"/>
        <v>0.005645340551</v>
      </c>
      <c r="AN9" s="166"/>
      <c r="AO9" s="166"/>
      <c r="AP9" s="166">
        <v>1.34E8</v>
      </c>
      <c r="AQ9" s="166">
        <v>1.2334581E11</v>
      </c>
      <c r="AR9" s="7">
        <f t="shared" si="8"/>
        <v>0.001086376586</v>
      </c>
      <c r="AT9" s="179">
        <v>43798.0</v>
      </c>
      <c r="AU9" s="166">
        <v>4060.0</v>
      </c>
      <c r="AV9" s="166">
        <v>4120.0</v>
      </c>
      <c r="AW9" s="166">
        <v>4010.0</v>
      </c>
      <c r="AX9" s="166">
        <v>4090.0</v>
      </c>
      <c r="AY9" s="180">
        <v>3843.741</v>
      </c>
      <c r="AZ9" s="166">
        <v>6011.83</v>
      </c>
      <c r="BA9" s="181">
        <f t="shared" ref="BA9:BB9" si="36">(AY9-AY8)/AY8</f>
        <v>0.009876384273</v>
      </c>
      <c r="BB9" s="181">
        <f t="shared" si="36"/>
        <v>0.009872233776</v>
      </c>
      <c r="BC9" s="166"/>
      <c r="BD9" s="166"/>
      <c r="BE9" s="166">
        <v>6.41992E7</v>
      </c>
      <c r="BF9" s="166">
        <v>1.2334581E11</v>
      </c>
      <c r="BG9" s="166">
        <f t="shared" si="10"/>
        <v>0.000520481401</v>
      </c>
      <c r="BH9" s="181">
        <f t="shared" si="16"/>
        <v>0.01427394997</v>
      </c>
      <c r="BI9" s="166"/>
      <c r="BJ9" s="166">
        <f t="shared" si="11"/>
        <v>0.003026448973</v>
      </c>
    </row>
    <row r="10">
      <c r="A10" s="179">
        <v>42706.0</v>
      </c>
      <c r="B10" s="166">
        <v>2210.0</v>
      </c>
      <c r="C10" s="166">
        <v>2275.0</v>
      </c>
      <c r="D10" s="166">
        <v>2200.0</v>
      </c>
      <c r="E10" s="166">
        <v>2260.0</v>
      </c>
      <c r="F10" s="180">
        <v>1925.571</v>
      </c>
      <c r="G10" s="166">
        <v>5245.956</v>
      </c>
      <c r="H10" s="181">
        <f t="shared" ref="H10:I10" si="37">(F10-F9)/F9</f>
        <v>0.0226243647</v>
      </c>
      <c r="I10" s="181">
        <f t="shared" si="37"/>
        <v>0.009079289176</v>
      </c>
      <c r="J10" s="166"/>
      <c r="K10" s="166"/>
      <c r="L10" s="166">
        <v>1.11E8</v>
      </c>
      <c r="M10" s="166">
        <f t="shared" si="2"/>
        <v>24669162000</v>
      </c>
      <c r="N10" s="7">
        <f t="shared" si="3"/>
        <v>0.004499544816</v>
      </c>
      <c r="P10" s="179">
        <v>43074.0</v>
      </c>
      <c r="Q10" s="166">
        <v>3340.0</v>
      </c>
      <c r="R10" s="166">
        <v>3360.0</v>
      </c>
      <c r="S10" s="166">
        <v>3310.0</v>
      </c>
      <c r="T10" s="166">
        <v>3350.0</v>
      </c>
      <c r="U10" s="180">
        <v>2950.065</v>
      </c>
      <c r="V10" s="166">
        <v>6000.474</v>
      </c>
      <c r="W10" s="181">
        <f t="shared" ref="W10:X10" si="38">(U10-U9)/U9</f>
        <v>0.01515157772</v>
      </c>
      <c r="X10" s="181">
        <f t="shared" si="38"/>
        <v>0.0003799476342</v>
      </c>
      <c r="Y10" s="166"/>
      <c r="Z10" s="166"/>
      <c r="AA10" s="166">
        <v>6.53742E7</v>
      </c>
      <c r="AB10" s="166">
        <f t="shared" si="5"/>
        <v>24669162000</v>
      </c>
      <c r="AC10" s="7">
        <f t="shared" si="6"/>
        <v>0.002650037322</v>
      </c>
      <c r="AE10" s="179">
        <v>43439.0</v>
      </c>
      <c r="AF10" s="166">
        <v>3640.0</v>
      </c>
      <c r="AG10" s="166">
        <v>3680.0</v>
      </c>
      <c r="AH10" s="166">
        <v>3610.0</v>
      </c>
      <c r="AI10" s="166">
        <v>3650.0</v>
      </c>
      <c r="AJ10" s="180">
        <v>3312.47</v>
      </c>
      <c r="AK10" s="166">
        <v>6133.12</v>
      </c>
      <c r="AL10" s="181">
        <f t="shared" ref="AL10:AM10" si="39">(AJ10-AJ9)/AJ9</f>
        <v>-0.01617263483</v>
      </c>
      <c r="AM10" s="181">
        <f t="shared" si="39"/>
        <v>-0.003208264124</v>
      </c>
      <c r="AN10" s="166"/>
      <c r="AO10" s="166"/>
      <c r="AP10" s="166">
        <v>1.4E8</v>
      </c>
      <c r="AQ10" s="166">
        <v>1.2334581E11</v>
      </c>
      <c r="AR10" s="7">
        <f t="shared" si="8"/>
        <v>0.001135020314</v>
      </c>
      <c r="AT10" s="179">
        <v>43801.0</v>
      </c>
      <c r="AU10" s="166">
        <v>4150.0</v>
      </c>
      <c r="AV10" s="166">
        <v>4210.0</v>
      </c>
      <c r="AW10" s="166">
        <v>4120.0</v>
      </c>
      <c r="AX10" s="166">
        <v>4210.0</v>
      </c>
      <c r="AY10" s="180">
        <v>3956.516</v>
      </c>
      <c r="AZ10" s="166">
        <v>6130.055</v>
      </c>
      <c r="BA10" s="181">
        <f t="shared" ref="BA10:BB10" si="40">(AY10-AY9)/AY9</f>
        <v>0.0293399061</v>
      </c>
      <c r="BB10" s="181">
        <f t="shared" si="40"/>
        <v>0.01966539307</v>
      </c>
      <c r="BC10" s="166"/>
      <c r="BD10" s="166"/>
      <c r="BE10" s="166">
        <v>5.53969E7</v>
      </c>
      <c r="BF10" s="166">
        <v>1.2334581E11</v>
      </c>
      <c r="BG10" s="166">
        <f t="shared" si="10"/>
        <v>0.0004491186202</v>
      </c>
      <c r="BH10" s="181">
        <f t="shared" si="16"/>
        <v>0.01273580342</v>
      </c>
      <c r="BI10" s="166"/>
      <c r="BJ10" s="166">
        <f t="shared" si="11"/>
        <v>0.002183430268</v>
      </c>
    </row>
    <row r="11">
      <c r="A11" s="179">
        <v>42709.0</v>
      </c>
      <c r="B11" s="166">
        <v>2240.0</v>
      </c>
      <c r="C11" s="166">
        <v>2265.0</v>
      </c>
      <c r="D11" s="166">
        <v>2225.0</v>
      </c>
      <c r="E11" s="166">
        <v>2225.0</v>
      </c>
      <c r="F11" s="180">
        <v>1895.75</v>
      </c>
      <c r="G11" s="166">
        <v>5268.308</v>
      </c>
      <c r="H11" s="181">
        <f t="shared" ref="H11:I11" si="41">(F11-F10)/F10</f>
        <v>-0.01548683481</v>
      </c>
      <c r="I11" s="181">
        <f t="shared" si="41"/>
        <v>0.004260805847</v>
      </c>
      <c r="J11" s="166"/>
      <c r="K11" s="166"/>
      <c r="L11" s="166">
        <v>8.9405E7</v>
      </c>
      <c r="M11" s="166">
        <f t="shared" si="2"/>
        <v>24669162000</v>
      </c>
      <c r="N11" s="7">
        <f t="shared" si="3"/>
        <v>0.003624160399</v>
      </c>
      <c r="P11" s="179">
        <v>43075.0</v>
      </c>
      <c r="Q11" s="166">
        <v>3350.0</v>
      </c>
      <c r="R11" s="166">
        <v>3470.0</v>
      </c>
      <c r="S11" s="166">
        <v>3340.0</v>
      </c>
      <c r="T11" s="166">
        <v>3460.0</v>
      </c>
      <c r="U11" s="180">
        <v>3046.933</v>
      </c>
      <c r="V11" s="166">
        <v>6035.508</v>
      </c>
      <c r="W11" s="181">
        <f t="shared" ref="W11:X11" si="42">(U11-U10)/U10</f>
        <v>0.03283588667</v>
      </c>
      <c r="X11" s="181">
        <f t="shared" si="42"/>
        <v>0.005838538755</v>
      </c>
      <c r="Y11" s="166"/>
      <c r="Z11" s="166"/>
      <c r="AA11" s="166">
        <v>1.67E8</v>
      </c>
      <c r="AB11" s="166">
        <f t="shared" si="5"/>
        <v>24669162000</v>
      </c>
      <c r="AC11" s="7">
        <f t="shared" si="6"/>
        <v>0.006769585444</v>
      </c>
      <c r="AE11" s="179">
        <v>43440.0</v>
      </c>
      <c r="AF11" s="166">
        <v>3640.0</v>
      </c>
      <c r="AG11" s="166">
        <v>3680.0</v>
      </c>
      <c r="AH11" s="166">
        <v>3610.0</v>
      </c>
      <c r="AI11" s="166">
        <v>3650.0</v>
      </c>
      <c r="AJ11" s="180">
        <v>3312.47</v>
      </c>
      <c r="AK11" s="166">
        <v>6115.493</v>
      </c>
      <c r="AL11" s="181">
        <f t="shared" ref="AL11:AM11" si="43">(AJ11-AJ10)/AJ10</f>
        <v>0</v>
      </c>
      <c r="AM11" s="181">
        <f t="shared" si="43"/>
        <v>-0.002874067359</v>
      </c>
      <c r="AN11" s="166"/>
      <c r="AO11" s="166"/>
      <c r="AP11" s="166">
        <v>1.09E8</v>
      </c>
      <c r="AQ11" s="166">
        <v>1.2334581E11</v>
      </c>
      <c r="AR11" s="7">
        <f t="shared" si="8"/>
        <v>0.0008836943873</v>
      </c>
      <c r="AT11" s="179">
        <v>43802.0</v>
      </c>
      <c r="AU11" s="166">
        <v>4210.0</v>
      </c>
      <c r="AV11" s="166">
        <v>4220.0</v>
      </c>
      <c r="AW11" s="166">
        <v>4160.0</v>
      </c>
      <c r="AX11" s="166">
        <v>4170.0</v>
      </c>
      <c r="AY11" s="180">
        <v>3918.925</v>
      </c>
      <c r="AZ11" s="166">
        <v>6133.896</v>
      </c>
      <c r="BA11" s="181">
        <f t="shared" ref="BA11:BB11" si="44">(AY11-AY10)/AY10</f>
        <v>-0.00950103576</v>
      </c>
      <c r="BB11" s="181">
        <f t="shared" si="44"/>
        <v>0.0006265849164</v>
      </c>
      <c r="BC11" s="166"/>
      <c r="BD11" s="166"/>
      <c r="BE11" s="166">
        <v>4.37177E7</v>
      </c>
      <c r="BF11" s="166">
        <v>1.2334581E11</v>
      </c>
      <c r="BG11" s="166">
        <f t="shared" si="10"/>
        <v>0.0003544319827</v>
      </c>
      <c r="BH11" s="181">
        <f t="shared" si="16"/>
        <v>0.001962004023</v>
      </c>
      <c r="BI11" s="166"/>
      <c r="BJ11" s="166">
        <f t="shared" si="11"/>
        <v>0.002907968053</v>
      </c>
    </row>
    <row r="12">
      <c r="A12" s="179">
        <v>42710.0</v>
      </c>
      <c r="B12" s="166">
        <v>2230.0</v>
      </c>
      <c r="C12" s="166">
        <v>2280.0</v>
      </c>
      <c r="D12" s="166">
        <v>2220.0</v>
      </c>
      <c r="E12" s="166">
        <v>2265.0</v>
      </c>
      <c r="F12" s="180">
        <v>1929.831</v>
      </c>
      <c r="G12" s="166">
        <v>5272.965</v>
      </c>
      <c r="H12" s="181">
        <f t="shared" ref="H12:I12" si="45">(F12-F11)/F11</f>
        <v>0.01797758143</v>
      </c>
      <c r="I12" s="181">
        <f t="shared" si="45"/>
        <v>0.0008839650225</v>
      </c>
      <c r="J12" s="166"/>
      <c r="K12" s="166"/>
      <c r="L12" s="166">
        <v>1.0E8</v>
      </c>
      <c r="M12" s="166">
        <f t="shared" si="2"/>
        <v>24669162000</v>
      </c>
      <c r="N12" s="7">
        <f t="shared" si="3"/>
        <v>0.004053643979</v>
      </c>
      <c r="P12" s="179">
        <v>43076.0</v>
      </c>
      <c r="Q12" s="166">
        <v>3460.0</v>
      </c>
      <c r="R12" s="166">
        <v>3470.0</v>
      </c>
      <c r="S12" s="166">
        <v>3380.0</v>
      </c>
      <c r="T12" s="166">
        <v>3380.0</v>
      </c>
      <c r="U12" s="180">
        <v>2976.483</v>
      </c>
      <c r="V12" s="166">
        <v>6006.835</v>
      </c>
      <c r="W12" s="181">
        <f t="shared" ref="W12:X12" si="46">(U12-U11)/U11</f>
        <v>-0.02312161114</v>
      </c>
      <c r="X12" s="181">
        <f t="shared" si="46"/>
        <v>-0.004750718581</v>
      </c>
      <c r="Y12" s="166"/>
      <c r="Z12" s="166"/>
      <c r="AA12" s="166">
        <v>5.72181E7</v>
      </c>
      <c r="AB12" s="166">
        <f t="shared" si="5"/>
        <v>24669162000</v>
      </c>
      <c r="AC12" s="7">
        <f t="shared" si="6"/>
        <v>0.002319418065</v>
      </c>
      <c r="AE12" s="179">
        <v>43441.0</v>
      </c>
      <c r="AF12" s="166">
        <v>3640.0</v>
      </c>
      <c r="AG12" s="166">
        <v>3660.0</v>
      </c>
      <c r="AH12" s="166">
        <v>3610.0</v>
      </c>
      <c r="AI12" s="166">
        <v>3620.0</v>
      </c>
      <c r="AJ12" s="180">
        <v>3285.245</v>
      </c>
      <c r="AK12" s="166">
        <v>6126.356</v>
      </c>
      <c r="AL12" s="181">
        <f t="shared" ref="AL12:AM12" si="47">(AJ12-AJ11)/AJ11</f>
        <v>-0.00821894236</v>
      </c>
      <c r="AM12" s="181">
        <f t="shared" si="47"/>
        <v>0.001776308141</v>
      </c>
      <c r="AN12" s="166"/>
      <c r="AO12" s="166"/>
      <c r="AP12" s="166">
        <v>1.11E8</v>
      </c>
      <c r="AQ12" s="166">
        <v>1.2334581E11</v>
      </c>
      <c r="AR12" s="7">
        <f t="shared" si="8"/>
        <v>0.0008999089633</v>
      </c>
      <c r="AT12" s="179">
        <v>43803.0</v>
      </c>
      <c r="AU12" s="166">
        <v>4200.0</v>
      </c>
      <c r="AV12" s="166">
        <v>4200.0</v>
      </c>
      <c r="AW12" s="166">
        <v>4120.0</v>
      </c>
      <c r="AX12" s="166">
        <v>4130.0</v>
      </c>
      <c r="AY12" s="180">
        <v>3881.333</v>
      </c>
      <c r="AZ12" s="166">
        <v>6112.879</v>
      </c>
      <c r="BA12" s="181">
        <f t="shared" ref="BA12:BB12" si="48">(AY12-AY11)/AY11</f>
        <v>-0.009592426495</v>
      </c>
      <c r="BB12" s="181">
        <f t="shared" si="48"/>
        <v>-0.00342637045</v>
      </c>
      <c r="BC12" s="166"/>
      <c r="BD12" s="166"/>
      <c r="BE12" s="166">
        <v>5.06212E7</v>
      </c>
      <c r="BF12" s="166">
        <v>1.2334581E11</v>
      </c>
      <c r="BG12" s="166">
        <f t="shared" si="10"/>
        <v>0.0004104006451</v>
      </c>
      <c r="BH12" s="181">
        <f t="shared" si="16"/>
        <v>-0.005738849641</v>
      </c>
      <c r="BI12" s="166"/>
      <c r="BJ12" s="166">
        <f t="shared" si="11"/>
        <v>0.001920842913</v>
      </c>
    </row>
    <row r="13">
      <c r="A13" s="179">
        <v>42711.0</v>
      </c>
      <c r="B13" s="166">
        <v>2270.0</v>
      </c>
      <c r="C13" s="166">
        <v>2285.0</v>
      </c>
      <c r="D13" s="166">
        <v>2255.0</v>
      </c>
      <c r="E13" s="166">
        <v>2285.0</v>
      </c>
      <c r="F13" s="180">
        <v>1946.871</v>
      </c>
      <c r="G13" s="166">
        <v>5265.368</v>
      </c>
      <c r="H13" s="181">
        <f t="shared" ref="H13:I13" si="49">(F13-F12)/F12</f>
        <v>0.008829788722</v>
      </c>
      <c r="I13" s="181">
        <f t="shared" si="49"/>
        <v>-0.001440745387</v>
      </c>
      <c r="J13" s="166"/>
      <c r="K13" s="166"/>
      <c r="L13" s="166">
        <v>5.06425E7</v>
      </c>
      <c r="M13" s="166">
        <f t="shared" si="2"/>
        <v>24669162000</v>
      </c>
      <c r="N13" s="7">
        <f t="shared" si="3"/>
        <v>0.002052866652</v>
      </c>
      <c r="P13" s="179">
        <v>43077.0</v>
      </c>
      <c r="Q13" s="166">
        <v>3400.0</v>
      </c>
      <c r="R13" s="166">
        <v>3430.0</v>
      </c>
      <c r="S13" s="166">
        <v>3370.0</v>
      </c>
      <c r="T13" s="166">
        <v>3370.0</v>
      </c>
      <c r="U13" s="180">
        <v>2967.677</v>
      </c>
      <c r="V13" s="166">
        <v>6030.958</v>
      </c>
      <c r="W13" s="181">
        <f t="shared" ref="W13:X13" si="50">(U13-U12)/U12</f>
        <v>-0.002958525212</v>
      </c>
      <c r="X13" s="181">
        <f t="shared" si="50"/>
        <v>0.004015925192</v>
      </c>
      <c r="Y13" s="166"/>
      <c r="Z13" s="166"/>
      <c r="AA13" s="166">
        <v>6.56532E7</v>
      </c>
      <c r="AB13" s="166">
        <f t="shared" si="5"/>
        <v>24669162000</v>
      </c>
      <c r="AC13" s="7">
        <f t="shared" si="6"/>
        <v>0.002661346989</v>
      </c>
      <c r="AE13" s="179">
        <v>43444.0</v>
      </c>
      <c r="AF13" s="166">
        <v>3610.0</v>
      </c>
      <c r="AG13" s="166">
        <v>3630.0</v>
      </c>
      <c r="AH13" s="166">
        <v>3570.0</v>
      </c>
      <c r="AI13" s="166">
        <v>3610.0</v>
      </c>
      <c r="AJ13" s="180">
        <v>3276.169</v>
      </c>
      <c r="AK13" s="166">
        <v>6111.36</v>
      </c>
      <c r="AL13" s="181">
        <f t="shared" ref="AL13:AM13" si="51">(AJ13-AJ12)/AJ12</f>
        <v>-0.002762655449</v>
      </c>
      <c r="AM13" s="181">
        <f t="shared" si="51"/>
        <v>-0.002447784621</v>
      </c>
      <c r="AN13" s="166"/>
      <c r="AO13" s="166"/>
      <c r="AP13" s="166">
        <v>9.30754E7</v>
      </c>
      <c r="AQ13" s="166">
        <v>1.2334581E11</v>
      </c>
      <c r="AR13" s="7">
        <f t="shared" si="8"/>
        <v>0.0007545890695</v>
      </c>
      <c r="AT13" s="179">
        <v>43804.0</v>
      </c>
      <c r="AU13" s="166">
        <v>4200.0</v>
      </c>
      <c r="AV13" s="166">
        <v>4230.0</v>
      </c>
      <c r="AW13" s="166">
        <v>4170.0</v>
      </c>
      <c r="AX13" s="166">
        <v>4220.0</v>
      </c>
      <c r="AY13" s="180">
        <v>3965.914</v>
      </c>
      <c r="AZ13" s="166">
        <v>6152.117</v>
      </c>
      <c r="BA13" s="181">
        <f t="shared" ref="BA13:BB13" si="52">(AY13-AY12)/AY12</f>
        <v>0.02179174011</v>
      </c>
      <c r="BB13" s="181">
        <f t="shared" si="52"/>
        <v>0.006418906705</v>
      </c>
      <c r="BC13" s="166"/>
      <c r="BD13" s="166"/>
      <c r="BE13" s="166">
        <v>7.27841E7</v>
      </c>
      <c r="BF13" s="166">
        <v>1.2334581E11</v>
      </c>
      <c r="BG13" s="166">
        <f t="shared" si="10"/>
        <v>0.0005900816574</v>
      </c>
      <c r="BH13" s="181">
        <f t="shared" si="16"/>
        <v>0.006225087042</v>
      </c>
      <c r="BI13" s="166"/>
      <c r="BJ13" s="166">
        <f t="shared" si="11"/>
        <v>0.001514721092</v>
      </c>
    </row>
    <row r="14">
      <c r="A14" s="179">
        <v>42712.0</v>
      </c>
      <c r="B14" s="166">
        <v>2275.0</v>
      </c>
      <c r="C14" s="166">
        <v>2300.0</v>
      </c>
      <c r="D14" s="166">
        <v>2260.0</v>
      </c>
      <c r="E14" s="166">
        <v>2300.0</v>
      </c>
      <c r="F14" s="180">
        <v>1959.652</v>
      </c>
      <c r="G14" s="166">
        <v>5303.734</v>
      </c>
      <c r="H14" s="181">
        <f t="shared" ref="H14:I14" si="53">(F14-F13)/F13</f>
        <v>0.006564893103</v>
      </c>
      <c r="I14" s="181">
        <f t="shared" si="53"/>
        <v>0.007286480261</v>
      </c>
      <c r="J14" s="166"/>
      <c r="K14" s="166"/>
      <c r="L14" s="166">
        <v>7.3181E7</v>
      </c>
      <c r="M14" s="166">
        <f t="shared" si="2"/>
        <v>24669162000</v>
      </c>
      <c r="N14" s="7">
        <f t="shared" si="3"/>
        <v>0.0029664972</v>
      </c>
      <c r="P14" s="179">
        <v>43080.0</v>
      </c>
      <c r="Q14" s="166">
        <v>3430.0</v>
      </c>
      <c r="R14" s="166">
        <v>3440.0</v>
      </c>
      <c r="S14" s="166">
        <v>3410.0</v>
      </c>
      <c r="T14" s="166">
        <v>3440.0</v>
      </c>
      <c r="U14" s="180">
        <v>3029.32</v>
      </c>
      <c r="V14" s="166">
        <v>6026.633</v>
      </c>
      <c r="W14" s="181">
        <f t="shared" ref="W14:X14" si="54">(U14-U13)/U13</f>
        <v>0.02077146536</v>
      </c>
      <c r="X14" s="181">
        <f t="shared" si="54"/>
        <v>-0.0007171331652</v>
      </c>
      <c r="Y14" s="166"/>
      <c r="Z14" s="166"/>
      <c r="AA14" s="166">
        <v>6.69014E7</v>
      </c>
      <c r="AB14" s="166">
        <f t="shared" si="5"/>
        <v>24669162000</v>
      </c>
      <c r="AC14" s="7">
        <f t="shared" si="6"/>
        <v>0.002711944573</v>
      </c>
      <c r="AE14" s="179">
        <v>43445.0</v>
      </c>
      <c r="AF14" s="166">
        <v>3610.0</v>
      </c>
      <c r="AG14" s="166">
        <v>3630.0</v>
      </c>
      <c r="AH14" s="166">
        <v>3580.0</v>
      </c>
      <c r="AI14" s="166">
        <v>3620.0</v>
      </c>
      <c r="AJ14" s="180">
        <v>3285.245</v>
      </c>
      <c r="AK14" s="166">
        <v>6076.587</v>
      </c>
      <c r="AL14" s="181">
        <f t="shared" ref="AL14:AM14" si="55">(AJ14-AJ13)/AJ13</f>
        <v>0.002770308858</v>
      </c>
      <c r="AM14" s="181">
        <f t="shared" si="55"/>
        <v>-0.005689895539</v>
      </c>
      <c r="AN14" s="166"/>
      <c r="AO14" s="166"/>
      <c r="AP14" s="166">
        <v>1.13E8</v>
      </c>
      <c r="AQ14" s="166">
        <v>1.2334581E11</v>
      </c>
      <c r="AR14" s="7">
        <f t="shared" si="8"/>
        <v>0.0009161235392</v>
      </c>
      <c r="AT14" s="179">
        <v>43805.0</v>
      </c>
      <c r="AU14" s="166">
        <v>4250.0</v>
      </c>
      <c r="AV14" s="166">
        <v>4250.0</v>
      </c>
      <c r="AW14" s="166">
        <v>4170.0</v>
      </c>
      <c r="AX14" s="166">
        <v>4170.0</v>
      </c>
      <c r="AY14" s="180">
        <v>3918.925</v>
      </c>
      <c r="AZ14" s="166">
        <v>6186.868</v>
      </c>
      <c r="BA14" s="181">
        <f t="shared" ref="BA14:BB14" si="56">(AY14-AY13)/AY13</f>
        <v>-0.01184821456</v>
      </c>
      <c r="BB14" s="181">
        <f t="shared" si="56"/>
        <v>0.005648624693</v>
      </c>
      <c r="BC14" s="166"/>
      <c r="BD14" s="166"/>
      <c r="BE14" s="166">
        <v>6.72026E7</v>
      </c>
      <c r="BF14" s="166">
        <v>1.2334581E11</v>
      </c>
      <c r="BG14" s="166">
        <f t="shared" si="10"/>
        <v>0.0005448308297</v>
      </c>
      <c r="BH14" s="181">
        <f t="shared" si="16"/>
        <v>0.00456461319</v>
      </c>
      <c r="BI14" s="166"/>
      <c r="BJ14" s="166">
        <f t="shared" si="11"/>
        <v>0.001784849035</v>
      </c>
    </row>
    <row r="15">
      <c r="A15" s="179">
        <v>42713.0</v>
      </c>
      <c r="B15" s="166">
        <v>2295.0</v>
      </c>
      <c r="C15" s="166">
        <v>2300.0</v>
      </c>
      <c r="D15" s="166">
        <v>2280.0</v>
      </c>
      <c r="E15" s="166">
        <v>2295.0</v>
      </c>
      <c r="F15" s="180">
        <v>1955.392</v>
      </c>
      <c r="G15" s="166">
        <v>5308.126</v>
      </c>
      <c r="H15" s="181">
        <f t="shared" ref="H15:I15" si="57">(F15-F14)/F14</f>
        <v>-0.002173855358</v>
      </c>
      <c r="I15" s="181">
        <f t="shared" si="57"/>
        <v>0.0008280958283</v>
      </c>
      <c r="J15" s="166"/>
      <c r="K15" s="166"/>
      <c r="L15" s="166">
        <v>8.40005E7</v>
      </c>
      <c r="M15" s="166">
        <f t="shared" si="2"/>
        <v>24669162000</v>
      </c>
      <c r="N15" s="7">
        <f t="shared" si="3"/>
        <v>0.00340508121</v>
      </c>
      <c r="P15" s="179">
        <v>43081.0</v>
      </c>
      <c r="Q15" s="166">
        <v>3450.0</v>
      </c>
      <c r="R15" s="166">
        <v>3460.0</v>
      </c>
      <c r="S15" s="166">
        <v>3410.0</v>
      </c>
      <c r="T15" s="166">
        <v>3450.0</v>
      </c>
      <c r="U15" s="180">
        <v>3038.126</v>
      </c>
      <c r="V15" s="166">
        <v>6032.371</v>
      </c>
      <c r="W15" s="181">
        <f t="shared" ref="W15:X15" si="58">(U15-U14)/U14</f>
        <v>0.002906923006</v>
      </c>
      <c r="X15" s="181">
        <f t="shared" si="58"/>
        <v>0.0009521070887</v>
      </c>
      <c r="Y15" s="166"/>
      <c r="Z15" s="166"/>
      <c r="AA15" s="166">
        <v>6.14131E7</v>
      </c>
      <c r="AB15" s="166">
        <f t="shared" si="5"/>
        <v>24669162000</v>
      </c>
      <c r="AC15" s="7">
        <f t="shared" si="6"/>
        <v>0.00248946843</v>
      </c>
      <c r="AE15" s="179">
        <v>43446.0</v>
      </c>
      <c r="AF15" s="166">
        <v>3620.0</v>
      </c>
      <c r="AG15" s="166">
        <v>3640.0</v>
      </c>
      <c r="AH15" s="166">
        <v>3590.0</v>
      </c>
      <c r="AI15" s="166">
        <v>3620.0</v>
      </c>
      <c r="AJ15" s="180">
        <v>3285.245</v>
      </c>
      <c r="AK15" s="166">
        <v>6115.577</v>
      </c>
      <c r="AL15" s="181">
        <f t="shared" ref="AL15:AM15" si="59">(AJ15-AJ14)/AJ14</f>
        <v>0</v>
      </c>
      <c r="AM15" s="181">
        <f t="shared" si="59"/>
        <v>0.006416430802</v>
      </c>
      <c r="AN15" s="166"/>
      <c r="AO15" s="166"/>
      <c r="AP15" s="166">
        <v>8.85203E7</v>
      </c>
      <c r="AQ15" s="166">
        <v>1.2334581E11</v>
      </c>
      <c r="AR15" s="7">
        <f t="shared" si="8"/>
        <v>0.0007176595622</v>
      </c>
      <c r="AT15" s="179">
        <v>43808.0</v>
      </c>
      <c r="AU15" s="166">
        <v>4190.0</v>
      </c>
      <c r="AV15" s="166">
        <v>4210.0</v>
      </c>
      <c r="AW15" s="166">
        <v>4150.0</v>
      </c>
      <c r="AX15" s="166">
        <v>4180.0</v>
      </c>
      <c r="AY15" s="180">
        <v>3928.322</v>
      </c>
      <c r="AZ15" s="166">
        <v>6193.791</v>
      </c>
      <c r="BA15" s="181">
        <f t="shared" ref="BA15:BB15" si="60">(AY15-AY14)/AY14</f>
        <v>0.002397851452</v>
      </c>
      <c r="BB15" s="181">
        <f t="shared" si="60"/>
        <v>0.001118982981</v>
      </c>
      <c r="BC15" s="166"/>
      <c r="BD15" s="166"/>
      <c r="BE15" s="166">
        <v>4.7839E7</v>
      </c>
      <c r="BF15" s="166">
        <v>1.2334581E11</v>
      </c>
      <c r="BG15" s="166">
        <f t="shared" si="10"/>
        <v>0.0003878445486</v>
      </c>
      <c r="BH15" s="181">
        <f t="shared" si="16"/>
        <v>0.0007827297749</v>
      </c>
      <c r="BI15" s="166"/>
      <c r="BJ15" s="166">
        <f t="shared" si="11"/>
        <v>0.001750013438</v>
      </c>
    </row>
    <row r="16">
      <c r="A16" s="179">
        <v>42717.0</v>
      </c>
      <c r="B16" s="166">
        <v>2290.0</v>
      </c>
      <c r="C16" s="166">
        <v>2345.0</v>
      </c>
      <c r="D16" s="166">
        <v>2280.0</v>
      </c>
      <c r="E16" s="166">
        <v>2345.0</v>
      </c>
      <c r="F16" s="180">
        <v>1997.993</v>
      </c>
      <c r="G16" s="166">
        <v>5293.619</v>
      </c>
      <c r="H16" s="181">
        <f t="shared" ref="H16:I16" si="61">(F16-F15)/F15</f>
        <v>0.02178642441</v>
      </c>
      <c r="I16" s="181">
        <f t="shared" si="61"/>
        <v>-0.002732979586</v>
      </c>
      <c r="J16" s="166"/>
      <c r="K16" s="166"/>
      <c r="L16" s="166">
        <v>9.34285E7</v>
      </c>
      <c r="M16" s="166">
        <f t="shared" si="2"/>
        <v>24669162000</v>
      </c>
      <c r="N16" s="7">
        <f t="shared" si="3"/>
        <v>0.003787258765</v>
      </c>
      <c r="P16" s="179">
        <v>43082.0</v>
      </c>
      <c r="Q16" s="166">
        <v>3450.0</v>
      </c>
      <c r="R16" s="166">
        <v>3450.0</v>
      </c>
      <c r="S16" s="166">
        <v>3420.0</v>
      </c>
      <c r="T16" s="166">
        <v>3450.0</v>
      </c>
      <c r="U16" s="180">
        <v>3038.126</v>
      </c>
      <c r="V16" s="166">
        <v>6054.604</v>
      </c>
      <c r="W16" s="181">
        <f t="shared" ref="W16:X16" si="62">(U16-U15)/U15</f>
        <v>0</v>
      </c>
      <c r="X16" s="181">
        <f t="shared" si="62"/>
        <v>0.00368561549</v>
      </c>
      <c r="Y16" s="166"/>
      <c r="Z16" s="166"/>
      <c r="AA16" s="166">
        <v>4.30155E7</v>
      </c>
      <c r="AB16" s="166">
        <f t="shared" si="5"/>
        <v>24669162000</v>
      </c>
      <c r="AC16" s="7">
        <f t="shared" si="6"/>
        <v>0.001743695226</v>
      </c>
      <c r="AE16" s="179">
        <v>43447.0</v>
      </c>
      <c r="AF16" s="166">
        <v>3690.0</v>
      </c>
      <c r="AG16" s="166">
        <v>3690.0</v>
      </c>
      <c r="AH16" s="166">
        <v>3650.0</v>
      </c>
      <c r="AI16" s="166">
        <v>3680.0</v>
      </c>
      <c r="AJ16" s="180">
        <v>3339.697</v>
      </c>
      <c r="AK16" s="166">
        <v>6177.72</v>
      </c>
      <c r="AL16" s="181">
        <f t="shared" ref="AL16:AM16" si="63">(AJ16-AJ15)/AJ15</f>
        <v>0.01657471513</v>
      </c>
      <c r="AM16" s="181">
        <f t="shared" si="63"/>
        <v>0.01016142876</v>
      </c>
      <c r="AN16" s="166"/>
      <c r="AO16" s="166"/>
      <c r="AP16" s="166">
        <v>1.06E8</v>
      </c>
      <c r="AQ16" s="166">
        <v>1.2334581E11</v>
      </c>
      <c r="AR16" s="7">
        <f t="shared" si="8"/>
        <v>0.0008593725235</v>
      </c>
      <c r="AT16" s="179">
        <v>43809.0</v>
      </c>
      <c r="AU16" s="166">
        <v>4140.0</v>
      </c>
      <c r="AV16" s="166">
        <v>4180.0</v>
      </c>
      <c r="AW16" s="166">
        <v>4130.0</v>
      </c>
      <c r="AX16" s="166">
        <v>4170.0</v>
      </c>
      <c r="AY16" s="180">
        <v>3918.925</v>
      </c>
      <c r="AZ16" s="166">
        <v>6183.505</v>
      </c>
      <c r="BA16" s="181">
        <f t="shared" ref="BA16:BB16" si="64">(AY16-AY15)/AY15</f>
        <v>-0.002392115514</v>
      </c>
      <c r="BB16" s="181">
        <f t="shared" si="64"/>
        <v>-0.001660695364</v>
      </c>
      <c r="BC16" s="166"/>
      <c r="BD16" s="166"/>
      <c r="BE16" s="166">
        <v>8.00113E7</v>
      </c>
      <c r="BF16" s="166">
        <v>1.2334581E11</v>
      </c>
      <c r="BG16" s="166">
        <f t="shared" si="10"/>
        <v>0.0006486746489</v>
      </c>
      <c r="BH16" s="181">
        <f t="shared" si="16"/>
        <v>0.008992256006</v>
      </c>
      <c r="BI16" s="166"/>
      <c r="BJ16" s="166">
        <f t="shared" si="11"/>
        <v>0.001759750291</v>
      </c>
    </row>
    <row r="17">
      <c r="A17" s="179">
        <v>42718.0</v>
      </c>
      <c r="B17" s="166">
        <v>2345.0</v>
      </c>
      <c r="C17" s="166">
        <v>2350.0</v>
      </c>
      <c r="D17" s="166">
        <v>2295.0</v>
      </c>
      <c r="E17" s="166">
        <v>2300.0</v>
      </c>
      <c r="F17" s="180">
        <v>1959.652</v>
      </c>
      <c r="G17" s="166">
        <v>5262.817</v>
      </c>
      <c r="H17" s="181">
        <f t="shared" ref="H17:I17" si="65">(F17-F16)/F16</f>
        <v>-0.01918975692</v>
      </c>
      <c r="I17" s="181">
        <f t="shared" si="65"/>
        <v>-0.005818703613</v>
      </c>
      <c r="J17" s="166"/>
      <c r="K17" s="166"/>
      <c r="L17" s="166">
        <v>1.04E8</v>
      </c>
      <c r="M17" s="166">
        <f t="shared" si="2"/>
        <v>24669162000</v>
      </c>
      <c r="N17" s="7">
        <f t="shared" si="3"/>
        <v>0.004215789738</v>
      </c>
      <c r="P17" s="179">
        <v>43083.0</v>
      </c>
      <c r="Q17" s="166">
        <v>3430.0</v>
      </c>
      <c r="R17" s="166">
        <v>3460.0</v>
      </c>
      <c r="S17" s="166">
        <v>3390.0</v>
      </c>
      <c r="T17" s="166">
        <v>3460.0</v>
      </c>
      <c r="U17" s="180">
        <v>3046.933</v>
      </c>
      <c r="V17" s="166">
        <v>6113.653</v>
      </c>
      <c r="W17" s="181">
        <f t="shared" ref="W17:X17" si="66">(U17-U16)/U16</f>
        <v>0.002898826448</v>
      </c>
      <c r="X17" s="181">
        <f t="shared" si="66"/>
        <v>0.009752743532</v>
      </c>
      <c r="Y17" s="166"/>
      <c r="Z17" s="166"/>
      <c r="AA17" s="166">
        <v>9.62284E7</v>
      </c>
      <c r="AB17" s="166">
        <f t="shared" si="5"/>
        <v>24669162000</v>
      </c>
      <c r="AC17" s="7">
        <f t="shared" si="6"/>
        <v>0.003900756742</v>
      </c>
      <c r="AE17" s="179">
        <v>43448.0</v>
      </c>
      <c r="AF17" s="166">
        <v>3670.0</v>
      </c>
      <c r="AG17" s="166">
        <v>3690.0</v>
      </c>
      <c r="AH17" s="166">
        <v>3640.0</v>
      </c>
      <c r="AI17" s="166">
        <v>3680.0</v>
      </c>
      <c r="AJ17" s="180">
        <v>3339.697</v>
      </c>
      <c r="AK17" s="166">
        <v>6169.843</v>
      </c>
      <c r="AL17" s="181">
        <f t="shared" ref="AL17:AM17" si="67">(AJ17-AJ16)/AJ16</f>
        <v>0</v>
      </c>
      <c r="AM17" s="181">
        <f t="shared" si="67"/>
        <v>-0.001275065882</v>
      </c>
      <c r="AN17" s="166"/>
      <c r="AO17" s="166"/>
      <c r="AP17" s="166">
        <v>1.23E8</v>
      </c>
      <c r="AQ17" s="166">
        <v>1.2334581E11</v>
      </c>
      <c r="AR17" s="7">
        <f t="shared" si="8"/>
        <v>0.0009971964188</v>
      </c>
      <c r="AT17" s="179">
        <v>43810.0</v>
      </c>
      <c r="AU17" s="166">
        <v>4190.0</v>
      </c>
      <c r="AV17" s="166">
        <v>4210.0</v>
      </c>
      <c r="AW17" s="166">
        <v>4160.0</v>
      </c>
      <c r="AX17" s="166">
        <v>4210.0</v>
      </c>
      <c r="AY17" s="180">
        <v>3956.516</v>
      </c>
      <c r="AZ17" s="166">
        <v>6180.099</v>
      </c>
      <c r="BA17" s="181">
        <f t="shared" ref="BA17:BB17" si="68">(AY17-AY16)/AY16</f>
        <v>0.009592171322</v>
      </c>
      <c r="BB17" s="181">
        <f t="shared" si="68"/>
        <v>-0.0005508202872</v>
      </c>
      <c r="BC17" s="166"/>
      <c r="BD17" s="166"/>
      <c r="BE17" s="166">
        <v>6.29626E7</v>
      </c>
      <c r="BF17" s="166">
        <v>1.2334581E11</v>
      </c>
      <c r="BG17" s="166">
        <f t="shared" si="10"/>
        <v>0.0005104559287</v>
      </c>
      <c r="BH17" s="181">
        <f t="shared" si="16"/>
        <v>-0.001674689788</v>
      </c>
      <c r="BI17" s="166"/>
      <c r="BJ17" s="166">
        <f t="shared" si="11"/>
        <v>0.002406049707</v>
      </c>
    </row>
    <row r="18">
      <c r="A18" s="179">
        <v>42719.0</v>
      </c>
      <c r="B18" s="166">
        <v>2230.0</v>
      </c>
      <c r="C18" s="166">
        <v>2295.0</v>
      </c>
      <c r="D18" s="166">
        <v>2200.0</v>
      </c>
      <c r="E18" s="166">
        <v>2280.0</v>
      </c>
      <c r="F18" s="180">
        <v>1942.612</v>
      </c>
      <c r="G18" s="166">
        <v>5254.362</v>
      </c>
      <c r="H18" s="181">
        <f t="shared" ref="H18:I18" si="69">(F18-F17)/F17</f>
        <v>-0.008695421432</v>
      </c>
      <c r="I18" s="181">
        <f t="shared" si="69"/>
        <v>-0.001606554057</v>
      </c>
      <c r="J18" s="166"/>
      <c r="K18" s="166"/>
      <c r="L18" s="166">
        <v>9.8634E7</v>
      </c>
      <c r="M18" s="166">
        <f t="shared" si="2"/>
        <v>24669162000</v>
      </c>
      <c r="N18" s="7">
        <f t="shared" si="3"/>
        <v>0.003998271202</v>
      </c>
      <c r="P18" s="179">
        <v>43084.0</v>
      </c>
      <c r="Q18" s="166">
        <v>3460.0</v>
      </c>
      <c r="R18" s="166">
        <v>3460.0</v>
      </c>
      <c r="S18" s="166">
        <v>3380.0</v>
      </c>
      <c r="T18" s="166">
        <v>3390.0</v>
      </c>
      <c r="U18" s="180">
        <v>2985.29</v>
      </c>
      <c r="V18" s="166">
        <v>6119.419</v>
      </c>
      <c r="W18" s="181">
        <f t="shared" ref="W18:X18" si="70">(U18-U17)/U17</f>
        <v>-0.0202311636</v>
      </c>
      <c r="X18" s="181">
        <f t="shared" si="70"/>
        <v>0.00094313498</v>
      </c>
      <c r="Y18" s="166"/>
      <c r="Z18" s="166"/>
      <c r="AA18" s="166">
        <v>1.14E8</v>
      </c>
      <c r="AB18" s="166">
        <f t="shared" si="5"/>
        <v>24669162000</v>
      </c>
      <c r="AC18" s="7">
        <f t="shared" si="6"/>
        <v>0.004621154136</v>
      </c>
      <c r="AE18" s="179">
        <v>43451.0</v>
      </c>
      <c r="AF18" s="166">
        <v>3650.0</v>
      </c>
      <c r="AG18" s="166">
        <v>3680.0</v>
      </c>
      <c r="AH18" s="166">
        <v>3600.0</v>
      </c>
      <c r="AI18" s="166">
        <v>3600.0</v>
      </c>
      <c r="AJ18" s="180">
        <v>3267.094</v>
      </c>
      <c r="AK18" s="166">
        <v>6089.305</v>
      </c>
      <c r="AL18" s="181">
        <f t="shared" ref="AL18:AM18" si="71">(AJ18-AJ17)/AJ17</f>
        <v>-0.02173939732</v>
      </c>
      <c r="AM18" s="181">
        <f t="shared" si="71"/>
        <v>-0.01305349261</v>
      </c>
      <c r="AN18" s="166"/>
      <c r="AO18" s="166"/>
      <c r="AP18" s="166">
        <v>1.25E8</v>
      </c>
      <c r="AQ18" s="166">
        <v>1.2334581E11</v>
      </c>
      <c r="AR18" s="7">
        <f t="shared" si="8"/>
        <v>0.001013410995</v>
      </c>
      <c r="AT18" s="179">
        <v>43811.0</v>
      </c>
      <c r="AU18" s="166">
        <v>4230.0</v>
      </c>
      <c r="AV18" s="166">
        <v>4270.0</v>
      </c>
      <c r="AW18" s="166">
        <v>4210.0</v>
      </c>
      <c r="AX18" s="166">
        <v>4250.0</v>
      </c>
      <c r="AY18" s="180">
        <v>3994.108</v>
      </c>
      <c r="AZ18" s="166">
        <v>6139.397</v>
      </c>
      <c r="BA18" s="181">
        <f t="shared" ref="BA18:BB18" si="72">(AY18-AY17)/AY17</f>
        <v>0.009501288507</v>
      </c>
      <c r="BB18" s="181">
        <f t="shared" si="72"/>
        <v>-0.006585978639</v>
      </c>
      <c r="BC18" s="166"/>
      <c r="BD18" s="166"/>
      <c r="BE18" s="166">
        <v>1.26E8</v>
      </c>
      <c r="BF18" s="166">
        <v>1.2334581E11</v>
      </c>
      <c r="BG18" s="166">
        <f t="shared" si="10"/>
        <v>0.001021518283</v>
      </c>
      <c r="BH18" s="181">
        <f t="shared" si="16"/>
        <v>-0.01029117346</v>
      </c>
      <c r="BI18" s="166"/>
      <c r="BJ18" s="166">
        <f t="shared" si="11"/>
        <v>0.002663588654</v>
      </c>
    </row>
    <row r="19">
      <c r="A19" s="179">
        <v>42720.0</v>
      </c>
      <c r="B19" s="166">
        <v>2280.0</v>
      </c>
      <c r="C19" s="166">
        <v>2280.0</v>
      </c>
      <c r="D19" s="166">
        <v>2245.0</v>
      </c>
      <c r="E19" s="166">
        <v>2255.0</v>
      </c>
      <c r="F19" s="180">
        <v>1921.311</v>
      </c>
      <c r="G19" s="166">
        <v>5231.652</v>
      </c>
      <c r="H19" s="181">
        <f t="shared" ref="H19:I19" si="73">(F19-F18)/F18</f>
        <v>-0.01096513354</v>
      </c>
      <c r="I19" s="181">
        <f t="shared" si="73"/>
        <v>-0.004322123219</v>
      </c>
      <c r="J19" s="166"/>
      <c r="K19" s="166"/>
      <c r="L19" s="166">
        <v>1.76E8</v>
      </c>
      <c r="M19" s="166">
        <f t="shared" si="2"/>
        <v>24669162000</v>
      </c>
      <c r="N19" s="7">
        <f t="shared" si="3"/>
        <v>0.007134413402</v>
      </c>
      <c r="P19" s="179">
        <v>43087.0</v>
      </c>
      <c r="Q19" s="166">
        <v>3390.0</v>
      </c>
      <c r="R19" s="166">
        <v>3400.0</v>
      </c>
      <c r="S19" s="166">
        <v>3350.0</v>
      </c>
      <c r="T19" s="166">
        <v>3390.0</v>
      </c>
      <c r="U19" s="180">
        <v>2985.29</v>
      </c>
      <c r="V19" s="166">
        <v>6133.963</v>
      </c>
      <c r="W19" s="181">
        <f t="shared" ref="W19:X19" si="74">(U19-U18)/U18</f>
        <v>0</v>
      </c>
      <c r="X19" s="181">
        <f t="shared" si="74"/>
        <v>0.002376696219</v>
      </c>
      <c r="Y19" s="166"/>
      <c r="Z19" s="166"/>
      <c r="AA19" s="166">
        <v>6.9279E7</v>
      </c>
      <c r="AB19" s="166">
        <f t="shared" si="5"/>
        <v>24669162000</v>
      </c>
      <c r="AC19" s="7">
        <f t="shared" si="6"/>
        <v>0.002808324012</v>
      </c>
      <c r="AE19" s="179">
        <v>43452.0</v>
      </c>
      <c r="AF19" s="166">
        <v>3550.0</v>
      </c>
      <c r="AG19" s="166">
        <v>3640.0</v>
      </c>
      <c r="AH19" s="166">
        <v>3550.0</v>
      </c>
      <c r="AI19" s="166">
        <v>3630.0</v>
      </c>
      <c r="AJ19" s="180">
        <v>3294.32</v>
      </c>
      <c r="AK19" s="166">
        <v>6081.867</v>
      </c>
      <c r="AL19" s="181">
        <f t="shared" ref="AL19:AM19" si="75">(AJ19-AJ18)/AJ18</f>
        <v>0.008333399651</v>
      </c>
      <c r="AM19" s="181">
        <f t="shared" si="75"/>
        <v>-0.001221485867</v>
      </c>
      <c r="AN19" s="166"/>
      <c r="AO19" s="166"/>
      <c r="AP19" s="166">
        <v>1.19E8</v>
      </c>
      <c r="AQ19" s="166">
        <v>1.2334581E11</v>
      </c>
      <c r="AR19" s="7">
        <f t="shared" si="8"/>
        <v>0.0009647672669</v>
      </c>
      <c r="AT19" s="179">
        <v>43812.0</v>
      </c>
      <c r="AU19" s="166">
        <v>4280.0</v>
      </c>
      <c r="AV19" s="166">
        <v>4290.0</v>
      </c>
      <c r="AW19" s="166">
        <v>4240.0</v>
      </c>
      <c r="AX19" s="166">
        <v>4280.0</v>
      </c>
      <c r="AY19" s="180">
        <v>4022.301</v>
      </c>
      <c r="AZ19" s="166">
        <v>6197.318</v>
      </c>
      <c r="BA19" s="181">
        <f t="shared" ref="BA19:BB19" si="76">(AY19-AY18)/AY18</f>
        <v>0.007058647388</v>
      </c>
      <c r="BB19" s="181">
        <f t="shared" si="76"/>
        <v>0.009434314152</v>
      </c>
      <c r="BC19" s="166"/>
      <c r="BD19" s="166"/>
      <c r="BE19" s="166">
        <v>1.68E8</v>
      </c>
      <c r="BF19" s="166">
        <v>1.2334581E11</v>
      </c>
      <c r="BG19" s="166">
        <f t="shared" si="10"/>
        <v>0.001362024377</v>
      </c>
      <c r="BH19" s="181">
        <f t="shared" si="16"/>
        <v>0.001106728374</v>
      </c>
      <c r="BI19" s="166"/>
      <c r="BJ19" s="166">
        <f t="shared" si="11"/>
        <v>0.003067382265</v>
      </c>
    </row>
    <row r="20">
      <c r="A20" s="179">
        <v>42723.0</v>
      </c>
      <c r="B20" s="166">
        <v>2255.0</v>
      </c>
      <c r="C20" s="166">
        <v>2275.0</v>
      </c>
      <c r="D20" s="166">
        <v>2250.0</v>
      </c>
      <c r="E20" s="166">
        <v>2250.0</v>
      </c>
      <c r="F20" s="180">
        <v>1917.051</v>
      </c>
      <c r="G20" s="166">
        <v>5191.912</v>
      </c>
      <c r="H20" s="181">
        <f t="shared" ref="H20:I20" si="77">(F20-F19)/F19</f>
        <v>-0.002217236044</v>
      </c>
      <c r="I20" s="181">
        <f t="shared" si="77"/>
        <v>-0.007596070992</v>
      </c>
      <c r="J20" s="166"/>
      <c r="K20" s="166"/>
      <c r="L20" s="166">
        <v>7.12E7</v>
      </c>
      <c r="M20" s="166">
        <f t="shared" si="2"/>
        <v>24669162000</v>
      </c>
      <c r="N20" s="7">
        <f t="shared" si="3"/>
        <v>0.002886194513</v>
      </c>
      <c r="P20" s="179">
        <v>43088.0</v>
      </c>
      <c r="Q20" s="166">
        <v>3430.0</v>
      </c>
      <c r="R20" s="166">
        <v>3440.0</v>
      </c>
      <c r="S20" s="166">
        <v>3390.0</v>
      </c>
      <c r="T20" s="166">
        <v>3440.0</v>
      </c>
      <c r="U20" s="180">
        <v>3029.32</v>
      </c>
      <c r="V20" s="166">
        <v>6167.666</v>
      </c>
      <c r="W20" s="181">
        <f t="shared" ref="W20:X20" si="78">(U20-U19)/U19</f>
        <v>0.01474898586</v>
      </c>
      <c r="X20" s="181">
        <f t="shared" si="78"/>
        <v>0.005494490267</v>
      </c>
      <c r="Y20" s="166"/>
      <c r="Z20" s="166"/>
      <c r="AA20" s="166">
        <v>9.08678E7</v>
      </c>
      <c r="AB20" s="166">
        <f t="shared" si="5"/>
        <v>24669162000</v>
      </c>
      <c r="AC20" s="7">
        <f t="shared" si="6"/>
        <v>0.003683457103</v>
      </c>
      <c r="AE20" s="179">
        <v>43453.0</v>
      </c>
      <c r="AF20" s="166">
        <v>3600.0</v>
      </c>
      <c r="AG20" s="166">
        <v>3670.0</v>
      </c>
      <c r="AH20" s="166">
        <v>3600.0</v>
      </c>
      <c r="AI20" s="166">
        <v>3670.0</v>
      </c>
      <c r="AJ20" s="180">
        <v>3330.621</v>
      </c>
      <c r="AK20" s="166">
        <v>6176.094</v>
      </c>
      <c r="AL20" s="181">
        <f t="shared" ref="AL20:AM20" si="79">(AJ20-AJ19)/AJ19</f>
        <v>0.01101926953</v>
      </c>
      <c r="AM20" s="181">
        <f t="shared" si="79"/>
        <v>0.01549310434</v>
      </c>
      <c r="AN20" s="166"/>
      <c r="AO20" s="166"/>
      <c r="AP20" s="166">
        <v>1.33E8</v>
      </c>
      <c r="AQ20" s="166">
        <v>1.2334581E11</v>
      </c>
      <c r="AR20" s="7">
        <f t="shared" si="8"/>
        <v>0.001078269298</v>
      </c>
      <c r="AT20" s="179">
        <v>43815.0</v>
      </c>
      <c r="AU20" s="166">
        <v>4300.0</v>
      </c>
      <c r="AV20" s="166">
        <v>4350.0</v>
      </c>
      <c r="AW20" s="166">
        <v>4290.0</v>
      </c>
      <c r="AX20" s="166">
        <v>4330.0</v>
      </c>
      <c r="AY20" s="180">
        <v>4069.291</v>
      </c>
      <c r="AZ20" s="166">
        <v>6211.592</v>
      </c>
      <c r="BA20" s="181">
        <f t="shared" ref="BA20:BB20" si="80">(AY20-AY19)/AY19</f>
        <v>0.01168236788</v>
      </c>
      <c r="BB20" s="181">
        <f t="shared" si="80"/>
        <v>0.002303254408</v>
      </c>
      <c r="BC20" s="166"/>
      <c r="BD20" s="166"/>
      <c r="BE20" s="166">
        <v>1.79E8</v>
      </c>
      <c r="BF20" s="166">
        <v>1.2334581E11</v>
      </c>
      <c r="BG20" s="166">
        <f t="shared" si="10"/>
        <v>0.001451204544</v>
      </c>
      <c r="BH20" s="181">
        <f t="shared" si="16"/>
        <v>0.008808346807</v>
      </c>
      <c r="BI20" s="166"/>
      <c r="BJ20" s="166">
        <f t="shared" si="11"/>
        <v>0.002274781365</v>
      </c>
    </row>
    <row r="21">
      <c r="A21" s="179">
        <v>42724.0</v>
      </c>
      <c r="B21" s="166">
        <v>2250.0</v>
      </c>
      <c r="C21" s="166">
        <v>2260.0</v>
      </c>
      <c r="D21" s="166">
        <v>2230.0</v>
      </c>
      <c r="E21" s="166">
        <v>2245.0</v>
      </c>
      <c r="F21" s="180">
        <v>1912.791</v>
      </c>
      <c r="G21" s="166">
        <v>5162.477</v>
      </c>
      <c r="H21" s="181">
        <f t="shared" ref="H21:I21" si="81">(F21-F20)/F20</f>
        <v>-0.002222163104</v>
      </c>
      <c r="I21" s="181">
        <f t="shared" si="81"/>
        <v>-0.005669395013</v>
      </c>
      <c r="J21" s="166"/>
      <c r="K21" s="166"/>
      <c r="L21" s="166">
        <v>7.58035E7</v>
      </c>
      <c r="M21" s="166">
        <f t="shared" si="2"/>
        <v>24669162000</v>
      </c>
      <c r="N21" s="7">
        <f t="shared" si="3"/>
        <v>0.003072804013</v>
      </c>
      <c r="P21" s="179">
        <v>43089.0</v>
      </c>
      <c r="Q21" s="166">
        <v>3460.0</v>
      </c>
      <c r="R21" s="166">
        <v>3460.0</v>
      </c>
      <c r="S21" s="166">
        <v>3390.0</v>
      </c>
      <c r="T21" s="166">
        <v>3400.0</v>
      </c>
      <c r="U21" s="180">
        <v>2994.095</v>
      </c>
      <c r="V21" s="166">
        <v>6109.482</v>
      </c>
      <c r="W21" s="181">
        <f t="shared" ref="W21:X21" si="82">(U21-U20)/U20</f>
        <v>-0.01162802213</v>
      </c>
      <c r="X21" s="181">
        <f t="shared" si="82"/>
        <v>-0.009433714472</v>
      </c>
      <c r="Y21" s="166"/>
      <c r="Z21" s="166"/>
      <c r="AA21" s="166">
        <v>7.53302E7</v>
      </c>
      <c r="AB21" s="166">
        <f t="shared" si="5"/>
        <v>24669162000</v>
      </c>
      <c r="AC21" s="7">
        <f t="shared" si="6"/>
        <v>0.003053618116</v>
      </c>
      <c r="AE21" s="179">
        <v>43454.0</v>
      </c>
      <c r="AF21" s="166">
        <v>3610.0</v>
      </c>
      <c r="AG21" s="166">
        <v>3660.0</v>
      </c>
      <c r="AH21" s="166">
        <v>3610.0</v>
      </c>
      <c r="AI21" s="166">
        <v>3650.0</v>
      </c>
      <c r="AJ21" s="180">
        <v>3312.47</v>
      </c>
      <c r="AK21" s="166">
        <v>6147.876</v>
      </c>
      <c r="AL21" s="181">
        <f t="shared" ref="AL21:AM21" si="83">(AJ21-AJ20)/AJ20</f>
        <v>-0.005449734449</v>
      </c>
      <c r="AM21" s="181">
        <f t="shared" si="83"/>
        <v>-0.004568907144</v>
      </c>
      <c r="AN21" s="166"/>
      <c r="AO21" s="166"/>
      <c r="AP21" s="166">
        <v>6.7329E7</v>
      </c>
      <c r="AQ21" s="166">
        <v>1.2334581E11</v>
      </c>
      <c r="AR21" s="7">
        <f t="shared" si="8"/>
        <v>0.0005458555909</v>
      </c>
      <c r="AT21" s="179">
        <v>43816.0</v>
      </c>
      <c r="AU21" s="166">
        <v>4360.0</v>
      </c>
      <c r="AV21" s="166">
        <v>4360.0</v>
      </c>
      <c r="AW21" s="166">
        <v>4300.0</v>
      </c>
      <c r="AX21" s="166">
        <v>4350.0</v>
      </c>
      <c r="AY21" s="180">
        <v>4088.087</v>
      </c>
      <c r="AZ21" s="166">
        <v>6244.352</v>
      </c>
      <c r="BA21" s="181">
        <f t="shared" ref="BA21:BB21" si="84">(AY21-AY20)/AY20</f>
        <v>0.004618986452</v>
      </c>
      <c r="BB21" s="181">
        <f t="shared" si="84"/>
        <v>0.00527401027</v>
      </c>
      <c r="BC21" s="166"/>
      <c r="BD21" s="166"/>
      <c r="BE21" s="166">
        <v>1.41E8</v>
      </c>
      <c r="BF21" s="166">
        <v>1.2334581E11</v>
      </c>
      <c r="BG21" s="166">
        <f t="shared" si="10"/>
        <v>0.001143127602</v>
      </c>
      <c r="BH21" s="181">
        <f t="shared" si="16"/>
        <v>-0.003670233308</v>
      </c>
      <c r="BI21" s="166"/>
      <c r="BJ21" s="166">
        <f t="shared" si="11"/>
        <v>0.001953851331</v>
      </c>
    </row>
    <row r="22">
      <c r="A22" s="179">
        <v>42725.0</v>
      </c>
      <c r="B22" s="166">
        <v>2285.0</v>
      </c>
      <c r="C22" s="166">
        <v>2290.0</v>
      </c>
      <c r="D22" s="166">
        <v>2200.0</v>
      </c>
      <c r="E22" s="166">
        <v>2200.0</v>
      </c>
      <c r="F22" s="180">
        <v>1874.45</v>
      </c>
      <c r="G22" s="166">
        <v>5111.392</v>
      </c>
      <c r="H22" s="181">
        <f t="shared" ref="H22:I22" si="85">(F22-F21)/F21</f>
        <v>-0.02004453179</v>
      </c>
      <c r="I22" s="181">
        <f t="shared" si="85"/>
        <v>-0.009895443602</v>
      </c>
      <c r="J22" s="166"/>
      <c r="K22" s="166"/>
      <c r="L22" s="166">
        <v>9.4879E7</v>
      </c>
      <c r="M22" s="166">
        <f t="shared" si="2"/>
        <v>24669162000</v>
      </c>
      <c r="N22" s="7">
        <f t="shared" si="3"/>
        <v>0.003846056871</v>
      </c>
      <c r="P22" s="179">
        <v>43090.0</v>
      </c>
      <c r="Q22" s="166">
        <v>3440.0</v>
      </c>
      <c r="R22" s="166">
        <v>3460.0</v>
      </c>
      <c r="S22" s="166">
        <v>3410.0</v>
      </c>
      <c r="T22" s="166">
        <v>3420.0</v>
      </c>
      <c r="U22" s="180">
        <v>3011.708</v>
      </c>
      <c r="V22" s="166">
        <v>6183.391</v>
      </c>
      <c r="W22" s="181">
        <f t="shared" ref="W22:X22" si="86">(U22-U21)/U21</f>
        <v>0.005882578876</v>
      </c>
      <c r="X22" s="181">
        <f t="shared" si="86"/>
        <v>0.01209742495</v>
      </c>
      <c r="Y22" s="166"/>
      <c r="Z22" s="166"/>
      <c r="AA22" s="166">
        <v>6.87277E7</v>
      </c>
      <c r="AB22" s="166">
        <f t="shared" si="5"/>
        <v>24669162000</v>
      </c>
      <c r="AC22" s="7">
        <f t="shared" si="6"/>
        <v>0.002785976273</v>
      </c>
      <c r="AE22" s="179">
        <v>43455.0</v>
      </c>
      <c r="AF22" s="166">
        <v>3610.0</v>
      </c>
      <c r="AG22" s="166">
        <v>3630.0</v>
      </c>
      <c r="AH22" s="166">
        <v>3600.0</v>
      </c>
      <c r="AI22" s="166">
        <v>3620.0</v>
      </c>
      <c r="AJ22" s="180">
        <v>3285.245</v>
      </c>
      <c r="AK22" s="166">
        <v>6163.596</v>
      </c>
      <c r="AL22" s="181">
        <f t="shared" ref="AL22:AM22" si="87">(AJ22-AJ21)/AJ21</f>
        <v>-0.00821894236</v>
      </c>
      <c r="AM22" s="181">
        <f t="shared" si="87"/>
        <v>0.002556980655</v>
      </c>
      <c r="AN22" s="166"/>
      <c r="AO22" s="166"/>
      <c r="AP22" s="166">
        <v>1.74E8</v>
      </c>
      <c r="AQ22" s="166">
        <v>1.2334581E11</v>
      </c>
      <c r="AR22" s="7">
        <f t="shared" si="8"/>
        <v>0.001410668105</v>
      </c>
      <c r="AT22" s="179">
        <v>43817.0</v>
      </c>
      <c r="AU22" s="166">
        <v>4380.0</v>
      </c>
      <c r="AV22" s="166">
        <v>4400.0</v>
      </c>
      <c r="AW22" s="166">
        <v>4350.0</v>
      </c>
      <c r="AX22" s="166">
        <v>4400.0</v>
      </c>
      <c r="AY22" s="180">
        <v>4135.076</v>
      </c>
      <c r="AZ22" s="166">
        <v>6287.25</v>
      </c>
      <c r="BA22" s="181">
        <f t="shared" ref="BA22:BB22" si="88">(AY22-AY21)/AY21</f>
        <v>0.01149412916</v>
      </c>
      <c r="BB22" s="181">
        <f t="shared" si="88"/>
        <v>0.006869888181</v>
      </c>
      <c r="BC22" s="166"/>
      <c r="BD22" s="166"/>
      <c r="BE22" s="166">
        <v>1.58E8</v>
      </c>
      <c r="BF22" s="166">
        <v>1.2334581E11</v>
      </c>
      <c r="BG22" s="166">
        <f t="shared" si="10"/>
        <v>0.001280951497</v>
      </c>
      <c r="BH22" s="181">
        <f t="shared" si="16"/>
        <v>-0.002721691527</v>
      </c>
      <c r="BI22" s="166"/>
      <c r="BJ22" s="166">
        <f t="shared" si="11"/>
        <v>0.002330913186</v>
      </c>
    </row>
    <row r="23">
      <c r="A23" s="179">
        <v>42726.0</v>
      </c>
      <c r="B23" s="166">
        <v>2205.0</v>
      </c>
      <c r="C23" s="166">
        <v>2215.0</v>
      </c>
      <c r="D23" s="166">
        <v>2170.0</v>
      </c>
      <c r="E23" s="166">
        <v>2175.0</v>
      </c>
      <c r="F23" s="180">
        <v>1853.149</v>
      </c>
      <c r="G23" s="166">
        <v>5042.87</v>
      </c>
      <c r="H23" s="181">
        <f t="shared" ref="H23:I23" si="89">(F23-F22)/F22</f>
        <v>-0.01136386673</v>
      </c>
      <c r="I23" s="181">
        <f t="shared" si="89"/>
        <v>-0.01340574153</v>
      </c>
      <c r="J23" s="166"/>
      <c r="K23" s="166"/>
      <c r="L23" s="166">
        <v>1.31E8</v>
      </c>
      <c r="M23" s="166">
        <f t="shared" si="2"/>
        <v>24669162000</v>
      </c>
      <c r="N23" s="7">
        <f t="shared" si="3"/>
        <v>0.005310273612</v>
      </c>
      <c r="P23" s="179">
        <v>43091.0</v>
      </c>
      <c r="Q23" s="166">
        <v>3430.0</v>
      </c>
      <c r="R23" s="166">
        <v>3470.0</v>
      </c>
      <c r="S23" s="166">
        <v>3410.0</v>
      </c>
      <c r="T23" s="166">
        <v>3460.0</v>
      </c>
      <c r="U23" s="180">
        <v>3046.933</v>
      </c>
      <c r="V23" s="166">
        <v>6221.013</v>
      </c>
      <c r="W23" s="181">
        <f t="shared" ref="W23:X23" si="90">(U23-U22)/U22</f>
        <v>0.011696021</v>
      </c>
      <c r="X23" s="181">
        <f t="shared" si="90"/>
        <v>0.006084363742</v>
      </c>
      <c r="Y23" s="166"/>
      <c r="Z23" s="166"/>
      <c r="AA23" s="166">
        <v>6.61267E7</v>
      </c>
      <c r="AB23" s="166">
        <f t="shared" si="5"/>
        <v>24669162000</v>
      </c>
      <c r="AC23" s="7">
        <f t="shared" si="6"/>
        <v>0.002680540993</v>
      </c>
      <c r="AE23" s="179">
        <v>43458.0</v>
      </c>
      <c r="AF23" s="166">
        <v>3620.0</v>
      </c>
      <c r="AG23" s="166">
        <v>3620.0</v>
      </c>
      <c r="AH23" s="166">
        <v>3620.0</v>
      </c>
      <c r="AI23" s="166">
        <v>3620.0</v>
      </c>
      <c r="AJ23" s="180">
        <v>3285.245</v>
      </c>
      <c r="AK23" s="166">
        <v>6163.596</v>
      </c>
      <c r="AL23" s="181">
        <f t="shared" ref="AL23:AM23" si="91">(AJ23-AJ22)/AJ22</f>
        <v>0</v>
      </c>
      <c r="AM23" s="181">
        <f t="shared" si="91"/>
        <v>0</v>
      </c>
      <c r="AN23" s="166"/>
      <c r="AO23" s="166"/>
      <c r="AP23" s="166">
        <v>0.0</v>
      </c>
      <c r="AQ23" s="166">
        <v>1.2334581E11</v>
      </c>
      <c r="AR23" s="7">
        <f t="shared" si="8"/>
        <v>0</v>
      </c>
      <c r="AT23" s="179">
        <v>43818.0</v>
      </c>
      <c r="AU23" s="166">
        <v>4350.0</v>
      </c>
      <c r="AV23" s="166">
        <v>4370.0</v>
      </c>
      <c r="AW23" s="166">
        <v>4320.0</v>
      </c>
      <c r="AX23" s="166">
        <v>4350.0</v>
      </c>
      <c r="AY23" s="180">
        <v>4088.087</v>
      </c>
      <c r="AZ23" s="166">
        <v>6249.93</v>
      </c>
      <c r="BA23" s="181">
        <f t="shared" ref="BA23:BB23" si="92">(AY23-AY22)/AY22</f>
        <v>-0.01136351545</v>
      </c>
      <c r="BB23" s="181">
        <f t="shared" si="92"/>
        <v>-0.005935822498</v>
      </c>
      <c r="BC23" s="166"/>
      <c r="BD23" s="166"/>
      <c r="BE23" s="166">
        <v>9.40176E7</v>
      </c>
      <c r="BF23" s="166">
        <v>1.2334581E11</v>
      </c>
      <c r="BG23" s="166">
        <f t="shared" si="10"/>
        <v>0.0007622277563</v>
      </c>
      <c r="BH23" s="181">
        <f t="shared" si="16"/>
        <v>-0.002757840296</v>
      </c>
      <c r="BI23" s="166"/>
      <c r="BJ23" s="166">
        <f t="shared" si="11"/>
        <v>0.00218826059</v>
      </c>
    </row>
    <row r="24">
      <c r="A24" s="182">
        <v>42727.0</v>
      </c>
      <c r="B24" s="183">
        <v>2170.0</v>
      </c>
      <c r="C24" s="183">
        <v>2205.0</v>
      </c>
      <c r="D24" s="183">
        <v>2155.0</v>
      </c>
      <c r="E24" s="183">
        <v>2175.0</v>
      </c>
      <c r="F24" s="184">
        <v>1853.149</v>
      </c>
      <c r="G24" s="183">
        <v>5027.704</v>
      </c>
      <c r="H24" s="185">
        <f t="shared" ref="H24:I24" si="93">(F24-F23)/F23</f>
        <v>0</v>
      </c>
      <c r="I24" s="185">
        <f t="shared" si="93"/>
        <v>-0.003007414429</v>
      </c>
      <c r="J24" s="185">
        <f t="shared" ref="J24:J34" si="98">$G$65+(I24*$G$66)</f>
        <v>-0.003464192133</v>
      </c>
      <c r="K24" s="185">
        <f t="shared" ref="K24:K34" si="99">H24-J24</f>
        <v>0.003464192133</v>
      </c>
      <c r="L24" s="183">
        <v>1.01E8</v>
      </c>
      <c r="M24" s="183">
        <f t="shared" si="2"/>
        <v>24669162000</v>
      </c>
      <c r="N24" s="186">
        <f t="shared" si="3"/>
        <v>0.004094180418</v>
      </c>
      <c r="O24" s="186"/>
      <c r="P24" s="182">
        <v>43094.0</v>
      </c>
      <c r="Q24" s="183">
        <v>3460.0</v>
      </c>
      <c r="R24" s="183">
        <v>3460.0</v>
      </c>
      <c r="S24" s="183">
        <v>3460.0</v>
      </c>
      <c r="T24" s="183">
        <v>3460.0</v>
      </c>
      <c r="U24" s="184">
        <v>3046.933</v>
      </c>
      <c r="V24" s="183">
        <v>6221.013</v>
      </c>
      <c r="W24" s="185">
        <f t="shared" ref="W24:X24" si="94">(U24-U23)/U23</f>
        <v>0</v>
      </c>
      <c r="X24" s="185">
        <f t="shared" si="94"/>
        <v>0</v>
      </c>
      <c r="Y24" s="185">
        <f t="shared" ref="Y24:Y34" si="101">$V$65+(X24*$V$66)</f>
        <v>0.000168</v>
      </c>
      <c r="Z24" s="185">
        <f t="shared" ref="Z24:Z34" si="102">W24-Y24</f>
        <v>-0.000168</v>
      </c>
      <c r="AA24" s="183">
        <v>0.0</v>
      </c>
      <c r="AB24" s="183">
        <f t="shared" si="5"/>
        <v>24669162000</v>
      </c>
      <c r="AC24" s="186">
        <f t="shared" si="6"/>
        <v>0</v>
      </c>
      <c r="AD24" s="186"/>
      <c r="AE24" s="182">
        <v>43459.0</v>
      </c>
      <c r="AF24" s="183">
        <v>3620.0</v>
      </c>
      <c r="AG24" s="183">
        <v>3620.0</v>
      </c>
      <c r="AH24" s="183">
        <v>3620.0</v>
      </c>
      <c r="AI24" s="183">
        <v>3620.0</v>
      </c>
      <c r="AJ24" s="184">
        <v>3285.245</v>
      </c>
      <c r="AK24" s="183">
        <v>6127.85</v>
      </c>
      <c r="AL24" s="185">
        <f t="shared" ref="AL24:AM24" si="95">(AJ24-AJ23)/AJ23</f>
        <v>0</v>
      </c>
      <c r="AM24" s="185">
        <f t="shared" si="95"/>
        <v>-0.005799536504</v>
      </c>
      <c r="AN24" s="185">
        <f t="shared" ref="AN24:AN34" si="104">$AK$65+(AM24*$AK$66)</f>
        <v>-0.005554493422</v>
      </c>
      <c r="AO24" s="185">
        <f t="shared" ref="AO24:AO34" si="105">AL24-AN24</f>
        <v>0.005554493422</v>
      </c>
      <c r="AP24" s="183">
        <v>0.0</v>
      </c>
      <c r="AQ24" s="183">
        <v>1.2334581E11</v>
      </c>
      <c r="AR24" s="186">
        <f t="shared" si="8"/>
        <v>0</v>
      </c>
      <c r="AS24" s="186"/>
      <c r="AT24" s="182">
        <v>43819.0</v>
      </c>
      <c r="AU24" s="183">
        <v>4350.0</v>
      </c>
      <c r="AV24" s="183">
        <v>4370.0</v>
      </c>
      <c r="AW24" s="183">
        <v>4320.0</v>
      </c>
      <c r="AX24" s="183">
        <v>4360.0</v>
      </c>
      <c r="AY24" s="184">
        <v>4097.485</v>
      </c>
      <c r="AZ24" s="183">
        <v>6284.372</v>
      </c>
      <c r="BA24" s="185">
        <f t="shared" ref="BA24:BB24" si="96">(AY24-AY23)/AY23</f>
        <v>0.002298874755</v>
      </c>
      <c r="BB24" s="185">
        <f t="shared" si="96"/>
        <v>0.005510781721</v>
      </c>
      <c r="BC24" s="185">
        <f t="shared" ref="BC24:BC34" si="107">$AZ$65+(BB24*$AZ$66)</f>
        <v>0.007065159485</v>
      </c>
      <c r="BD24" s="185">
        <f t="shared" ref="BD24:BD34" si="108">BA24-BC24</f>
        <v>-0.00476628473</v>
      </c>
      <c r="BE24" s="183">
        <v>1.56E8</v>
      </c>
      <c r="BF24" s="183">
        <v>1.2334581E11</v>
      </c>
      <c r="BG24" s="183">
        <f t="shared" si="10"/>
        <v>0.001264736921</v>
      </c>
      <c r="BH24" s="187">
        <f t="shared" si="16"/>
        <v>0.0005747186887</v>
      </c>
      <c r="BI24" s="214">
        <f t="shared" ref="BI24:BI34" si="109">average(BD24,AO24,Z24,,K24)</f>
        <v>0.0008168801651</v>
      </c>
      <c r="BJ24" s="183">
        <f t="shared" si="11"/>
        <v>0.001339729335</v>
      </c>
    </row>
    <row r="25">
      <c r="A25" s="179">
        <v>42731.0</v>
      </c>
      <c r="B25" s="166">
        <v>2170.0</v>
      </c>
      <c r="C25" s="166">
        <v>2215.0</v>
      </c>
      <c r="D25" s="166">
        <v>2165.0</v>
      </c>
      <c r="E25" s="166">
        <v>2200.0</v>
      </c>
      <c r="F25" s="180">
        <v>1874.45</v>
      </c>
      <c r="G25" s="166">
        <v>5102.954</v>
      </c>
      <c r="H25" s="181">
        <f t="shared" ref="H25:I25" si="97">(F25-F24)/F24</f>
        <v>0.01149448857</v>
      </c>
      <c r="I25" s="181">
        <f t="shared" si="97"/>
        <v>0.01496707046</v>
      </c>
      <c r="J25" s="181">
        <f t="shared" si="98"/>
        <v>0.01860899657</v>
      </c>
      <c r="K25" s="181">
        <f t="shared" si="99"/>
        <v>-0.007114507994</v>
      </c>
      <c r="L25" s="166">
        <v>5.1346E7</v>
      </c>
      <c r="M25" s="166">
        <f t="shared" si="2"/>
        <v>24669162000</v>
      </c>
      <c r="N25" s="7">
        <f t="shared" si="3"/>
        <v>0.002081384037</v>
      </c>
      <c r="P25" s="179">
        <v>43095.0</v>
      </c>
      <c r="Q25" s="166">
        <v>3460.0</v>
      </c>
      <c r="R25" s="166">
        <v>3460.0</v>
      </c>
      <c r="S25" s="166">
        <v>3460.0</v>
      </c>
      <c r="T25" s="166">
        <v>3460.0</v>
      </c>
      <c r="U25" s="180">
        <v>3046.933</v>
      </c>
      <c r="V25" s="166">
        <v>6277.165</v>
      </c>
      <c r="W25" s="181">
        <f t="shared" ref="W25:X25" si="100">(U25-U24)/U24</f>
        <v>0</v>
      </c>
      <c r="X25" s="181">
        <f t="shared" si="100"/>
        <v>0.009026182713</v>
      </c>
      <c r="Y25" s="181">
        <f t="shared" si="101"/>
        <v>0.01069312477</v>
      </c>
      <c r="Z25" s="181">
        <f t="shared" si="102"/>
        <v>-0.01069312477</v>
      </c>
      <c r="AA25" s="166">
        <v>0.0</v>
      </c>
      <c r="AB25" s="166">
        <f t="shared" si="5"/>
        <v>24669162000</v>
      </c>
      <c r="AC25" s="7">
        <f t="shared" si="6"/>
        <v>0</v>
      </c>
      <c r="AE25" s="179">
        <v>43460.0</v>
      </c>
      <c r="AF25" s="166">
        <v>3550.0</v>
      </c>
      <c r="AG25" s="166">
        <v>3630.0</v>
      </c>
      <c r="AH25" s="166">
        <v>3520.0</v>
      </c>
      <c r="AI25" s="166">
        <v>3600.0</v>
      </c>
      <c r="AJ25" s="180">
        <v>3267.094</v>
      </c>
      <c r="AK25" s="166">
        <v>6127.85</v>
      </c>
      <c r="AL25" s="181">
        <f t="shared" ref="AL25:AM25" si="103">(AJ25-AJ24)/AJ24</f>
        <v>-0.005525006506</v>
      </c>
      <c r="AM25" s="181">
        <f t="shared" si="103"/>
        <v>0</v>
      </c>
      <c r="AN25" s="181">
        <f t="shared" si="104"/>
        <v>0.000674</v>
      </c>
      <c r="AO25" s="181">
        <f t="shared" si="105"/>
        <v>-0.006199006506</v>
      </c>
      <c r="AP25" s="166">
        <v>8.34068E7</v>
      </c>
      <c r="AQ25" s="166">
        <v>1.2334581E11</v>
      </c>
      <c r="AR25" s="7">
        <f t="shared" si="8"/>
        <v>0.0006762029452</v>
      </c>
      <c r="AT25" s="179">
        <v>43822.0</v>
      </c>
      <c r="AU25" s="166">
        <v>4450.0</v>
      </c>
      <c r="AV25" s="166">
        <v>4470.0</v>
      </c>
      <c r="AW25" s="166">
        <v>4360.0</v>
      </c>
      <c r="AX25" s="166">
        <v>4450.0</v>
      </c>
      <c r="AY25" s="180">
        <v>4182.066</v>
      </c>
      <c r="AZ25" s="166">
        <v>6305.91</v>
      </c>
      <c r="BA25" s="181">
        <f t="shared" ref="BA25:BB25" si="106">(AY25-AY24)/AY24</f>
        <v>0.02064217441</v>
      </c>
      <c r="BB25" s="181">
        <f t="shared" si="106"/>
        <v>0.00342723187</v>
      </c>
      <c r="BC25" s="181">
        <f t="shared" si="107"/>
        <v>0.004638542733</v>
      </c>
      <c r="BD25" s="181">
        <f t="shared" si="108"/>
        <v>0.01600363167</v>
      </c>
      <c r="BE25" s="166">
        <v>1.23E8</v>
      </c>
      <c r="BF25" s="166">
        <v>1.2334581E11</v>
      </c>
      <c r="BG25" s="166">
        <f t="shared" si="10"/>
        <v>0.0009971964188</v>
      </c>
      <c r="BH25" s="188">
        <f t="shared" si="16"/>
        <v>0.006652914118</v>
      </c>
      <c r="BI25" s="215">
        <f t="shared" si="109"/>
        <v>-0.00160060152</v>
      </c>
      <c r="BJ25" s="166">
        <f t="shared" si="11"/>
        <v>0.0009386958503</v>
      </c>
    </row>
    <row r="26">
      <c r="A26" s="179">
        <v>42732.0</v>
      </c>
      <c r="B26" s="166">
        <v>2220.0</v>
      </c>
      <c r="C26" s="166">
        <v>2290.0</v>
      </c>
      <c r="D26" s="166">
        <v>2220.0</v>
      </c>
      <c r="E26" s="166">
        <v>2275.0</v>
      </c>
      <c r="F26" s="180">
        <v>1938.351</v>
      </c>
      <c r="G26" s="166">
        <v>5209.445</v>
      </c>
      <c r="H26" s="181">
        <f t="shared" ref="H26:I26" si="110">(F26-F25)/F25</f>
        <v>0.03409053322</v>
      </c>
      <c r="I26" s="181">
        <f t="shared" si="110"/>
        <v>0.02086850087</v>
      </c>
      <c r="J26" s="181">
        <f t="shared" si="98"/>
        <v>0.02585612426</v>
      </c>
      <c r="K26" s="181">
        <f t="shared" si="99"/>
        <v>0.008234408965</v>
      </c>
      <c r="L26" s="166">
        <v>8.09095E7</v>
      </c>
      <c r="M26" s="166">
        <f t="shared" si="2"/>
        <v>24669162000</v>
      </c>
      <c r="N26" s="7">
        <f t="shared" si="3"/>
        <v>0.003279783075</v>
      </c>
      <c r="P26" s="179">
        <v>43096.0</v>
      </c>
      <c r="Q26" s="166">
        <v>3470.0</v>
      </c>
      <c r="R26" s="166">
        <v>3550.0</v>
      </c>
      <c r="S26" s="166">
        <v>3460.0</v>
      </c>
      <c r="T26" s="166">
        <v>3550.0</v>
      </c>
      <c r="U26" s="180">
        <v>3126.188</v>
      </c>
      <c r="V26" s="166">
        <v>6277.165</v>
      </c>
      <c r="W26" s="181">
        <f t="shared" ref="W26:X26" si="111">(U26-U25)/U25</f>
        <v>0.02601140229</v>
      </c>
      <c r="X26" s="181">
        <f t="shared" si="111"/>
        <v>0</v>
      </c>
      <c r="Y26" s="181">
        <f t="shared" si="101"/>
        <v>0.000168</v>
      </c>
      <c r="Z26" s="181">
        <f t="shared" si="102"/>
        <v>0.02584340229</v>
      </c>
      <c r="AA26" s="166">
        <v>8.36572E7</v>
      </c>
      <c r="AB26" s="166">
        <f t="shared" si="5"/>
        <v>24669162000</v>
      </c>
      <c r="AC26" s="7">
        <f t="shared" si="6"/>
        <v>0.003391165051</v>
      </c>
      <c r="AE26" s="179">
        <v>43461.0</v>
      </c>
      <c r="AF26" s="166">
        <v>3650.0</v>
      </c>
      <c r="AG26" s="166">
        <v>3670.0</v>
      </c>
      <c r="AH26" s="166">
        <v>3620.0</v>
      </c>
      <c r="AI26" s="166">
        <v>3660.0</v>
      </c>
      <c r="AJ26" s="180">
        <v>3321.546</v>
      </c>
      <c r="AK26" s="166">
        <v>6190.643</v>
      </c>
      <c r="AL26" s="181">
        <f t="shared" ref="AL26:AM26" si="112">(AJ26-AJ25)/AJ25</f>
        <v>0.0166667993</v>
      </c>
      <c r="AM26" s="181">
        <f t="shared" si="112"/>
        <v>0.01024715031</v>
      </c>
      <c r="AN26" s="181">
        <f t="shared" si="104"/>
        <v>0.01167907053</v>
      </c>
      <c r="AO26" s="181">
        <f t="shared" si="105"/>
        <v>0.004987728772</v>
      </c>
      <c r="AP26" s="166">
        <v>7.17178E7</v>
      </c>
      <c r="AQ26" s="166">
        <v>1.2334581E11</v>
      </c>
      <c r="AR26" s="7">
        <f t="shared" si="8"/>
        <v>0.0005814368563</v>
      </c>
      <c r="AT26" s="179">
        <v>43825.0</v>
      </c>
      <c r="AU26" s="166">
        <v>4420.0</v>
      </c>
      <c r="AV26" s="166">
        <v>4450.0</v>
      </c>
      <c r="AW26" s="166">
        <v>4400.0</v>
      </c>
      <c r="AX26" s="166">
        <v>4410.0</v>
      </c>
      <c r="AY26" s="180">
        <v>4144.474</v>
      </c>
      <c r="AZ26" s="166">
        <v>6319.443</v>
      </c>
      <c r="BA26" s="181">
        <f t="shared" ref="BA26:BB26" si="113">(AY26-AY25)/AY25</f>
        <v>-0.008988858617</v>
      </c>
      <c r="BB26" s="181">
        <f t="shared" si="113"/>
        <v>0.002146082009</v>
      </c>
      <c r="BC26" s="181">
        <f t="shared" si="107"/>
        <v>0.003146445142</v>
      </c>
      <c r="BD26" s="181">
        <f t="shared" si="108"/>
        <v>-0.01213530376</v>
      </c>
      <c r="BE26" s="166">
        <v>5.0234E7</v>
      </c>
      <c r="BF26" s="166">
        <v>1.2334581E11</v>
      </c>
      <c r="BG26" s="166">
        <f t="shared" si="10"/>
        <v>0.0004072615032</v>
      </c>
      <c r="BH26" s="188">
        <f t="shared" si="16"/>
        <v>0.01694496905</v>
      </c>
      <c r="BI26" s="215">
        <f t="shared" si="109"/>
        <v>0.005386047253</v>
      </c>
      <c r="BJ26" s="166">
        <f t="shared" si="11"/>
        <v>0.001914911621</v>
      </c>
    </row>
    <row r="27">
      <c r="A27" s="179">
        <v>42733.0</v>
      </c>
      <c r="B27" s="166">
        <v>2295.0</v>
      </c>
      <c r="C27" s="166">
        <v>2345.0</v>
      </c>
      <c r="D27" s="166">
        <v>2285.0</v>
      </c>
      <c r="E27" s="166">
        <v>2330.0</v>
      </c>
      <c r="F27" s="180">
        <v>1985.213</v>
      </c>
      <c r="G27" s="166">
        <v>5302.566</v>
      </c>
      <c r="H27" s="181">
        <f t="shared" ref="H27:I27" si="114">(F27-F26)/F26</f>
        <v>0.02417621989</v>
      </c>
      <c r="I27" s="181">
        <f t="shared" si="114"/>
        <v>0.01787541667</v>
      </c>
      <c r="J27" s="181">
        <f t="shared" si="98"/>
        <v>0.02218053006</v>
      </c>
      <c r="K27" s="181">
        <f t="shared" si="99"/>
        <v>0.001995689831</v>
      </c>
      <c r="L27" s="166">
        <v>1.33E8</v>
      </c>
      <c r="M27" s="166">
        <f t="shared" si="2"/>
        <v>24669162000</v>
      </c>
      <c r="N27" s="7">
        <f t="shared" si="3"/>
        <v>0.005391346492</v>
      </c>
      <c r="P27" s="179">
        <v>43097.0</v>
      </c>
      <c r="Q27" s="166">
        <v>3580.0</v>
      </c>
      <c r="R27" s="166">
        <v>3650.0</v>
      </c>
      <c r="S27" s="166">
        <v>3560.0</v>
      </c>
      <c r="T27" s="166">
        <v>3630.0</v>
      </c>
      <c r="U27" s="180">
        <v>3196.637</v>
      </c>
      <c r="V27" s="166">
        <v>6314.046</v>
      </c>
      <c r="W27" s="181">
        <f t="shared" ref="W27:X27" si="115">(U27-U26)/U26</f>
        <v>0.02253511305</v>
      </c>
      <c r="X27" s="181">
        <f t="shared" si="115"/>
        <v>0.005875423061</v>
      </c>
      <c r="Y27" s="181">
        <f t="shared" si="101"/>
        <v>0.007019131067</v>
      </c>
      <c r="Z27" s="181">
        <f t="shared" si="102"/>
        <v>0.01551598198</v>
      </c>
      <c r="AA27" s="166">
        <v>9.2953E7</v>
      </c>
      <c r="AB27" s="166">
        <f t="shared" si="5"/>
        <v>24669162000</v>
      </c>
      <c r="AC27" s="7">
        <f t="shared" si="6"/>
        <v>0.003767983687</v>
      </c>
      <c r="AE27" s="179">
        <v>43462.0</v>
      </c>
      <c r="AF27" s="166">
        <v>3680.0</v>
      </c>
      <c r="AG27" s="166">
        <v>3680.0</v>
      </c>
      <c r="AH27" s="166">
        <v>3650.0</v>
      </c>
      <c r="AI27" s="166">
        <v>3660.0</v>
      </c>
      <c r="AJ27" s="180">
        <v>3321.546</v>
      </c>
      <c r="AK27" s="166">
        <v>6194.498</v>
      </c>
      <c r="AL27" s="181">
        <f t="shared" ref="AL27:AM27" si="116">(AJ27-AJ26)/AJ26</f>
        <v>0</v>
      </c>
      <c r="AM27" s="181">
        <f t="shared" si="116"/>
        <v>0.0006227139895</v>
      </c>
      <c r="AN27" s="181">
        <f t="shared" si="104"/>
        <v>0.001342772407</v>
      </c>
      <c r="AO27" s="181">
        <f t="shared" si="105"/>
        <v>-0.001342772407</v>
      </c>
      <c r="AP27" s="166">
        <v>1.23E8</v>
      </c>
      <c r="AQ27" s="166">
        <v>1.2334581E11</v>
      </c>
      <c r="AR27" s="7">
        <f t="shared" si="8"/>
        <v>0.0009971964188</v>
      </c>
      <c r="AT27" s="179">
        <v>43826.0</v>
      </c>
      <c r="AU27" s="166">
        <v>4380.0</v>
      </c>
      <c r="AV27" s="166">
        <v>4440.0</v>
      </c>
      <c r="AW27" s="166">
        <v>4380.0</v>
      </c>
      <c r="AX27" s="166">
        <v>4430.0</v>
      </c>
      <c r="AY27" s="180">
        <v>4163.27</v>
      </c>
      <c r="AZ27" s="166">
        <v>6329.314</v>
      </c>
      <c r="BA27" s="181">
        <f t="shared" ref="BA27:BB27" si="117">(AY27-AY26)/AY26</f>
        <v>0.00453519554</v>
      </c>
      <c r="BB27" s="181">
        <f t="shared" si="117"/>
        <v>0.001562004753</v>
      </c>
      <c r="BC27" s="181">
        <f t="shared" si="107"/>
        <v>0.002466196645</v>
      </c>
      <c r="BD27" s="181">
        <f t="shared" si="108"/>
        <v>0.002068998895</v>
      </c>
      <c r="BE27" s="166">
        <v>5.64659E7</v>
      </c>
      <c r="BF27" s="166">
        <v>1.2334581E11</v>
      </c>
      <c r="BG27" s="166">
        <f t="shared" si="10"/>
        <v>0.0004577853111</v>
      </c>
      <c r="BH27" s="188">
        <f t="shared" si="16"/>
        <v>0.01281163212</v>
      </c>
      <c r="BI27" s="215">
        <f t="shared" si="109"/>
        <v>0.003647579661</v>
      </c>
      <c r="BJ27" s="166">
        <f t="shared" si="11"/>
        <v>0.002653577977</v>
      </c>
    </row>
    <row r="28">
      <c r="A28" s="179">
        <v>42734.0</v>
      </c>
      <c r="B28" s="166">
        <v>2345.0</v>
      </c>
      <c r="C28" s="166">
        <v>2375.0</v>
      </c>
      <c r="D28" s="166">
        <v>2325.0</v>
      </c>
      <c r="E28" s="166">
        <v>2335.0</v>
      </c>
      <c r="F28" s="180">
        <v>1989.473</v>
      </c>
      <c r="G28" s="166">
        <v>5296.711</v>
      </c>
      <c r="H28" s="181">
        <f t="shared" ref="H28:I28" si="118">(F28-F27)/F27</f>
        <v>0.002145865456</v>
      </c>
      <c r="I28" s="181">
        <f t="shared" si="118"/>
        <v>-0.00110418239</v>
      </c>
      <c r="J28" s="181">
        <f t="shared" si="98"/>
        <v>-0.001126967996</v>
      </c>
      <c r="K28" s="181">
        <f t="shared" si="99"/>
        <v>0.003272833453</v>
      </c>
      <c r="L28" s="166">
        <v>1.94E8</v>
      </c>
      <c r="M28" s="166">
        <f t="shared" si="2"/>
        <v>24669162000</v>
      </c>
      <c r="N28" s="7">
        <f t="shared" si="3"/>
        <v>0.007864069319</v>
      </c>
      <c r="P28" s="179">
        <v>43098.0</v>
      </c>
      <c r="Q28" s="166">
        <v>3650.0</v>
      </c>
      <c r="R28" s="166">
        <v>3720.0</v>
      </c>
      <c r="S28" s="166">
        <v>3580.0</v>
      </c>
      <c r="T28" s="166">
        <v>3640.0</v>
      </c>
      <c r="U28" s="180">
        <v>3205.443</v>
      </c>
      <c r="V28" s="166">
        <v>6355.654</v>
      </c>
      <c r="W28" s="181">
        <f t="shared" ref="W28:X28" si="119">(U28-U27)/U27</f>
        <v>0.002754770091</v>
      </c>
      <c r="X28" s="181">
        <f t="shared" si="119"/>
        <v>0.006589752434</v>
      </c>
      <c r="Y28" s="181">
        <f t="shared" si="101"/>
        <v>0.007852086262</v>
      </c>
      <c r="Z28" s="181">
        <f t="shared" si="102"/>
        <v>-0.005097316171</v>
      </c>
      <c r="AA28" s="166">
        <v>1.08E8</v>
      </c>
      <c r="AB28" s="166">
        <f t="shared" si="5"/>
        <v>24669162000</v>
      </c>
      <c r="AC28" s="7">
        <f t="shared" si="6"/>
        <v>0.004377935497</v>
      </c>
      <c r="AE28" s="179">
        <v>43465.0</v>
      </c>
      <c r="AF28" s="166">
        <v>3660.0</v>
      </c>
      <c r="AG28" s="166">
        <v>3660.0</v>
      </c>
      <c r="AH28" s="166">
        <v>3660.0</v>
      </c>
      <c r="AI28" s="166">
        <v>3660.0</v>
      </c>
      <c r="AJ28" s="180">
        <v>3321.546</v>
      </c>
      <c r="AK28" s="166">
        <v>6194.498</v>
      </c>
      <c r="AL28" s="181">
        <f t="shared" ref="AL28:AM28" si="120">(AJ28-AJ27)/AJ27</f>
        <v>0</v>
      </c>
      <c r="AM28" s="181">
        <f t="shared" si="120"/>
        <v>0</v>
      </c>
      <c r="AN28" s="181">
        <f t="shared" si="104"/>
        <v>0.000674</v>
      </c>
      <c r="AO28" s="181">
        <f t="shared" si="105"/>
        <v>-0.000674</v>
      </c>
      <c r="AP28" s="166">
        <v>0.0</v>
      </c>
      <c r="AQ28" s="166">
        <v>1.2334581E11</v>
      </c>
      <c r="AR28" s="7">
        <f t="shared" si="8"/>
        <v>0</v>
      </c>
      <c r="AT28" s="179">
        <v>43829.0</v>
      </c>
      <c r="AU28" s="166">
        <v>4450.0</v>
      </c>
      <c r="AV28" s="166">
        <v>4450.0</v>
      </c>
      <c r="AW28" s="166">
        <v>4360.0</v>
      </c>
      <c r="AX28" s="166">
        <v>4400.0</v>
      </c>
      <c r="AY28" s="180">
        <v>4135.076</v>
      </c>
      <c r="AZ28" s="166">
        <v>6299.539</v>
      </c>
      <c r="BA28" s="181">
        <f t="shared" ref="BA28:BB28" si="121">(AY28-AY27)/AY27</f>
        <v>-0.0067720806</v>
      </c>
      <c r="BB28" s="181">
        <f t="shared" si="121"/>
        <v>-0.004704301288</v>
      </c>
      <c r="BC28" s="181">
        <f t="shared" si="107"/>
        <v>-0.004831888016</v>
      </c>
      <c r="BD28" s="181">
        <f t="shared" si="108"/>
        <v>-0.001940192584</v>
      </c>
      <c r="BE28" s="166">
        <v>6.64402E7</v>
      </c>
      <c r="BF28" s="166">
        <v>1.2334581E11</v>
      </c>
      <c r="BG28" s="166">
        <f t="shared" si="10"/>
        <v>0.0005386498333</v>
      </c>
      <c r="BH28" s="188">
        <f t="shared" si="16"/>
        <v>-0.0004678612632</v>
      </c>
      <c r="BI28" s="215">
        <f t="shared" si="109"/>
        <v>-0.0008877350605</v>
      </c>
      <c r="BJ28" s="166">
        <f t="shared" si="11"/>
        <v>0.003195163662</v>
      </c>
    </row>
    <row r="29">
      <c r="A29" s="189">
        <v>42738.0</v>
      </c>
      <c r="B29" s="190">
        <v>2350.0</v>
      </c>
      <c r="C29" s="190">
        <v>2380.0</v>
      </c>
      <c r="D29" s="190">
        <v>2315.0</v>
      </c>
      <c r="E29" s="190">
        <v>2380.0</v>
      </c>
      <c r="F29" s="191">
        <v>2027.814</v>
      </c>
      <c r="G29" s="190">
        <v>5275.971</v>
      </c>
      <c r="H29" s="192">
        <f t="shared" ref="H29:I29" si="122">(F29-F28)/F28</f>
        <v>0.01927193784</v>
      </c>
      <c r="I29" s="192">
        <f t="shared" si="122"/>
        <v>-0.003915637459</v>
      </c>
      <c r="J29" s="192">
        <f t="shared" si="98"/>
        <v>-0.004579516353</v>
      </c>
      <c r="K29" s="192">
        <f t="shared" si="99"/>
        <v>0.0238514542</v>
      </c>
      <c r="L29" s="190">
        <v>6.75805E7</v>
      </c>
      <c r="M29" s="190">
        <f t="shared" si="2"/>
        <v>24669162000</v>
      </c>
      <c r="N29" s="193">
        <f t="shared" si="3"/>
        <v>0.002739472869</v>
      </c>
      <c r="O29" s="193"/>
      <c r="P29" s="189">
        <v>43102.0</v>
      </c>
      <c r="Q29" s="190">
        <v>3690.0</v>
      </c>
      <c r="R29" s="190">
        <v>3720.0</v>
      </c>
      <c r="S29" s="190">
        <v>3610.0</v>
      </c>
      <c r="T29" s="190">
        <v>3630.0</v>
      </c>
      <c r="U29" s="191">
        <v>3196.637</v>
      </c>
      <c r="V29" s="190">
        <v>6339.238</v>
      </c>
      <c r="W29" s="192">
        <f t="shared" ref="W29:X29" si="123">(U29-U28)/U28</f>
        <v>-0.002747202181</v>
      </c>
      <c r="X29" s="192">
        <f t="shared" si="123"/>
        <v>-0.002582897055</v>
      </c>
      <c r="Y29" s="192">
        <f t="shared" si="101"/>
        <v>-0.002843828437</v>
      </c>
      <c r="Z29" s="192">
        <f t="shared" si="102"/>
        <v>0.00009662625669</v>
      </c>
      <c r="AA29" s="190">
        <v>9.11271E7</v>
      </c>
      <c r="AB29" s="190">
        <f t="shared" si="5"/>
        <v>24669162000</v>
      </c>
      <c r="AC29" s="193">
        <f t="shared" si="6"/>
        <v>0.003693968202</v>
      </c>
      <c r="AD29" s="193"/>
      <c r="AE29" s="189">
        <v>43467.0</v>
      </c>
      <c r="AF29" s="190">
        <v>3610.0</v>
      </c>
      <c r="AG29" s="190">
        <v>3640.0</v>
      </c>
      <c r="AH29" s="190">
        <v>3590.0</v>
      </c>
      <c r="AI29" s="190">
        <v>3610.0</v>
      </c>
      <c r="AJ29" s="191">
        <v>3276.169</v>
      </c>
      <c r="AK29" s="190">
        <v>6181.175</v>
      </c>
      <c r="AL29" s="192">
        <f t="shared" ref="AL29:AM29" si="124">(AJ29-AJ28)/AJ28</f>
        <v>-0.01366140948</v>
      </c>
      <c r="AM29" s="192">
        <f t="shared" si="124"/>
        <v>-0.002150779611</v>
      </c>
      <c r="AN29" s="192">
        <f t="shared" si="104"/>
        <v>-0.001635859874</v>
      </c>
      <c r="AO29" s="192">
        <f t="shared" si="105"/>
        <v>-0.0120255496</v>
      </c>
      <c r="AP29" s="190">
        <v>7.49451E7</v>
      </c>
      <c r="AQ29" s="190">
        <v>1.2334581E11</v>
      </c>
      <c r="AR29" s="193">
        <f t="shared" si="8"/>
        <v>0.0006076015067</v>
      </c>
      <c r="AS29" s="193"/>
      <c r="AT29" s="189">
        <v>43832.0</v>
      </c>
      <c r="AU29" s="190">
        <v>4400.0</v>
      </c>
      <c r="AV29" s="190">
        <v>4410.0</v>
      </c>
      <c r="AW29" s="190">
        <v>4360.0</v>
      </c>
      <c r="AX29" s="190">
        <v>4410.0</v>
      </c>
      <c r="AY29" s="191">
        <v>4144.474</v>
      </c>
      <c r="AZ29" s="190">
        <v>6283.581</v>
      </c>
      <c r="BA29" s="192">
        <f t="shared" ref="BA29:BB29" si="125">(AY29-AY28)/AY28</f>
        <v>0.002272751456</v>
      </c>
      <c r="BB29" s="192">
        <f t="shared" si="125"/>
        <v>-0.002533201239</v>
      </c>
      <c r="BC29" s="192">
        <f t="shared" si="107"/>
        <v>-0.002303305489</v>
      </c>
      <c r="BD29" s="192">
        <f t="shared" si="108"/>
        <v>0.004576056945</v>
      </c>
      <c r="BE29" s="190">
        <v>4.17141E7</v>
      </c>
      <c r="BF29" s="190">
        <v>1.2334581E11</v>
      </c>
      <c r="BG29" s="190">
        <f t="shared" si="10"/>
        <v>0.0003381882206</v>
      </c>
      <c r="BH29" s="202">
        <f t="shared" si="16"/>
        <v>0.001284019411</v>
      </c>
      <c r="BI29" s="219">
        <f t="shared" si="109"/>
        <v>0.00329971756</v>
      </c>
      <c r="BJ29" s="190">
        <f t="shared" si="11"/>
        <v>0.0018448077</v>
      </c>
    </row>
    <row r="30">
      <c r="A30" s="179">
        <v>42739.0</v>
      </c>
      <c r="B30" s="166">
        <v>2380.0</v>
      </c>
      <c r="C30" s="166">
        <v>2440.0</v>
      </c>
      <c r="D30" s="166">
        <v>2350.0</v>
      </c>
      <c r="E30" s="166">
        <v>2440.0</v>
      </c>
      <c r="F30" s="180">
        <v>2078.935</v>
      </c>
      <c r="G30" s="166">
        <v>5301.183</v>
      </c>
      <c r="H30" s="181">
        <f t="shared" ref="H30:I30" si="126">(F30-F29)/F29</f>
        <v>0.02520990584</v>
      </c>
      <c r="I30" s="181">
        <f t="shared" si="126"/>
        <v>0.004778646433</v>
      </c>
      <c r="J30" s="181">
        <f t="shared" si="98"/>
        <v>0.006097316401</v>
      </c>
      <c r="K30" s="181">
        <f t="shared" si="99"/>
        <v>0.01911258944</v>
      </c>
      <c r="L30" s="166">
        <v>7.9891E7</v>
      </c>
      <c r="M30" s="166">
        <f t="shared" si="2"/>
        <v>24669162000</v>
      </c>
      <c r="N30" s="7">
        <f t="shared" si="3"/>
        <v>0.003238496711</v>
      </c>
      <c r="P30" s="179">
        <v>43103.0</v>
      </c>
      <c r="Q30" s="166">
        <v>3630.0</v>
      </c>
      <c r="R30" s="166">
        <v>3630.0</v>
      </c>
      <c r="S30" s="166">
        <v>3560.0</v>
      </c>
      <c r="T30" s="166">
        <v>3610.0</v>
      </c>
      <c r="U30" s="180">
        <v>3179.025</v>
      </c>
      <c r="V30" s="166">
        <v>6251.479</v>
      </c>
      <c r="W30" s="181">
        <f t="shared" ref="W30:X30" si="127">(U30-U29)/U29</f>
        <v>-0.005509540182</v>
      </c>
      <c r="X30" s="181">
        <f t="shared" si="127"/>
        <v>-0.01384377744</v>
      </c>
      <c r="Y30" s="181">
        <f t="shared" si="101"/>
        <v>-0.01597475818</v>
      </c>
      <c r="Z30" s="181">
        <f t="shared" si="102"/>
        <v>0.010465218</v>
      </c>
      <c r="AA30" s="166">
        <v>7.01487E7</v>
      </c>
      <c r="AB30" s="166">
        <f t="shared" si="5"/>
        <v>24669162000</v>
      </c>
      <c r="AC30" s="7">
        <f t="shared" si="6"/>
        <v>0.002843578554</v>
      </c>
      <c r="AE30" s="179">
        <v>43468.0</v>
      </c>
      <c r="AF30" s="166">
        <v>3580.0</v>
      </c>
      <c r="AG30" s="166">
        <v>3640.0</v>
      </c>
      <c r="AH30" s="166">
        <v>3580.0</v>
      </c>
      <c r="AI30" s="166">
        <v>3620.0</v>
      </c>
      <c r="AJ30" s="180">
        <v>3285.245</v>
      </c>
      <c r="AK30" s="166">
        <v>6221.01</v>
      </c>
      <c r="AL30" s="181">
        <f t="shared" ref="AL30:AM30" si="128">(AJ30-AJ29)/AJ29</f>
        <v>0.002770308858</v>
      </c>
      <c r="AM30" s="181">
        <f t="shared" si="128"/>
        <v>0.006444567578</v>
      </c>
      <c r="AN30" s="181">
        <f t="shared" si="104"/>
        <v>0.007595233575</v>
      </c>
      <c r="AO30" s="181">
        <f t="shared" si="105"/>
        <v>-0.004824924717</v>
      </c>
      <c r="AP30" s="166">
        <v>9.34583E7</v>
      </c>
      <c r="AQ30" s="166">
        <v>1.2334581E11</v>
      </c>
      <c r="AR30" s="7">
        <f t="shared" si="8"/>
        <v>0.0007576933501</v>
      </c>
      <c r="AT30" s="179">
        <v>43833.0</v>
      </c>
      <c r="AU30" s="166">
        <v>4420.0</v>
      </c>
      <c r="AV30" s="166">
        <v>4440.0</v>
      </c>
      <c r="AW30" s="166">
        <v>4390.0</v>
      </c>
      <c r="AX30" s="166">
        <v>4420.0</v>
      </c>
      <c r="AY30" s="180">
        <v>4153.872</v>
      </c>
      <c r="AZ30" s="166">
        <v>6323.466</v>
      </c>
      <c r="BA30" s="181">
        <f t="shared" ref="BA30:BB30" si="129">(AY30-AY29)/AY29</f>
        <v>0.00226759777</v>
      </c>
      <c r="BB30" s="181">
        <f t="shared" si="129"/>
        <v>0.006347495162</v>
      </c>
      <c r="BC30" s="181">
        <f t="shared" si="107"/>
        <v>0.008039641978</v>
      </c>
      <c r="BD30" s="181">
        <f t="shared" si="108"/>
        <v>-0.005772044208</v>
      </c>
      <c r="BE30" s="166">
        <v>8.28983E7</v>
      </c>
      <c r="BF30" s="166">
        <v>1.2334581E11</v>
      </c>
      <c r="BG30" s="166">
        <f t="shared" si="10"/>
        <v>0.0006720803893</v>
      </c>
      <c r="BH30" s="188">
        <f t="shared" si="16"/>
        <v>0.006184568071</v>
      </c>
      <c r="BI30" s="215">
        <f t="shared" si="109"/>
        <v>0.003796167703</v>
      </c>
      <c r="BJ30" s="166">
        <f t="shared" si="11"/>
        <v>0.001877962251</v>
      </c>
    </row>
    <row r="31">
      <c r="A31" s="179">
        <v>42740.0</v>
      </c>
      <c r="B31" s="166">
        <v>2460.0</v>
      </c>
      <c r="C31" s="166">
        <v>2465.0</v>
      </c>
      <c r="D31" s="166">
        <v>2405.0</v>
      </c>
      <c r="E31" s="166">
        <v>2420.0</v>
      </c>
      <c r="F31" s="180">
        <v>2061.895</v>
      </c>
      <c r="G31" s="166">
        <v>5325.504</v>
      </c>
      <c r="H31" s="181">
        <f t="shared" ref="H31:I31" si="130">(F31-F30)/F30</f>
        <v>-0.00819650446</v>
      </c>
      <c r="I31" s="181">
        <f t="shared" si="130"/>
        <v>0.004587843883</v>
      </c>
      <c r="J31" s="181">
        <f t="shared" si="98"/>
        <v>0.005863005336</v>
      </c>
      <c r="K31" s="181">
        <f t="shared" si="99"/>
        <v>-0.0140595098</v>
      </c>
      <c r="L31" s="166">
        <v>1.45E8</v>
      </c>
      <c r="M31" s="166">
        <f t="shared" si="2"/>
        <v>24669162000</v>
      </c>
      <c r="N31" s="7">
        <f t="shared" si="3"/>
        <v>0.005877783769</v>
      </c>
      <c r="P31" s="179">
        <v>43104.0</v>
      </c>
      <c r="Q31" s="166">
        <v>3610.0</v>
      </c>
      <c r="R31" s="166">
        <v>3610.0</v>
      </c>
      <c r="S31" s="166">
        <v>3460.0</v>
      </c>
      <c r="T31" s="166">
        <v>3550.0</v>
      </c>
      <c r="U31" s="180">
        <v>3126.188</v>
      </c>
      <c r="V31" s="166">
        <v>6292.321</v>
      </c>
      <c r="W31" s="181">
        <f t="shared" ref="W31:X31" si="131">(U31-U30)/U30</f>
        <v>-0.01662050471</v>
      </c>
      <c r="X31" s="181">
        <f t="shared" si="131"/>
        <v>0.00653317399</v>
      </c>
      <c r="Y31" s="181">
        <f t="shared" si="101"/>
        <v>0.007786112061</v>
      </c>
      <c r="Z31" s="181">
        <f t="shared" si="102"/>
        <v>-0.02440661678</v>
      </c>
      <c r="AA31" s="166">
        <v>1.56E8</v>
      </c>
      <c r="AB31" s="166">
        <f t="shared" si="5"/>
        <v>24669162000</v>
      </c>
      <c r="AC31" s="7">
        <f t="shared" si="6"/>
        <v>0.006323684607</v>
      </c>
      <c r="AE31" s="179">
        <v>43469.0</v>
      </c>
      <c r="AF31" s="166">
        <v>3620.0</v>
      </c>
      <c r="AG31" s="166">
        <v>3660.0</v>
      </c>
      <c r="AH31" s="166">
        <v>3610.0</v>
      </c>
      <c r="AI31" s="166">
        <v>3660.0</v>
      </c>
      <c r="AJ31" s="180">
        <v>3321.546</v>
      </c>
      <c r="AK31" s="166">
        <v>6274.54</v>
      </c>
      <c r="AL31" s="181">
        <f t="shared" ref="AL31:AM31" si="132">(AJ31-AJ30)/AJ30</f>
        <v>0.01104970862</v>
      </c>
      <c r="AM31" s="181">
        <f t="shared" si="132"/>
        <v>0.008604712097</v>
      </c>
      <c r="AN31" s="181">
        <f t="shared" si="104"/>
        <v>0.009915151022</v>
      </c>
      <c r="AO31" s="181">
        <f t="shared" si="105"/>
        <v>0.001134557599</v>
      </c>
      <c r="AP31" s="166">
        <v>1.14E8</v>
      </c>
      <c r="AQ31" s="166">
        <v>1.2334581E11</v>
      </c>
      <c r="AR31" s="7">
        <f t="shared" si="8"/>
        <v>0.0009242308271</v>
      </c>
      <c r="AT31" s="179">
        <v>43836.0</v>
      </c>
      <c r="AU31" s="166">
        <v>4360.0</v>
      </c>
      <c r="AV31" s="166">
        <v>4390.0</v>
      </c>
      <c r="AW31" s="166">
        <v>4320.0</v>
      </c>
      <c r="AX31" s="166">
        <v>4370.0</v>
      </c>
      <c r="AY31" s="180">
        <v>4106.882</v>
      </c>
      <c r="AZ31" s="166">
        <v>6257.403</v>
      </c>
      <c r="BA31" s="181">
        <f t="shared" ref="BA31:BB31" si="133">(AY31-AY30)/AY30</f>
        <v>-0.01131233702</v>
      </c>
      <c r="BB31" s="181">
        <f t="shared" si="133"/>
        <v>-0.01044727686</v>
      </c>
      <c r="BC31" s="181">
        <f t="shared" si="107"/>
        <v>-0.01152047323</v>
      </c>
      <c r="BD31" s="181">
        <f t="shared" si="108"/>
        <v>0.0002081362088</v>
      </c>
      <c r="BE31" s="166">
        <v>4.42251E7</v>
      </c>
      <c r="BF31" s="166">
        <v>1.2334581E11</v>
      </c>
      <c r="BG31" s="166">
        <f t="shared" si="10"/>
        <v>0.0003585456206</v>
      </c>
      <c r="BH31" s="188">
        <f t="shared" si="16"/>
        <v>-0.006269909393</v>
      </c>
      <c r="BI31" s="215">
        <f t="shared" si="109"/>
        <v>-0.007424686553</v>
      </c>
      <c r="BJ31" s="166">
        <f t="shared" si="11"/>
        <v>0.003371061206</v>
      </c>
    </row>
    <row r="32">
      <c r="A32" s="179">
        <v>42741.0</v>
      </c>
      <c r="B32" s="166">
        <v>2420.0</v>
      </c>
      <c r="C32" s="166">
        <v>2430.0</v>
      </c>
      <c r="D32" s="166">
        <v>2395.0</v>
      </c>
      <c r="E32" s="166">
        <v>2420.0</v>
      </c>
      <c r="F32" s="180">
        <v>2061.895</v>
      </c>
      <c r="G32" s="166">
        <v>5347.022</v>
      </c>
      <c r="H32" s="181">
        <f t="shared" ref="H32:I32" si="134">(F32-F31)/F31</f>
        <v>0</v>
      </c>
      <c r="I32" s="181">
        <f t="shared" si="134"/>
        <v>0.004040556537</v>
      </c>
      <c r="J32" s="181">
        <f t="shared" si="98"/>
        <v>0.005190920604</v>
      </c>
      <c r="K32" s="181">
        <f t="shared" si="99"/>
        <v>-0.005190920604</v>
      </c>
      <c r="L32" s="166">
        <v>7.3241E7</v>
      </c>
      <c r="M32" s="166">
        <f t="shared" si="2"/>
        <v>24669162000</v>
      </c>
      <c r="N32" s="7">
        <f t="shared" si="3"/>
        <v>0.002968929386</v>
      </c>
      <c r="P32" s="179">
        <v>43105.0</v>
      </c>
      <c r="Q32" s="166">
        <v>3550.0</v>
      </c>
      <c r="R32" s="166">
        <v>3590.0</v>
      </c>
      <c r="S32" s="166">
        <v>3520.0</v>
      </c>
      <c r="T32" s="166">
        <v>3590.0</v>
      </c>
      <c r="U32" s="180">
        <v>3161.413</v>
      </c>
      <c r="V32" s="166">
        <v>6353.738</v>
      </c>
      <c r="W32" s="181">
        <f t="shared" ref="W32:X32" si="135">(U32-U31)/U31</f>
        <v>0.01126771646</v>
      </c>
      <c r="X32" s="181">
        <f t="shared" si="135"/>
        <v>0.009760627279</v>
      </c>
      <c r="Y32" s="181">
        <f t="shared" si="101"/>
        <v>0.01154953561</v>
      </c>
      <c r="Z32" s="181">
        <f t="shared" si="102"/>
        <v>-0.0002818191437</v>
      </c>
      <c r="AA32" s="166">
        <v>8.70956E7</v>
      </c>
      <c r="AB32" s="166">
        <f t="shared" si="5"/>
        <v>24669162000</v>
      </c>
      <c r="AC32" s="7">
        <f t="shared" si="6"/>
        <v>0.003530545545</v>
      </c>
      <c r="AE32" s="179">
        <v>43472.0</v>
      </c>
      <c r="AF32" s="166">
        <v>3700.0</v>
      </c>
      <c r="AG32" s="166">
        <v>3710.0</v>
      </c>
      <c r="AH32" s="166">
        <v>3660.0</v>
      </c>
      <c r="AI32" s="166">
        <v>3660.0</v>
      </c>
      <c r="AJ32" s="180">
        <v>3321.546</v>
      </c>
      <c r="AK32" s="166">
        <v>6287.224</v>
      </c>
      <c r="AL32" s="181">
        <f t="shared" ref="AL32:AM32" si="136">(AJ32-AJ31)/AJ31</f>
        <v>0</v>
      </c>
      <c r="AM32" s="181">
        <f t="shared" si="136"/>
        <v>0.002021502772</v>
      </c>
      <c r="AN32" s="181">
        <f t="shared" si="104"/>
        <v>0.002845021203</v>
      </c>
      <c r="AO32" s="181">
        <f t="shared" si="105"/>
        <v>-0.002845021203</v>
      </c>
      <c r="AP32" s="166">
        <v>7.46411E7</v>
      </c>
      <c r="AQ32" s="166">
        <v>1.2334581E11</v>
      </c>
      <c r="AR32" s="7">
        <f t="shared" si="8"/>
        <v>0.0006051368912</v>
      </c>
      <c r="AT32" s="179">
        <v>43837.0</v>
      </c>
      <c r="AU32" s="166">
        <v>4410.0</v>
      </c>
      <c r="AV32" s="166">
        <v>4410.0</v>
      </c>
      <c r="AW32" s="166">
        <v>4380.0</v>
      </c>
      <c r="AX32" s="166">
        <v>4400.0</v>
      </c>
      <c r="AY32" s="180">
        <v>4135.076</v>
      </c>
      <c r="AZ32" s="166">
        <v>6279.346</v>
      </c>
      <c r="BA32" s="181">
        <f t="shared" ref="BA32:BB32" si="137">(AY32-AY31)/AY31</f>
        <v>0.006865062108</v>
      </c>
      <c r="BB32" s="181">
        <f t="shared" si="137"/>
        <v>0.003506726353</v>
      </c>
      <c r="BC32" s="181">
        <f t="shared" si="107"/>
        <v>0.00473112638</v>
      </c>
      <c r="BD32" s="181">
        <f t="shared" si="108"/>
        <v>0.002133935728</v>
      </c>
      <c r="BE32" s="166">
        <v>1.04E8</v>
      </c>
      <c r="BF32" s="166">
        <v>1.2334581E11</v>
      </c>
      <c r="BG32" s="166">
        <f t="shared" si="10"/>
        <v>0.0008431579476</v>
      </c>
      <c r="BH32" s="188">
        <f t="shared" si="16"/>
        <v>0.004533194643</v>
      </c>
      <c r="BI32" s="215">
        <f t="shared" si="109"/>
        <v>-0.001236765044</v>
      </c>
      <c r="BJ32" s="166">
        <f t="shared" si="11"/>
        <v>0.001986942443</v>
      </c>
    </row>
    <row r="33">
      <c r="A33" s="179">
        <v>42744.0</v>
      </c>
      <c r="B33" s="166">
        <v>2400.0</v>
      </c>
      <c r="C33" s="166">
        <v>2430.0</v>
      </c>
      <c r="D33" s="166">
        <v>2350.0</v>
      </c>
      <c r="E33" s="166">
        <v>2350.0</v>
      </c>
      <c r="F33" s="180">
        <v>2002.253</v>
      </c>
      <c r="G33" s="166">
        <v>5316.364</v>
      </c>
      <c r="H33" s="181">
        <f t="shared" ref="H33:I33" si="138">(F33-F32)/F32</f>
        <v>-0.02892581824</v>
      </c>
      <c r="I33" s="181">
        <f t="shared" si="138"/>
        <v>-0.005733658848</v>
      </c>
      <c r="J33" s="181">
        <f t="shared" si="98"/>
        <v>-0.006812099341</v>
      </c>
      <c r="K33" s="181">
        <f t="shared" si="99"/>
        <v>-0.0221137189</v>
      </c>
      <c r="L33" s="166">
        <v>7.18275E7</v>
      </c>
      <c r="M33" s="166">
        <f t="shared" si="2"/>
        <v>24669162000</v>
      </c>
      <c r="N33" s="7">
        <f t="shared" si="3"/>
        <v>0.002911631129</v>
      </c>
      <c r="P33" s="179">
        <v>43108.0</v>
      </c>
      <c r="Q33" s="166">
        <v>3590.0</v>
      </c>
      <c r="R33" s="166">
        <v>3590.0</v>
      </c>
      <c r="S33" s="166">
        <v>3560.0</v>
      </c>
      <c r="T33" s="166">
        <v>3590.0</v>
      </c>
      <c r="U33" s="180">
        <v>3161.413</v>
      </c>
      <c r="V33" s="166">
        <v>6385.404</v>
      </c>
      <c r="W33" s="181">
        <f t="shared" ref="W33:X33" si="139">(U33-U32)/U32</f>
        <v>0</v>
      </c>
      <c r="X33" s="181">
        <f t="shared" si="139"/>
        <v>0.00498383786</v>
      </c>
      <c r="Y33" s="181">
        <f t="shared" si="101"/>
        <v>0.005979483879</v>
      </c>
      <c r="Z33" s="181">
        <f t="shared" si="102"/>
        <v>-0.005979483879</v>
      </c>
      <c r="AA33" s="166">
        <v>5.45591E7</v>
      </c>
      <c r="AB33" s="166">
        <f t="shared" si="5"/>
        <v>24669162000</v>
      </c>
      <c r="AC33" s="7">
        <f t="shared" si="6"/>
        <v>0.002211631672</v>
      </c>
      <c r="AE33" s="179">
        <v>43473.0</v>
      </c>
      <c r="AF33" s="166">
        <v>3660.0</v>
      </c>
      <c r="AG33" s="166">
        <v>3680.0</v>
      </c>
      <c r="AH33" s="166">
        <v>3630.0</v>
      </c>
      <c r="AI33" s="166">
        <v>3680.0</v>
      </c>
      <c r="AJ33" s="180">
        <v>3339.697</v>
      </c>
      <c r="AK33" s="166">
        <v>6262.847</v>
      </c>
      <c r="AL33" s="181">
        <f t="shared" ref="AL33:AM33" si="140">(AJ33-AJ32)/AJ32</f>
        <v>0.005464624003</v>
      </c>
      <c r="AM33" s="181">
        <f t="shared" si="140"/>
        <v>-0.003877227851</v>
      </c>
      <c r="AN33" s="181">
        <f t="shared" si="104"/>
        <v>-0.003490003132</v>
      </c>
      <c r="AO33" s="181">
        <f t="shared" si="105"/>
        <v>0.008954627135</v>
      </c>
      <c r="AP33" s="166">
        <v>8.13619E7</v>
      </c>
      <c r="AQ33" s="166">
        <v>1.2334581E11</v>
      </c>
      <c r="AR33" s="7">
        <f t="shared" si="8"/>
        <v>0.0006596243521</v>
      </c>
      <c r="AT33" s="179">
        <v>43838.0</v>
      </c>
      <c r="AU33" s="166">
        <v>4380.0</v>
      </c>
      <c r="AV33" s="166">
        <v>4400.0</v>
      </c>
      <c r="AW33" s="166">
        <v>4340.0</v>
      </c>
      <c r="AX33" s="166">
        <v>4380.0</v>
      </c>
      <c r="AY33" s="180">
        <v>4116.28</v>
      </c>
      <c r="AZ33" s="166">
        <v>6225.686</v>
      </c>
      <c r="BA33" s="181">
        <f t="shared" ref="BA33:BB33" si="141">(AY33-AY32)/AY32</f>
        <v>-0.004545502912</v>
      </c>
      <c r="BB33" s="181">
        <f t="shared" si="141"/>
        <v>-0.008545475914</v>
      </c>
      <c r="BC33" s="181">
        <f t="shared" si="107"/>
        <v>-0.009305531251</v>
      </c>
      <c r="BD33" s="181">
        <f t="shared" si="108"/>
        <v>0.004760028339</v>
      </c>
      <c r="BE33" s="166">
        <v>1.72E8</v>
      </c>
      <c r="BF33" s="166">
        <v>1.2334581E11</v>
      </c>
      <c r="BG33" s="166">
        <f t="shared" si="10"/>
        <v>0.001394453529</v>
      </c>
      <c r="BH33" s="188">
        <f t="shared" si="16"/>
        <v>-0.007001674287</v>
      </c>
      <c r="BI33" s="215">
        <f t="shared" si="109"/>
        <v>-0.002875709461</v>
      </c>
      <c r="BJ33" s="166">
        <f t="shared" si="11"/>
        <v>0.00179433517</v>
      </c>
    </row>
    <row r="34">
      <c r="A34" s="179">
        <v>42745.0</v>
      </c>
      <c r="B34" s="166">
        <v>2370.0</v>
      </c>
      <c r="C34" s="166">
        <v>2390.0</v>
      </c>
      <c r="D34" s="166">
        <v>2355.0</v>
      </c>
      <c r="E34" s="166">
        <v>2360.0</v>
      </c>
      <c r="F34" s="180">
        <v>2010.773</v>
      </c>
      <c r="G34" s="166">
        <v>5309.924</v>
      </c>
      <c r="H34" s="181">
        <f t="shared" ref="H34:I34" si="142">(F34-F33)/F33</f>
        <v>0.00425520651</v>
      </c>
      <c r="I34" s="181">
        <f t="shared" si="142"/>
        <v>-0.001211354226</v>
      </c>
      <c r="J34" s="181">
        <f t="shared" si="98"/>
        <v>-0.001258578119</v>
      </c>
      <c r="K34" s="181">
        <f t="shared" si="99"/>
        <v>0.005513784629</v>
      </c>
      <c r="L34" s="166">
        <v>6.27945E7</v>
      </c>
      <c r="M34" s="166">
        <f t="shared" si="2"/>
        <v>24669162000</v>
      </c>
      <c r="N34" s="7">
        <f t="shared" si="3"/>
        <v>0.002545465468</v>
      </c>
      <c r="P34" s="179">
        <v>43109.0</v>
      </c>
      <c r="Q34" s="166">
        <v>3600.0</v>
      </c>
      <c r="R34" s="166">
        <v>3600.0</v>
      </c>
      <c r="S34" s="166">
        <v>3530.0</v>
      </c>
      <c r="T34" s="166">
        <v>3570.0</v>
      </c>
      <c r="U34" s="180">
        <v>3143.8</v>
      </c>
      <c r="V34" s="166">
        <v>6373.144</v>
      </c>
      <c r="W34" s="181">
        <f t="shared" ref="W34:X34" si="143">(U34-U33)/U33</f>
        <v>-0.005571242985</v>
      </c>
      <c r="X34" s="181">
        <f t="shared" si="143"/>
        <v>-0.001920003809</v>
      </c>
      <c r="Y34" s="181">
        <f t="shared" si="101"/>
        <v>-0.002070851161</v>
      </c>
      <c r="Z34" s="181">
        <f t="shared" si="102"/>
        <v>-0.003500391824</v>
      </c>
      <c r="AA34" s="166">
        <v>9.06067E7</v>
      </c>
      <c r="AB34" s="166">
        <f t="shared" si="5"/>
        <v>24669162000</v>
      </c>
      <c r="AC34" s="7">
        <f t="shared" si="6"/>
        <v>0.003672873039</v>
      </c>
      <c r="AE34" s="179">
        <v>43474.0</v>
      </c>
      <c r="AF34" s="166">
        <v>3710.0</v>
      </c>
      <c r="AG34" s="166">
        <v>3740.0</v>
      </c>
      <c r="AH34" s="166">
        <v>3690.0</v>
      </c>
      <c r="AI34" s="166">
        <v>3720.0</v>
      </c>
      <c r="AJ34" s="180">
        <v>3375.997</v>
      </c>
      <c r="AK34" s="166">
        <v>6272.238</v>
      </c>
      <c r="AL34" s="181">
        <f t="shared" ref="AL34:AM34" si="144">(AJ34-AJ33)/AJ33</f>
        <v>0.01086924952</v>
      </c>
      <c r="AM34" s="181">
        <f t="shared" si="144"/>
        <v>0.001499477793</v>
      </c>
      <c r="AN34" s="181">
        <f t="shared" si="104"/>
        <v>0.002284385169</v>
      </c>
      <c r="AO34" s="181">
        <f t="shared" si="105"/>
        <v>0.008584864347</v>
      </c>
      <c r="AP34" s="166">
        <v>1.19E8</v>
      </c>
      <c r="AQ34" s="166">
        <v>1.2334581E11</v>
      </c>
      <c r="AR34" s="7">
        <f t="shared" si="8"/>
        <v>0.0009647672669</v>
      </c>
      <c r="AT34" s="179">
        <v>43839.0</v>
      </c>
      <c r="AU34" s="166">
        <v>4400.0</v>
      </c>
      <c r="AV34" s="166">
        <v>4420.0</v>
      </c>
      <c r="AW34" s="166">
        <v>4370.0</v>
      </c>
      <c r="AX34" s="166">
        <v>4400.0</v>
      </c>
      <c r="AY34" s="180">
        <v>4135.076</v>
      </c>
      <c r="AZ34" s="166">
        <v>6274.493</v>
      </c>
      <c r="BA34" s="181">
        <f t="shared" ref="BA34:BB34" si="145">(AY34-AY33)/AY33</f>
        <v>0.004566258855</v>
      </c>
      <c r="BB34" s="181">
        <f t="shared" si="145"/>
        <v>0.007839617996</v>
      </c>
      <c r="BC34" s="181">
        <f t="shared" si="107"/>
        <v>0.009777450297</v>
      </c>
      <c r="BD34" s="181">
        <f t="shared" si="108"/>
        <v>-0.005211191441</v>
      </c>
      <c r="BE34" s="166">
        <v>7.2072E7</v>
      </c>
      <c r="BF34" s="166">
        <v>1.2334581E11</v>
      </c>
      <c r="BG34" s="166">
        <f t="shared" si="10"/>
        <v>0.0005843084577</v>
      </c>
      <c r="BH34" s="188">
        <f t="shared" si="16"/>
        <v>0.003529867974</v>
      </c>
      <c r="BI34" s="215">
        <f t="shared" si="109"/>
        <v>0.001077413142</v>
      </c>
      <c r="BJ34" s="166">
        <f t="shared" si="11"/>
        <v>0.001941853558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>
        <f t="shared" ref="F37:F47" si="150">A24</f>
        <v>42727</v>
      </c>
      <c r="G37" s="161">
        <f t="shared" ref="G37:J37" si="146">H24</f>
        <v>0</v>
      </c>
      <c r="H37" s="161">
        <f t="shared" si="146"/>
        <v>-0.003007414429</v>
      </c>
      <c r="I37" s="161">
        <f t="shared" si="146"/>
        <v>-0.003464192133</v>
      </c>
      <c r="J37" s="161">
        <f t="shared" si="146"/>
        <v>0.003464192133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>
        <f t="shared" ref="U37:U47" si="152">P24</f>
        <v>43094</v>
      </c>
      <c r="V37" s="161">
        <f t="shared" ref="V37:Y37" si="147">W24</f>
        <v>0</v>
      </c>
      <c r="W37" s="161">
        <f t="shared" si="147"/>
        <v>0</v>
      </c>
      <c r="X37" s="161">
        <f t="shared" si="147"/>
        <v>0.000168</v>
      </c>
      <c r="Y37" s="161">
        <f t="shared" si="147"/>
        <v>-0.000168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>
        <f t="shared" ref="AJ37:AJ47" si="154">AE24</f>
        <v>43459</v>
      </c>
      <c r="AK37" s="161">
        <f t="shared" ref="AK37:AN37" si="148">AL24</f>
        <v>0</v>
      </c>
      <c r="AL37" s="161">
        <f t="shared" si="148"/>
        <v>-0.005799536504</v>
      </c>
      <c r="AM37" s="161">
        <f t="shared" si="148"/>
        <v>-0.005554493422</v>
      </c>
      <c r="AN37" s="161">
        <f t="shared" si="148"/>
        <v>0.005554493422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>
        <f t="shared" ref="AY37:AY47" si="156">AT24</f>
        <v>43819</v>
      </c>
      <c r="AZ37" s="161">
        <f t="shared" ref="AZ37:BC37" si="149">BA24</f>
        <v>0.002298874755</v>
      </c>
      <c r="BA37" s="161">
        <f t="shared" si="149"/>
        <v>0.005510781721</v>
      </c>
      <c r="BB37" s="161">
        <f t="shared" si="149"/>
        <v>0.007065159485</v>
      </c>
      <c r="BC37" s="161">
        <f t="shared" si="149"/>
        <v>-0.00476628473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>
        <f t="shared" si="150"/>
        <v>42731</v>
      </c>
      <c r="G38" s="161">
        <f t="shared" ref="G38:J38" si="151">H25</f>
        <v>0.01149448857</v>
      </c>
      <c r="H38" s="161">
        <f t="shared" si="151"/>
        <v>0.01496707046</v>
      </c>
      <c r="I38" s="161">
        <f t="shared" si="151"/>
        <v>0.01860899657</v>
      </c>
      <c r="J38" s="161">
        <f t="shared" si="151"/>
        <v>-0.007114507994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>
        <f t="shared" si="152"/>
        <v>43095</v>
      </c>
      <c r="V38" s="161">
        <f t="shared" ref="V38:Y38" si="153">W25</f>
        <v>0</v>
      </c>
      <c r="W38" s="161">
        <f t="shared" si="153"/>
        <v>0.009026182713</v>
      </c>
      <c r="X38" s="161">
        <f t="shared" si="153"/>
        <v>0.01069312477</v>
      </c>
      <c r="Y38" s="161">
        <f t="shared" si="153"/>
        <v>-0.01069312477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>
        <f t="shared" si="154"/>
        <v>43460</v>
      </c>
      <c r="AK38" s="161">
        <f t="shared" ref="AK38:AN38" si="155">AL25</f>
        <v>-0.005525006506</v>
      </c>
      <c r="AL38" s="161">
        <f t="shared" si="155"/>
        <v>0</v>
      </c>
      <c r="AM38" s="161">
        <f t="shared" si="155"/>
        <v>0.000674</v>
      </c>
      <c r="AN38" s="161">
        <f t="shared" si="155"/>
        <v>-0.006199006506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>
        <f t="shared" si="156"/>
        <v>43822</v>
      </c>
      <c r="AZ38" s="161">
        <f t="shared" ref="AZ38:BC38" si="157">BA25</f>
        <v>0.02064217441</v>
      </c>
      <c r="BA38" s="161">
        <f t="shared" si="157"/>
        <v>0.00342723187</v>
      </c>
      <c r="BB38" s="161">
        <f t="shared" si="157"/>
        <v>0.004638542733</v>
      </c>
      <c r="BC38" s="161">
        <f t="shared" si="157"/>
        <v>0.01600363167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>
        <f t="shared" si="150"/>
        <v>42732</v>
      </c>
      <c r="G39" s="161">
        <f t="shared" ref="G39:J39" si="158">H26</f>
        <v>0.03409053322</v>
      </c>
      <c r="H39" s="161">
        <f t="shared" si="158"/>
        <v>0.02086850087</v>
      </c>
      <c r="I39" s="161">
        <f t="shared" si="158"/>
        <v>0.02585612426</v>
      </c>
      <c r="J39" s="161">
        <f t="shared" si="158"/>
        <v>0.008234408965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>
        <f t="shared" si="152"/>
        <v>43096</v>
      </c>
      <c r="V39" s="161">
        <f t="shared" ref="V39:Y39" si="159">W26</f>
        <v>0.02601140229</v>
      </c>
      <c r="W39" s="161">
        <f t="shared" si="159"/>
        <v>0</v>
      </c>
      <c r="X39" s="161">
        <f t="shared" si="159"/>
        <v>0.000168</v>
      </c>
      <c r="Y39" s="161">
        <f t="shared" si="159"/>
        <v>0.02584340229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>
        <f t="shared" si="154"/>
        <v>43461</v>
      </c>
      <c r="AK39" s="161">
        <f t="shared" ref="AK39:AN39" si="160">AL26</f>
        <v>0.0166667993</v>
      </c>
      <c r="AL39" s="161">
        <f t="shared" si="160"/>
        <v>0.01024715031</v>
      </c>
      <c r="AM39" s="161">
        <f t="shared" si="160"/>
        <v>0.01167907053</v>
      </c>
      <c r="AN39" s="161">
        <f t="shared" si="160"/>
        <v>0.004987728772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>
        <f t="shared" si="156"/>
        <v>43825</v>
      </c>
      <c r="AZ39" s="161">
        <f t="shared" ref="AZ39:BC39" si="161">BA26</f>
        <v>-0.008988858617</v>
      </c>
      <c r="BA39" s="161">
        <f t="shared" si="161"/>
        <v>0.002146082009</v>
      </c>
      <c r="BB39" s="161">
        <f t="shared" si="161"/>
        <v>0.003146445142</v>
      </c>
      <c r="BC39" s="161">
        <f t="shared" si="161"/>
        <v>-0.01213530376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>
        <f t="shared" si="150"/>
        <v>42733</v>
      </c>
      <c r="G40" s="161">
        <f t="shared" ref="G40:J40" si="162">H27</f>
        <v>0.02417621989</v>
      </c>
      <c r="H40" s="161">
        <f t="shared" si="162"/>
        <v>0.01787541667</v>
      </c>
      <c r="I40" s="161">
        <f t="shared" si="162"/>
        <v>0.02218053006</v>
      </c>
      <c r="J40" s="161">
        <f t="shared" si="162"/>
        <v>0.001995689831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>
        <f t="shared" si="152"/>
        <v>43097</v>
      </c>
      <c r="V40" s="161">
        <f t="shared" ref="V40:Y40" si="163">W27</f>
        <v>0.02253511305</v>
      </c>
      <c r="W40" s="161">
        <f t="shared" si="163"/>
        <v>0.005875423061</v>
      </c>
      <c r="X40" s="161">
        <f t="shared" si="163"/>
        <v>0.007019131067</v>
      </c>
      <c r="Y40" s="161">
        <f t="shared" si="163"/>
        <v>0.01551598198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>
        <f t="shared" si="154"/>
        <v>43462</v>
      </c>
      <c r="AK40" s="161">
        <f t="shared" ref="AK40:AN40" si="164">AL27</f>
        <v>0</v>
      </c>
      <c r="AL40" s="161">
        <f t="shared" si="164"/>
        <v>0.0006227139895</v>
      </c>
      <c r="AM40" s="161">
        <f t="shared" si="164"/>
        <v>0.001342772407</v>
      </c>
      <c r="AN40" s="161">
        <f t="shared" si="164"/>
        <v>-0.001342772407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>
        <f t="shared" si="156"/>
        <v>43826</v>
      </c>
      <c r="AZ40" s="161">
        <f t="shared" ref="AZ40:BC40" si="165">BA27</f>
        <v>0.00453519554</v>
      </c>
      <c r="BA40" s="161">
        <f t="shared" si="165"/>
        <v>0.001562004753</v>
      </c>
      <c r="BB40" s="161">
        <f t="shared" si="165"/>
        <v>0.002466196645</v>
      </c>
      <c r="BC40" s="161">
        <f t="shared" si="165"/>
        <v>0.002068998895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>
        <f t="shared" si="150"/>
        <v>42734</v>
      </c>
      <c r="G41" s="161">
        <f t="shared" ref="G41:J41" si="166">H28</f>
        <v>0.002145865456</v>
      </c>
      <c r="H41" s="161">
        <f t="shared" si="166"/>
        <v>-0.00110418239</v>
      </c>
      <c r="I41" s="161">
        <f t="shared" si="166"/>
        <v>-0.001126967996</v>
      </c>
      <c r="J41" s="161">
        <f t="shared" si="166"/>
        <v>0.003272833453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>
        <f t="shared" si="152"/>
        <v>43098</v>
      </c>
      <c r="V41" s="161">
        <f t="shared" ref="V41:Y41" si="167">W28</f>
        <v>0.002754770091</v>
      </c>
      <c r="W41" s="161">
        <f t="shared" si="167"/>
        <v>0.006589752434</v>
      </c>
      <c r="X41" s="161">
        <f t="shared" si="167"/>
        <v>0.007852086262</v>
      </c>
      <c r="Y41" s="161">
        <f t="shared" si="167"/>
        <v>-0.005097316171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>
        <f t="shared" si="154"/>
        <v>43465</v>
      </c>
      <c r="AK41" s="161">
        <f t="shared" ref="AK41:AN41" si="168">AL28</f>
        <v>0</v>
      </c>
      <c r="AL41" s="161">
        <f t="shared" si="168"/>
        <v>0</v>
      </c>
      <c r="AM41" s="161">
        <f t="shared" si="168"/>
        <v>0.000674</v>
      </c>
      <c r="AN41" s="161">
        <f t="shared" si="168"/>
        <v>-0.000674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>
        <f t="shared" si="156"/>
        <v>43829</v>
      </c>
      <c r="AZ41" s="161">
        <f t="shared" ref="AZ41:BC41" si="169">BA28</f>
        <v>-0.0067720806</v>
      </c>
      <c r="BA41" s="161">
        <f t="shared" si="169"/>
        <v>-0.004704301288</v>
      </c>
      <c r="BB41" s="161">
        <f t="shared" si="169"/>
        <v>-0.004831888016</v>
      </c>
      <c r="BC41" s="161">
        <f t="shared" si="169"/>
        <v>-0.001940192584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50"/>
        <v>42738</v>
      </c>
      <c r="G42" s="161">
        <f t="shared" ref="G42:J42" si="170">H29</f>
        <v>0.01927193784</v>
      </c>
      <c r="H42" s="161">
        <f t="shared" si="170"/>
        <v>-0.003915637459</v>
      </c>
      <c r="I42" s="161">
        <f t="shared" si="170"/>
        <v>-0.004579516353</v>
      </c>
      <c r="J42" s="161">
        <f t="shared" si="170"/>
        <v>0.0238514542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2"/>
        <v>43102</v>
      </c>
      <c r="V42" s="161">
        <f t="shared" ref="V42:Y42" si="171">W29</f>
        <v>-0.002747202181</v>
      </c>
      <c r="W42" s="161">
        <f t="shared" si="171"/>
        <v>-0.002582897055</v>
      </c>
      <c r="X42" s="161">
        <f t="shared" si="171"/>
        <v>-0.002843828437</v>
      </c>
      <c r="Y42" s="161">
        <f t="shared" si="171"/>
        <v>0.00009662625669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4"/>
        <v>43467</v>
      </c>
      <c r="AK42" s="161">
        <f t="shared" ref="AK42:AN42" si="172">AL29</f>
        <v>-0.01366140948</v>
      </c>
      <c r="AL42" s="161">
        <f t="shared" si="172"/>
        <v>-0.002150779611</v>
      </c>
      <c r="AM42" s="161">
        <f t="shared" si="172"/>
        <v>-0.001635859874</v>
      </c>
      <c r="AN42" s="161">
        <f t="shared" si="172"/>
        <v>-0.0120255496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6"/>
        <v>43832</v>
      </c>
      <c r="AZ42" s="161">
        <f t="shared" ref="AZ42:BC42" si="173">BA29</f>
        <v>0.002272751456</v>
      </c>
      <c r="BA42" s="161">
        <f t="shared" si="173"/>
        <v>-0.002533201239</v>
      </c>
      <c r="BB42" s="161">
        <f t="shared" si="173"/>
        <v>-0.002303305489</v>
      </c>
      <c r="BC42" s="161">
        <f t="shared" si="173"/>
        <v>0.004576056945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50"/>
        <v>42739</v>
      </c>
      <c r="G43" s="161">
        <f t="shared" ref="G43:J43" si="174">H30</f>
        <v>0.02520990584</v>
      </c>
      <c r="H43" s="161">
        <f t="shared" si="174"/>
        <v>0.004778646433</v>
      </c>
      <c r="I43" s="161">
        <f t="shared" si="174"/>
        <v>0.006097316401</v>
      </c>
      <c r="J43" s="161">
        <f t="shared" si="174"/>
        <v>0.01911258944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2"/>
        <v>43103</v>
      </c>
      <c r="V43" s="161">
        <f t="shared" ref="V43:Y43" si="175">W30</f>
        <v>-0.005509540182</v>
      </c>
      <c r="W43" s="161">
        <f t="shared" si="175"/>
        <v>-0.01384377744</v>
      </c>
      <c r="X43" s="161">
        <f t="shared" si="175"/>
        <v>-0.01597475818</v>
      </c>
      <c r="Y43" s="161">
        <f t="shared" si="175"/>
        <v>0.010465218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4"/>
        <v>43468</v>
      </c>
      <c r="AK43" s="161">
        <f t="shared" ref="AK43:AN43" si="176">AL30</f>
        <v>0.002770308858</v>
      </c>
      <c r="AL43" s="161">
        <f t="shared" si="176"/>
        <v>0.006444567578</v>
      </c>
      <c r="AM43" s="161">
        <f t="shared" si="176"/>
        <v>0.007595233575</v>
      </c>
      <c r="AN43" s="161">
        <f t="shared" si="176"/>
        <v>-0.004824924717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6"/>
        <v>43833</v>
      </c>
      <c r="AZ43" s="161">
        <f t="shared" ref="AZ43:BC43" si="177">BA30</f>
        <v>0.00226759777</v>
      </c>
      <c r="BA43" s="161">
        <f t="shared" si="177"/>
        <v>0.006347495162</v>
      </c>
      <c r="BB43" s="161">
        <f t="shared" si="177"/>
        <v>0.008039641978</v>
      </c>
      <c r="BC43" s="161">
        <f t="shared" si="177"/>
        <v>-0.005772044208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50"/>
        <v>42740</v>
      </c>
      <c r="G44" s="161">
        <f t="shared" ref="G44:J44" si="178">H31</f>
        <v>-0.00819650446</v>
      </c>
      <c r="H44" s="161">
        <f t="shared" si="178"/>
        <v>0.004587843883</v>
      </c>
      <c r="I44" s="161">
        <f t="shared" si="178"/>
        <v>0.005863005336</v>
      </c>
      <c r="J44" s="161">
        <f t="shared" si="178"/>
        <v>-0.0140595098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2"/>
        <v>43104</v>
      </c>
      <c r="V44" s="161">
        <f t="shared" ref="V44:Y44" si="179">W31</f>
        <v>-0.01662050471</v>
      </c>
      <c r="W44" s="161">
        <f t="shared" si="179"/>
        <v>0.00653317399</v>
      </c>
      <c r="X44" s="161">
        <f t="shared" si="179"/>
        <v>0.007786112061</v>
      </c>
      <c r="Y44" s="161">
        <f t="shared" si="179"/>
        <v>-0.02440661678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4"/>
        <v>43469</v>
      </c>
      <c r="AK44" s="161">
        <f t="shared" ref="AK44:AN44" si="180">AL31</f>
        <v>0.01104970862</v>
      </c>
      <c r="AL44" s="161">
        <f t="shared" si="180"/>
        <v>0.008604712097</v>
      </c>
      <c r="AM44" s="161">
        <f t="shared" si="180"/>
        <v>0.009915151022</v>
      </c>
      <c r="AN44" s="161">
        <f t="shared" si="180"/>
        <v>0.001134557599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6"/>
        <v>43836</v>
      </c>
      <c r="AZ44" s="161">
        <f t="shared" ref="AZ44:BC44" si="181">BA31</f>
        <v>-0.01131233702</v>
      </c>
      <c r="BA44" s="161">
        <f t="shared" si="181"/>
        <v>-0.01044727686</v>
      </c>
      <c r="BB44" s="161">
        <f t="shared" si="181"/>
        <v>-0.01152047323</v>
      </c>
      <c r="BC44" s="161">
        <f t="shared" si="181"/>
        <v>0.0002081362088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50"/>
        <v>42741</v>
      </c>
      <c r="G45" s="161">
        <f t="shared" ref="G45:J45" si="182">H32</f>
        <v>0</v>
      </c>
      <c r="H45" s="161">
        <f t="shared" si="182"/>
        <v>0.004040556537</v>
      </c>
      <c r="I45" s="161">
        <f t="shared" si="182"/>
        <v>0.005190920604</v>
      </c>
      <c r="J45" s="161">
        <f t="shared" si="182"/>
        <v>-0.005190920604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2"/>
        <v>43105</v>
      </c>
      <c r="V45" s="161">
        <f t="shared" ref="V45:Y45" si="183">W32</f>
        <v>0.01126771646</v>
      </c>
      <c r="W45" s="161">
        <f t="shared" si="183"/>
        <v>0.009760627279</v>
      </c>
      <c r="X45" s="161">
        <f t="shared" si="183"/>
        <v>0.01154953561</v>
      </c>
      <c r="Y45" s="161">
        <f t="shared" si="183"/>
        <v>-0.0002818191437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4"/>
        <v>43472</v>
      </c>
      <c r="AK45" s="161">
        <f t="shared" ref="AK45:AN45" si="184">AL32</f>
        <v>0</v>
      </c>
      <c r="AL45" s="161">
        <f t="shared" si="184"/>
        <v>0.002021502772</v>
      </c>
      <c r="AM45" s="161">
        <f t="shared" si="184"/>
        <v>0.002845021203</v>
      </c>
      <c r="AN45" s="161">
        <f t="shared" si="184"/>
        <v>-0.002845021203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6"/>
        <v>43837</v>
      </c>
      <c r="AZ45" s="161">
        <f t="shared" ref="AZ45:BC45" si="185">BA32</f>
        <v>0.006865062108</v>
      </c>
      <c r="BA45" s="161">
        <f t="shared" si="185"/>
        <v>0.003506726353</v>
      </c>
      <c r="BB45" s="161">
        <f t="shared" si="185"/>
        <v>0.00473112638</v>
      </c>
      <c r="BC45" s="161">
        <f t="shared" si="185"/>
        <v>0.002133935728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50"/>
        <v>42744</v>
      </c>
      <c r="G46" s="161">
        <f t="shared" ref="G46:J46" si="186">H33</f>
        <v>-0.02892581824</v>
      </c>
      <c r="H46" s="161">
        <f t="shared" si="186"/>
        <v>-0.005733658848</v>
      </c>
      <c r="I46" s="161">
        <f t="shared" si="186"/>
        <v>-0.006812099341</v>
      </c>
      <c r="J46" s="161">
        <f t="shared" si="186"/>
        <v>-0.0221137189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2"/>
        <v>43108</v>
      </c>
      <c r="V46" s="161">
        <f t="shared" ref="V46:Y46" si="187">W33</f>
        <v>0</v>
      </c>
      <c r="W46" s="161">
        <f t="shared" si="187"/>
        <v>0.00498383786</v>
      </c>
      <c r="X46" s="161">
        <f t="shared" si="187"/>
        <v>0.005979483879</v>
      </c>
      <c r="Y46" s="161">
        <f t="shared" si="187"/>
        <v>-0.005979483879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4"/>
        <v>43473</v>
      </c>
      <c r="AK46" s="161">
        <f t="shared" ref="AK46:AN46" si="188">AL33</f>
        <v>0.005464624003</v>
      </c>
      <c r="AL46" s="161">
        <f t="shared" si="188"/>
        <v>-0.003877227851</v>
      </c>
      <c r="AM46" s="161">
        <f t="shared" si="188"/>
        <v>-0.003490003132</v>
      </c>
      <c r="AN46" s="161">
        <f t="shared" si="188"/>
        <v>0.008954627135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6"/>
        <v>43838</v>
      </c>
      <c r="AZ46" s="161">
        <f t="shared" ref="AZ46:BC46" si="189">BA33</f>
        <v>-0.004545502912</v>
      </c>
      <c r="BA46" s="161">
        <f t="shared" si="189"/>
        <v>-0.008545475914</v>
      </c>
      <c r="BB46" s="161">
        <f t="shared" si="189"/>
        <v>-0.009305531251</v>
      </c>
      <c r="BC46" s="161">
        <f t="shared" si="189"/>
        <v>0.004760028339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50"/>
        <v>42745</v>
      </c>
      <c r="G47" s="161">
        <f t="shared" ref="G47:J47" si="190">H34</f>
        <v>0.00425520651</v>
      </c>
      <c r="H47" s="161">
        <f t="shared" si="190"/>
        <v>-0.001211354226</v>
      </c>
      <c r="I47" s="161">
        <f t="shared" si="190"/>
        <v>-0.001258578119</v>
      </c>
      <c r="J47" s="161">
        <f t="shared" si="190"/>
        <v>0.005513784629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2"/>
        <v>43109</v>
      </c>
      <c r="V47" s="161">
        <f t="shared" ref="V47:Y47" si="191">W34</f>
        <v>-0.005571242985</v>
      </c>
      <c r="W47" s="161">
        <f t="shared" si="191"/>
        <v>-0.001920003809</v>
      </c>
      <c r="X47" s="161">
        <f t="shared" si="191"/>
        <v>-0.002070851161</v>
      </c>
      <c r="Y47" s="161">
        <f t="shared" si="191"/>
        <v>-0.003500391824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4"/>
        <v>43474</v>
      </c>
      <c r="AK47" s="161">
        <f t="shared" ref="AK47:AN47" si="192">AL34</f>
        <v>0.01086924952</v>
      </c>
      <c r="AL47" s="161">
        <f t="shared" si="192"/>
        <v>0.001499477793</v>
      </c>
      <c r="AM47" s="161">
        <f t="shared" si="192"/>
        <v>0.002284385169</v>
      </c>
      <c r="AN47" s="161">
        <f t="shared" si="192"/>
        <v>0.008584864347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6"/>
        <v>43839</v>
      </c>
      <c r="AZ47" s="161">
        <f t="shared" ref="AZ47:BC47" si="193">BA34</f>
        <v>0.004566258855</v>
      </c>
      <c r="BA47" s="161">
        <f t="shared" si="193"/>
        <v>0.007839617996</v>
      </c>
      <c r="BB47" s="161">
        <f t="shared" si="193"/>
        <v>0.009777450297</v>
      </c>
      <c r="BC47" s="161">
        <f t="shared" si="193"/>
        <v>-0.005211191441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</row>
    <row r="52">
      <c r="F52" s="1" t="s">
        <v>1322</v>
      </c>
      <c r="G52" s="166">
        <v>0.549617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0.484326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0.648037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0.66515</v>
      </c>
      <c r="BA52" s="14"/>
      <c r="BB52" s="14"/>
      <c r="BC52" s="14"/>
      <c r="BD52" s="14"/>
      <c r="BE52" s="14"/>
      <c r="BF52" s="14"/>
      <c r="BG52" s="14"/>
    </row>
    <row r="53">
      <c r="F53" s="1" t="s">
        <v>1323</v>
      </c>
      <c r="G53" s="166">
        <v>0.302079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0.234572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0.419952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0.442424</v>
      </c>
      <c r="BA53" s="14"/>
      <c r="BB53" s="14"/>
      <c r="BC53" s="14"/>
      <c r="BD53" s="14"/>
      <c r="BE53" s="14"/>
      <c r="BF53" s="14"/>
      <c r="BG53" s="14"/>
    </row>
    <row r="54">
      <c r="F54" s="1" t="s">
        <v>1324</v>
      </c>
      <c r="G54" s="166">
        <v>0.278815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0.209058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0.400617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0.423839</v>
      </c>
      <c r="BA54" s="14"/>
      <c r="BB54" s="14"/>
      <c r="BC54" s="14"/>
      <c r="BD54" s="14"/>
      <c r="BE54" s="14"/>
      <c r="BF54" s="14"/>
      <c r="BG54" s="14"/>
    </row>
    <row r="55">
      <c r="F55" s="1" t="s">
        <v>1325</v>
      </c>
      <c r="G55" s="166">
        <v>0.016005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0.013988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0.008839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0.009047</v>
      </c>
      <c r="BA55" s="14"/>
      <c r="BB55" s="14"/>
      <c r="BC55" s="14"/>
      <c r="BD55" s="14"/>
      <c r="BE55" s="14"/>
      <c r="BF55" s="14"/>
      <c r="BG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</row>
    <row r="60">
      <c r="F60" s="1" t="s">
        <v>1332</v>
      </c>
      <c r="G60" s="166">
        <v>1.0</v>
      </c>
      <c r="H60" s="166">
        <v>0.003326</v>
      </c>
      <c r="I60" s="166">
        <v>0.003326</v>
      </c>
      <c r="J60" s="166">
        <v>12.9848</v>
      </c>
      <c r="K60" s="166">
        <v>0.001121</v>
      </c>
      <c r="L60" s="14"/>
      <c r="M60" s="14"/>
      <c r="N60" s="14"/>
      <c r="U60" s="1" t="s">
        <v>1332</v>
      </c>
      <c r="V60" s="166">
        <v>1.0</v>
      </c>
      <c r="W60" s="166">
        <v>0.001799</v>
      </c>
      <c r="X60" s="166">
        <v>0.001799</v>
      </c>
      <c r="Y60" s="166">
        <v>9.193762</v>
      </c>
      <c r="Z60" s="166">
        <v>0.004971</v>
      </c>
      <c r="AA60" s="14"/>
      <c r="AB60" s="14"/>
      <c r="AC60" s="14"/>
      <c r="AJ60" s="1" t="s">
        <v>1332</v>
      </c>
      <c r="AK60" s="166">
        <v>1.0</v>
      </c>
      <c r="AL60" s="166">
        <v>0.001697</v>
      </c>
      <c r="AM60" s="166">
        <v>0.001697</v>
      </c>
      <c r="AN60" s="166">
        <v>21.71988</v>
      </c>
      <c r="AO60" s="175">
        <v>6.07E-5</v>
      </c>
      <c r="AP60" s="14"/>
      <c r="AQ60" s="14"/>
      <c r="AR60" s="14"/>
      <c r="AY60" s="1" t="s">
        <v>1332</v>
      </c>
      <c r="AZ60" s="166">
        <v>1.0</v>
      </c>
      <c r="BA60" s="166">
        <v>0.001949</v>
      </c>
      <c r="BB60" s="166">
        <v>0.001949</v>
      </c>
      <c r="BC60" s="166">
        <v>23.80437</v>
      </c>
      <c r="BD60" s="175">
        <v>3.28E-5</v>
      </c>
      <c r="BE60" s="14"/>
      <c r="BF60" s="14"/>
      <c r="BG60" s="14"/>
    </row>
    <row r="61">
      <c r="F61" s="1" t="s">
        <v>1333</v>
      </c>
      <c r="G61" s="166">
        <v>30.0</v>
      </c>
      <c r="H61" s="166">
        <v>0.007685</v>
      </c>
      <c r="I61" s="166">
        <v>2.56E-4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0.00587</v>
      </c>
      <c r="X61" s="166">
        <v>1.96E-4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0.002344</v>
      </c>
      <c r="AM61" s="175">
        <v>7.81E-5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0.002456</v>
      </c>
      <c r="BB61" s="175">
        <v>8.19E-5</v>
      </c>
      <c r="BC61" s="14"/>
      <c r="BD61" s="14"/>
      <c r="BE61" s="14"/>
      <c r="BF61" s="14"/>
      <c r="BG61" s="14"/>
    </row>
    <row r="62">
      <c r="F62" s="169" t="s">
        <v>1334</v>
      </c>
      <c r="G62" s="168">
        <v>31.0</v>
      </c>
      <c r="H62" s="168">
        <v>0.011011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0.007669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0.004041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0.004404</v>
      </c>
      <c r="BB62" s="173"/>
      <c r="BC62" s="173"/>
      <c r="BD62" s="173"/>
      <c r="BE62" s="14"/>
      <c r="BF62" s="14"/>
      <c r="BG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 t="s">
        <v>1341</v>
      </c>
    </row>
    <row r="65">
      <c r="F65" s="1" t="s">
        <v>1342</v>
      </c>
      <c r="G65" s="166">
        <v>2.29E-4</v>
      </c>
      <c r="H65" s="166">
        <v>0.002838</v>
      </c>
      <c r="I65" s="166">
        <v>0.08059</v>
      </c>
      <c r="J65" s="166">
        <v>0.936303</v>
      </c>
      <c r="K65" s="166">
        <v>-0.00557</v>
      </c>
      <c r="L65" s="166">
        <v>0.006026</v>
      </c>
      <c r="M65" s="166">
        <v>-0.00557</v>
      </c>
      <c r="N65" s="166">
        <v>0.006026</v>
      </c>
      <c r="U65" s="1" t="s">
        <v>1342</v>
      </c>
      <c r="V65" s="166">
        <v>1.68E-4</v>
      </c>
      <c r="W65" s="166">
        <v>0.002547</v>
      </c>
      <c r="X65" s="166">
        <v>0.06602</v>
      </c>
      <c r="Y65" s="166">
        <v>0.9478</v>
      </c>
      <c r="Z65" s="166">
        <v>-0.00503</v>
      </c>
      <c r="AA65" s="166">
        <v>0.005369</v>
      </c>
      <c r="AB65" s="166">
        <v>-0.00503</v>
      </c>
      <c r="AC65" s="166">
        <v>0.005369</v>
      </c>
      <c r="AJ65" s="1" t="s">
        <v>1342</v>
      </c>
      <c r="AK65" s="166">
        <v>6.74E-4</v>
      </c>
      <c r="AL65" s="166">
        <v>0.001594</v>
      </c>
      <c r="AM65" s="166">
        <v>0.422475</v>
      </c>
      <c r="AN65" s="166">
        <v>0.675691</v>
      </c>
      <c r="AO65" s="166">
        <v>-0.00258</v>
      </c>
      <c r="AP65" s="166">
        <v>0.003929</v>
      </c>
      <c r="AQ65" s="166">
        <v>-0.00258</v>
      </c>
      <c r="AR65" s="166">
        <v>0.003929</v>
      </c>
      <c r="AY65" s="1" t="s">
        <v>1342</v>
      </c>
      <c r="AZ65" s="166">
        <v>6.47E-4</v>
      </c>
      <c r="BA65" s="166">
        <v>0.001606</v>
      </c>
      <c r="BB65" s="166">
        <v>0.402841</v>
      </c>
      <c r="BC65" s="166">
        <v>0.689921</v>
      </c>
      <c r="BD65" s="166">
        <v>-0.00263</v>
      </c>
      <c r="BE65" s="166">
        <v>0.003928</v>
      </c>
      <c r="BF65" s="166">
        <v>-0.00263</v>
      </c>
      <c r="BG65" s="166">
        <v>0.003928</v>
      </c>
    </row>
    <row r="66">
      <c r="F66" s="169" t="s">
        <v>1343</v>
      </c>
      <c r="G66" s="168">
        <v>1.228029</v>
      </c>
      <c r="H66" s="168">
        <v>0.340793</v>
      </c>
      <c r="I66" s="168">
        <v>3.603443</v>
      </c>
      <c r="J66" s="168">
        <v>0.001121</v>
      </c>
      <c r="K66" s="168">
        <v>0.532036</v>
      </c>
      <c r="L66" s="168">
        <v>1.924021</v>
      </c>
      <c r="M66" s="168">
        <v>0.532036</v>
      </c>
      <c r="N66" s="168">
        <v>1.924021</v>
      </c>
      <c r="U66" s="169" t="s">
        <v>1343</v>
      </c>
      <c r="V66" s="168">
        <v>1.166066</v>
      </c>
      <c r="W66" s="168">
        <v>0.384571</v>
      </c>
      <c r="X66" s="168">
        <v>3.032122</v>
      </c>
      <c r="Y66" s="168">
        <v>0.004971</v>
      </c>
      <c r="Z66" s="168">
        <v>0.380667</v>
      </c>
      <c r="AA66" s="168">
        <v>1.951465</v>
      </c>
      <c r="AB66" s="168">
        <v>0.380667</v>
      </c>
      <c r="AC66" s="168">
        <v>1.951465</v>
      </c>
      <c r="AJ66" s="169" t="s">
        <v>1343</v>
      </c>
      <c r="AK66" s="168">
        <v>1.073964</v>
      </c>
      <c r="AL66" s="168">
        <v>0.230442</v>
      </c>
      <c r="AM66" s="168">
        <v>4.660459</v>
      </c>
      <c r="AN66" s="203">
        <v>6.07E-5</v>
      </c>
      <c r="AO66" s="168">
        <v>0.603339</v>
      </c>
      <c r="AP66" s="168">
        <v>1.544588</v>
      </c>
      <c r="AQ66" s="168">
        <v>0.603339</v>
      </c>
      <c r="AR66" s="168">
        <v>1.544588</v>
      </c>
      <c r="AY66" s="169" t="s">
        <v>1343</v>
      </c>
      <c r="AZ66" s="168">
        <v>1.164655</v>
      </c>
      <c r="BA66" s="168">
        <v>0.238709</v>
      </c>
      <c r="BB66" s="168">
        <v>4.878972</v>
      </c>
      <c r="BC66" s="203">
        <v>3.28E-5</v>
      </c>
      <c r="BD66" s="168">
        <v>0.677146</v>
      </c>
      <c r="BE66" s="168">
        <v>1.652164</v>
      </c>
      <c r="BF66" s="168">
        <v>0.677146</v>
      </c>
      <c r="BG66" s="168">
        <v>1.652164</v>
      </c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204" t="s">
        <v>1223</v>
      </c>
      <c r="B1" s="205" t="s">
        <v>1224</v>
      </c>
      <c r="C1" s="205" t="s">
        <v>1225</v>
      </c>
      <c r="D1" s="205" t="s">
        <v>1226</v>
      </c>
      <c r="E1" s="205" t="s">
        <v>1227</v>
      </c>
      <c r="F1" s="177" t="s">
        <v>1228</v>
      </c>
      <c r="G1" s="177" t="s">
        <v>1229</v>
      </c>
      <c r="H1" s="206" t="s">
        <v>1458</v>
      </c>
      <c r="I1" s="177" t="s">
        <v>1231</v>
      </c>
      <c r="J1" s="177" t="s">
        <v>1448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204" t="s">
        <v>1223</v>
      </c>
      <c r="Q1" s="205" t="s">
        <v>1224</v>
      </c>
      <c r="R1" s="205" t="s">
        <v>1225</v>
      </c>
      <c r="S1" s="205" t="s">
        <v>1226</v>
      </c>
      <c r="T1" s="205" t="s">
        <v>1227</v>
      </c>
      <c r="U1" s="177" t="s">
        <v>1228</v>
      </c>
      <c r="V1" s="177" t="s">
        <v>1229</v>
      </c>
      <c r="W1" s="206" t="s">
        <v>1458</v>
      </c>
      <c r="X1" s="206" t="s">
        <v>1446</v>
      </c>
      <c r="Y1" s="177" t="s">
        <v>1232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204" t="s">
        <v>1223</v>
      </c>
      <c r="AF1" s="205" t="s">
        <v>1224</v>
      </c>
      <c r="AG1" s="205" t="s">
        <v>1225</v>
      </c>
      <c r="AH1" s="205" t="s">
        <v>1226</v>
      </c>
      <c r="AI1" s="205" t="s">
        <v>1227</v>
      </c>
      <c r="AJ1" s="177" t="s">
        <v>1228</v>
      </c>
      <c r="AK1" s="177" t="s">
        <v>1229</v>
      </c>
      <c r="AL1" s="206" t="s">
        <v>1458</v>
      </c>
      <c r="AM1" s="206" t="s">
        <v>1231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204" t="s">
        <v>1223</v>
      </c>
      <c r="AU1" s="205" t="s">
        <v>1224</v>
      </c>
      <c r="AV1" s="205" t="s">
        <v>1225</v>
      </c>
      <c r="AW1" s="205" t="s">
        <v>1226</v>
      </c>
      <c r="AX1" s="205" t="s">
        <v>1227</v>
      </c>
      <c r="AY1" s="177" t="s">
        <v>1228</v>
      </c>
      <c r="AZ1" s="177" t="s">
        <v>1229</v>
      </c>
      <c r="BA1" s="177" t="s">
        <v>1459</v>
      </c>
      <c r="BB1" s="177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1449</v>
      </c>
      <c r="BI1" s="177" t="s">
        <v>1238</v>
      </c>
      <c r="BJ1" s="177" t="s">
        <v>1347</v>
      </c>
    </row>
    <row r="2">
      <c r="A2" s="208" t="s">
        <v>1460</v>
      </c>
      <c r="B2" s="209">
        <v>1640.0</v>
      </c>
      <c r="C2" s="209">
        <v>1700.0</v>
      </c>
      <c r="D2" s="209">
        <v>1640.0</v>
      </c>
      <c r="E2" s="209">
        <v>1700.0</v>
      </c>
      <c r="F2" s="180">
        <v>1599.587</v>
      </c>
      <c r="G2" s="166">
        <v>5204.674</v>
      </c>
      <c r="H2" s="181"/>
      <c r="I2" s="166"/>
      <c r="J2" s="166"/>
      <c r="K2" s="166"/>
      <c r="L2" s="166">
        <v>8106400.0</v>
      </c>
      <c r="M2" s="166">
        <v>1.04841E10</v>
      </c>
      <c r="N2" s="7">
        <f t="shared" ref="N2:N34" si="2">L2/M2</f>
        <v>0.0007732089545</v>
      </c>
      <c r="P2" s="208" t="s">
        <v>1461</v>
      </c>
      <c r="Q2" s="209">
        <v>3070.0</v>
      </c>
      <c r="R2" s="209">
        <v>3110.0</v>
      </c>
      <c r="S2" s="209">
        <v>3050.0</v>
      </c>
      <c r="T2" s="209">
        <v>3060.0</v>
      </c>
      <c r="U2" s="180">
        <v>2941.977</v>
      </c>
      <c r="V2" s="166">
        <v>6063.245</v>
      </c>
      <c r="W2" s="181"/>
      <c r="X2" s="181"/>
      <c r="Y2" s="166"/>
      <c r="Z2" s="166"/>
      <c r="AA2" s="166">
        <v>1.94519E7</v>
      </c>
      <c r="AB2" s="166">
        <v>1.04841E10</v>
      </c>
      <c r="AC2" s="7">
        <f t="shared" ref="AC2:AC34" si="4">AA2/AB2</f>
        <v>0.001855371467</v>
      </c>
      <c r="AE2" s="208" t="s">
        <v>1462</v>
      </c>
      <c r="AF2" s="209">
        <v>2550.0</v>
      </c>
      <c r="AG2" s="209">
        <v>2550.0</v>
      </c>
      <c r="AH2" s="209">
        <v>2480.0</v>
      </c>
      <c r="AI2" s="209">
        <v>2530.0</v>
      </c>
      <c r="AJ2" s="180">
        <v>2470.285</v>
      </c>
      <c r="AK2" s="166">
        <v>6006.202</v>
      </c>
      <c r="AL2" s="181"/>
      <c r="AM2" s="181"/>
      <c r="AN2" s="166"/>
      <c r="AO2" s="166"/>
      <c r="AP2" s="166">
        <v>3.39695E7</v>
      </c>
      <c r="AQ2" s="166">
        <v>1.04841E10</v>
      </c>
      <c r="AR2" s="7">
        <f t="shared" ref="AR2:AR34" si="6">AP2/AQ2</f>
        <v>0.003240096909</v>
      </c>
      <c r="AT2" s="208" t="s">
        <v>1463</v>
      </c>
      <c r="AU2" s="209">
        <v>2070.0</v>
      </c>
      <c r="AV2" s="209">
        <v>2120.0</v>
      </c>
      <c r="AW2" s="209">
        <v>2050.0</v>
      </c>
      <c r="AX2" s="209">
        <v>2080.0</v>
      </c>
      <c r="AY2" s="180">
        <v>2075.651</v>
      </c>
      <c r="AZ2" s="166">
        <v>6155.109</v>
      </c>
      <c r="BA2" s="166"/>
      <c r="BB2" s="181"/>
      <c r="BC2" s="166"/>
      <c r="BD2" s="166"/>
      <c r="BE2" s="166">
        <v>4.21771E7</v>
      </c>
      <c r="BF2" s="166">
        <v>1.04841E10</v>
      </c>
      <c r="BG2" s="166">
        <f t="shared" ref="BG2:BG34" si="8">BE2/BF2</f>
        <v>0.004022958575</v>
      </c>
      <c r="BH2" s="181" t="str">
        <f t="shared" ref="BH2:BH34" si="9">average(H2,W2,AL2,BA2)</f>
        <v>#DIV/0!</v>
      </c>
      <c r="BI2" s="166"/>
      <c r="BJ2" s="166">
        <f t="shared" ref="BJ2:BJ34" si="10">average(BG2,AR2,AC2,N2)</f>
        <v>0.002472908976</v>
      </c>
    </row>
    <row r="3">
      <c r="A3" s="208" t="s">
        <v>1464</v>
      </c>
      <c r="B3" s="209">
        <v>1700.0</v>
      </c>
      <c r="C3" s="209">
        <v>1740.0</v>
      </c>
      <c r="D3" s="209">
        <v>1685.0</v>
      </c>
      <c r="E3" s="209">
        <v>1720.0</v>
      </c>
      <c r="F3" s="180">
        <v>1618.406</v>
      </c>
      <c r="G3" s="166">
        <v>5211.996</v>
      </c>
      <c r="H3" s="181">
        <f t="shared" ref="H3:I3" si="1">(F3-F2)/F2</f>
        <v>0.01176491182</v>
      </c>
      <c r="I3" s="181">
        <f t="shared" si="1"/>
        <v>0.001406812415</v>
      </c>
      <c r="J3" s="166"/>
      <c r="K3" s="166"/>
      <c r="L3" s="166">
        <v>1.48785E7</v>
      </c>
      <c r="M3" s="166">
        <v>1.04841E10</v>
      </c>
      <c r="N3" s="7">
        <f t="shared" si="2"/>
        <v>0.001419148997</v>
      </c>
      <c r="P3" s="208" t="s">
        <v>1465</v>
      </c>
      <c r="Q3" s="209">
        <v>3090.0</v>
      </c>
      <c r="R3" s="209">
        <v>3100.0</v>
      </c>
      <c r="S3" s="209">
        <v>3050.0</v>
      </c>
      <c r="T3" s="209">
        <v>3070.0</v>
      </c>
      <c r="U3" s="180">
        <v>2951.591</v>
      </c>
      <c r="V3" s="166">
        <v>6067.142</v>
      </c>
      <c r="W3" s="181">
        <f t="shared" ref="W3:X3" si="3">(U3-U2)/U2</f>
        <v>0.003267870551</v>
      </c>
      <c r="X3" s="181">
        <f t="shared" si="3"/>
        <v>0.0006427251414</v>
      </c>
      <c r="Y3" s="166"/>
      <c r="Z3" s="166"/>
      <c r="AA3" s="166">
        <v>1.65246E7</v>
      </c>
      <c r="AB3" s="166">
        <v>1.04841E10</v>
      </c>
      <c r="AC3" s="7">
        <f t="shared" si="4"/>
        <v>0.001576158182</v>
      </c>
      <c r="AE3" s="208" t="s">
        <v>1466</v>
      </c>
      <c r="AF3" s="209">
        <v>2530.0</v>
      </c>
      <c r="AG3" s="209">
        <v>2600.0</v>
      </c>
      <c r="AH3" s="209">
        <v>2490.0</v>
      </c>
      <c r="AI3" s="209">
        <v>2590.0</v>
      </c>
      <c r="AJ3" s="180">
        <v>2528.869</v>
      </c>
      <c r="AK3" s="166">
        <v>6022.778</v>
      </c>
      <c r="AL3" s="181">
        <f t="shared" ref="AL3:AM3" si="5">(AJ3-AJ2)/AJ2</f>
        <v>0.02371548222</v>
      </c>
      <c r="AM3" s="181">
        <f t="shared" si="5"/>
        <v>0.002759813939</v>
      </c>
      <c r="AN3" s="166"/>
      <c r="AO3" s="166"/>
      <c r="AP3" s="166">
        <v>3.13285E7</v>
      </c>
      <c r="AQ3" s="166">
        <v>1.04841E10</v>
      </c>
      <c r="AR3" s="7">
        <f t="shared" si="6"/>
        <v>0.002988191643</v>
      </c>
      <c r="AT3" s="208" t="s">
        <v>1467</v>
      </c>
      <c r="AU3" s="209">
        <v>2060.0</v>
      </c>
      <c r="AV3" s="209">
        <v>2160.0</v>
      </c>
      <c r="AW3" s="209">
        <v>2030.0</v>
      </c>
      <c r="AX3" s="209">
        <v>2150.0</v>
      </c>
      <c r="AY3" s="180">
        <v>2145.504</v>
      </c>
      <c r="AZ3" s="166">
        <v>6117.364</v>
      </c>
      <c r="BA3" s="181">
        <f t="shared" ref="BA3:BB3" si="7">(AY3-AY2)/AY2</f>
        <v>0.03365353809</v>
      </c>
      <c r="BB3" s="181">
        <f t="shared" si="7"/>
        <v>-0.006132304075</v>
      </c>
      <c r="BC3" s="166"/>
      <c r="BD3" s="166"/>
      <c r="BE3" s="166">
        <v>4.98216E7</v>
      </c>
      <c r="BF3" s="166">
        <v>1.04841E10</v>
      </c>
      <c r="BG3" s="166">
        <f t="shared" si="8"/>
        <v>0.004752110339</v>
      </c>
      <c r="BH3" s="181">
        <f t="shared" si="9"/>
        <v>0.01810045067</v>
      </c>
      <c r="BI3" s="166"/>
      <c r="BJ3" s="166">
        <f t="shared" si="10"/>
        <v>0.00268390229</v>
      </c>
    </row>
    <row r="4">
      <c r="A4" s="208" t="s">
        <v>1468</v>
      </c>
      <c r="B4" s="209">
        <v>1690.0</v>
      </c>
      <c r="C4" s="209">
        <v>1705.0</v>
      </c>
      <c r="D4" s="209">
        <v>1650.0</v>
      </c>
      <c r="E4" s="209">
        <v>1650.0</v>
      </c>
      <c r="F4" s="180">
        <v>1552.541</v>
      </c>
      <c r="G4" s="166">
        <v>5107.623</v>
      </c>
      <c r="H4" s="181">
        <f t="shared" ref="H4:I4" si="11">(F4-F3)/F3</f>
        <v>-0.04069745169</v>
      </c>
      <c r="I4" s="181">
        <f t="shared" si="11"/>
        <v>-0.0200255334</v>
      </c>
      <c r="J4" s="166"/>
      <c r="K4" s="166"/>
      <c r="L4" s="166">
        <v>8731800.0</v>
      </c>
      <c r="M4" s="166">
        <v>1.04841E10</v>
      </c>
      <c r="N4" s="7">
        <f t="shared" si="2"/>
        <v>0.0008328611898</v>
      </c>
      <c r="P4" s="208" t="s">
        <v>1469</v>
      </c>
      <c r="Q4" s="209">
        <v>3090.0</v>
      </c>
      <c r="R4" s="209">
        <v>3120.0</v>
      </c>
      <c r="S4" s="209">
        <v>3080.0</v>
      </c>
      <c r="T4" s="209">
        <v>3100.0</v>
      </c>
      <c r="U4" s="180">
        <v>2980.434</v>
      </c>
      <c r="V4" s="166">
        <v>6064.589</v>
      </c>
      <c r="W4" s="181">
        <f t="shared" ref="W4:X4" si="12">(U4-U3)/U3</f>
        <v>0.009772017871</v>
      </c>
      <c r="X4" s="181">
        <f t="shared" si="12"/>
        <v>-0.0004207912061</v>
      </c>
      <c r="Y4" s="166"/>
      <c r="Z4" s="166"/>
      <c r="AA4" s="166">
        <v>3.57312E7</v>
      </c>
      <c r="AB4" s="166">
        <v>1.04841E10</v>
      </c>
      <c r="AC4" s="7">
        <f t="shared" si="4"/>
        <v>0.003408132315</v>
      </c>
      <c r="AE4" s="208" t="s">
        <v>1470</v>
      </c>
      <c r="AF4" s="209">
        <v>2600.0</v>
      </c>
      <c r="AG4" s="209">
        <v>2680.0</v>
      </c>
      <c r="AH4" s="209">
        <v>2570.0</v>
      </c>
      <c r="AI4" s="209">
        <v>2640.0</v>
      </c>
      <c r="AJ4" s="180">
        <v>2577.689</v>
      </c>
      <c r="AK4" s="166">
        <v>6013.589</v>
      </c>
      <c r="AL4" s="181">
        <f t="shared" ref="AL4:AM4" si="13">(AJ4-AJ3)/AJ3</f>
        <v>0.01930507274</v>
      </c>
      <c r="AM4" s="181">
        <f t="shared" si="13"/>
        <v>-0.001525707904</v>
      </c>
      <c r="AN4" s="166"/>
      <c r="AO4" s="166"/>
      <c r="AP4" s="166">
        <v>5.83773E7</v>
      </c>
      <c r="AQ4" s="166">
        <v>1.04841E10</v>
      </c>
      <c r="AR4" s="7">
        <f t="shared" si="6"/>
        <v>0.005568174664</v>
      </c>
      <c r="AT4" s="208" t="s">
        <v>1471</v>
      </c>
      <c r="AU4" s="209">
        <v>2150.0</v>
      </c>
      <c r="AV4" s="209">
        <v>2180.0</v>
      </c>
      <c r="AW4" s="209">
        <v>2090.0</v>
      </c>
      <c r="AX4" s="209">
        <v>2100.0</v>
      </c>
      <c r="AY4" s="180">
        <v>2095.609</v>
      </c>
      <c r="AZ4" s="166">
        <v>6100.242</v>
      </c>
      <c r="BA4" s="181">
        <f t="shared" ref="BA4:BB4" si="14">(AY4-AY3)/AY3</f>
        <v>-0.02325560801</v>
      </c>
      <c r="BB4" s="181">
        <f t="shared" si="14"/>
        <v>-0.002798917965</v>
      </c>
      <c r="BC4" s="166"/>
      <c r="BD4" s="166"/>
      <c r="BE4" s="166">
        <v>3.04628E7</v>
      </c>
      <c r="BF4" s="166">
        <v>1.04841E10</v>
      </c>
      <c r="BG4" s="166">
        <f t="shared" si="8"/>
        <v>0.002905618985</v>
      </c>
      <c r="BH4" s="181">
        <f t="shared" si="9"/>
        <v>-0.008718992271</v>
      </c>
      <c r="BI4" s="166"/>
      <c r="BJ4" s="166">
        <f t="shared" si="10"/>
        <v>0.003178696788</v>
      </c>
    </row>
    <row r="5">
      <c r="A5" s="208" t="s">
        <v>1472</v>
      </c>
      <c r="B5" s="209">
        <v>1650.0</v>
      </c>
      <c r="C5" s="209">
        <v>1670.0</v>
      </c>
      <c r="D5" s="209">
        <v>1625.0</v>
      </c>
      <c r="E5" s="209">
        <v>1635.0</v>
      </c>
      <c r="F5" s="180">
        <v>1538.427</v>
      </c>
      <c r="G5" s="166">
        <v>5122.104</v>
      </c>
      <c r="H5" s="181">
        <f t="shared" ref="H5:I5" si="15">(F5-F4)/F4</f>
        <v>-0.009090903235</v>
      </c>
      <c r="I5" s="181">
        <f t="shared" si="15"/>
        <v>0.002835174013</v>
      </c>
      <c r="J5" s="166"/>
      <c r="K5" s="166"/>
      <c r="L5" s="166">
        <v>1.07699E7</v>
      </c>
      <c r="M5" s="166">
        <v>1.04841E10</v>
      </c>
      <c r="N5" s="7">
        <f t="shared" si="2"/>
        <v>0.001027260328</v>
      </c>
      <c r="P5" s="208" t="s">
        <v>1473</v>
      </c>
      <c r="Q5" s="209">
        <v>3110.0</v>
      </c>
      <c r="R5" s="209">
        <v>3200.0</v>
      </c>
      <c r="S5" s="209">
        <v>3110.0</v>
      </c>
      <c r="T5" s="209">
        <v>3180.0</v>
      </c>
      <c r="U5" s="180">
        <v>3057.349</v>
      </c>
      <c r="V5" s="166">
        <v>6070.716</v>
      </c>
      <c r="W5" s="181">
        <f t="shared" ref="W5:X5" si="16">(U5-U4)/U4</f>
        <v>0.02580664427</v>
      </c>
      <c r="X5" s="181">
        <f t="shared" si="16"/>
        <v>0.001010291052</v>
      </c>
      <c r="Y5" s="166"/>
      <c r="Z5" s="166"/>
      <c r="AA5" s="166">
        <v>5.30023E7</v>
      </c>
      <c r="AB5" s="166">
        <v>1.04841E10</v>
      </c>
      <c r="AC5" s="7">
        <f t="shared" si="4"/>
        <v>0.005055493557</v>
      </c>
      <c r="AE5" s="208" t="s">
        <v>1474</v>
      </c>
      <c r="AF5" s="209">
        <v>2640.0</v>
      </c>
      <c r="AG5" s="209">
        <v>2650.0</v>
      </c>
      <c r="AH5" s="209">
        <v>2520.0</v>
      </c>
      <c r="AI5" s="209">
        <v>2530.0</v>
      </c>
      <c r="AJ5" s="180">
        <v>2470.285</v>
      </c>
      <c r="AK5" s="166">
        <v>5991.246</v>
      </c>
      <c r="AL5" s="181">
        <f t="shared" ref="AL5:AM5" si="17">(AJ5-AJ4)/AJ4</f>
        <v>-0.04166677982</v>
      </c>
      <c r="AM5" s="181">
        <f t="shared" si="17"/>
        <v>-0.00371541853</v>
      </c>
      <c r="AN5" s="166"/>
      <c r="AO5" s="166"/>
      <c r="AP5" s="166">
        <v>4.58808E7</v>
      </c>
      <c r="AQ5" s="166">
        <v>1.04841E10</v>
      </c>
      <c r="AR5" s="7">
        <f t="shared" si="6"/>
        <v>0.004376226858</v>
      </c>
      <c r="AT5" s="208" t="s">
        <v>1475</v>
      </c>
      <c r="AU5" s="209">
        <v>2100.0</v>
      </c>
      <c r="AV5" s="209">
        <v>2110.0</v>
      </c>
      <c r="AW5" s="209">
        <v>2050.0</v>
      </c>
      <c r="AX5" s="209">
        <v>2080.0</v>
      </c>
      <c r="AY5" s="180">
        <v>2075.651</v>
      </c>
      <c r="AZ5" s="166">
        <v>6070.762</v>
      </c>
      <c r="BA5" s="181">
        <f t="shared" ref="BA5:BB5" si="18">(AY5-AY4)/AY4</f>
        <v>-0.009523723175</v>
      </c>
      <c r="BB5" s="181">
        <f t="shared" si="18"/>
        <v>-0.004832595166</v>
      </c>
      <c r="BC5" s="166"/>
      <c r="BD5" s="166"/>
      <c r="BE5" s="166">
        <v>1.52642E7</v>
      </c>
      <c r="BF5" s="166">
        <v>1.04841E10</v>
      </c>
      <c r="BG5" s="166">
        <f t="shared" si="8"/>
        <v>0.00145593804</v>
      </c>
      <c r="BH5" s="181">
        <f t="shared" si="9"/>
        <v>-0.00861869049</v>
      </c>
      <c r="BI5" s="166"/>
      <c r="BJ5" s="166">
        <f t="shared" si="10"/>
        <v>0.002978729695</v>
      </c>
    </row>
    <row r="6">
      <c r="A6" s="208" t="s">
        <v>1476</v>
      </c>
      <c r="B6" s="209">
        <v>1635.0</v>
      </c>
      <c r="C6" s="209">
        <v>1650.0</v>
      </c>
      <c r="D6" s="209">
        <v>1600.0</v>
      </c>
      <c r="E6" s="209">
        <v>1600.0</v>
      </c>
      <c r="F6" s="180">
        <v>1505.494</v>
      </c>
      <c r="G6" s="166">
        <v>5114.572</v>
      </c>
      <c r="H6" s="181">
        <f t="shared" ref="H6:I6" si="19">(F6-F5)/F5</f>
        <v>-0.02140693059</v>
      </c>
      <c r="I6" s="181">
        <f t="shared" si="19"/>
        <v>-0.001470489471</v>
      </c>
      <c r="J6" s="166"/>
      <c r="K6" s="166"/>
      <c r="L6" s="166">
        <v>5518100.0</v>
      </c>
      <c r="M6" s="166">
        <v>1.04841E10</v>
      </c>
      <c r="N6" s="7">
        <f t="shared" si="2"/>
        <v>0.0005263303479</v>
      </c>
      <c r="P6" s="208" t="s">
        <v>1477</v>
      </c>
      <c r="Q6" s="209">
        <v>3200.0</v>
      </c>
      <c r="R6" s="209">
        <v>3240.0</v>
      </c>
      <c r="S6" s="209">
        <v>3160.0</v>
      </c>
      <c r="T6" s="209">
        <v>3160.0</v>
      </c>
      <c r="U6" s="180">
        <v>3038.12</v>
      </c>
      <c r="V6" s="166">
        <v>6061.367</v>
      </c>
      <c r="W6" s="181">
        <f t="shared" ref="W6:X6" si="20">(U6-U5)/U5</f>
        <v>-0.006289435717</v>
      </c>
      <c r="X6" s="181">
        <f t="shared" si="20"/>
        <v>-0.001540016038</v>
      </c>
      <c r="Y6" s="166"/>
      <c r="Z6" s="166"/>
      <c r="AA6" s="166">
        <v>4.01512E7</v>
      </c>
      <c r="AB6" s="166">
        <v>1.04841E10</v>
      </c>
      <c r="AC6" s="7">
        <f t="shared" si="4"/>
        <v>0.003829723105</v>
      </c>
      <c r="AE6" s="208" t="s">
        <v>1478</v>
      </c>
      <c r="AF6" s="209">
        <v>2590.0</v>
      </c>
      <c r="AG6" s="209">
        <v>2740.0</v>
      </c>
      <c r="AH6" s="209">
        <v>2590.0</v>
      </c>
      <c r="AI6" s="209">
        <v>2710.0</v>
      </c>
      <c r="AJ6" s="180">
        <v>2646.036</v>
      </c>
      <c r="AK6" s="166">
        <v>6107.168</v>
      </c>
      <c r="AL6" s="181">
        <f t="shared" ref="AL6:AM6" si="21">(AJ6-AJ5)/AJ5</f>
        <v>0.07114604185</v>
      </c>
      <c r="AM6" s="181">
        <f t="shared" si="21"/>
        <v>0.01934856289</v>
      </c>
      <c r="AN6" s="166"/>
      <c r="AO6" s="166"/>
      <c r="AP6" s="166">
        <v>9.18521E7</v>
      </c>
      <c r="AQ6" s="166">
        <v>1.04841E10</v>
      </c>
      <c r="AR6" s="7">
        <f t="shared" si="6"/>
        <v>0.008761085835</v>
      </c>
      <c r="AT6" s="208" t="s">
        <v>1479</v>
      </c>
      <c r="AU6" s="209">
        <v>2080.0</v>
      </c>
      <c r="AV6" s="209">
        <v>2160.0</v>
      </c>
      <c r="AW6" s="209">
        <v>2060.0</v>
      </c>
      <c r="AX6" s="209">
        <v>2160.0</v>
      </c>
      <c r="AY6" s="180">
        <v>2155.483</v>
      </c>
      <c r="AZ6" s="166">
        <v>6026.188</v>
      </c>
      <c r="BA6" s="181">
        <f t="shared" ref="BA6:BB6" si="22">(AY6-AY5)/AY5</f>
        <v>0.03846118639</v>
      </c>
      <c r="BB6" s="181">
        <f t="shared" si="22"/>
        <v>-0.00734240611</v>
      </c>
      <c r="BC6" s="166"/>
      <c r="BD6" s="166"/>
      <c r="BE6" s="166">
        <v>3.45347E7</v>
      </c>
      <c r="BF6" s="166">
        <v>1.04841E10</v>
      </c>
      <c r="BG6" s="166">
        <f t="shared" si="8"/>
        <v>0.003294007116</v>
      </c>
      <c r="BH6" s="181">
        <f t="shared" si="9"/>
        <v>0.02047771549</v>
      </c>
      <c r="BI6" s="166"/>
      <c r="BJ6" s="166">
        <f t="shared" si="10"/>
        <v>0.004102786601</v>
      </c>
    </row>
    <row r="7">
      <c r="A7" s="208" t="s">
        <v>1480</v>
      </c>
      <c r="B7" s="209">
        <v>1595.0</v>
      </c>
      <c r="C7" s="209">
        <v>1655.0</v>
      </c>
      <c r="D7" s="209">
        <v>1590.0</v>
      </c>
      <c r="E7" s="209">
        <v>1620.0</v>
      </c>
      <c r="F7" s="180">
        <v>1524.313</v>
      </c>
      <c r="G7" s="166">
        <v>5136.667</v>
      </c>
      <c r="H7" s="181">
        <f t="shared" ref="H7:I7" si="23">(F7-F6)/F6</f>
        <v>0.01250021588</v>
      </c>
      <c r="I7" s="181">
        <f t="shared" si="23"/>
        <v>0.004320009573</v>
      </c>
      <c r="J7" s="166"/>
      <c r="K7" s="166"/>
      <c r="L7" s="166">
        <v>1.28605E7</v>
      </c>
      <c r="M7" s="166">
        <v>1.04841E10</v>
      </c>
      <c r="N7" s="7">
        <f t="shared" si="2"/>
        <v>0.001226667048</v>
      </c>
      <c r="P7" s="208" t="s">
        <v>1481</v>
      </c>
      <c r="Q7" s="209">
        <v>3190.0</v>
      </c>
      <c r="R7" s="209">
        <v>3200.0</v>
      </c>
      <c r="S7" s="209">
        <v>3110.0</v>
      </c>
      <c r="T7" s="209">
        <v>3200.0</v>
      </c>
      <c r="U7" s="180">
        <v>3076.577</v>
      </c>
      <c r="V7" s="166">
        <v>5952.138</v>
      </c>
      <c r="W7" s="181">
        <f t="shared" ref="W7:X7" si="24">(U7-U6)/U6</f>
        <v>0.01265815702</v>
      </c>
      <c r="X7" s="181">
        <f t="shared" si="24"/>
        <v>-0.01802052243</v>
      </c>
      <c r="Y7" s="166"/>
      <c r="Z7" s="166"/>
      <c r="AA7" s="166">
        <v>3.477074E8</v>
      </c>
      <c r="AB7" s="166">
        <v>1.04841E10</v>
      </c>
      <c r="AC7" s="7">
        <f t="shared" si="4"/>
        <v>0.03316521208</v>
      </c>
      <c r="AE7" s="208" t="s">
        <v>1482</v>
      </c>
      <c r="AF7" s="209">
        <v>2710.0</v>
      </c>
      <c r="AG7" s="209">
        <v>2720.0</v>
      </c>
      <c r="AH7" s="209">
        <v>2660.0</v>
      </c>
      <c r="AI7" s="209">
        <v>2670.0</v>
      </c>
      <c r="AJ7" s="180">
        <v>2606.981</v>
      </c>
      <c r="AK7" s="166">
        <v>6056.124</v>
      </c>
      <c r="AL7" s="181">
        <f t="shared" ref="AL7:AM7" si="25">(AJ7-AJ6)/AJ6</f>
        <v>-0.0147598143</v>
      </c>
      <c r="AM7" s="181">
        <f t="shared" si="25"/>
        <v>-0.008358047462</v>
      </c>
      <c r="AN7" s="166"/>
      <c r="AO7" s="166"/>
      <c r="AP7" s="166">
        <v>5.64473E7</v>
      </c>
      <c r="AQ7" s="166">
        <v>1.04841E10</v>
      </c>
      <c r="AR7" s="7">
        <f t="shared" si="6"/>
        <v>0.005384086378</v>
      </c>
      <c r="AT7" s="208" t="s">
        <v>1483</v>
      </c>
      <c r="AU7" s="209">
        <v>2160.0</v>
      </c>
      <c r="AV7" s="209">
        <v>2180.0</v>
      </c>
      <c r="AW7" s="209">
        <v>2100.0</v>
      </c>
      <c r="AX7" s="209">
        <v>2120.0</v>
      </c>
      <c r="AY7" s="180">
        <v>2115.567</v>
      </c>
      <c r="AZ7" s="166">
        <v>6023.039</v>
      </c>
      <c r="BA7" s="181">
        <f t="shared" ref="BA7:BB7" si="26">(AY7-AY6)/AY6</f>
        <v>-0.01851835528</v>
      </c>
      <c r="BB7" s="181">
        <f t="shared" si="26"/>
        <v>-0.0005225525656</v>
      </c>
      <c r="BC7" s="166"/>
      <c r="BD7" s="166"/>
      <c r="BE7" s="166">
        <v>2.02655E7</v>
      </c>
      <c r="BF7" s="166">
        <v>1.04841E10</v>
      </c>
      <c r="BG7" s="166">
        <f t="shared" si="8"/>
        <v>0.001932974695</v>
      </c>
      <c r="BH7" s="181">
        <f t="shared" si="9"/>
        <v>-0.002029949173</v>
      </c>
      <c r="BI7" s="166"/>
      <c r="BJ7" s="166">
        <f t="shared" si="10"/>
        <v>0.01042723505</v>
      </c>
    </row>
    <row r="8">
      <c r="A8" s="208" t="s">
        <v>1484</v>
      </c>
      <c r="B8" s="209">
        <v>1620.0</v>
      </c>
      <c r="C8" s="209">
        <v>1660.0</v>
      </c>
      <c r="D8" s="209">
        <v>1620.0</v>
      </c>
      <c r="E8" s="209">
        <v>1650.0</v>
      </c>
      <c r="F8" s="180">
        <v>1552.541</v>
      </c>
      <c r="G8" s="166">
        <v>5148.91</v>
      </c>
      <c r="H8" s="181">
        <f t="shared" ref="H8:I8" si="27">(F8-F7)/F7</f>
        <v>0.01851850637</v>
      </c>
      <c r="I8" s="181">
        <f t="shared" si="27"/>
        <v>0.002383452149</v>
      </c>
      <c r="J8" s="166"/>
      <c r="K8" s="166"/>
      <c r="L8" s="166">
        <v>1.83521E7</v>
      </c>
      <c r="M8" s="166">
        <v>1.04841E10</v>
      </c>
      <c r="N8" s="7">
        <f t="shared" si="2"/>
        <v>0.001750469759</v>
      </c>
      <c r="P8" s="208">
        <v>42747.0</v>
      </c>
      <c r="Q8" s="209">
        <v>3200.0</v>
      </c>
      <c r="R8" s="209">
        <v>3200.0</v>
      </c>
      <c r="S8" s="209">
        <v>3200.0</v>
      </c>
      <c r="T8" s="209">
        <v>3200.0</v>
      </c>
      <c r="U8" s="180">
        <v>3076.577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1.04841E10</v>
      </c>
      <c r="AC8" s="7">
        <f t="shared" si="4"/>
        <v>0</v>
      </c>
      <c r="AE8" s="208">
        <v>43171.0</v>
      </c>
      <c r="AF8" s="209">
        <v>2750.0</v>
      </c>
      <c r="AG8" s="209">
        <v>2820.0</v>
      </c>
      <c r="AH8" s="209">
        <v>2730.0</v>
      </c>
      <c r="AI8" s="209">
        <v>2790.0</v>
      </c>
      <c r="AJ8" s="180">
        <v>2724.148</v>
      </c>
      <c r="AK8" s="166">
        <v>6118.32</v>
      </c>
      <c r="AL8" s="181">
        <f t="shared" ref="AL8:AM8" si="29">(AJ8-AJ7)/AJ7</f>
        <v>0.04494355732</v>
      </c>
      <c r="AM8" s="181">
        <f t="shared" si="29"/>
        <v>0.01026993503</v>
      </c>
      <c r="AN8" s="166"/>
      <c r="AO8" s="166"/>
      <c r="AP8" s="166">
        <v>4.77359E7</v>
      </c>
      <c r="AQ8" s="166">
        <v>1.04841E10</v>
      </c>
      <c r="AR8" s="7">
        <f t="shared" si="6"/>
        <v>0.004553170992</v>
      </c>
      <c r="AT8" s="208" t="s">
        <v>1485</v>
      </c>
      <c r="AU8" s="209">
        <v>2140.0</v>
      </c>
      <c r="AV8" s="209">
        <v>2140.0</v>
      </c>
      <c r="AW8" s="209">
        <v>2000.0</v>
      </c>
      <c r="AX8" s="209">
        <v>2050.0</v>
      </c>
      <c r="AY8" s="180">
        <v>2045.713</v>
      </c>
      <c r="AZ8" s="166">
        <v>5953.06</v>
      </c>
      <c r="BA8" s="181">
        <f t="shared" ref="BA8:BB8" si="30">(AY8-AY7)/AY7</f>
        <v>-0.03301904407</v>
      </c>
      <c r="BB8" s="181">
        <f t="shared" si="30"/>
        <v>-0.01161855336</v>
      </c>
      <c r="BC8" s="166"/>
      <c r="BD8" s="166"/>
      <c r="BE8" s="166">
        <v>1.65811E7</v>
      </c>
      <c r="BF8" s="166">
        <v>1.04841E10</v>
      </c>
      <c r="BG8" s="166">
        <f t="shared" si="8"/>
        <v>0.001581547295</v>
      </c>
      <c r="BH8" s="181">
        <f t="shared" si="9"/>
        <v>0.007610754905</v>
      </c>
      <c r="BI8" s="166"/>
      <c r="BJ8" s="166">
        <f t="shared" si="10"/>
        <v>0.001971297012</v>
      </c>
    </row>
    <row r="9">
      <c r="A9" s="208">
        <v>42381.0</v>
      </c>
      <c r="B9" s="209">
        <v>1640.0</v>
      </c>
      <c r="C9" s="209">
        <v>1660.0</v>
      </c>
      <c r="D9" s="209">
        <v>1620.0</v>
      </c>
      <c r="E9" s="209">
        <v>1635.0</v>
      </c>
      <c r="F9" s="180">
        <v>1538.427</v>
      </c>
      <c r="G9" s="166">
        <v>5198.755</v>
      </c>
      <c r="H9" s="181">
        <f t="shared" ref="H9:I9" si="31">(F9-F8)/F8</f>
        <v>-0.009090903235</v>
      </c>
      <c r="I9" s="181">
        <f t="shared" si="31"/>
        <v>0.009680689699</v>
      </c>
      <c r="J9" s="166"/>
      <c r="K9" s="166"/>
      <c r="L9" s="166">
        <v>2.29724E7</v>
      </c>
      <c r="M9" s="166">
        <v>1.04841E10</v>
      </c>
      <c r="N9" s="7">
        <f t="shared" si="2"/>
        <v>0.00219116567</v>
      </c>
      <c r="P9" s="208">
        <v>42837.0</v>
      </c>
      <c r="Q9" s="209">
        <v>3200.0</v>
      </c>
      <c r="R9" s="209">
        <v>3290.0</v>
      </c>
      <c r="S9" s="209">
        <v>3170.0</v>
      </c>
      <c r="T9" s="209">
        <v>3290.0</v>
      </c>
      <c r="U9" s="180">
        <v>3163.106</v>
      </c>
      <c r="V9" s="166">
        <v>5998.195</v>
      </c>
      <c r="W9" s="181">
        <f t="shared" ref="W9:X9" si="32">(U9-U8)/U8</f>
        <v>0.02812508837</v>
      </c>
      <c r="X9" s="181">
        <f t="shared" si="32"/>
        <v>0.00773789183</v>
      </c>
      <c r="Y9" s="166"/>
      <c r="Z9" s="166"/>
      <c r="AA9" s="166">
        <v>5.11954E7</v>
      </c>
      <c r="AB9" s="166">
        <v>1.04841E10</v>
      </c>
      <c r="AC9" s="7">
        <f t="shared" si="4"/>
        <v>0.00488314686</v>
      </c>
      <c r="AE9" s="208">
        <v>43202.0</v>
      </c>
      <c r="AF9" s="209">
        <v>2790.0</v>
      </c>
      <c r="AG9" s="209">
        <v>2800.0</v>
      </c>
      <c r="AH9" s="209">
        <v>2730.0</v>
      </c>
      <c r="AI9" s="209">
        <v>2750.0</v>
      </c>
      <c r="AJ9" s="180">
        <v>2685.092</v>
      </c>
      <c r="AK9" s="166">
        <v>6152.86</v>
      </c>
      <c r="AL9" s="181">
        <f t="shared" ref="AL9:AM9" si="33">(AJ9-AJ8)/AJ8</f>
        <v>-0.01433695967</v>
      </c>
      <c r="AM9" s="181">
        <f t="shared" si="33"/>
        <v>0.005645340551</v>
      </c>
      <c r="AN9" s="166"/>
      <c r="AO9" s="166"/>
      <c r="AP9" s="166">
        <v>3.64358E7</v>
      </c>
      <c r="AQ9" s="166">
        <v>1.04841E10</v>
      </c>
      <c r="AR9" s="7">
        <f t="shared" si="6"/>
        <v>0.003475338846</v>
      </c>
      <c r="AT9" s="208" t="s">
        <v>1486</v>
      </c>
      <c r="AU9" s="209">
        <v>2050.0</v>
      </c>
      <c r="AV9" s="209">
        <v>2140.0</v>
      </c>
      <c r="AW9" s="209">
        <v>2000.0</v>
      </c>
      <c r="AX9" s="209">
        <v>2130.0</v>
      </c>
      <c r="AY9" s="180">
        <v>2125.546</v>
      </c>
      <c r="AZ9" s="166">
        <v>6011.83</v>
      </c>
      <c r="BA9" s="181">
        <f t="shared" ref="BA9:BB9" si="34">(AY9-AY8)/AY8</f>
        <v>0.0390245357</v>
      </c>
      <c r="BB9" s="181">
        <f t="shared" si="34"/>
        <v>0.009872233776</v>
      </c>
      <c r="BC9" s="166"/>
      <c r="BD9" s="166"/>
      <c r="BE9" s="166">
        <v>2.69301E7</v>
      </c>
      <c r="BF9" s="166">
        <v>1.04841E10</v>
      </c>
      <c r="BG9" s="166">
        <f t="shared" si="8"/>
        <v>0.002568661115</v>
      </c>
      <c r="BH9" s="181">
        <f t="shared" si="9"/>
        <v>0.01093044029</v>
      </c>
      <c r="BI9" s="166"/>
      <c r="BJ9" s="166">
        <f t="shared" si="10"/>
        <v>0.003279578123</v>
      </c>
    </row>
    <row r="10">
      <c r="A10" s="208">
        <v>42412.0</v>
      </c>
      <c r="B10" s="209">
        <v>1630.0</v>
      </c>
      <c r="C10" s="209">
        <v>1680.0</v>
      </c>
      <c r="D10" s="209">
        <v>1625.0</v>
      </c>
      <c r="E10" s="209">
        <v>1670.0</v>
      </c>
      <c r="F10" s="180">
        <v>1571.359</v>
      </c>
      <c r="G10" s="166">
        <v>5245.956</v>
      </c>
      <c r="H10" s="181">
        <f t="shared" ref="H10:I10" si="35">(F10-F9)/F9</f>
        <v>0.02140628057</v>
      </c>
      <c r="I10" s="181">
        <f t="shared" si="35"/>
        <v>0.009079289176</v>
      </c>
      <c r="J10" s="166"/>
      <c r="K10" s="166"/>
      <c r="L10" s="166">
        <v>1.48047E7</v>
      </c>
      <c r="M10" s="166">
        <v>1.04841E10</v>
      </c>
      <c r="N10" s="7">
        <f t="shared" si="2"/>
        <v>0.001412109766</v>
      </c>
      <c r="P10" s="208">
        <v>42867.0</v>
      </c>
      <c r="Q10" s="209">
        <v>3300.0</v>
      </c>
      <c r="R10" s="209">
        <v>3400.0</v>
      </c>
      <c r="S10" s="209">
        <v>3300.0</v>
      </c>
      <c r="T10" s="209">
        <v>3400.0</v>
      </c>
      <c r="U10" s="180">
        <v>3268.863</v>
      </c>
      <c r="V10" s="166">
        <v>6000.474</v>
      </c>
      <c r="W10" s="181">
        <f t="shared" ref="W10:X10" si="36">(U10-U9)/U9</f>
        <v>0.03343454187</v>
      </c>
      <c r="X10" s="181">
        <f t="shared" si="36"/>
        <v>0.0003799476342</v>
      </c>
      <c r="Y10" s="166"/>
      <c r="Z10" s="166"/>
      <c r="AA10" s="166">
        <v>5.82637E7</v>
      </c>
      <c r="AB10" s="166">
        <v>1.04841E10</v>
      </c>
      <c r="AC10" s="7">
        <f t="shared" si="4"/>
        <v>0.005557339209</v>
      </c>
      <c r="AE10" s="208">
        <v>43232.0</v>
      </c>
      <c r="AF10" s="209">
        <v>2700.0</v>
      </c>
      <c r="AG10" s="209">
        <v>2740.0</v>
      </c>
      <c r="AH10" s="209">
        <v>2650.0</v>
      </c>
      <c r="AI10" s="209">
        <v>2720.0</v>
      </c>
      <c r="AJ10" s="180">
        <v>2655.801</v>
      </c>
      <c r="AK10" s="166">
        <v>6133.12</v>
      </c>
      <c r="AL10" s="181">
        <f t="shared" ref="AL10:AM10" si="37">(AJ10-AJ9)/AJ9</f>
        <v>-0.01090875099</v>
      </c>
      <c r="AM10" s="181">
        <f t="shared" si="37"/>
        <v>-0.003208264124</v>
      </c>
      <c r="AN10" s="166"/>
      <c r="AO10" s="166"/>
      <c r="AP10" s="166">
        <v>2.51809E7</v>
      </c>
      <c r="AQ10" s="166">
        <v>1.04841E10</v>
      </c>
      <c r="AR10" s="7">
        <f t="shared" si="6"/>
        <v>0.002401817991</v>
      </c>
      <c r="AT10" s="208">
        <v>43508.0</v>
      </c>
      <c r="AU10" s="209">
        <v>2150.0</v>
      </c>
      <c r="AV10" s="209">
        <v>2200.0</v>
      </c>
      <c r="AW10" s="209">
        <v>2110.0</v>
      </c>
      <c r="AX10" s="209">
        <v>2170.0</v>
      </c>
      <c r="AY10" s="180">
        <v>2165.462</v>
      </c>
      <c r="AZ10" s="166">
        <v>6130.055</v>
      </c>
      <c r="BA10" s="181">
        <f t="shared" ref="BA10:BB10" si="38">(AY10-AY9)/AY9</f>
        <v>0.01877917486</v>
      </c>
      <c r="BB10" s="181">
        <f t="shared" si="38"/>
        <v>0.01966539307</v>
      </c>
      <c r="BC10" s="166"/>
      <c r="BD10" s="166"/>
      <c r="BE10" s="166">
        <v>3.21419E7</v>
      </c>
      <c r="BF10" s="166">
        <v>1.04841E10</v>
      </c>
      <c r="BG10" s="166">
        <f t="shared" si="8"/>
        <v>0.003065775794</v>
      </c>
      <c r="BH10" s="181">
        <f t="shared" si="9"/>
        <v>0.01567781158</v>
      </c>
      <c r="BI10" s="166"/>
      <c r="BJ10" s="166">
        <f t="shared" si="10"/>
        <v>0.00310926069</v>
      </c>
    </row>
    <row r="11">
      <c r="A11" s="208">
        <v>42502.0</v>
      </c>
      <c r="B11" s="209">
        <v>1670.0</v>
      </c>
      <c r="C11" s="209">
        <v>1695.0</v>
      </c>
      <c r="D11" s="209">
        <v>1660.0</v>
      </c>
      <c r="E11" s="209">
        <v>1660.0</v>
      </c>
      <c r="F11" s="180">
        <v>1561.95</v>
      </c>
      <c r="G11" s="166">
        <v>5268.308</v>
      </c>
      <c r="H11" s="181">
        <f t="shared" ref="H11:I11" si="39">(F11-F10)/F10</f>
        <v>-0.005987810551</v>
      </c>
      <c r="I11" s="181">
        <f t="shared" si="39"/>
        <v>0.004260805847</v>
      </c>
      <c r="J11" s="166"/>
      <c r="K11" s="166"/>
      <c r="L11" s="166">
        <v>1.3403E7</v>
      </c>
      <c r="M11" s="166">
        <v>1.04841E10</v>
      </c>
      <c r="N11" s="7">
        <f t="shared" si="2"/>
        <v>0.001278412072</v>
      </c>
      <c r="P11" s="208">
        <v>42898.0</v>
      </c>
      <c r="Q11" s="209">
        <v>3380.0</v>
      </c>
      <c r="R11" s="209">
        <v>3450.0</v>
      </c>
      <c r="S11" s="209">
        <v>3330.0</v>
      </c>
      <c r="T11" s="209">
        <v>3380.0</v>
      </c>
      <c r="U11" s="180">
        <v>3249.635</v>
      </c>
      <c r="V11" s="166">
        <v>6035.508</v>
      </c>
      <c r="W11" s="181">
        <f t="shared" ref="W11:X11" si="40">(U11-U10)/U10</f>
        <v>-0.005882167592</v>
      </c>
      <c r="X11" s="181">
        <f t="shared" si="40"/>
        <v>0.005838538755</v>
      </c>
      <c r="Y11" s="166"/>
      <c r="Z11" s="166"/>
      <c r="AA11" s="166">
        <v>3.93834E7</v>
      </c>
      <c r="AB11" s="166">
        <v>1.04841E10</v>
      </c>
      <c r="AC11" s="7">
        <f t="shared" si="4"/>
        <v>0.003756488397</v>
      </c>
      <c r="AE11" s="208">
        <v>43263.0</v>
      </c>
      <c r="AF11" s="209">
        <v>2700.0</v>
      </c>
      <c r="AG11" s="209">
        <v>2740.0</v>
      </c>
      <c r="AH11" s="209">
        <v>2680.0</v>
      </c>
      <c r="AI11" s="209">
        <v>2740.0</v>
      </c>
      <c r="AJ11" s="180">
        <v>2675.328</v>
      </c>
      <c r="AK11" s="166">
        <v>6115.493</v>
      </c>
      <c r="AL11" s="181">
        <f t="shared" ref="AL11:AM11" si="41">(AJ11-AJ10)/AJ10</f>
        <v>0.007352584023</v>
      </c>
      <c r="AM11" s="181">
        <f t="shared" si="41"/>
        <v>-0.002874067359</v>
      </c>
      <c r="AN11" s="166"/>
      <c r="AO11" s="166"/>
      <c r="AP11" s="166">
        <v>2.09875E7</v>
      </c>
      <c r="AQ11" s="166">
        <v>1.04841E10</v>
      </c>
      <c r="AR11" s="7">
        <f t="shared" si="6"/>
        <v>0.002001840883</v>
      </c>
      <c r="AT11" s="208">
        <v>43536.0</v>
      </c>
      <c r="AU11" s="209">
        <v>2170.0</v>
      </c>
      <c r="AV11" s="209">
        <v>2230.0</v>
      </c>
      <c r="AW11" s="209">
        <v>2140.0</v>
      </c>
      <c r="AX11" s="209">
        <v>2220.0</v>
      </c>
      <c r="AY11" s="180">
        <v>2215.358</v>
      </c>
      <c r="AZ11" s="166">
        <v>6133.896</v>
      </c>
      <c r="BA11" s="181">
        <f t="shared" ref="BA11:BB11" si="42">(AY11-AY10)/AY10</f>
        <v>0.02304173428</v>
      </c>
      <c r="BB11" s="181">
        <f t="shared" si="42"/>
        <v>0.0006265849164</v>
      </c>
      <c r="BC11" s="166"/>
      <c r="BD11" s="166"/>
      <c r="BE11" s="166">
        <v>2.61117E7</v>
      </c>
      <c r="BF11" s="166">
        <v>1.04841E10</v>
      </c>
      <c r="BG11" s="166">
        <f t="shared" si="8"/>
        <v>0.002490600052</v>
      </c>
      <c r="BH11" s="181">
        <f t="shared" si="9"/>
        <v>0.00463108504</v>
      </c>
      <c r="BI11" s="166"/>
      <c r="BJ11" s="166">
        <f t="shared" si="10"/>
        <v>0.002381835351</v>
      </c>
    </row>
    <row r="12">
      <c r="A12" s="208">
        <v>42533.0</v>
      </c>
      <c r="B12" s="209">
        <v>1660.0</v>
      </c>
      <c r="C12" s="209">
        <v>1785.0</v>
      </c>
      <c r="D12" s="209">
        <v>1660.0</v>
      </c>
      <c r="E12" s="209">
        <v>1760.0</v>
      </c>
      <c r="F12" s="180">
        <v>1656.043</v>
      </c>
      <c r="G12" s="166">
        <v>5272.965</v>
      </c>
      <c r="H12" s="181">
        <f t="shared" ref="H12:I12" si="43">(F12-F11)/F11</f>
        <v>0.06024072474</v>
      </c>
      <c r="I12" s="181">
        <f t="shared" si="43"/>
        <v>0.0008839650225</v>
      </c>
      <c r="J12" s="166"/>
      <c r="K12" s="166"/>
      <c r="L12" s="166">
        <v>3.45936E7</v>
      </c>
      <c r="M12" s="166">
        <v>1.04841E10</v>
      </c>
      <c r="N12" s="7">
        <f t="shared" si="2"/>
        <v>0.003299625147</v>
      </c>
      <c r="P12" s="208">
        <v>42928.0</v>
      </c>
      <c r="Q12" s="209">
        <v>3400.0</v>
      </c>
      <c r="R12" s="209">
        <v>3550.0</v>
      </c>
      <c r="S12" s="209">
        <v>3370.0</v>
      </c>
      <c r="T12" s="209">
        <v>3550.0</v>
      </c>
      <c r="U12" s="180">
        <v>3413.078</v>
      </c>
      <c r="V12" s="166">
        <v>6006.835</v>
      </c>
      <c r="W12" s="181">
        <f t="shared" ref="W12:X12" si="44">(U12-U11)/U11</f>
        <v>0.05029580245</v>
      </c>
      <c r="X12" s="181">
        <f t="shared" si="44"/>
        <v>-0.004750718581</v>
      </c>
      <c r="Y12" s="166"/>
      <c r="Z12" s="166"/>
      <c r="AA12" s="166">
        <v>2.3384E7</v>
      </c>
      <c r="AB12" s="166">
        <v>1.04841E10</v>
      </c>
      <c r="AC12" s="7">
        <f t="shared" si="4"/>
        <v>0.00223042512</v>
      </c>
      <c r="AE12" s="208">
        <v>43293.0</v>
      </c>
      <c r="AF12" s="209">
        <v>2740.0</v>
      </c>
      <c r="AG12" s="209">
        <v>2770.0</v>
      </c>
      <c r="AH12" s="209">
        <v>2720.0</v>
      </c>
      <c r="AI12" s="209">
        <v>2740.0</v>
      </c>
      <c r="AJ12" s="180">
        <v>2675.328</v>
      </c>
      <c r="AK12" s="166">
        <v>6126.356</v>
      </c>
      <c r="AL12" s="181">
        <f t="shared" ref="AL12:AM12" si="45">(AJ12-AJ11)/AJ11</f>
        <v>0</v>
      </c>
      <c r="AM12" s="181">
        <f t="shared" si="45"/>
        <v>0.001776308141</v>
      </c>
      <c r="AN12" s="166"/>
      <c r="AO12" s="166"/>
      <c r="AP12" s="166">
        <v>1.34896E7</v>
      </c>
      <c r="AQ12" s="166">
        <v>1.04841E10</v>
      </c>
      <c r="AR12" s="7">
        <f t="shared" si="6"/>
        <v>0.001286672199</v>
      </c>
      <c r="AT12" s="208">
        <v>43567.0</v>
      </c>
      <c r="AU12" s="209">
        <v>2200.0</v>
      </c>
      <c r="AV12" s="209">
        <v>2240.0</v>
      </c>
      <c r="AW12" s="209">
        <v>2190.0</v>
      </c>
      <c r="AX12" s="209">
        <v>2200.0</v>
      </c>
      <c r="AY12" s="180">
        <v>2195.4</v>
      </c>
      <c r="AZ12" s="166">
        <v>6112.879</v>
      </c>
      <c r="BA12" s="181">
        <f t="shared" ref="BA12:BB12" si="46">(AY12-AY11)/AY11</f>
        <v>-0.009008927677</v>
      </c>
      <c r="BB12" s="181">
        <f t="shared" si="46"/>
        <v>-0.00342637045</v>
      </c>
      <c r="BC12" s="166"/>
      <c r="BD12" s="166"/>
      <c r="BE12" s="166">
        <v>2.0566E7</v>
      </c>
      <c r="BF12" s="166">
        <v>1.04841E10</v>
      </c>
      <c r="BG12" s="166">
        <f t="shared" si="8"/>
        <v>0.001961637146</v>
      </c>
      <c r="BH12" s="181">
        <f t="shared" si="9"/>
        <v>0.02538189988</v>
      </c>
      <c r="BI12" s="166"/>
      <c r="BJ12" s="166">
        <f t="shared" si="10"/>
        <v>0.002194589903</v>
      </c>
    </row>
    <row r="13">
      <c r="A13" s="208">
        <v>42563.0</v>
      </c>
      <c r="B13" s="209">
        <v>1775.0</v>
      </c>
      <c r="C13" s="209">
        <v>1835.0</v>
      </c>
      <c r="D13" s="209">
        <v>1765.0</v>
      </c>
      <c r="E13" s="209">
        <v>1805.0</v>
      </c>
      <c r="F13" s="180">
        <v>1698.385</v>
      </c>
      <c r="G13" s="166">
        <v>5265.368</v>
      </c>
      <c r="H13" s="181">
        <f t="shared" ref="H13:I13" si="47">(F13-F12)/F12</f>
        <v>0.02556817667</v>
      </c>
      <c r="I13" s="181">
        <f t="shared" si="47"/>
        <v>-0.001440745387</v>
      </c>
      <c r="J13" s="166"/>
      <c r="K13" s="166"/>
      <c r="L13" s="166">
        <v>4.2947E7</v>
      </c>
      <c r="M13" s="166">
        <v>1.04841E10</v>
      </c>
      <c r="N13" s="7">
        <f t="shared" si="2"/>
        <v>0.004096393586</v>
      </c>
      <c r="P13" s="208">
        <v>42959.0</v>
      </c>
      <c r="Q13" s="209">
        <v>3550.0</v>
      </c>
      <c r="R13" s="209">
        <v>3550.0</v>
      </c>
      <c r="S13" s="209">
        <v>3470.0</v>
      </c>
      <c r="T13" s="209">
        <v>3540.0</v>
      </c>
      <c r="U13" s="180">
        <v>3403.463</v>
      </c>
      <c r="V13" s="166">
        <v>6030.958</v>
      </c>
      <c r="W13" s="181">
        <f t="shared" ref="W13:X13" si="48">(U13-U12)/U12</f>
        <v>-0.002817105264</v>
      </c>
      <c r="X13" s="181">
        <f t="shared" si="48"/>
        <v>0.004015925192</v>
      </c>
      <c r="Y13" s="166"/>
      <c r="Z13" s="166"/>
      <c r="AA13" s="166">
        <v>1.59569E7</v>
      </c>
      <c r="AB13" s="166">
        <v>1.04841E10</v>
      </c>
      <c r="AC13" s="7">
        <f t="shared" si="4"/>
        <v>0.001522009519</v>
      </c>
      <c r="AE13" s="208">
        <v>43385.0</v>
      </c>
      <c r="AF13" s="209">
        <v>2700.0</v>
      </c>
      <c r="AG13" s="209">
        <v>2750.0</v>
      </c>
      <c r="AH13" s="209">
        <v>2660.0</v>
      </c>
      <c r="AI13" s="209">
        <v>2680.0</v>
      </c>
      <c r="AJ13" s="180">
        <v>2616.745</v>
      </c>
      <c r="AK13" s="166">
        <v>6111.36</v>
      </c>
      <c r="AL13" s="181">
        <f t="shared" ref="AL13:AM13" si="49">(AJ13-AJ12)/AJ12</f>
        <v>-0.02189750191</v>
      </c>
      <c r="AM13" s="181">
        <f t="shared" si="49"/>
        <v>-0.002447784621</v>
      </c>
      <c r="AN13" s="166"/>
      <c r="AO13" s="166"/>
      <c r="AP13" s="166">
        <v>1.74325E7</v>
      </c>
      <c r="AQ13" s="166">
        <v>1.04841E10</v>
      </c>
      <c r="AR13" s="7">
        <f t="shared" si="6"/>
        <v>0.001662755983</v>
      </c>
      <c r="AT13" s="208">
        <v>43597.0</v>
      </c>
      <c r="AU13" s="209">
        <v>2200.0</v>
      </c>
      <c r="AV13" s="209">
        <v>2230.0</v>
      </c>
      <c r="AW13" s="209">
        <v>2200.0</v>
      </c>
      <c r="AX13" s="209">
        <v>2220.0</v>
      </c>
      <c r="AY13" s="180">
        <v>2215.358</v>
      </c>
      <c r="AZ13" s="166">
        <v>6152.117</v>
      </c>
      <c r="BA13" s="181">
        <f t="shared" ref="BA13:BB13" si="50">(AY13-AY12)/AY12</f>
        <v>0.009090826273</v>
      </c>
      <c r="BB13" s="181">
        <f t="shared" si="50"/>
        <v>0.006418906705</v>
      </c>
      <c r="BC13" s="166"/>
      <c r="BD13" s="166"/>
      <c r="BE13" s="166">
        <v>1.3013E7</v>
      </c>
      <c r="BF13" s="166">
        <v>1.04841E10</v>
      </c>
      <c r="BG13" s="166">
        <f t="shared" si="8"/>
        <v>0.001241212884</v>
      </c>
      <c r="BH13" s="181">
        <f t="shared" si="9"/>
        <v>0.002486098942</v>
      </c>
      <c r="BI13" s="166"/>
      <c r="BJ13" s="166">
        <f t="shared" si="10"/>
        <v>0.002130592993</v>
      </c>
    </row>
    <row r="14">
      <c r="A14" s="208">
        <v>42594.0</v>
      </c>
      <c r="B14" s="209">
        <v>1815.0</v>
      </c>
      <c r="C14" s="209">
        <v>1820.0</v>
      </c>
      <c r="D14" s="209">
        <v>1760.0</v>
      </c>
      <c r="E14" s="209">
        <v>1775.0</v>
      </c>
      <c r="F14" s="180">
        <v>1670.157</v>
      </c>
      <c r="G14" s="166">
        <v>5303.734</v>
      </c>
      <c r="H14" s="181">
        <f t="shared" ref="H14:I14" si="51">(F14-F13)/F13</f>
        <v>-0.01662049535</v>
      </c>
      <c r="I14" s="181">
        <f t="shared" si="51"/>
        <v>0.007286480261</v>
      </c>
      <c r="J14" s="166"/>
      <c r="K14" s="166"/>
      <c r="L14" s="166">
        <v>1.50622E7</v>
      </c>
      <c r="M14" s="166">
        <v>1.04841E10</v>
      </c>
      <c r="N14" s="7">
        <f t="shared" si="2"/>
        <v>0.001436670768</v>
      </c>
      <c r="P14" s="208">
        <v>43051.0</v>
      </c>
      <c r="Q14" s="209">
        <v>3520.0</v>
      </c>
      <c r="R14" s="209">
        <v>3530.0</v>
      </c>
      <c r="S14" s="209">
        <v>3380.0</v>
      </c>
      <c r="T14" s="209">
        <v>3450.0</v>
      </c>
      <c r="U14" s="180">
        <v>3316.935</v>
      </c>
      <c r="V14" s="166">
        <v>6026.633</v>
      </c>
      <c r="W14" s="181">
        <f t="shared" ref="W14:X14" si="52">(U14-U13)/U13</f>
        <v>-0.02542351716</v>
      </c>
      <c r="X14" s="181">
        <f t="shared" si="52"/>
        <v>-0.0007171331652</v>
      </c>
      <c r="Y14" s="166"/>
      <c r="Z14" s="166"/>
      <c r="AA14" s="166">
        <v>2.6567E7</v>
      </c>
      <c r="AB14" s="166">
        <v>1.04841E10</v>
      </c>
      <c r="AC14" s="7">
        <f t="shared" si="4"/>
        <v>0.002534027718</v>
      </c>
      <c r="AE14" s="208">
        <v>43416.0</v>
      </c>
      <c r="AF14" s="209">
        <v>2670.0</v>
      </c>
      <c r="AG14" s="209">
        <v>2720.0</v>
      </c>
      <c r="AH14" s="209">
        <v>2600.0</v>
      </c>
      <c r="AI14" s="209">
        <v>2680.0</v>
      </c>
      <c r="AJ14" s="180">
        <v>2616.745</v>
      </c>
      <c r="AK14" s="166">
        <v>6076.587</v>
      </c>
      <c r="AL14" s="181">
        <f t="shared" ref="AL14:AM14" si="53">(AJ14-AJ13)/AJ13</f>
        <v>0</v>
      </c>
      <c r="AM14" s="181">
        <f t="shared" si="53"/>
        <v>-0.005689895539</v>
      </c>
      <c r="AN14" s="166"/>
      <c r="AO14" s="166"/>
      <c r="AP14" s="166">
        <v>1.37353E7</v>
      </c>
      <c r="AQ14" s="166">
        <v>1.04841E10</v>
      </c>
      <c r="AR14" s="7">
        <f t="shared" si="6"/>
        <v>0.001310107687</v>
      </c>
      <c r="AT14" s="208">
        <v>43628.0</v>
      </c>
      <c r="AU14" s="209">
        <v>2220.0</v>
      </c>
      <c r="AV14" s="209">
        <v>2230.0</v>
      </c>
      <c r="AW14" s="209">
        <v>2150.0</v>
      </c>
      <c r="AX14" s="209">
        <v>2170.0</v>
      </c>
      <c r="AY14" s="180">
        <v>2165.462</v>
      </c>
      <c r="AZ14" s="166">
        <v>6186.868</v>
      </c>
      <c r="BA14" s="181">
        <f t="shared" ref="BA14:BB14" si="54">(AY14-AY13)/AY13</f>
        <v>-0.02252277059</v>
      </c>
      <c r="BB14" s="181">
        <f t="shared" si="54"/>
        <v>0.005648624693</v>
      </c>
      <c r="BC14" s="166"/>
      <c r="BD14" s="166"/>
      <c r="BE14" s="166">
        <v>1.37843E7</v>
      </c>
      <c r="BF14" s="166">
        <v>1.04841E10</v>
      </c>
      <c r="BG14" s="166">
        <f t="shared" si="8"/>
        <v>0.001314781431</v>
      </c>
      <c r="BH14" s="181">
        <f t="shared" si="9"/>
        <v>-0.01614169578</v>
      </c>
      <c r="BI14" s="166"/>
      <c r="BJ14" s="166">
        <f t="shared" si="10"/>
        <v>0.001648896901</v>
      </c>
    </row>
    <row r="15">
      <c r="A15" s="208">
        <v>42625.0</v>
      </c>
      <c r="B15" s="209">
        <v>1775.0</v>
      </c>
      <c r="C15" s="209">
        <v>1780.0</v>
      </c>
      <c r="D15" s="209">
        <v>1725.0</v>
      </c>
      <c r="E15" s="209">
        <v>1730.0</v>
      </c>
      <c r="F15" s="180">
        <v>1627.815</v>
      </c>
      <c r="G15" s="166">
        <v>5308.126</v>
      </c>
      <c r="H15" s="181">
        <f t="shared" ref="H15:I15" si="55">(F15-F14)/F14</f>
        <v>-0.02535210762</v>
      </c>
      <c r="I15" s="181">
        <f t="shared" si="55"/>
        <v>0.0008280958283</v>
      </c>
      <c r="J15" s="166"/>
      <c r="K15" s="166"/>
      <c r="L15" s="166">
        <v>1.23215E7</v>
      </c>
      <c r="M15" s="166">
        <v>1.04841E10</v>
      </c>
      <c r="N15" s="7">
        <f t="shared" si="2"/>
        <v>0.001175255864</v>
      </c>
      <c r="P15" s="208">
        <v>43081.0</v>
      </c>
      <c r="Q15" s="209">
        <v>3410.0</v>
      </c>
      <c r="R15" s="209">
        <v>3470.0</v>
      </c>
      <c r="S15" s="209">
        <v>3340.0</v>
      </c>
      <c r="T15" s="209">
        <v>3360.0</v>
      </c>
      <c r="U15" s="180">
        <v>3230.406</v>
      </c>
      <c r="V15" s="166">
        <v>6032.371</v>
      </c>
      <c r="W15" s="181">
        <f t="shared" ref="W15:X15" si="56">(U15-U14)/U14</f>
        <v>-0.02608703517</v>
      </c>
      <c r="X15" s="181">
        <f t="shared" si="56"/>
        <v>0.0009521070887</v>
      </c>
      <c r="Y15" s="166"/>
      <c r="Z15" s="166"/>
      <c r="AA15" s="166">
        <v>3.3973E7</v>
      </c>
      <c r="AB15" s="166">
        <v>1.04841E10</v>
      </c>
      <c r="AC15" s="7">
        <f t="shared" si="4"/>
        <v>0.003240430748</v>
      </c>
      <c r="AE15" s="208">
        <v>43446.0</v>
      </c>
      <c r="AF15" s="209">
        <v>2720.0</v>
      </c>
      <c r="AG15" s="209">
        <v>2740.0</v>
      </c>
      <c r="AH15" s="209">
        <v>2680.0</v>
      </c>
      <c r="AI15" s="209">
        <v>2720.0</v>
      </c>
      <c r="AJ15" s="180">
        <v>2655.801</v>
      </c>
      <c r="AK15" s="166">
        <v>6115.577</v>
      </c>
      <c r="AL15" s="181">
        <f t="shared" ref="AL15:AM15" si="57">(AJ15-AJ14)/AJ14</f>
        <v>0.01492541306</v>
      </c>
      <c r="AM15" s="181">
        <f t="shared" si="57"/>
        <v>0.006416430802</v>
      </c>
      <c r="AN15" s="166"/>
      <c r="AO15" s="166"/>
      <c r="AP15" s="166">
        <v>1.46151E7</v>
      </c>
      <c r="AQ15" s="166">
        <v>1.04841E10</v>
      </c>
      <c r="AR15" s="7">
        <f t="shared" si="6"/>
        <v>0.001394025238</v>
      </c>
      <c r="AT15" s="208">
        <v>43720.0</v>
      </c>
      <c r="AU15" s="209">
        <v>2170.0</v>
      </c>
      <c r="AV15" s="209">
        <v>2210.0</v>
      </c>
      <c r="AW15" s="209">
        <v>2170.0</v>
      </c>
      <c r="AX15" s="209">
        <v>2190.0</v>
      </c>
      <c r="AY15" s="180">
        <v>2185.421</v>
      </c>
      <c r="AZ15" s="166">
        <v>6193.791</v>
      </c>
      <c r="BA15" s="181">
        <f t="shared" ref="BA15:BB15" si="58">(AY15-AY14)/AY14</f>
        <v>0.00921697079</v>
      </c>
      <c r="BB15" s="181">
        <f t="shared" si="58"/>
        <v>0.001118982981</v>
      </c>
      <c r="BC15" s="166"/>
      <c r="BD15" s="166"/>
      <c r="BE15" s="166">
        <v>1.08853E7</v>
      </c>
      <c r="BF15" s="166">
        <v>1.04841E10</v>
      </c>
      <c r="BG15" s="166">
        <f t="shared" si="8"/>
        <v>0.001038267472</v>
      </c>
      <c r="BH15" s="181">
        <f t="shared" si="9"/>
        <v>-0.006824189734</v>
      </c>
      <c r="BI15" s="166"/>
      <c r="BJ15" s="166">
        <f t="shared" si="10"/>
        <v>0.00171199483</v>
      </c>
    </row>
    <row r="16">
      <c r="A16" s="208" t="s">
        <v>1487</v>
      </c>
      <c r="B16" s="209">
        <v>1730.0</v>
      </c>
      <c r="C16" s="209">
        <v>1745.0</v>
      </c>
      <c r="D16" s="209">
        <v>1685.0</v>
      </c>
      <c r="E16" s="209">
        <v>1715.0</v>
      </c>
      <c r="F16" s="180">
        <v>1613.701</v>
      </c>
      <c r="G16" s="166">
        <v>5293.619</v>
      </c>
      <c r="H16" s="181">
        <f t="shared" ref="H16:I16" si="59">(F16-F15)/F15</f>
        <v>-0.008670518456</v>
      </c>
      <c r="I16" s="181">
        <f t="shared" si="59"/>
        <v>-0.002732979586</v>
      </c>
      <c r="J16" s="166"/>
      <c r="K16" s="166"/>
      <c r="L16" s="166">
        <v>2.18831E7</v>
      </c>
      <c r="M16" s="166">
        <v>1.04841E10</v>
      </c>
      <c r="N16" s="7">
        <f t="shared" si="2"/>
        <v>0.002087265478</v>
      </c>
      <c r="P16" s="208" t="s">
        <v>1488</v>
      </c>
      <c r="Q16" s="209">
        <v>3360.0</v>
      </c>
      <c r="R16" s="209">
        <v>3410.0</v>
      </c>
      <c r="S16" s="209">
        <v>3320.0</v>
      </c>
      <c r="T16" s="209">
        <v>3360.0</v>
      </c>
      <c r="U16" s="180">
        <v>3230.406</v>
      </c>
      <c r="V16" s="166">
        <v>6054.604</v>
      </c>
      <c r="W16" s="181">
        <f t="shared" ref="W16:X16" si="60">(U16-U15)/U15</f>
        <v>0</v>
      </c>
      <c r="X16" s="181">
        <f t="shared" si="60"/>
        <v>0.00368561549</v>
      </c>
      <c r="Y16" s="166"/>
      <c r="Z16" s="166"/>
      <c r="AA16" s="166">
        <v>1.53907E7</v>
      </c>
      <c r="AB16" s="166">
        <v>1.04841E10</v>
      </c>
      <c r="AC16" s="7">
        <f t="shared" si="4"/>
        <v>0.00146800393</v>
      </c>
      <c r="AE16" s="208" t="s">
        <v>1489</v>
      </c>
      <c r="AF16" s="209">
        <v>2730.0</v>
      </c>
      <c r="AG16" s="209">
        <v>2750.0</v>
      </c>
      <c r="AH16" s="209">
        <v>2700.0</v>
      </c>
      <c r="AI16" s="209">
        <v>2730.0</v>
      </c>
      <c r="AJ16" s="180">
        <v>2665.564</v>
      </c>
      <c r="AK16" s="166">
        <v>6177.72</v>
      </c>
      <c r="AL16" s="181">
        <f t="shared" ref="AL16:AM16" si="61">(AJ16-AJ15)/AJ15</f>
        <v>0.003676103744</v>
      </c>
      <c r="AM16" s="181">
        <f t="shared" si="61"/>
        <v>0.01016142876</v>
      </c>
      <c r="AN16" s="166"/>
      <c r="AO16" s="166"/>
      <c r="AP16" s="166">
        <v>3.67412E7</v>
      </c>
      <c r="AQ16" s="166">
        <v>1.04841E10</v>
      </c>
      <c r="AR16" s="7">
        <f t="shared" si="6"/>
        <v>0.003504468672</v>
      </c>
      <c r="AT16" s="208">
        <v>43750.0</v>
      </c>
      <c r="AU16" s="209">
        <v>2200.0</v>
      </c>
      <c r="AV16" s="209">
        <v>2200.0</v>
      </c>
      <c r="AW16" s="209">
        <v>2120.0</v>
      </c>
      <c r="AX16" s="209">
        <v>2140.0</v>
      </c>
      <c r="AY16" s="180">
        <v>2135.525</v>
      </c>
      <c r="AZ16" s="166">
        <v>6183.505</v>
      </c>
      <c r="BA16" s="181">
        <f t="shared" ref="BA16:BB16" si="62">(AY16-AY15)/AY15</f>
        <v>-0.02283129887</v>
      </c>
      <c r="BB16" s="181">
        <f t="shared" si="62"/>
        <v>-0.001660695364</v>
      </c>
      <c r="BC16" s="166"/>
      <c r="BD16" s="166"/>
      <c r="BE16" s="166">
        <v>1.07866E7</v>
      </c>
      <c r="BF16" s="166">
        <v>1.04841E10</v>
      </c>
      <c r="BG16" s="166">
        <f t="shared" si="8"/>
        <v>0.001028853216</v>
      </c>
      <c r="BH16" s="181">
        <f t="shared" si="9"/>
        <v>-0.006956428394</v>
      </c>
      <c r="BI16" s="166"/>
      <c r="BJ16" s="166">
        <f t="shared" si="10"/>
        <v>0.002022147824</v>
      </c>
    </row>
    <row r="17">
      <c r="A17" s="208" t="s">
        <v>1490</v>
      </c>
      <c r="B17" s="209">
        <v>1745.0</v>
      </c>
      <c r="C17" s="209">
        <v>1775.0</v>
      </c>
      <c r="D17" s="209">
        <v>1730.0</v>
      </c>
      <c r="E17" s="209">
        <v>1730.0</v>
      </c>
      <c r="F17" s="180">
        <v>1627.815</v>
      </c>
      <c r="G17" s="166">
        <v>5262.817</v>
      </c>
      <c r="H17" s="181">
        <f t="shared" ref="H17:I17" si="63">(F17-F16)/F16</f>
        <v>0.008746353878</v>
      </c>
      <c r="I17" s="181">
        <f t="shared" si="63"/>
        <v>-0.005818703613</v>
      </c>
      <c r="J17" s="166"/>
      <c r="K17" s="166"/>
      <c r="L17" s="166">
        <v>1.16491E7</v>
      </c>
      <c r="M17" s="166">
        <v>1.04841E10</v>
      </c>
      <c r="N17" s="7">
        <f t="shared" si="2"/>
        <v>0.001111120649</v>
      </c>
      <c r="P17" s="208" t="s">
        <v>1491</v>
      </c>
      <c r="Q17" s="209">
        <v>3390.0</v>
      </c>
      <c r="R17" s="209">
        <v>3400.0</v>
      </c>
      <c r="S17" s="209">
        <v>3350.0</v>
      </c>
      <c r="T17" s="209">
        <v>3370.0</v>
      </c>
      <c r="U17" s="180">
        <v>3240.021</v>
      </c>
      <c r="V17" s="166">
        <v>6113.653</v>
      </c>
      <c r="W17" s="181">
        <f t="shared" ref="W17:X17" si="64">(U17-U16)/U16</f>
        <v>0.002976406062</v>
      </c>
      <c r="X17" s="181">
        <f t="shared" si="64"/>
        <v>0.009752743532</v>
      </c>
      <c r="Y17" s="166"/>
      <c r="Z17" s="166"/>
      <c r="AA17" s="166">
        <v>1.83803E7</v>
      </c>
      <c r="AB17" s="166">
        <v>1.04841E10</v>
      </c>
      <c r="AC17" s="7">
        <f t="shared" si="4"/>
        <v>0.001753159546</v>
      </c>
      <c r="AE17" s="208" t="s">
        <v>1492</v>
      </c>
      <c r="AF17" s="209">
        <v>2730.0</v>
      </c>
      <c r="AG17" s="209">
        <v>2730.0</v>
      </c>
      <c r="AH17" s="209">
        <v>2640.0</v>
      </c>
      <c r="AI17" s="209">
        <v>2650.0</v>
      </c>
      <c r="AJ17" s="180">
        <v>2587.453</v>
      </c>
      <c r="AK17" s="166">
        <v>6169.843</v>
      </c>
      <c r="AL17" s="181">
        <f t="shared" ref="AL17:AM17" si="65">(AJ17-AJ16)/AJ16</f>
        <v>-0.0293037421</v>
      </c>
      <c r="AM17" s="181">
        <f t="shared" si="65"/>
        <v>-0.001275065882</v>
      </c>
      <c r="AN17" s="166"/>
      <c r="AO17" s="166"/>
      <c r="AP17" s="166">
        <v>3.59548E7</v>
      </c>
      <c r="AQ17" s="166">
        <v>1.04841E10</v>
      </c>
      <c r="AR17" s="7">
        <f t="shared" si="6"/>
        <v>0.003429459849</v>
      </c>
      <c r="AT17" s="208">
        <v>43781.0</v>
      </c>
      <c r="AU17" s="209">
        <v>2130.0</v>
      </c>
      <c r="AV17" s="209">
        <v>2170.0</v>
      </c>
      <c r="AW17" s="209">
        <v>2090.0</v>
      </c>
      <c r="AX17" s="209">
        <v>2100.0</v>
      </c>
      <c r="AY17" s="180">
        <v>2095.609</v>
      </c>
      <c r="AZ17" s="166">
        <v>6180.099</v>
      </c>
      <c r="BA17" s="181">
        <f t="shared" ref="BA17:BB17" si="66">(AY17-AY16)/AY16</f>
        <v>-0.01869142248</v>
      </c>
      <c r="BB17" s="181">
        <f t="shared" si="66"/>
        <v>-0.0005508202872</v>
      </c>
      <c r="BC17" s="166"/>
      <c r="BD17" s="166"/>
      <c r="BE17" s="166">
        <v>2.04038E7</v>
      </c>
      <c r="BF17" s="166">
        <v>1.04841E10</v>
      </c>
      <c r="BG17" s="166">
        <f t="shared" si="8"/>
        <v>0.001946166099</v>
      </c>
      <c r="BH17" s="181">
        <f t="shared" si="9"/>
        <v>-0.00906810116</v>
      </c>
      <c r="BI17" s="166"/>
      <c r="BJ17" s="166">
        <f t="shared" si="10"/>
        <v>0.002059976536</v>
      </c>
    </row>
    <row r="18">
      <c r="A18" s="208" t="s">
        <v>1493</v>
      </c>
      <c r="B18" s="209">
        <v>1700.0</v>
      </c>
      <c r="C18" s="209">
        <v>1755.0</v>
      </c>
      <c r="D18" s="209">
        <v>1695.0</v>
      </c>
      <c r="E18" s="209">
        <v>1715.0</v>
      </c>
      <c r="F18" s="180">
        <v>1613.701</v>
      </c>
      <c r="G18" s="166">
        <v>5254.362</v>
      </c>
      <c r="H18" s="181">
        <f t="shared" ref="H18:I18" si="67">(F18-F17)/F17</f>
        <v>-0.008670518456</v>
      </c>
      <c r="I18" s="181">
        <f t="shared" si="67"/>
        <v>-0.001606554057</v>
      </c>
      <c r="J18" s="166"/>
      <c r="K18" s="166"/>
      <c r="L18" s="166">
        <v>8206800.0</v>
      </c>
      <c r="M18" s="166">
        <v>1.04841E10</v>
      </c>
      <c r="N18" s="7">
        <f t="shared" si="2"/>
        <v>0.0007827853607</v>
      </c>
      <c r="P18" s="208" t="s">
        <v>1494</v>
      </c>
      <c r="Q18" s="209">
        <v>3400.0</v>
      </c>
      <c r="R18" s="209">
        <v>3400.0</v>
      </c>
      <c r="S18" s="209">
        <v>3340.0</v>
      </c>
      <c r="T18" s="209">
        <v>3370.0</v>
      </c>
      <c r="U18" s="180">
        <v>3240.021</v>
      </c>
      <c r="V18" s="166">
        <v>6119.419</v>
      </c>
      <c r="W18" s="181">
        <f t="shared" ref="W18:X18" si="68">(U18-U17)/U17</f>
        <v>0</v>
      </c>
      <c r="X18" s="181">
        <f t="shared" si="68"/>
        <v>0.00094313498</v>
      </c>
      <c r="Y18" s="166"/>
      <c r="Z18" s="166"/>
      <c r="AA18" s="166">
        <v>1.59691E7</v>
      </c>
      <c r="AB18" s="166">
        <v>1.04841E10</v>
      </c>
      <c r="AC18" s="7">
        <f t="shared" si="4"/>
        <v>0.001523173186</v>
      </c>
      <c r="AE18" s="208" t="s">
        <v>1495</v>
      </c>
      <c r="AF18" s="209">
        <v>2620.0</v>
      </c>
      <c r="AG18" s="209">
        <v>2650.0</v>
      </c>
      <c r="AH18" s="209">
        <v>2560.0</v>
      </c>
      <c r="AI18" s="209">
        <v>2570.0</v>
      </c>
      <c r="AJ18" s="180">
        <v>2509.341</v>
      </c>
      <c r="AK18" s="166">
        <v>6089.305</v>
      </c>
      <c r="AL18" s="181">
        <f t="shared" ref="AL18:AM18" si="69">(AJ18-AJ17)/AJ17</f>
        <v>-0.03018876092</v>
      </c>
      <c r="AM18" s="181">
        <f t="shared" si="69"/>
        <v>-0.01305349261</v>
      </c>
      <c r="AN18" s="166"/>
      <c r="AO18" s="166"/>
      <c r="AP18" s="166">
        <v>4.08789E7</v>
      </c>
      <c r="AQ18" s="166">
        <v>1.04841E10</v>
      </c>
      <c r="AR18" s="7">
        <f t="shared" si="6"/>
        <v>0.003899132973</v>
      </c>
      <c r="AT18" s="208">
        <v>43811.0</v>
      </c>
      <c r="AU18" s="209">
        <v>2100.0</v>
      </c>
      <c r="AV18" s="209">
        <v>2150.0</v>
      </c>
      <c r="AW18" s="209">
        <v>2100.0</v>
      </c>
      <c r="AX18" s="209">
        <v>2110.0</v>
      </c>
      <c r="AY18" s="180">
        <v>2105.588</v>
      </c>
      <c r="AZ18" s="166">
        <v>6139.397</v>
      </c>
      <c r="BA18" s="181">
        <f t="shared" ref="BA18:BB18" si="70">(AY18-AY17)/AY17</f>
        <v>0.004761861588</v>
      </c>
      <c r="BB18" s="181">
        <f t="shared" si="70"/>
        <v>-0.006585978639</v>
      </c>
      <c r="BC18" s="166"/>
      <c r="BD18" s="166"/>
      <c r="BE18" s="166">
        <v>1.03418E7</v>
      </c>
      <c r="BF18" s="166">
        <v>1.04841E10</v>
      </c>
      <c r="BG18" s="166">
        <f t="shared" si="8"/>
        <v>0.0009864270657</v>
      </c>
      <c r="BH18" s="181">
        <f t="shared" si="9"/>
        <v>-0.008524354446</v>
      </c>
      <c r="BI18" s="166"/>
      <c r="BJ18" s="166">
        <f t="shared" si="10"/>
        <v>0.001797879646</v>
      </c>
    </row>
    <row r="19">
      <c r="A19" s="208" t="s">
        <v>1496</v>
      </c>
      <c r="B19" s="209">
        <v>1715.0</v>
      </c>
      <c r="C19" s="209">
        <v>1730.0</v>
      </c>
      <c r="D19" s="209">
        <v>1695.0</v>
      </c>
      <c r="E19" s="209">
        <v>1700.0</v>
      </c>
      <c r="F19" s="180">
        <v>1599.587</v>
      </c>
      <c r="G19" s="166">
        <v>5231.652</v>
      </c>
      <c r="H19" s="181">
        <f t="shared" ref="H19:I19" si="71">(F19-F18)/F18</f>
        <v>-0.008746353878</v>
      </c>
      <c r="I19" s="181">
        <f t="shared" si="71"/>
        <v>-0.004322123219</v>
      </c>
      <c r="J19" s="166"/>
      <c r="K19" s="166"/>
      <c r="L19" s="166">
        <v>1.06473E7</v>
      </c>
      <c r="M19" s="166">
        <v>1.04841E10</v>
      </c>
      <c r="N19" s="7">
        <f t="shared" si="2"/>
        <v>0.001015566429</v>
      </c>
      <c r="P19" s="208" t="s">
        <v>1497</v>
      </c>
      <c r="Q19" s="209">
        <v>3380.0</v>
      </c>
      <c r="R19" s="209">
        <v>3460.0</v>
      </c>
      <c r="S19" s="209">
        <v>3380.0</v>
      </c>
      <c r="T19" s="209">
        <v>3430.0</v>
      </c>
      <c r="U19" s="180">
        <v>3297.706</v>
      </c>
      <c r="V19" s="166">
        <v>6133.963</v>
      </c>
      <c r="W19" s="181">
        <f t="shared" ref="W19:X19" si="72">(U19-U18)/U18</f>
        <v>0.01780389695</v>
      </c>
      <c r="X19" s="181">
        <f t="shared" si="72"/>
        <v>0.002376696219</v>
      </c>
      <c r="Y19" s="166"/>
      <c r="Z19" s="166"/>
      <c r="AA19" s="166">
        <v>1.86495E7</v>
      </c>
      <c r="AB19" s="166">
        <v>1.04841E10</v>
      </c>
      <c r="AC19" s="7">
        <f t="shared" si="4"/>
        <v>0.001778836524</v>
      </c>
      <c r="AE19" s="208" t="s">
        <v>1498</v>
      </c>
      <c r="AF19" s="209">
        <v>2550.0</v>
      </c>
      <c r="AG19" s="209">
        <v>2630.0</v>
      </c>
      <c r="AH19" s="209">
        <v>2530.0</v>
      </c>
      <c r="AI19" s="209">
        <v>2610.0</v>
      </c>
      <c r="AJ19" s="180">
        <v>2548.397</v>
      </c>
      <c r="AK19" s="166">
        <v>6081.867</v>
      </c>
      <c r="AL19" s="181">
        <f t="shared" ref="AL19:AM19" si="73">(AJ19-AJ18)/AJ18</f>
        <v>0.01556424575</v>
      </c>
      <c r="AM19" s="181">
        <f t="shared" si="73"/>
        <v>-0.001221485867</v>
      </c>
      <c r="AN19" s="166"/>
      <c r="AO19" s="166"/>
      <c r="AP19" s="166">
        <v>2.72522E7</v>
      </c>
      <c r="AQ19" s="166">
        <v>1.04841E10</v>
      </c>
      <c r="AR19" s="7">
        <f t="shared" si="6"/>
        <v>0.002599383829</v>
      </c>
      <c r="AT19" s="208" t="s">
        <v>1499</v>
      </c>
      <c r="AU19" s="209">
        <v>2130.0</v>
      </c>
      <c r="AV19" s="209">
        <v>2190.0</v>
      </c>
      <c r="AW19" s="209">
        <v>2130.0</v>
      </c>
      <c r="AX19" s="209">
        <v>2170.0</v>
      </c>
      <c r="AY19" s="180">
        <v>2165.462</v>
      </c>
      <c r="AZ19" s="166">
        <v>6197.318</v>
      </c>
      <c r="BA19" s="181">
        <f t="shared" ref="BA19:BB19" si="74">(AY19-AY18)/AY18</f>
        <v>0.02843576236</v>
      </c>
      <c r="BB19" s="181">
        <f t="shared" si="74"/>
        <v>0.009434314152</v>
      </c>
      <c r="BC19" s="166"/>
      <c r="BD19" s="166"/>
      <c r="BE19" s="166">
        <v>2.31992E7</v>
      </c>
      <c r="BF19" s="166">
        <v>1.04841E10</v>
      </c>
      <c r="BG19" s="166">
        <f t="shared" si="8"/>
        <v>0.002212798428</v>
      </c>
      <c r="BH19" s="181">
        <f t="shared" si="9"/>
        <v>0.0132643878</v>
      </c>
      <c r="BI19" s="166"/>
      <c r="BJ19" s="166">
        <f t="shared" si="10"/>
        <v>0.001901646302</v>
      </c>
    </row>
    <row r="20">
      <c r="A20" s="208" t="s">
        <v>1500</v>
      </c>
      <c r="B20" s="209">
        <v>1700.0</v>
      </c>
      <c r="C20" s="209">
        <v>1705.0</v>
      </c>
      <c r="D20" s="209">
        <v>1665.0</v>
      </c>
      <c r="E20" s="209">
        <v>1680.0</v>
      </c>
      <c r="F20" s="180">
        <v>1580.769</v>
      </c>
      <c r="G20" s="166">
        <v>5191.912</v>
      </c>
      <c r="H20" s="181">
        <f t="shared" ref="H20:I20" si="75">(F20-F19)/F19</f>
        <v>-0.01176428666</v>
      </c>
      <c r="I20" s="181">
        <f t="shared" si="75"/>
        <v>-0.007596070992</v>
      </c>
      <c r="J20" s="166"/>
      <c r="K20" s="166"/>
      <c r="L20" s="166">
        <v>9291300.0</v>
      </c>
      <c r="M20" s="166">
        <v>1.04841E10</v>
      </c>
      <c r="N20" s="7">
        <f t="shared" si="2"/>
        <v>0.0008862277163</v>
      </c>
      <c r="P20" s="208" t="s">
        <v>1501</v>
      </c>
      <c r="Q20" s="209">
        <v>3460.0</v>
      </c>
      <c r="R20" s="209">
        <v>3500.0</v>
      </c>
      <c r="S20" s="209">
        <v>3440.0</v>
      </c>
      <c r="T20" s="209">
        <v>3480.0</v>
      </c>
      <c r="U20" s="180">
        <v>3345.778</v>
      </c>
      <c r="V20" s="166">
        <v>6167.666</v>
      </c>
      <c r="W20" s="181">
        <f t="shared" ref="W20:X20" si="76">(U20-U19)/U19</f>
        <v>0.01457740623</v>
      </c>
      <c r="X20" s="181">
        <f t="shared" si="76"/>
        <v>0.005494490267</v>
      </c>
      <c r="Y20" s="166"/>
      <c r="Z20" s="166"/>
      <c r="AA20" s="166">
        <v>2.19197E7</v>
      </c>
      <c r="AB20" s="166">
        <v>1.04841E10</v>
      </c>
      <c r="AC20" s="7">
        <f t="shared" si="4"/>
        <v>0.002090756479</v>
      </c>
      <c r="AE20" s="208" t="s">
        <v>1502</v>
      </c>
      <c r="AF20" s="209">
        <v>2640.0</v>
      </c>
      <c r="AG20" s="209">
        <v>2690.0</v>
      </c>
      <c r="AH20" s="209">
        <v>2640.0</v>
      </c>
      <c r="AI20" s="209">
        <v>2660.0</v>
      </c>
      <c r="AJ20" s="180">
        <v>2597.217</v>
      </c>
      <c r="AK20" s="166">
        <v>6176.094</v>
      </c>
      <c r="AL20" s="181">
        <f t="shared" ref="AL20:AM20" si="77">(AJ20-AJ19)/AJ19</f>
        <v>0.01915714074</v>
      </c>
      <c r="AM20" s="181">
        <f t="shared" si="77"/>
        <v>0.01549310434</v>
      </c>
      <c r="AN20" s="166"/>
      <c r="AO20" s="166"/>
      <c r="AP20" s="166">
        <v>2.76162E7</v>
      </c>
      <c r="AQ20" s="166">
        <v>1.04841E10</v>
      </c>
      <c r="AR20" s="7">
        <f t="shared" si="6"/>
        <v>0.00263410307</v>
      </c>
      <c r="AT20" s="208" t="s">
        <v>1503</v>
      </c>
      <c r="AU20" s="209">
        <v>2180.0</v>
      </c>
      <c r="AV20" s="209">
        <v>2190.0</v>
      </c>
      <c r="AW20" s="209">
        <v>2130.0</v>
      </c>
      <c r="AX20" s="209">
        <v>2160.0</v>
      </c>
      <c r="AY20" s="180">
        <v>2155.483</v>
      </c>
      <c r="AZ20" s="166">
        <v>6211.592</v>
      </c>
      <c r="BA20" s="181">
        <f t="shared" ref="BA20:BB20" si="78">(AY20-AY19)/AY19</f>
        <v>-0.004608254497</v>
      </c>
      <c r="BB20" s="181">
        <f t="shared" si="78"/>
        <v>0.002303254408</v>
      </c>
      <c r="BC20" s="166"/>
      <c r="BD20" s="166"/>
      <c r="BE20" s="166">
        <v>1.95567E7</v>
      </c>
      <c r="BF20" s="166">
        <v>1.04841E10</v>
      </c>
      <c r="BG20" s="166">
        <f t="shared" si="8"/>
        <v>0.001865367557</v>
      </c>
      <c r="BH20" s="181">
        <f t="shared" si="9"/>
        <v>0.004340501456</v>
      </c>
      <c r="BI20" s="166"/>
      <c r="BJ20" s="166">
        <f t="shared" si="10"/>
        <v>0.001869113706</v>
      </c>
    </row>
    <row r="21">
      <c r="A21" s="208" t="s">
        <v>1504</v>
      </c>
      <c r="B21" s="209">
        <v>1680.0</v>
      </c>
      <c r="C21" s="209">
        <v>1680.0</v>
      </c>
      <c r="D21" s="209">
        <v>1650.0</v>
      </c>
      <c r="E21" s="209">
        <v>1655.0</v>
      </c>
      <c r="F21" s="180">
        <v>1557.245</v>
      </c>
      <c r="G21" s="166">
        <v>5162.477</v>
      </c>
      <c r="H21" s="181">
        <f t="shared" ref="H21:I21" si="79">(F21-F20)/F20</f>
        <v>-0.0148813647</v>
      </c>
      <c r="I21" s="181">
        <f t="shared" si="79"/>
        <v>-0.005669395013</v>
      </c>
      <c r="J21" s="166"/>
      <c r="K21" s="166"/>
      <c r="L21" s="166">
        <v>3961600.0</v>
      </c>
      <c r="M21" s="166">
        <v>1.04841E10</v>
      </c>
      <c r="N21" s="7">
        <f t="shared" si="2"/>
        <v>0.0003778674374</v>
      </c>
      <c r="P21" s="208" t="s">
        <v>1505</v>
      </c>
      <c r="Q21" s="209">
        <v>3500.0</v>
      </c>
      <c r="R21" s="209">
        <v>3520.0</v>
      </c>
      <c r="S21" s="209">
        <v>3460.0</v>
      </c>
      <c r="T21" s="209">
        <v>3470.0</v>
      </c>
      <c r="U21" s="180">
        <v>3336.163</v>
      </c>
      <c r="V21" s="166">
        <v>6109.482</v>
      </c>
      <c r="W21" s="181">
        <f t="shared" ref="W21:X21" si="80">(U21-U20)/U20</f>
        <v>-0.002873771063</v>
      </c>
      <c r="X21" s="181">
        <f t="shared" si="80"/>
        <v>-0.009433714472</v>
      </c>
      <c r="Y21" s="166"/>
      <c r="Z21" s="166"/>
      <c r="AA21" s="166">
        <v>2.73219E7</v>
      </c>
      <c r="AB21" s="166">
        <v>1.04841E10</v>
      </c>
      <c r="AC21" s="7">
        <f t="shared" si="4"/>
        <v>0.002606031991</v>
      </c>
      <c r="AE21" s="208" t="s">
        <v>1506</v>
      </c>
      <c r="AF21" s="209">
        <v>2640.0</v>
      </c>
      <c r="AG21" s="209">
        <v>2670.0</v>
      </c>
      <c r="AH21" s="209">
        <v>2590.0</v>
      </c>
      <c r="AI21" s="209">
        <v>2600.0</v>
      </c>
      <c r="AJ21" s="180">
        <v>2538.633</v>
      </c>
      <c r="AK21" s="166">
        <v>6147.876</v>
      </c>
      <c r="AL21" s="181">
        <f t="shared" ref="AL21:AM21" si="81">(AJ21-AJ20)/AJ20</f>
        <v>-0.02255645177</v>
      </c>
      <c r="AM21" s="181">
        <f t="shared" si="81"/>
        <v>-0.004568907144</v>
      </c>
      <c r="AN21" s="166"/>
      <c r="AO21" s="166"/>
      <c r="AP21" s="166">
        <v>2.84559E7</v>
      </c>
      <c r="AQ21" s="166">
        <v>1.04841E10</v>
      </c>
      <c r="AR21" s="7">
        <f t="shared" si="6"/>
        <v>0.002714195782</v>
      </c>
      <c r="AT21" s="208" t="s">
        <v>1507</v>
      </c>
      <c r="AU21" s="209">
        <v>2180.0</v>
      </c>
      <c r="AV21" s="209">
        <v>2190.0</v>
      </c>
      <c r="AW21" s="209">
        <v>2140.0</v>
      </c>
      <c r="AX21" s="209">
        <v>2180.0</v>
      </c>
      <c r="AY21" s="180">
        <v>2175.441</v>
      </c>
      <c r="AZ21" s="166">
        <v>6244.352</v>
      </c>
      <c r="BA21" s="181">
        <f t="shared" ref="BA21:BB21" si="82">(AY21-AY20)/AY20</f>
        <v>0.009259177641</v>
      </c>
      <c r="BB21" s="181">
        <f t="shared" si="82"/>
        <v>0.00527401027</v>
      </c>
      <c r="BC21" s="166"/>
      <c r="BD21" s="166"/>
      <c r="BE21" s="166">
        <v>1.08876E7</v>
      </c>
      <c r="BF21" s="166">
        <v>1.04841E10</v>
      </c>
      <c r="BG21" s="166">
        <f t="shared" si="8"/>
        <v>0.001038486852</v>
      </c>
      <c r="BH21" s="181">
        <f t="shared" si="9"/>
        <v>-0.007763102474</v>
      </c>
      <c r="BI21" s="166"/>
      <c r="BJ21" s="166">
        <f t="shared" si="10"/>
        <v>0.001684145516</v>
      </c>
    </row>
    <row r="22">
      <c r="A22" s="208" t="s">
        <v>1508</v>
      </c>
      <c r="B22" s="209">
        <v>1655.0</v>
      </c>
      <c r="C22" s="209">
        <v>1680.0</v>
      </c>
      <c r="D22" s="209">
        <v>1635.0</v>
      </c>
      <c r="E22" s="209">
        <v>1650.0</v>
      </c>
      <c r="F22" s="180">
        <v>1552.541</v>
      </c>
      <c r="G22" s="166">
        <v>5111.392</v>
      </c>
      <c r="H22" s="181">
        <f t="shared" ref="H22:I22" si="83">(F22-F21)/F21</f>
        <v>-0.003020719283</v>
      </c>
      <c r="I22" s="181">
        <f t="shared" si="83"/>
        <v>-0.009895443602</v>
      </c>
      <c r="J22" s="166"/>
      <c r="K22" s="166"/>
      <c r="L22" s="166">
        <v>5526800.0</v>
      </c>
      <c r="M22" s="166">
        <v>1.04841E10</v>
      </c>
      <c r="N22" s="7">
        <f t="shared" si="2"/>
        <v>0.0005271601759</v>
      </c>
      <c r="P22" s="208" t="s">
        <v>1509</v>
      </c>
      <c r="Q22" s="209">
        <v>3490.0</v>
      </c>
      <c r="R22" s="209">
        <v>3520.0</v>
      </c>
      <c r="S22" s="209">
        <v>3480.0</v>
      </c>
      <c r="T22" s="209">
        <v>3510.0</v>
      </c>
      <c r="U22" s="180">
        <v>3374.621</v>
      </c>
      <c r="V22" s="166">
        <v>6183.391</v>
      </c>
      <c r="W22" s="181">
        <f t="shared" ref="W22:X22" si="84">(U22-U21)/U21</f>
        <v>0.01152761421</v>
      </c>
      <c r="X22" s="181">
        <f t="shared" si="84"/>
        <v>0.01209742495</v>
      </c>
      <c r="Y22" s="166"/>
      <c r="Z22" s="166"/>
      <c r="AA22" s="166">
        <v>2.19593E7</v>
      </c>
      <c r="AB22" s="166">
        <v>1.04841E10</v>
      </c>
      <c r="AC22" s="7">
        <f t="shared" si="4"/>
        <v>0.002094533627</v>
      </c>
      <c r="AE22" s="208" t="s">
        <v>1510</v>
      </c>
      <c r="AF22" s="209">
        <v>2570.0</v>
      </c>
      <c r="AG22" s="209">
        <v>2610.0</v>
      </c>
      <c r="AH22" s="209">
        <v>2570.0</v>
      </c>
      <c r="AI22" s="209">
        <v>2580.0</v>
      </c>
      <c r="AJ22" s="180">
        <v>2519.105</v>
      </c>
      <c r="AK22" s="166">
        <v>6163.596</v>
      </c>
      <c r="AL22" s="181">
        <f t="shared" ref="AL22:AM22" si="85">(AJ22-AJ21)/AJ21</f>
        <v>-0.007692328903</v>
      </c>
      <c r="AM22" s="181">
        <f t="shared" si="85"/>
        <v>0.002556980655</v>
      </c>
      <c r="AN22" s="166"/>
      <c r="AO22" s="166"/>
      <c r="AP22" s="166">
        <v>2.24582E7</v>
      </c>
      <c r="AQ22" s="166">
        <v>1.04841E10</v>
      </c>
      <c r="AR22" s="7">
        <f t="shared" si="6"/>
        <v>0.002142119972</v>
      </c>
      <c r="AT22" s="208" t="s">
        <v>1511</v>
      </c>
      <c r="AU22" s="209">
        <v>2180.0</v>
      </c>
      <c r="AV22" s="209">
        <v>2200.0</v>
      </c>
      <c r="AW22" s="209">
        <v>2150.0</v>
      </c>
      <c r="AX22" s="209">
        <v>2190.0</v>
      </c>
      <c r="AY22" s="180">
        <v>2185.421</v>
      </c>
      <c r="AZ22" s="166">
        <v>6287.25</v>
      </c>
      <c r="BA22" s="181">
        <f t="shared" ref="BA22:BB22" si="86">(AY22-AY21)/AY21</f>
        <v>0.004587575577</v>
      </c>
      <c r="BB22" s="181">
        <f t="shared" si="86"/>
        <v>0.006869888181</v>
      </c>
      <c r="BC22" s="166"/>
      <c r="BD22" s="166"/>
      <c r="BE22" s="166">
        <v>1.78301E7</v>
      </c>
      <c r="BF22" s="166">
        <v>1.04841E10</v>
      </c>
      <c r="BG22" s="166">
        <f t="shared" si="8"/>
        <v>0.001700680077</v>
      </c>
      <c r="BH22" s="181">
        <f t="shared" si="9"/>
        <v>0.0013505354</v>
      </c>
      <c r="BI22" s="166"/>
      <c r="BJ22" s="166">
        <f t="shared" si="10"/>
        <v>0.001616123463</v>
      </c>
    </row>
    <row r="23">
      <c r="A23" s="208" t="s">
        <v>1512</v>
      </c>
      <c r="B23" s="209">
        <v>1645.0</v>
      </c>
      <c r="C23" s="209">
        <v>1660.0</v>
      </c>
      <c r="D23" s="209">
        <v>1615.0</v>
      </c>
      <c r="E23" s="209">
        <v>1630.0</v>
      </c>
      <c r="F23" s="180">
        <v>1533.722</v>
      </c>
      <c r="G23" s="166">
        <v>5042.87</v>
      </c>
      <c r="H23" s="181">
        <f t="shared" ref="H23:I23" si="87">(F23-F22)/F22</f>
        <v>-0.01212141902</v>
      </c>
      <c r="I23" s="181">
        <f t="shared" si="87"/>
        <v>-0.01340574153</v>
      </c>
      <c r="J23" s="166"/>
      <c r="K23" s="166"/>
      <c r="L23" s="166">
        <v>5903700.0</v>
      </c>
      <c r="M23" s="166">
        <v>1.04841E10</v>
      </c>
      <c r="N23" s="7">
        <f t="shared" si="2"/>
        <v>0.0005631098521</v>
      </c>
      <c r="P23" s="208" t="s">
        <v>1513</v>
      </c>
      <c r="Q23" s="209">
        <v>3510.0</v>
      </c>
      <c r="R23" s="209">
        <v>3530.0</v>
      </c>
      <c r="S23" s="209">
        <v>3490.0</v>
      </c>
      <c r="T23" s="209">
        <v>3500.0</v>
      </c>
      <c r="U23" s="180">
        <v>3365.007</v>
      </c>
      <c r="V23" s="166">
        <v>6221.013</v>
      </c>
      <c r="W23" s="181">
        <f t="shared" ref="W23:X23" si="88">(U23-U22)/U22</f>
        <v>-0.002848912515</v>
      </c>
      <c r="X23" s="181">
        <f t="shared" si="88"/>
        <v>0.006084363742</v>
      </c>
      <c r="Y23" s="166"/>
      <c r="Z23" s="166"/>
      <c r="AA23" s="166">
        <v>1.30472E7</v>
      </c>
      <c r="AB23" s="166">
        <v>1.04841E10</v>
      </c>
      <c r="AC23" s="7">
        <f t="shared" si="4"/>
        <v>0.001244474967</v>
      </c>
      <c r="AE23" s="208" t="s">
        <v>1514</v>
      </c>
      <c r="AF23" s="209">
        <v>2580.0</v>
      </c>
      <c r="AG23" s="209">
        <v>2580.0</v>
      </c>
      <c r="AH23" s="209">
        <v>2580.0</v>
      </c>
      <c r="AI23" s="209">
        <v>2580.0</v>
      </c>
      <c r="AJ23" s="180">
        <v>2519.105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1.04841E10</v>
      </c>
      <c r="AR23" s="7">
        <f t="shared" si="6"/>
        <v>0</v>
      </c>
      <c r="AT23" s="208" t="s">
        <v>1515</v>
      </c>
      <c r="AU23" s="209">
        <v>2180.0</v>
      </c>
      <c r="AV23" s="209">
        <v>2210.0</v>
      </c>
      <c r="AW23" s="209">
        <v>2150.0</v>
      </c>
      <c r="AX23" s="209">
        <v>2150.0</v>
      </c>
      <c r="AY23" s="180">
        <v>2145.504</v>
      </c>
      <c r="AZ23" s="166">
        <v>6249.93</v>
      </c>
      <c r="BA23" s="181">
        <f t="shared" ref="BA23:BB23" si="90">(AY23-AY22)/AY22</f>
        <v>-0.01826513061</v>
      </c>
      <c r="BB23" s="181">
        <f t="shared" si="90"/>
        <v>-0.005935822498</v>
      </c>
      <c r="BC23" s="166"/>
      <c r="BD23" s="166"/>
      <c r="BE23" s="166">
        <v>1.61E7</v>
      </c>
      <c r="BF23" s="166">
        <v>1.04841E10</v>
      </c>
      <c r="BG23" s="166">
        <f t="shared" si="8"/>
        <v>0.001535658759</v>
      </c>
      <c r="BH23" s="181">
        <f t="shared" si="9"/>
        <v>-0.008308865535</v>
      </c>
      <c r="BI23" s="166"/>
      <c r="BJ23" s="166">
        <f t="shared" si="10"/>
        <v>0.0008358108946</v>
      </c>
    </row>
    <row r="24">
      <c r="A24" s="211" t="s">
        <v>1516</v>
      </c>
      <c r="B24" s="212">
        <v>1630.0</v>
      </c>
      <c r="C24" s="212">
        <v>1655.0</v>
      </c>
      <c r="D24" s="212">
        <v>1610.0</v>
      </c>
      <c r="E24" s="212">
        <v>1630.0</v>
      </c>
      <c r="F24" s="184">
        <v>1533.722</v>
      </c>
      <c r="G24" s="183">
        <v>5027.704</v>
      </c>
      <c r="H24" s="185">
        <f t="shared" ref="H24:I24" si="91">(F24-F23)/F23</f>
        <v>0</v>
      </c>
      <c r="I24" s="185">
        <f t="shared" si="91"/>
        <v>-0.003007414429</v>
      </c>
      <c r="J24" s="185">
        <f t="shared" ref="J24:J34" si="96">$G$65+(I24*$G$66)</f>
        <v>-0.00289282133</v>
      </c>
      <c r="K24" s="185">
        <f t="shared" ref="K24:K34" si="97">H24-J24</f>
        <v>0.00289282133</v>
      </c>
      <c r="L24" s="183">
        <v>6330400.0</v>
      </c>
      <c r="M24" s="183">
        <v>1.04841E10</v>
      </c>
      <c r="N24" s="186">
        <f t="shared" si="2"/>
        <v>0.0006038095783</v>
      </c>
      <c r="O24" s="186"/>
      <c r="P24" s="211" t="s">
        <v>1517</v>
      </c>
      <c r="Q24" s="212">
        <v>3500.0</v>
      </c>
      <c r="R24" s="212">
        <v>3500.0</v>
      </c>
      <c r="S24" s="212">
        <v>3500.0</v>
      </c>
      <c r="T24" s="212">
        <v>3500.0</v>
      </c>
      <c r="U24" s="184">
        <v>3365.007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0.004847</v>
      </c>
      <c r="Z24" s="185">
        <f t="shared" ref="Z24:Z34" si="100">W24-Y24</f>
        <v>-0.004847</v>
      </c>
      <c r="AA24" s="183">
        <v>0.0</v>
      </c>
      <c r="AB24" s="183">
        <v>1.04841E10</v>
      </c>
      <c r="AC24" s="186">
        <f t="shared" si="4"/>
        <v>0</v>
      </c>
      <c r="AD24" s="186"/>
      <c r="AE24" s="211" t="s">
        <v>1518</v>
      </c>
      <c r="AF24" s="212">
        <v>2580.0</v>
      </c>
      <c r="AG24" s="212">
        <v>2580.0</v>
      </c>
      <c r="AH24" s="212">
        <v>2580.0</v>
      </c>
      <c r="AI24" s="212">
        <v>2580.0</v>
      </c>
      <c r="AJ24" s="184">
        <v>2519.105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-0.01298767697</v>
      </c>
      <c r="AO24" s="185">
        <f t="shared" ref="AO24:AO34" si="103">AL24-AN24</f>
        <v>0.01298767697</v>
      </c>
      <c r="AP24" s="183">
        <v>0.0</v>
      </c>
      <c r="AQ24" s="183">
        <v>1.04841E10</v>
      </c>
      <c r="AR24" s="186">
        <f t="shared" si="6"/>
        <v>0</v>
      </c>
      <c r="AS24" s="186"/>
      <c r="AT24" s="211" t="s">
        <v>1519</v>
      </c>
      <c r="AU24" s="212">
        <v>2150.0</v>
      </c>
      <c r="AV24" s="212">
        <v>2160.0</v>
      </c>
      <c r="AW24" s="212">
        <v>2130.0</v>
      </c>
      <c r="AX24" s="212">
        <v>2130.0</v>
      </c>
      <c r="AY24" s="184">
        <v>2125.546</v>
      </c>
      <c r="AZ24" s="183">
        <v>6284.372</v>
      </c>
      <c r="BA24" s="185">
        <f t="shared" ref="BA24:BB24" si="94">(AY24-AY23)/AY23</f>
        <v>-0.009302243203</v>
      </c>
      <c r="BB24" s="185">
        <f t="shared" si="94"/>
        <v>0.005510781721</v>
      </c>
      <c r="BC24" s="185">
        <f t="shared" ref="BC24:BC34" si="105">$AZ$65+(BB24*$AZ$66)</f>
        <v>0.006451673331</v>
      </c>
      <c r="BD24" s="185">
        <f t="shared" ref="BD24:BD34" si="106">BA24-BC24</f>
        <v>-0.01575391653</v>
      </c>
      <c r="BE24" s="183">
        <v>1.62795E7</v>
      </c>
      <c r="BF24" s="183">
        <v>1.04841E10</v>
      </c>
      <c r="BG24" s="183">
        <f t="shared" si="8"/>
        <v>0.001552779924</v>
      </c>
      <c r="BH24" s="187">
        <f t="shared" si="9"/>
        <v>-0.002325560801</v>
      </c>
      <c r="BI24" s="214">
        <f t="shared" ref="BI24:BI34" si="107">average(BD24,AO24,Z24,K24)</f>
        <v>-0.00118010456</v>
      </c>
      <c r="BJ24" s="183">
        <f t="shared" si="10"/>
        <v>0.0005391473755</v>
      </c>
    </row>
    <row r="25">
      <c r="A25" s="208" t="s">
        <v>1520</v>
      </c>
      <c r="B25" s="209">
        <v>1655.0</v>
      </c>
      <c r="C25" s="209">
        <v>1660.0</v>
      </c>
      <c r="D25" s="209">
        <v>1635.0</v>
      </c>
      <c r="E25" s="209">
        <v>1645.0</v>
      </c>
      <c r="F25" s="180">
        <v>1547.836</v>
      </c>
      <c r="G25" s="166">
        <v>5102.954</v>
      </c>
      <c r="H25" s="181">
        <f t="shared" ref="H25:I25" si="95">(F25-F24)/F24</f>
        <v>0.009202449988</v>
      </c>
      <c r="I25" s="181">
        <f t="shared" si="95"/>
        <v>0.01496707046</v>
      </c>
      <c r="J25" s="181">
        <f t="shared" si="96"/>
        <v>0.02425238954</v>
      </c>
      <c r="K25" s="181">
        <f t="shared" si="97"/>
        <v>-0.01504993955</v>
      </c>
      <c r="L25" s="166">
        <v>5252800.0</v>
      </c>
      <c r="M25" s="166">
        <v>1.04841E10</v>
      </c>
      <c r="N25" s="7">
        <f t="shared" si="2"/>
        <v>0.0005010253622</v>
      </c>
      <c r="P25" s="208" t="s">
        <v>1521</v>
      </c>
      <c r="Q25" s="209">
        <v>3500.0</v>
      </c>
      <c r="R25" s="209">
        <v>3500.0</v>
      </c>
      <c r="S25" s="209">
        <v>3500.0</v>
      </c>
      <c r="T25" s="209">
        <v>3500.0</v>
      </c>
      <c r="U25" s="180">
        <v>3365.007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0.002014222817</v>
      </c>
      <c r="Z25" s="181">
        <f t="shared" si="100"/>
        <v>-0.002014222817</v>
      </c>
      <c r="AA25" s="166">
        <v>0.0</v>
      </c>
      <c r="AB25" s="166">
        <v>1.04841E10</v>
      </c>
      <c r="AC25" s="7">
        <f t="shared" si="4"/>
        <v>0</v>
      </c>
      <c r="AE25" s="208" t="s">
        <v>1522</v>
      </c>
      <c r="AF25" s="209">
        <v>2560.0</v>
      </c>
      <c r="AG25" s="209">
        <v>2590.0</v>
      </c>
      <c r="AH25" s="209">
        <v>2540.0</v>
      </c>
      <c r="AI25" s="209">
        <v>2540.0</v>
      </c>
      <c r="AJ25" s="180">
        <v>2480.049</v>
      </c>
      <c r="AK25" s="166">
        <v>6127.85</v>
      </c>
      <c r="AL25" s="181">
        <f t="shared" ref="AL25:AM25" si="101">(AJ25-AJ24)/AJ24</f>
        <v>-0.01550391905</v>
      </c>
      <c r="AM25" s="181">
        <f t="shared" si="101"/>
        <v>0</v>
      </c>
      <c r="AN25" s="181">
        <f t="shared" si="102"/>
        <v>-0.00082</v>
      </c>
      <c r="AO25" s="181">
        <f t="shared" si="103"/>
        <v>-0.01468391905</v>
      </c>
      <c r="AP25" s="166">
        <v>1.16121E7</v>
      </c>
      <c r="AQ25" s="166">
        <v>1.04841E10</v>
      </c>
      <c r="AR25" s="7">
        <f t="shared" si="6"/>
        <v>0.001107591496</v>
      </c>
      <c r="AT25" s="208" t="s">
        <v>1523</v>
      </c>
      <c r="AU25" s="209">
        <v>2160.0</v>
      </c>
      <c r="AV25" s="209">
        <v>2170.0</v>
      </c>
      <c r="AW25" s="209">
        <v>2120.0</v>
      </c>
      <c r="AX25" s="209">
        <v>2120.0</v>
      </c>
      <c r="AY25" s="180">
        <v>2115.567</v>
      </c>
      <c r="AZ25" s="166">
        <v>6305.91</v>
      </c>
      <c r="BA25" s="181">
        <f t="shared" ref="BA25:BB25" si="104">(AY25-AY24)/AY24</f>
        <v>-0.004694793714</v>
      </c>
      <c r="BB25" s="181">
        <f t="shared" si="104"/>
        <v>0.00342723187</v>
      </c>
      <c r="BC25" s="181">
        <f t="shared" si="105"/>
        <v>0.003967015132</v>
      </c>
      <c r="BD25" s="181">
        <f t="shared" si="106"/>
        <v>-0.008661808846</v>
      </c>
      <c r="BE25" s="166">
        <v>7036100.0</v>
      </c>
      <c r="BF25" s="166">
        <v>1.04841E10</v>
      </c>
      <c r="BG25" s="166">
        <f t="shared" si="8"/>
        <v>0.0006711210309</v>
      </c>
      <c r="BH25" s="188">
        <f t="shared" si="9"/>
        <v>-0.002749065694</v>
      </c>
      <c r="BI25" s="215">
        <f t="shared" si="107"/>
        <v>-0.01010247257</v>
      </c>
      <c r="BJ25" s="166">
        <f t="shared" si="10"/>
        <v>0.0005699344722</v>
      </c>
    </row>
    <row r="26">
      <c r="A26" s="208" t="s">
        <v>1524</v>
      </c>
      <c r="B26" s="209">
        <v>1650.0</v>
      </c>
      <c r="C26" s="209">
        <v>1765.0</v>
      </c>
      <c r="D26" s="209">
        <v>1650.0</v>
      </c>
      <c r="E26" s="209">
        <v>1745.0</v>
      </c>
      <c r="F26" s="180">
        <v>1641.929</v>
      </c>
      <c r="G26" s="166">
        <v>5209.445</v>
      </c>
      <c r="H26" s="181">
        <f t="shared" ref="H26:I26" si="108">(F26-F25)/F25</f>
        <v>0.06079003202</v>
      </c>
      <c r="I26" s="181">
        <f t="shared" si="108"/>
        <v>0.02086850087</v>
      </c>
      <c r="J26" s="181">
        <f t="shared" si="96"/>
        <v>0.03316477697</v>
      </c>
      <c r="K26" s="181">
        <f t="shared" si="97"/>
        <v>0.02762525505</v>
      </c>
      <c r="L26" s="166">
        <v>1.6235E7</v>
      </c>
      <c r="M26" s="166">
        <v>1.04841E10</v>
      </c>
      <c r="N26" s="7">
        <f t="shared" si="2"/>
        <v>0.001548535401</v>
      </c>
      <c r="P26" s="208" t="s">
        <v>1525</v>
      </c>
      <c r="Q26" s="209">
        <v>3530.0</v>
      </c>
      <c r="R26" s="209">
        <v>3530.0</v>
      </c>
      <c r="S26" s="209">
        <v>3490.0</v>
      </c>
      <c r="T26" s="209">
        <v>3490.0</v>
      </c>
      <c r="U26" s="180">
        <v>3355.392</v>
      </c>
      <c r="V26" s="166">
        <v>6277.165</v>
      </c>
      <c r="W26" s="181">
        <f t="shared" ref="W26:X26" si="109">(U26-U25)/U25</f>
        <v>-0.002857349182</v>
      </c>
      <c r="X26" s="181">
        <f t="shared" si="109"/>
        <v>0</v>
      </c>
      <c r="Y26" s="181">
        <f t="shared" si="99"/>
        <v>0.004847</v>
      </c>
      <c r="Z26" s="181">
        <f t="shared" si="100"/>
        <v>-0.007704349182</v>
      </c>
      <c r="AA26" s="166">
        <v>1.72215E7</v>
      </c>
      <c r="AB26" s="166">
        <v>1.04841E10</v>
      </c>
      <c r="AC26" s="7">
        <f t="shared" si="4"/>
        <v>0.001642630269</v>
      </c>
      <c r="AE26" s="208" t="s">
        <v>1526</v>
      </c>
      <c r="AF26" s="209">
        <v>2600.0</v>
      </c>
      <c r="AG26" s="209">
        <v>2620.0</v>
      </c>
      <c r="AH26" s="209">
        <v>2560.0</v>
      </c>
      <c r="AI26" s="209">
        <v>2570.0</v>
      </c>
      <c r="AJ26" s="180">
        <v>2509.341</v>
      </c>
      <c r="AK26" s="166">
        <v>6190.643</v>
      </c>
      <c r="AL26" s="181">
        <f t="shared" ref="AL26:AM26" si="110">(AJ26-AJ25)/AJ25</f>
        <v>0.01181105696</v>
      </c>
      <c r="AM26" s="181">
        <f t="shared" si="110"/>
        <v>0.01024715031</v>
      </c>
      <c r="AN26" s="181">
        <f t="shared" si="102"/>
        <v>0.02067896197</v>
      </c>
      <c r="AO26" s="181">
        <f t="shared" si="103"/>
        <v>-0.00886790501</v>
      </c>
      <c r="AP26" s="166">
        <v>1.53757E7</v>
      </c>
      <c r="AQ26" s="166">
        <v>1.04841E10</v>
      </c>
      <c r="AR26" s="7">
        <f t="shared" si="6"/>
        <v>0.001466573192</v>
      </c>
      <c r="AT26" s="208" t="s">
        <v>1527</v>
      </c>
      <c r="AU26" s="209">
        <v>2120.0</v>
      </c>
      <c r="AV26" s="209">
        <v>2150.0</v>
      </c>
      <c r="AW26" s="209">
        <v>2120.0</v>
      </c>
      <c r="AX26" s="209">
        <v>2130.0</v>
      </c>
      <c r="AY26" s="180">
        <v>2125.546</v>
      </c>
      <c r="AZ26" s="166">
        <v>6319.443</v>
      </c>
      <c r="BA26" s="181">
        <f t="shared" ref="BA26:BB26" si="111">(AY26-AY25)/AY25</f>
        <v>0.004716938769</v>
      </c>
      <c r="BB26" s="181">
        <f t="shared" si="111"/>
        <v>0.002146082009</v>
      </c>
      <c r="BC26" s="181">
        <f t="shared" si="105"/>
        <v>0.002439228548</v>
      </c>
      <c r="BD26" s="181">
        <f t="shared" si="106"/>
        <v>0.00227771022</v>
      </c>
      <c r="BE26" s="166">
        <v>1.30496E7</v>
      </c>
      <c r="BF26" s="166">
        <v>1.04841E10</v>
      </c>
      <c r="BG26" s="166">
        <f t="shared" si="8"/>
        <v>0.001244703885</v>
      </c>
      <c r="BH26" s="188">
        <f t="shared" si="9"/>
        <v>0.01861516964</v>
      </c>
      <c r="BI26" s="215">
        <f t="shared" si="107"/>
        <v>0.00333267777</v>
      </c>
      <c r="BJ26" s="166">
        <f t="shared" si="10"/>
        <v>0.001475610687</v>
      </c>
    </row>
    <row r="27">
      <c r="A27" s="208" t="s">
        <v>1528</v>
      </c>
      <c r="B27" s="209">
        <v>1750.0</v>
      </c>
      <c r="C27" s="209">
        <v>1785.0</v>
      </c>
      <c r="D27" s="209">
        <v>1740.0</v>
      </c>
      <c r="E27" s="209">
        <v>1770.0</v>
      </c>
      <c r="F27" s="180">
        <v>1665.453</v>
      </c>
      <c r="G27" s="166">
        <v>5302.566</v>
      </c>
      <c r="H27" s="181">
        <f t="shared" ref="H27:I27" si="112">(F27-F26)/F26</f>
        <v>0.01432705068</v>
      </c>
      <c r="I27" s="181">
        <f t="shared" si="112"/>
        <v>0.01787541667</v>
      </c>
      <c r="J27" s="181">
        <f t="shared" si="96"/>
        <v>0.02864459726</v>
      </c>
      <c r="K27" s="181">
        <f t="shared" si="97"/>
        <v>-0.01431754658</v>
      </c>
      <c r="L27" s="166">
        <v>1.60773E7</v>
      </c>
      <c r="M27" s="166">
        <v>1.04841E10</v>
      </c>
      <c r="N27" s="7">
        <f t="shared" si="2"/>
        <v>0.001533493576</v>
      </c>
      <c r="P27" s="208" t="s">
        <v>1529</v>
      </c>
      <c r="Q27" s="209">
        <v>3500.0</v>
      </c>
      <c r="R27" s="209">
        <v>3530.0</v>
      </c>
      <c r="S27" s="209">
        <v>3480.0</v>
      </c>
      <c r="T27" s="209">
        <v>3520.0</v>
      </c>
      <c r="U27" s="180">
        <v>3384.235</v>
      </c>
      <c r="V27" s="166">
        <v>6314.046</v>
      </c>
      <c r="W27" s="181">
        <f t="shared" ref="W27:X27" si="113">(U27-U26)/U26</f>
        <v>0.008596015011</v>
      </c>
      <c r="X27" s="181">
        <f t="shared" si="113"/>
        <v>0.005875423061</v>
      </c>
      <c r="Y27" s="181">
        <f t="shared" si="99"/>
        <v>0.003003057226</v>
      </c>
      <c r="Z27" s="181">
        <f t="shared" si="100"/>
        <v>0.005592957785</v>
      </c>
      <c r="AA27" s="166">
        <v>1.51468E7</v>
      </c>
      <c r="AB27" s="166">
        <v>1.04841E10</v>
      </c>
      <c r="AC27" s="7">
        <f t="shared" si="4"/>
        <v>0.00144474013</v>
      </c>
      <c r="AE27" s="208" t="s">
        <v>1530</v>
      </c>
      <c r="AF27" s="209">
        <v>2590.0</v>
      </c>
      <c r="AG27" s="209">
        <v>2610.0</v>
      </c>
      <c r="AH27" s="209">
        <v>2540.0</v>
      </c>
      <c r="AI27" s="209">
        <v>2540.0</v>
      </c>
      <c r="AJ27" s="180">
        <v>2480.049</v>
      </c>
      <c r="AK27" s="166">
        <v>6194.498</v>
      </c>
      <c r="AL27" s="181">
        <f t="shared" ref="AL27:AM27" si="114">(AJ27-AJ26)/AJ26</f>
        <v>-0.01167318431</v>
      </c>
      <c r="AM27" s="181">
        <f t="shared" si="114"/>
        <v>0.0006227139895</v>
      </c>
      <c r="AN27" s="181">
        <f t="shared" si="102"/>
        <v>0.0004864807266</v>
      </c>
      <c r="AO27" s="181">
        <f t="shared" si="103"/>
        <v>-0.01215966504</v>
      </c>
      <c r="AP27" s="166">
        <v>1.94468E7</v>
      </c>
      <c r="AQ27" s="166">
        <v>1.04841E10</v>
      </c>
      <c r="AR27" s="7">
        <f t="shared" si="6"/>
        <v>0.001854885016</v>
      </c>
      <c r="AT27" s="208" t="s">
        <v>1531</v>
      </c>
      <c r="AU27" s="209">
        <v>2140.0</v>
      </c>
      <c r="AV27" s="209">
        <v>2160.0</v>
      </c>
      <c r="AW27" s="209">
        <v>2140.0</v>
      </c>
      <c r="AX27" s="209">
        <v>2150.0</v>
      </c>
      <c r="AY27" s="180">
        <v>2145.504</v>
      </c>
      <c r="AZ27" s="166">
        <v>6329.314</v>
      </c>
      <c r="BA27" s="181">
        <f t="shared" ref="BA27:BB27" si="115">(AY27-AY26)/AY26</f>
        <v>0.009389587428</v>
      </c>
      <c r="BB27" s="181">
        <f t="shared" si="115"/>
        <v>0.001562004753</v>
      </c>
      <c r="BC27" s="181">
        <f t="shared" si="105"/>
        <v>0.001742709412</v>
      </c>
      <c r="BD27" s="181">
        <f t="shared" si="106"/>
        <v>0.007646878017</v>
      </c>
      <c r="BE27" s="166">
        <v>1.05649E7</v>
      </c>
      <c r="BF27" s="166">
        <v>1.04841E10</v>
      </c>
      <c r="BG27" s="166">
        <f t="shared" si="8"/>
        <v>0.001007706909</v>
      </c>
      <c r="BH27" s="188">
        <f t="shared" si="9"/>
        <v>0.005159867202</v>
      </c>
      <c r="BI27" s="215">
        <f t="shared" si="107"/>
        <v>-0.003309343954</v>
      </c>
      <c r="BJ27" s="166">
        <f t="shared" si="10"/>
        <v>0.001460206408</v>
      </c>
    </row>
    <row r="28">
      <c r="A28" s="208" t="s">
        <v>1532</v>
      </c>
      <c r="B28" s="209">
        <v>1780.0</v>
      </c>
      <c r="C28" s="209">
        <v>1790.0</v>
      </c>
      <c r="D28" s="209">
        <v>1740.0</v>
      </c>
      <c r="E28" s="209">
        <v>1740.0</v>
      </c>
      <c r="F28" s="180">
        <v>1637.225</v>
      </c>
      <c r="G28" s="166">
        <v>5296.711</v>
      </c>
      <c r="H28" s="181">
        <f t="shared" ref="H28:I28" si="116">(F28-F27)/F27</f>
        <v>-0.01694914237</v>
      </c>
      <c r="I28" s="181">
        <f t="shared" si="116"/>
        <v>-0.00110418239</v>
      </c>
      <c r="J28" s="181">
        <f t="shared" si="96"/>
        <v>-0.00001854507912</v>
      </c>
      <c r="K28" s="181">
        <f t="shared" si="97"/>
        <v>-0.01693059729</v>
      </c>
      <c r="L28" s="166">
        <v>1.26014E7</v>
      </c>
      <c r="M28" s="166">
        <v>1.04841E10</v>
      </c>
      <c r="N28" s="7">
        <f t="shared" si="2"/>
        <v>0.001201953434</v>
      </c>
      <c r="P28" s="208" t="s">
        <v>1533</v>
      </c>
      <c r="Q28" s="209">
        <v>3530.0</v>
      </c>
      <c r="R28" s="209">
        <v>3610.0</v>
      </c>
      <c r="S28" s="209">
        <v>3520.0</v>
      </c>
      <c r="T28" s="209">
        <v>3570.0</v>
      </c>
      <c r="U28" s="180">
        <v>3432.307</v>
      </c>
      <c r="V28" s="166">
        <v>6355.654</v>
      </c>
      <c r="W28" s="181">
        <f t="shared" ref="W28:X28" si="117">(U28-U27)/U27</f>
        <v>0.01420468732</v>
      </c>
      <c r="X28" s="181">
        <f t="shared" si="117"/>
        <v>0.006589752434</v>
      </c>
      <c r="Y28" s="181">
        <f t="shared" si="99"/>
        <v>0.002778872096</v>
      </c>
      <c r="Z28" s="181">
        <f t="shared" si="100"/>
        <v>0.01142581523</v>
      </c>
      <c r="AA28" s="166">
        <v>1.73842E7</v>
      </c>
      <c r="AB28" s="166">
        <v>1.04841E10</v>
      </c>
      <c r="AC28" s="7">
        <f t="shared" si="4"/>
        <v>0.001658149007</v>
      </c>
      <c r="AE28" s="208" t="s">
        <v>1534</v>
      </c>
      <c r="AF28" s="209">
        <v>2540.0</v>
      </c>
      <c r="AG28" s="209">
        <v>2540.0</v>
      </c>
      <c r="AH28" s="209">
        <v>2540.0</v>
      </c>
      <c r="AI28" s="209">
        <v>2540.0</v>
      </c>
      <c r="AJ28" s="180">
        <v>2480.049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-0.00082</v>
      </c>
      <c r="AO28" s="181">
        <f t="shared" si="103"/>
        <v>0.00082</v>
      </c>
      <c r="AP28" s="166">
        <v>0.0</v>
      </c>
      <c r="AQ28" s="166">
        <v>1.04841E10</v>
      </c>
      <c r="AR28" s="7">
        <f t="shared" si="6"/>
        <v>0</v>
      </c>
      <c r="AT28" s="208" t="s">
        <v>1535</v>
      </c>
      <c r="AU28" s="209">
        <v>2160.0</v>
      </c>
      <c r="AV28" s="209">
        <v>2160.0</v>
      </c>
      <c r="AW28" s="209">
        <v>2120.0</v>
      </c>
      <c r="AX28" s="209">
        <v>2120.0</v>
      </c>
      <c r="AY28" s="180">
        <v>2115.567</v>
      </c>
      <c r="AZ28" s="166">
        <v>6299.539</v>
      </c>
      <c r="BA28" s="181">
        <f t="shared" ref="BA28:BB28" si="119">(AY28-AY27)/AY27</f>
        <v>-0.0139533648</v>
      </c>
      <c r="BB28" s="181">
        <f t="shared" si="119"/>
        <v>-0.004704301288</v>
      </c>
      <c r="BC28" s="181">
        <f t="shared" si="105"/>
        <v>-0.005729935737</v>
      </c>
      <c r="BD28" s="181">
        <f t="shared" si="106"/>
        <v>-0.008223429067</v>
      </c>
      <c r="BE28" s="166">
        <v>9180200.0</v>
      </c>
      <c r="BF28" s="166">
        <v>1.04841E10</v>
      </c>
      <c r="BG28" s="166">
        <f t="shared" si="8"/>
        <v>0.000875630717</v>
      </c>
      <c r="BH28" s="188">
        <f t="shared" si="9"/>
        <v>-0.004174454962</v>
      </c>
      <c r="BI28" s="215">
        <f t="shared" si="107"/>
        <v>-0.003227052782</v>
      </c>
      <c r="BJ28" s="166">
        <f t="shared" si="10"/>
        <v>0.0009339332895</v>
      </c>
    </row>
    <row r="29">
      <c r="A29" s="216">
        <v>42795.0</v>
      </c>
      <c r="B29" s="217">
        <v>1745.0</v>
      </c>
      <c r="C29" s="217">
        <v>1750.0</v>
      </c>
      <c r="D29" s="217">
        <v>1695.0</v>
      </c>
      <c r="E29" s="217">
        <v>1700.0</v>
      </c>
      <c r="F29" s="191">
        <v>1599.587</v>
      </c>
      <c r="G29" s="190">
        <v>5275.971</v>
      </c>
      <c r="H29" s="192">
        <f t="shared" ref="H29:I29" si="120">(F29-F28)/F28</f>
        <v>-0.0229888989</v>
      </c>
      <c r="I29" s="192">
        <f t="shared" si="120"/>
        <v>-0.003915637459</v>
      </c>
      <c r="J29" s="192">
        <f t="shared" si="96"/>
        <v>-0.004264427015</v>
      </c>
      <c r="K29" s="192">
        <f t="shared" si="97"/>
        <v>-0.01872447188</v>
      </c>
      <c r="L29" s="190">
        <v>5627400.0</v>
      </c>
      <c r="M29" s="190">
        <v>1.04841E10</v>
      </c>
      <c r="N29" s="193">
        <f t="shared" si="2"/>
        <v>0.0005367556586</v>
      </c>
      <c r="O29" s="193"/>
      <c r="P29" s="216">
        <v>43132.0</v>
      </c>
      <c r="Q29" s="217">
        <v>3560.0</v>
      </c>
      <c r="R29" s="217">
        <v>3620.0</v>
      </c>
      <c r="S29" s="217">
        <v>3560.0</v>
      </c>
      <c r="T29" s="217">
        <v>3590.0</v>
      </c>
      <c r="U29" s="191">
        <v>3451.535</v>
      </c>
      <c r="V29" s="190">
        <v>6339.238</v>
      </c>
      <c r="W29" s="192">
        <f t="shared" ref="W29:X29" si="121">(U29-U28)/U28</f>
        <v>0.005602062986</v>
      </c>
      <c r="X29" s="192">
        <f t="shared" si="121"/>
        <v>-0.002582897055</v>
      </c>
      <c r="Y29" s="192">
        <f t="shared" si="99"/>
        <v>0.005657616412</v>
      </c>
      <c r="Z29" s="192">
        <f t="shared" si="100"/>
        <v>-0.00005555342616</v>
      </c>
      <c r="AA29" s="190">
        <v>8291500.0</v>
      </c>
      <c r="AB29" s="190">
        <v>1.04841E10</v>
      </c>
      <c r="AC29" s="193">
        <f t="shared" si="4"/>
        <v>0.0007908642611</v>
      </c>
      <c r="AD29" s="193"/>
      <c r="AE29" s="216">
        <v>43497.0</v>
      </c>
      <c r="AF29" s="217">
        <v>2560.0</v>
      </c>
      <c r="AG29" s="217">
        <v>2580.0</v>
      </c>
      <c r="AH29" s="217">
        <v>2530.0</v>
      </c>
      <c r="AI29" s="217">
        <v>2550.0</v>
      </c>
      <c r="AJ29" s="191">
        <v>2489.813</v>
      </c>
      <c r="AK29" s="190">
        <v>6181.175</v>
      </c>
      <c r="AL29" s="192">
        <f t="shared" ref="AL29:AM29" si="122">(AJ29-AJ28)/AJ28</f>
        <v>0.003937018986</v>
      </c>
      <c r="AM29" s="192">
        <f t="shared" si="122"/>
        <v>-0.002150779611</v>
      </c>
      <c r="AN29" s="192">
        <f t="shared" si="102"/>
        <v>-0.005332428108</v>
      </c>
      <c r="AO29" s="192">
        <f t="shared" si="103"/>
        <v>0.009269447094</v>
      </c>
      <c r="AP29" s="190">
        <v>9700100.0</v>
      </c>
      <c r="AQ29" s="190">
        <v>1.04841E10</v>
      </c>
      <c r="AR29" s="193">
        <f t="shared" si="6"/>
        <v>0.0009252200952</v>
      </c>
      <c r="AS29" s="193"/>
      <c r="AT29" s="216">
        <v>43862.0</v>
      </c>
      <c r="AU29" s="217">
        <v>2150.0</v>
      </c>
      <c r="AV29" s="217">
        <v>2150.0</v>
      </c>
      <c r="AW29" s="217">
        <v>2110.0</v>
      </c>
      <c r="AX29" s="217">
        <v>2130.0</v>
      </c>
      <c r="AY29" s="191">
        <v>2125.546</v>
      </c>
      <c r="AZ29" s="190">
        <v>6283.581</v>
      </c>
      <c r="BA29" s="192">
        <f t="shared" ref="BA29:BB29" si="123">(AY29-AY28)/AY28</f>
        <v>0.004716938769</v>
      </c>
      <c r="BB29" s="192">
        <f t="shared" si="123"/>
        <v>-0.002533201239</v>
      </c>
      <c r="BC29" s="192">
        <f t="shared" si="105"/>
        <v>-0.003140872876</v>
      </c>
      <c r="BD29" s="192">
        <f t="shared" si="106"/>
        <v>0.007857811645</v>
      </c>
      <c r="BE29" s="190">
        <v>5433500.0</v>
      </c>
      <c r="BF29" s="190">
        <v>1.04841E10</v>
      </c>
      <c r="BG29" s="190">
        <f t="shared" si="8"/>
        <v>0.0005182609857</v>
      </c>
      <c r="BH29" s="202">
        <f t="shared" si="9"/>
        <v>-0.00218321954</v>
      </c>
      <c r="BI29" s="219">
        <f t="shared" si="107"/>
        <v>-0.0004131916428</v>
      </c>
      <c r="BJ29" s="190">
        <f t="shared" si="10"/>
        <v>0.0006927752501</v>
      </c>
    </row>
    <row r="30">
      <c r="A30" s="208">
        <v>42826.0</v>
      </c>
      <c r="B30" s="209">
        <v>1710.0</v>
      </c>
      <c r="C30" s="209">
        <v>1790.0</v>
      </c>
      <c r="D30" s="209">
        <v>1705.0</v>
      </c>
      <c r="E30" s="209">
        <v>1785.0</v>
      </c>
      <c r="F30" s="180">
        <v>1679.567</v>
      </c>
      <c r="G30" s="166">
        <v>5301.183</v>
      </c>
      <c r="H30" s="181">
        <f t="shared" ref="H30:I30" si="124">(F30-F29)/F29</f>
        <v>0.05000040635</v>
      </c>
      <c r="I30" s="181">
        <f t="shared" si="124"/>
        <v>0.004778646433</v>
      </c>
      <c r="J30" s="181">
        <f t="shared" si="96"/>
        <v>0.008865750072</v>
      </c>
      <c r="K30" s="181">
        <f t="shared" si="97"/>
        <v>0.04113465628</v>
      </c>
      <c r="L30" s="166">
        <v>1.97268E7</v>
      </c>
      <c r="M30" s="166">
        <v>1.04841E10</v>
      </c>
      <c r="N30" s="7">
        <f t="shared" si="2"/>
        <v>0.001881592125</v>
      </c>
      <c r="P30" s="208">
        <v>43160.0</v>
      </c>
      <c r="Q30" s="209">
        <v>3590.0</v>
      </c>
      <c r="R30" s="209">
        <v>3600.0</v>
      </c>
      <c r="S30" s="209">
        <v>3520.0</v>
      </c>
      <c r="T30" s="209">
        <v>3590.0</v>
      </c>
      <c r="U30" s="180">
        <v>3451.535</v>
      </c>
      <c r="V30" s="166">
        <v>6251.479</v>
      </c>
      <c r="W30" s="181">
        <f t="shared" ref="W30:X30" si="125">(U30-U29)/U29</f>
        <v>0</v>
      </c>
      <c r="X30" s="181">
        <f t="shared" si="125"/>
        <v>-0.01384377744</v>
      </c>
      <c r="Y30" s="181">
        <f t="shared" si="99"/>
        <v>0.009191731111</v>
      </c>
      <c r="Z30" s="181">
        <f t="shared" si="100"/>
        <v>-0.009191731111</v>
      </c>
      <c r="AA30" s="166">
        <v>1.36714E7</v>
      </c>
      <c r="AB30" s="166">
        <v>1.04841E10</v>
      </c>
      <c r="AC30" s="7">
        <f t="shared" si="4"/>
        <v>0.001304012743</v>
      </c>
      <c r="AE30" s="208">
        <v>43525.0</v>
      </c>
      <c r="AF30" s="209">
        <v>2550.0</v>
      </c>
      <c r="AG30" s="209">
        <v>2580.0</v>
      </c>
      <c r="AH30" s="209">
        <v>2510.0</v>
      </c>
      <c r="AI30" s="209">
        <v>2530.0</v>
      </c>
      <c r="AJ30" s="180">
        <v>2470.285</v>
      </c>
      <c r="AK30" s="166">
        <v>6221.01</v>
      </c>
      <c r="AL30" s="181">
        <f t="shared" ref="AL30:AM30" si="126">(AJ30-AJ29)/AJ29</f>
        <v>-0.007843159306</v>
      </c>
      <c r="AM30" s="181">
        <f t="shared" si="126"/>
        <v>0.006444567578</v>
      </c>
      <c r="AN30" s="181">
        <f t="shared" si="102"/>
        <v>0.0127009799</v>
      </c>
      <c r="AO30" s="181">
        <f t="shared" si="103"/>
        <v>-0.0205441392</v>
      </c>
      <c r="AP30" s="166">
        <v>1.89296E7</v>
      </c>
      <c r="AQ30" s="166">
        <v>1.04841E10</v>
      </c>
      <c r="AR30" s="7">
        <f t="shared" si="6"/>
        <v>0.001805553171</v>
      </c>
      <c r="AT30" s="208">
        <v>43891.0</v>
      </c>
      <c r="AU30" s="209">
        <v>2150.0</v>
      </c>
      <c r="AV30" s="209">
        <v>2150.0</v>
      </c>
      <c r="AW30" s="209">
        <v>2110.0</v>
      </c>
      <c r="AX30" s="209">
        <v>2150.0</v>
      </c>
      <c r="AY30" s="180">
        <v>2145.504</v>
      </c>
      <c r="AZ30" s="166">
        <v>6323.466</v>
      </c>
      <c r="BA30" s="181">
        <f t="shared" ref="BA30:BB30" si="127">(AY30-AY29)/AY29</f>
        <v>0.009389587428</v>
      </c>
      <c r="BB30" s="181">
        <f t="shared" si="127"/>
        <v>0.006347495162</v>
      </c>
      <c r="BC30" s="181">
        <f t="shared" si="105"/>
        <v>0.007449464151</v>
      </c>
      <c r="BD30" s="181">
        <f t="shared" si="106"/>
        <v>0.001940123277</v>
      </c>
      <c r="BE30" s="166">
        <v>8274400.0</v>
      </c>
      <c r="BF30" s="166">
        <v>1.04841E10</v>
      </c>
      <c r="BG30" s="166">
        <f t="shared" si="8"/>
        <v>0.0007892332198</v>
      </c>
      <c r="BH30" s="188">
        <f t="shared" si="9"/>
        <v>0.01288670862</v>
      </c>
      <c r="BI30" s="215">
        <f t="shared" si="107"/>
        <v>0.003334727312</v>
      </c>
      <c r="BJ30" s="166">
        <f t="shared" si="10"/>
        <v>0.001445097815</v>
      </c>
    </row>
    <row r="31">
      <c r="A31" s="208">
        <v>42856.0</v>
      </c>
      <c r="B31" s="209">
        <v>1800.0</v>
      </c>
      <c r="C31" s="209">
        <v>1815.0</v>
      </c>
      <c r="D31" s="209">
        <v>1770.0</v>
      </c>
      <c r="E31" s="209">
        <v>1770.0</v>
      </c>
      <c r="F31" s="180">
        <v>1665.453</v>
      </c>
      <c r="G31" s="166">
        <v>5325.504</v>
      </c>
      <c r="H31" s="181">
        <f t="shared" ref="H31:I31" si="128">(F31-F30)/F30</f>
        <v>-0.008403356341</v>
      </c>
      <c r="I31" s="181">
        <f t="shared" si="128"/>
        <v>0.004587843883</v>
      </c>
      <c r="J31" s="181">
        <f t="shared" si="96"/>
        <v>0.008577598535</v>
      </c>
      <c r="K31" s="181">
        <f t="shared" si="97"/>
        <v>-0.01698095488</v>
      </c>
      <c r="L31" s="166">
        <v>2.40423E7</v>
      </c>
      <c r="M31" s="166">
        <v>1.04841E10</v>
      </c>
      <c r="N31" s="7">
        <f t="shared" si="2"/>
        <v>0.002293215441</v>
      </c>
      <c r="P31" s="208">
        <v>43191.0</v>
      </c>
      <c r="Q31" s="209">
        <v>3580.0</v>
      </c>
      <c r="R31" s="209">
        <v>3590.0</v>
      </c>
      <c r="S31" s="209">
        <v>3370.0</v>
      </c>
      <c r="T31" s="209">
        <v>3460.0</v>
      </c>
      <c r="U31" s="180">
        <v>3326.549</v>
      </c>
      <c r="V31" s="166">
        <v>6292.321</v>
      </c>
      <c r="W31" s="181">
        <f t="shared" ref="W31:X31" si="129">(U31-U30)/U30</f>
        <v>-0.0362117145</v>
      </c>
      <c r="X31" s="181">
        <f t="shared" si="129"/>
        <v>0.00653317399</v>
      </c>
      <c r="Y31" s="181">
        <f t="shared" si="99"/>
        <v>0.002796628675</v>
      </c>
      <c r="Z31" s="181">
        <f t="shared" si="100"/>
        <v>-0.03900834317</v>
      </c>
      <c r="AA31" s="166">
        <v>1.84834E7</v>
      </c>
      <c r="AB31" s="166">
        <v>1.04841E10</v>
      </c>
      <c r="AC31" s="7">
        <f t="shared" si="4"/>
        <v>0.001762993485</v>
      </c>
      <c r="AE31" s="208">
        <v>43556.0</v>
      </c>
      <c r="AF31" s="209">
        <v>2520.0</v>
      </c>
      <c r="AG31" s="209">
        <v>2650.0</v>
      </c>
      <c r="AH31" s="209">
        <v>2500.0</v>
      </c>
      <c r="AI31" s="209">
        <v>2580.0</v>
      </c>
      <c r="AJ31" s="180">
        <v>2519.105</v>
      </c>
      <c r="AK31" s="166">
        <v>6274.54</v>
      </c>
      <c r="AL31" s="181">
        <f t="shared" ref="AL31:AM31" si="130">(AJ31-AJ30)/AJ30</f>
        <v>0.01976290185</v>
      </c>
      <c r="AM31" s="181">
        <f t="shared" si="130"/>
        <v>0.008604712097</v>
      </c>
      <c r="AN31" s="181">
        <f t="shared" si="102"/>
        <v>0.01723305598</v>
      </c>
      <c r="AO31" s="181">
        <f t="shared" si="103"/>
        <v>0.00252984587</v>
      </c>
      <c r="AP31" s="166">
        <v>4.76399E7</v>
      </c>
      <c r="AQ31" s="166">
        <v>1.04841E10</v>
      </c>
      <c r="AR31" s="7">
        <f t="shared" si="6"/>
        <v>0.004544014269</v>
      </c>
      <c r="AT31" s="208">
        <v>43983.0</v>
      </c>
      <c r="AU31" s="209">
        <v>2130.0</v>
      </c>
      <c r="AV31" s="209">
        <v>2150.0</v>
      </c>
      <c r="AW31" s="209">
        <v>2110.0</v>
      </c>
      <c r="AX31" s="209">
        <v>2130.0</v>
      </c>
      <c r="AY31" s="180">
        <v>2125.546</v>
      </c>
      <c r="AZ31" s="166">
        <v>6257.403</v>
      </c>
      <c r="BA31" s="181">
        <f t="shared" ref="BA31:BB31" si="131">(AY31-AY30)/AY30</f>
        <v>-0.009302243203</v>
      </c>
      <c r="BB31" s="181">
        <f t="shared" si="131"/>
        <v>-0.01044727686</v>
      </c>
      <c r="BC31" s="181">
        <f t="shared" si="105"/>
        <v>-0.01257850302</v>
      </c>
      <c r="BD31" s="181">
        <f t="shared" si="106"/>
        <v>0.003276259817</v>
      </c>
      <c r="BE31" s="166">
        <v>1.08049E7</v>
      </c>
      <c r="BF31" s="166">
        <v>1.04841E10</v>
      </c>
      <c r="BG31" s="166">
        <f t="shared" si="8"/>
        <v>0.001030598716</v>
      </c>
      <c r="BH31" s="188">
        <f t="shared" si="9"/>
        <v>-0.008538603048</v>
      </c>
      <c r="BI31" s="215">
        <f t="shared" si="107"/>
        <v>-0.01254579809</v>
      </c>
      <c r="BJ31" s="166">
        <f t="shared" si="10"/>
        <v>0.002407705478</v>
      </c>
    </row>
    <row r="32">
      <c r="A32" s="208">
        <v>42887.0</v>
      </c>
      <c r="B32" s="209">
        <v>1790.0</v>
      </c>
      <c r="C32" s="209">
        <v>1845.0</v>
      </c>
      <c r="D32" s="209">
        <v>1785.0</v>
      </c>
      <c r="E32" s="209">
        <v>1825.0</v>
      </c>
      <c r="F32" s="180">
        <v>1717.204</v>
      </c>
      <c r="G32" s="166">
        <v>5347.022</v>
      </c>
      <c r="H32" s="181">
        <f t="shared" ref="H32:I32" si="132">(F32-F31)/F31</f>
        <v>0.03107322752</v>
      </c>
      <c r="I32" s="181">
        <f t="shared" si="132"/>
        <v>0.004040556537</v>
      </c>
      <c r="J32" s="181">
        <f t="shared" si="96"/>
        <v>0.007751080807</v>
      </c>
      <c r="K32" s="181">
        <f t="shared" si="97"/>
        <v>0.02332214672</v>
      </c>
      <c r="L32" s="166">
        <v>2.91497E7</v>
      </c>
      <c r="M32" s="166">
        <v>1.04841E10</v>
      </c>
      <c r="N32" s="7">
        <f t="shared" si="2"/>
        <v>0.002780372183</v>
      </c>
      <c r="P32" s="208">
        <v>43221.0</v>
      </c>
      <c r="Q32" s="209">
        <v>3460.0</v>
      </c>
      <c r="R32" s="209">
        <v>3520.0</v>
      </c>
      <c r="S32" s="209">
        <v>3410.0</v>
      </c>
      <c r="T32" s="209">
        <v>3440.0</v>
      </c>
      <c r="U32" s="180">
        <v>3307.321</v>
      </c>
      <c r="V32" s="166">
        <v>6353.738</v>
      </c>
      <c r="W32" s="181">
        <f t="shared" ref="W32:X32" si="133">(U32-U31)/U31</f>
        <v>-0.005780164369</v>
      </c>
      <c r="X32" s="181">
        <f t="shared" si="133"/>
        <v>0.009760627279</v>
      </c>
      <c r="Y32" s="181">
        <f t="shared" si="99"/>
        <v>0.001783724735</v>
      </c>
      <c r="Z32" s="181">
        <f t="shared" si="100"/>
        <v>-0.007563889103</v>
      </c>
      <c r="AA32" s="166">
        <v>2.03213E7</v>
      </c>
      <c r="AB32" s="166">
        <v>1.04841E10</v>
      </c>
      <c r="AC32" s="7">
        <f t="shared" si="4"/>
        <v>0.00193829704</v>
      </c>
      <c r="AE32" s="208">
        <v>43647.0</v>
      </c>
      <c r="AF32" s="209">
        <v>2650.0</v>
      </c>
      <c r="AG32" s="209">
        <v>2710.0</v>
      </c>
      <c r="AH32" s="209">
        <v>2620.0</v>
      </c>
      <c r="AI32" s="209">
        <v>2640.0</v>
      </c>
      <c r="AJ32" s="180">
        <v>2577.689</v>
      </c>
      <c r="AK32" s="166">
        <v>6287.224</v>
      </c>
      <c r="AL32" s="181">
        <f t="shared" ref="AL32:AM32" si="134">(AJ32-AJ31)/AJ31</f>
        <v>0.02325587858</v>
      </c>
      <c r="AM32" s="181">
        <f t="shared" si="134"/>
        <v>0.002021502772</v>
      </c>
      <c r="AN32" s="181">
        <f t="shared" si="102"/>
        <v>0.003421199739</v>
      </c>
      <c r="AO32" s="181">
        <f t="shared" si="103"/>
        <v>0.01983467884</v>
      </c>
      <c r="AP32" s="166">
        <v>5.42589E7</v>
      </c>
      <c r="AQ32" s="166">
        <v>1.04841E10</v>
      </c>
      <c r="AR32" s="7">
        <f t="shared" si="6"/>
        <v>0.005175351246</v>
      </c>
      <c r="AT32" s="208">
        <v>44013.0</v>
      </c>
      <c r="AU32" s="209">
        <v>2110.0</v>
      </c>
      <c r="AV32" s="209">
        <v>2140.0</v>
      </c>
      <c r="AW32" s="209">
        <v>2100.0</v>
      </c>
      <c r="AX32" s="209">
        <v>2120.0</v>
      </c>
      <c r="AY32" s="180">
        <v>2115.567</v>
      </c>
      <c r="AZ32" s="166">
        <v>6279.346</v>
      </c>
      <c r="BA32" s="181">
        <f t="shared" ref="BA32:BB32" si="135">(AY32-AY31)/AY31</f>
        <v>-0.004694793714</v>
      </c>
      <c r="BB32" s="181">
        <f t="shared" si="135"/>
        <v>0.003506726353</v>
      </c>
      <c r="BC32" s="181">
        <f t="shared" si="105"/>
        <v>0.004061813256</v>
      </c>
      <c r="BD32" s="181">
        <f t="shared" si="106"/>
        <v>-0.008756606971</v>
      </c>
      <c r="BE32" s="166">
        <v>1.86366E7</v>
      </c>
      <c r="BF32" s="166">
        <v>1.04841E10</v>
      </c>
      <c r="BG32" s="166">
        <f t="shared" si="8"/>
        <v>0.001777606089</v>
      </c>
      <c r="BH32" s="188">
        <f t="shared" si="9"/>
        <v>0.010963537</v>
      </c>
      <c r="BI32" s="215">
        <f t="shared" si="107"/>
        <v>0.00670908237</v>
      </c>
      <c r="BJ32" s="166">
        <f t="shared" si="10"/>
        <v>0.00291790664</v>
      </c>
    </row>
    <row r="33">
      <c r="A33" s="208">
        <v>42979.0</v>
      </c>
      <c r="B33" s="209">
        <v>1840.0</v>
      </c>
      <c r="C33" s="209">
        <v>1850.0</v>
      </c>
      <c r="D33" s="209">
        <v>1815.0</v>
      </c>
      <c r="E33" s="209">
        <v>1820.0</v>
      </c>
      <c r="F33" s="180">
        <v>1712.499</v>
      </c>
      <c r="G33" s="166">
        <v>5316.364</v>
      </c>
      <c r="H33" s="181">
        <f t="shared" ref="H33:I33" si="136">(F33-F32)/F32</f>
        <v>-0.002739919078</v>
      </c>
      <c r="I33" s="181">
        <f t="shared" si="136"/>
        <v>-0.005733658848</v>
      </c>
      <c r="J33" s="181">
        <f t="shared" si="96"/>
        <v>-0.007010017461</v>
      </c>
      <c r="K33" s="181">
        <f t="shared" si="97"/>
        <v>0.004270098384</v>
      </c>
      <c r="L33" s="166">
        <v>1.07244E7</v>
      </c>
      <c r="M33" s="166">
        <v>1.04841E10</v>
      </c>
      <c r="N33" s="7">
        <f t="shared" si="2"/>
        <v>0.001022920422</v>
      </c>
      <c r="P33" s="208">
        <v>43313.0</v>
      </c>
      <c r="Q33" s="209">
        <v>3470.0</v>
      </c>
      <c r="R33" s="209">
        <v>3470.0</v>
      </c>
      <c r="S33" s="209">
        <v>3420.0</v>
      </c>
      <c r="T33" s="209">
        <v>3420.0</v>
      </c>
      <c r="U33" s="180">
        <v>3288.092</v>
      </c>
      <c r="V33" s="166">
        <v>6385.404</v>
      </c>
      <c r="W33" s="181">
        <f t="shared" ref="W33:X33" si="137">(U33-U32)/U32</f>
        <v>-0.005814071268</v>
      </c>
      <c r="X33" s="181">
        <f t="shared" si="137"/>
        <v>0.00498383786</v>
      </c>
      <c r="Y33" s="181">
        <f t="shared" si="99"/>
        <v>0.003282872326</v>
      </c>
      <c r="Z33" s="181">
        <f t="shared" si="100"/>
        <v>-0.009096943594</v>
      </c>
      <c r="AA33" s="166">
        <v>2.54921E7</v>
      </c>
      <c r="AB33" s="166">
        <v>1.04841E10</v>
      </c>
      <c r="AC33" s="7">
        <f t="shared" si="4"/>
        <v>0.002431501035</v>
      </c>
      <c r="AE33" s="208">
        <v>43678.0</v>
      </c>
      <c r="AF33" s="209">
        <v>2670.0</v>
      </c>
      <c r="AG33" s="209">
        <v>2750.0</v>
      </c>
      <c r="AH33" s="209">
        <v>2650.0</v>
      </c>
      <c r="AI33" s="209">
        <v>2730.0</v>
      </c>
      <c r="AJ33" s="180">
        <v>2665.564</v>
      </c>
      <c r="AK33" s="166">
        <v>6262.847</v>
      </c>
      <c r="AL33" s="181">
        <f t="shared" ref="AL33:AM33" si="138">(AJ33-AJ32)/AJ32</f>
        <v>0.03409061372</v>
      </c>
      <c r="AM33" s="181">
        <f t="shared" si="138"/>
        <v>-0.003877227851</v>
      </c>
      <c r="AN33" s="181">
        <f t="shared" si="102"/>
        <v>-0.008954590753</v>
      </c>
      <c r="AO33" s="181">
        <f t="shared" si="103"/>
        <v>0.04304520448</v>
      </c>
      <c r="AP33" s="166">
        <v>5.96414E7</v>
      </c>
      <c r="AQ33" s="166">
        <v>1.04841E10</v>
      </c>
      <c r="AR33" s="7">
        <f t="shared" si="6"/>
        <v>0.005688747723</v>
      </c>
      <c r="AT33" s="208">
        <v>44044.0</v>
      </c>
      <c r="AU33" s="209">
        <v>2100.0</v>
      </c>
      <c r="AV33" s="209">
        <v>2120.0</v>
      </c>
      <c r="AW33" s="209">
        <v>2070.0</v>
      </c>
      <c r="AX33" s="209">
        <v>2070.0</v>
      </c>
      <c r="AY33" s="180">
        <v>2065.672</v>
      </c>
      <c r="AZ33" s="166">
        <v>6225.686</v>
      </c>
      <c r="BA33" s="181">
        <f t="shared" ref="BA33:BB33" si="139">(AY33-AY32)/AY32</f>
        <v>-0.02358469384</v>
      </c>
      <c r="BB33" s="181">
        <f t="shared" si="139"/>
        <v>-0.008545475914</v>
      </c>
      <c r="BC33" s="181">
        <f t="shared" si="105"/>
        <v>-0.01031058257</v>
      </c>
      <c r="BD33" s="181">
        <f t="shared" si="106"/>
        <v>-0.01327411127</v>
      </c>
      <c r="BE33" s="166">
        <v>1.27274E7</v>
      </c>
      <c r="BF33" s="166">
        <v>1.04841E10</v>
      </c>
      <c r="BG33" s="166">
        <f t="shared" si="8"/>
        <v>0.001213971633</v>
      </c>
      <c r="BH33" s="188">
        <f t="shared" si="9"/>
        <v>0.0004879823838</v>
      </c>
      <c r="BI33" s="215">
        <f t="shared" si="107"/>
        <v>0.006236061999</v>
      </c>
      <c r="BJ33" s="166">
        <f t="shared" si="10"/>
        <v>0.002589285203</v>
      </c>
    </row>
    <row r="34">
      <c r="A34" s="208">
        <v>43009.0</v>
      </c>
      <c r="B34" s="209">
        <v>1825.0</v>
      </c>
      <c r="C34" s="209">
        <v>1840.0</v>
      </c>
      <c r="D34" s="209">
        <v>1815.0</v>
      </c>
      <c r="E34" s="209">
        <v>1835.0</v>
      </c>
      <c r="F34" s="180">
        <v>1726.613</v>
      </c>
      <c r="G34" s="166">
        <v>5309.924</v>
      </c>
      <c r="H34" s="181">
        <f t="shared" ref="H34:I34" si="140">(F34-F33)/F33</f>
        <v>0.008241756638</v>
      </c>
      <c r="I34" s="181">
        <f t="shared" si="140"/>
        <v>-0.001211354226</v>
      </c>
      <c r="J34" s="181">
        <f t="shared" si="96"/>
        <v>-0.0001803968434</v>
      </c>
      <c r="K34" s="181">
        <f t="shared" si="97"/>
        <v>0.008422153481</v>
      </c>
      <c r="L34" s="166">
        <v>1.68603E7</v>
      </c>
      <c r="M34" s="166">
        <v>1.04841E10</v>
      </c>
      <c r="N34" s="7">
        <f t="shared" si="2"/>
        <v>0.001608178098</v>
      </c>
      <c r="P34" s="208">
        <v>43344.0</v>
      </c>
      <c r="Q34" s="209">
        <v>3450.0</v>
      </c>
      <c r="R34" s="209">
        <v>3520.0</v>
      </c>
      <c r="S34" s="209">
        <v>3430.0</v>
      </c>
      <c r="T34" s="209">
        <v>3500.0</v>
      </c>
      <c r="U34" s="180">
        <v>3365.007</v>
      </c>
      <c r="V34" s="166">
        <v>6373.144</v>
      </c>
      <c r="W34" s="181">
        <f t="shared" ref="W34:X34" si="141">(U34-U33)/U33</f>
        <v>0.02339198538</v>
      </c>
      <c r="X34" s="181">
        <f t="shared" si="141"/>
        <v>-0.001920003809</v>
      </c>
      <c r="Y34" s="181">
        <f t="shared" si="99"/>
        <v>0.005449573995</v>
      </c>
      <c r="Z34" s="181">
        <f t="shared" si="100"/>
        <v>0.01794241139</v>
      </c>
      <c r="AA34" s="166">
        <v>3.77373E7</v>
      </c>
      <c r="AB34" s="166">
        <v>1.04841E10</v>
      </c>
      <c r="AC34" s="7">
        <f t="shared" si="4"/>
        <v>0.003599479211</v>
      </c>
      <c r="AE34" s="208">
        <v>43709.0</v>
      </c>
      <c r="AF34" s="209">
        <v>2760.0</v>
      </c>
      <c r="AG34" s="209">
        <v>2760.0</v>
      </c>
      <c r="AH34" s="209">
        <v>2680.0</v>
      </c>
      <c r="AI34" s="209">
        <v>2680.0</v>
      </c>
      <c r="AJ34" s="180">
        <v>2616.745</v>
      </c>
      <c r="AK34" s="166">
        <v>6272.238</v>
      </c>
      <c r="AL34" s="181">
        <f t="shared" ref="AL34:AM34" si="142">(AJ34-AJ33)/AJ33</f>
        <v>-0.01831469813</v>
      </c>
      <c r="AM34" s="181">
        <f t="shared" si="142"/>
        <v>0.001499477793</v>
      </c>
      <c r="AN34" s="181">
        <f t="shared" si="102"/>
        <v>0.002325968888</v>
      </c>
      <c r="AO34" s="181">
        <f t="shared" si="103"/>
        <v>-0.02064066702</v>
      </c>
      <c r="AP34" s="166">
        <v>2.55537E7</v>
      </c>
      <c r="AQ34" s="166">
        <v>1.04841E10</v>
      </c>
      <c r="AR34" s="7">
        <f t="shared" si="6"/>
        <v>0.002437376599</v>
      </c>
      <c r="AT34" s="208">
        <v>44075.0</v>
      </c>
      <c r="AU34" s="209">
        <v>2070.0</v>
      </c>
      <c r="AV34" s="209">
        <v>2120.0</v>
      </c>
      <c r="AW34" s="209">
        <v>2060.0</v>
      </c>
      <c r="AX34" s="209">
        <v>2110.0</v>
      </c>
      <c r="AY34" s="180">
        <v>2105.588</v>
      </c>
      <c r="AZ34" s="166">
        <v>6274.493</v>
      </c>
      <c r="BA34" s="181">
        <f t="shared" ref="BA34:BB34" si="143">(AY34-AY33)/AY33</f>
        <v>0.01932349376</v>
      </c>
      <c r="BB34" s="181">
        <f t="shared" si="143"/>
        <v>0.007839617996</v>
      </c>
      <c r="BC34" s="181">
        <f t="shared" si="105"/>
        <v>0.009228838535</v>
      </c>
      <c r="BD34" s="181">
        <f t="shared" si="106"/>
        <v>0.01009465522</v>
      </c>
      <c r="BE34" s="166">
        <v>9070400.0</v>
      </c>
      <c r="BF34" s="166">
        <v>1.04841E10</v>
      </c>
      <c r="BG34" s="166">
        <f t="shared" si="8"/>
        <v>0.000865157715</v>
      </c>
      <c r="BH34" s="188">
        <f t="shared" si="9"/>
        <v>0.008160634413</v>
      </c>
      <c r="BI34" s="215">
        <f t="shared" si="107"/>
        <v>0.003954638269</v>
      </c>
      <c r="BJ34" s="166">
        <f t="shared" si="10"/>
        <v>0.002127547906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23/12/2016</v>
      </c>
      <c r="G37" s="161">
        <f t="shared" ref="G37:J37" si="144">H24</f>
        <v>0</v>
      </c>
      <c r="H37" s="161">
        <f t="shared" si="144"/>
        <v>-0.003007414429</v>
      </c>
      <c r="I37" s="161">
        <f t="shared" si="144"/>
        <v>-0.00289282133</v>
      </c>
      <c r="J37" s="161">
        <f t="shared" si="144"/>
        <v>0.00289282133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0">P24</f>
        <v>25/12/2017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0.004847</v>
      </c>
      <c r="Y37" s="161">
        <f t="shared" si="145"/>
        <v>-0.004847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2">AE24</f>
        <v>25/12/2018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-0.01298767697</v>
      </c>
      <c r="AN37" s="161">
        <f t="shared" si="146"/>
        <v>0.01298767697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4">AT24</f>
        <v>20/12/2019</v>
      </c>
      <c r="AZ37" s="161">
        <f t="shared" ref="AZ37:BC37" si="147">BA24</f>
        <v>-0.009302243203</v>
      </c>
      <c r="BA37" s="161">
        <f t="shared" si="147"/>
        <v>0.005510781721</v>
      </c>
      <c r="BB37" s="161">
        <f t="shared" si="147"/>
        <v>0.006451673331</v>
      </c>
      <c r="BC37" s="161">
        <f t="shared" si="147"/>
        <v>-0.01575391653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27/12/2016</v>
      </c>
      <c r="G38" s="161">
        <f t="shared" ref="G38:J38" si="149">H25</f>
        <v>0.009202449988</v>
      </c>
      <c r="H38" s="161">
        <f t="shared" si="149"/>
        <v>0.01496707046</v>
      </c>
      <c r="I38" s="161">
        <f t="shared" si="149"/>
        <v>0.02425238954</v>
      </c>
      <c r="J38" s="161">
        <f t="shared" si="149"/>
        <v>-0.01504993955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0"/>
        <v>26/12/2017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0.002014222817</v>
      </c>
      <c r="Y38" s="161">
        <f t="shared" si="151"/>
        <v>-0.002014222817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2"/>
        <v>26/12/2018</v>
      </c>
      <c r="AK38" s="161">
        <f t="shared" ref="AK38:AN38" si="153">AL25</f>
        <v>-0.01550391905</v>
      </c>
      <c r="AL38" s="161">
        <f t="shared" si="153"/>
        <v>0</v>
      </c>
      <c r="AM38" s="161">
        <f t="shared" si="153"/>
        <v>-0.00082</v>
      </c>
      <c r="AN38" s="161">
        <f t="shared" si="153"/>
        <v>-0.01468391905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4"/>
        <v>23/12/2019</v>
      </c>
      <c r="AZ38" s="161">
        <f t="shared" ref="AZ38:BC38" si="155">BA25</f>
        <v>-0.004694793714</v>
      </c>
      <c r="BA38" s="161">
        <f t="shared" si="155"/>
        <v>0.00342723187</v>
      </c>
      <c r="BB38" s="161">
        <f t="shared" si="155"/>
        <v>0.003967015132</v>
      </c>
      <c r="BC38" s="161">
        <f t="shared" si="155"/>
        <v>-0.008661808846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28/12/2016</v>
      </c>
      <c r="G39" s="161">
        <f t="shared" ref="G39:J39" si="156">H26</f>
        <v>0.06079003202</v>
      </c>
      <c r="H39" s="161">
        <f t="shared" si="156"/>
        <v>0.02086850087</v>
      </c>
      <c r="I39" s="161">
        <f t="shared" si="156"/>
        <v>0.03316477697</v>
      </c>
      <c r="J39" s="161">
        <f t="shared" si="156"/>
        <v>0.02762525505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0"/>
        <v>27/12/2017</v>
      </c>
      <c r="V39" s="161">
        <f t="shared" ref="V39:Y39" si="157">W26</f>
        <v>-0.002857349182</v>
      </c>
      <c r="W39" s="161">
        <f t="shared" si="157"/>
        <v>0</v>
      </c>
      <c r="X39" s="161">
        <f t="shared" si="157"/>
        <v>0.004847</v>
      </c>
      <c r="Y39" s="161">
        <f t="shared" si="157"/>
        <v>-0.007704349182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2"/>
        <v>27/12/2018</v>
      </c>
      <c r="AK39" s="161">
        <f t="shared" ref="AK39:AN39" si="158">AL26</f>
        <v>0.01181105696</v>
      </c>
      <c r="AL39" s="161">
        <f t="shared" si="158"/>
        <v>0.01024715031</v>
      </c>
      <c r="AM39" s="161">
        <f t="shared" si="158"/>
        <v>0.02067896197</v>
      </c>
      <c r="AN39" s="161">
        <f t="shared" si="158"/>
        <v>-0.00886790501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4"/>
        <v>26/12/2019</v>
      </c>
      <c r="AZ39" s="161">
        <f t="shared" ref="AZ39:BC39" si="159">BA26</f>
        <v>0.004716938769</v>
      </c>
      <c r="BA39" s="161">
        <f t="shared" si="159"/>
        <v>0.002146082009</v>
      </c>
      <c r="BB39" s="161">
        <f t="shared" si="159"/>
        <v>0.002439228548</v>
      </c>
      <c r="BC39" s="161">
        <f t="shared" si="159"/>
        <v>0.00227771022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29/12/2016</v>
      </c>
      <c r="G40" s="161">
        <f t="shared" ref="G40:J40" si="160">H27</f>
        <v>0.01432705068</v>
      </c>
      <c r="H40" s="161">
        <f t="shared" si="160"/>
        <v>0.01787541667</v>
      </c>
      <c r="I40" s="161">
        <f t="shared" si="160"/>
        <v>0.02864459726</v>
      </c>
      <c r="J40" s="161">
        <f t="shared" si="160"/>
        <v>-0.01431754658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0"/>
        <v>28/12/2017</v>
      </c>
      <c r="V40" s="161">
        <f t="shared" ref="V40:Y40" si="161">W27</f>
        <v>0.008596015011</v>
      </c>
      <c r="W40" s="161">
        <f t="shared" si="161"/>
        <v>0.005875423061</v>
      </c>
      <c r="X40" s="161">
        <f t="shared" si="161"/>
        <v>0.003003057226</v>
      </c>
      <c r="Y40" s="161">
        <f t="shared" si="161"/>
        <v>0.005592957785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2"/>
        <v>28/12/2018</v>
      </c>
      <c r="AK40" s="161">
        <f t="shared" ref="AK40:AN40" si="162">AL27</f>
        <v>-0.01167318431</v>
      </c>
      <c r="AL40" s="161">
        <f t="shared" si="162"/>
        <v>0.0006227139895</v>
      </c>
      <c r="AM40" s="161">
        <f t="shared" si="162"/>
        <v>0.0004864807266</v>
      </c>
      <c r="AN40" s="161">
        <f t="shared" si="162"/>
        <v>-0.01215966504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4"/>
        <v>27/12/2019</v>
      </c>
      <c r="AZ40" s="161">
        <f t="shared" ref="AZ40:BC40" si="163">BA27</f>
        <v>0.009389587428</v>
      </c>
      <c r="BA40" s="161">
        <f t="shared" si="163"/>
        <v>0.001562004753</v>
      </c>
      <c r="BB40" s="161">
        <f t="shared" si="163"/>
        <v>0.001742709412</v>
      </c>
      <c r="BC40" s="161">
        <f t="shared" si="163"/>
        <v>0.007646878017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30/12/2016</v>
      </c>
      <c r="G41" s="161">
        <f t="shared" ref="G41:J41" si="164">H28</f>
        <v>-0.01694914237</v>
      </c>
      <c r="H41" s="161">
        <f t="shared" si="164"/>
        <v>-0.00110418239</v>
      </c>
      <c r="I41" s="161">
        <f t="shared" si="164"/>
        <v>-0.00001854507912</v>
      </c>
      <c r="J41" s="161">
        <f t="shared" si="164"/>
        <v>-0.01693059729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0"/>
        <v>29/12/2017</v>
      </c>
      <c r="V41" s="161">
        <f t="shared" ref="V41:Y41" si="165">W28</f>
        <v>0.01420468732</v>
      </c>
      <c r="W41" s="161">
        <f t="shared" si="165"/>
        <v>0.006589752434</v>
      </c>
      <c r="X41" s="161">
        <f t="shared" si="165"/>
        <v>0.002778872096</v>
      </c>
      <c r="Y41" s="161">
        <f t="shared" si="165"/>
        <v>0.01142581523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2"/>
        <v>31/12/2018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-0.00082</v>
      </c>
      <c r="AN41" s="161">
        <f t="shared" si="166"/>
        <v>0.00082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4"/>
        <v>30/12/2019</v>
      </c>
      <c r="AZ41" s="161">
        <f t="shared" ref="AZ41:BC41" si="167">BA28</f>
        <v>-0.0139533648</v>
      </c>
      <c r="BA41" s="161">
        <f t="shared" si="167"/>
        <v>-0.004704301288</v>
      </c>
      <c r="BB41" s="161">
        <f t="shared" si="167"/>
        <v>-0.005729935737</v>
      </c>
      <c r="BC41" s="161">
        <f t="shared" si="167"/>
        <v>-0.008223429067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-0.0229888989</v>
      </c>
      <c r="H42" s="161">
        <f t="shared" si="168"/>
        <v>-0.003915637459</v>
      </c>
      <c r="I42" s="161">
        <f t="shared" si="168"/>
        <v>-0.004264427015</v>
      </c>
      <c r="J42" s="161">
        <f t="shared" si="168"/>
        <v>-0.01872447188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43132</v>
      </c>
      <c r="V42" s="161">
        <f t="shared" ref="V42:Y42" si="169">W29</f>
        <v>0.005602062986</v>
      </c>
      <c r="W42" s="161">
        <f t="shared" si="169"/>
        <v>-0.002582897055</v>
      </c>
      <c r="X42" s="161">
        <f t="shared" si="169"/>
        <v>0.005657616412</v>
      </c>
      <c r="Y42" s="161">
        <f t="shared" si="169"/>
        <v>-0.00005555342616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43497</v>
      </c>
      <c r="AK42" s="161">
        <f t="shared" ref="AK42:AN42" si="170">AL29</f>
        <v>0.003937018986</v>
      </c>
      <c r="AL42" s="161">
        <f t="shared" si="170"/>
        <v>-0.002150779611</v>
      </c>
      <c r="AM42" s="161">
        <f t="shared" si="170"/>
        <v>-0.005332428108</v>
      </c>
      <c r="AN42" s="161">
        <f t="shared" si="170"/>
        <v>0.009269447094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43862</v>
      </c>
      <c r="AZ42" s="161">
        <f t="shared" ref="AZ42:BC42" si="171">BA29</f>
        <v>0.004716938769</v>
      </c>
      <c r="BA42" s="161">
        <f t="shared" si="171"/>
        <v>-0.002533201239</v>
      </c>
      <c r="BB42" s="161">
        <f t="shared" si="171"/>
        <v>-0.003140872876</v>
      </c>
      <c r="BC42" s="161">
        <f t="shared" si="171"/>
        <v>0.007857811645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0.05000040635</v>
      </c>
      <c r="H43" s="161">
        <f t="shared" si="172"/>
        <v>0.004778646433</v>
      </c>
      <c r="I43" s="161">
        <f t="shared" si="172"/>
        <v>0.008865750072</v>
      </c>
      <c r="J43" s="161">
        <f t="shared" si="172"/>
        <v>0.04113465628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43160</v>
      </c>
      <c r="V43" s="161">
        <f t="shared" ref="V43:Y43" si="173">W30</f>
        <v>0</v>
      </c>
      <c r="W43" s="161">
        <f t="shared" si="173"/>
        <v>-0.01384377744</v>
      </c>
      <c r="X43" s="161">
        <f t="shared" si="173"/>
        <v>0.009191731111</v>
      </c>
      <c r="Y43" s="161">
        <f t="shared" si="173"/>
        <v>-0.009191731111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43525</v>
      </c>
      <c r="AK43" s="161">
        <f t="shared" ref="AK43:AN43" si="174">AL30</f>
        <v>-0.007843159306</v>
      </c>
      <c r="AL43" s="161">
        <f t="shared" si="174"/>
        <v>0.006444567578</v>
      </c>
      <c r="AM43" s="161">
        <f t="shared" si="174"/>
        <v>0.0127009799</v>
      </c>
      <c r="AN43" s="161">
        <f t="shared" si="174"/>
        <v>-0.0205441392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43891</v>
      </c>
      <c r="AZ43" s="161">
        <f t="shared" ref="AZ43:BC43" si="175">BA30</f>
        <v>0.009389587428</v>
      </c>
      <c r="BA43" s="161">
        <f t="shared" si="175"/>
        <v>0.006347495162</v>
      </c>
      <c r="BB43" s="161">
        <f t="shared" si="175"/>
        <v>0.007449464151</v>
      </c>
      <c r="BC43" s="161">
        <f t="shared" si="175"/>
        <v>0.001940123277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-0.008403356341</v>
      </c>
      <c r="H44" s="161">
        <f t="shared" si="176"/>
        <v>0.004587843883</v>
      </c>
      <c r="I44" s="161">
        <f t="shared" si="176"/>
        <v>0.008577598535</v>
      </c>
      <c r="J44" s="161">
        <f t="shared" si="176"/>
        <v>-0.01698095488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43191</v>
      </c>
      <c r="V44" s="161">
        <f t="shared" ref="V44:Y44" si="177">W31</f>
        <v>-0.0362117145</v>
      </c>
      <c r="W44" s="161">
        <f t="shared" si="177"/>
        <v>0.00653317399</v>
      </c>
      <c r="X44" s="161">
        <f t="shared" si="177"/>
        <v>0.002796628675</v>
      </c>
      <c r="Y44" s="161">
        <f t="shared" si="177"/>
        <v>-0.03900834317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43556</v>
      </c>
      <c r="AK44" s="161">
        <f t="shared" ref="AK44:AN44" si="178">AL31</f>
        <v>0.01976290185</v>
      </c>
      <c r="AL44" s="161">
        <f t="shared" si="178"/>
        <v>0.008604712097</v>
      </c>
      <c r="AM44" s="161">
        <f t="shared" si="178"/>
        <v>0.01723305598</v>
      </c>
      <c r="AN44" s="161">
        <f t="shared" si="178"/>
        <v>0.00252984587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43983</v>
      </c>
      <c r="AZ44" s="161">
        <f t="shared" ref="AZ44:BC44" si="179">BA31</f>
        <v>-0.009302243203</v>
      </c>
      <c r="BA44" s="161">
        <f t="shared" si="179"/>
        <v>-0.01044727686</v>
      </c>
      <c r="BB44" s="161">
        <f t="shared" si="179"/>
        <v>-0.01257850302</v>
      </c>
      <c r="BC44" s="161">
        <f t="shared" si="179"/>
        <v>0.003276259817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0.03107322752</v>
      </c>
      <c r="H45" s="161">
        <f t="shared" si="180"/>
        <v>0.004040556537</v>
      </c>
      <c r="I45" s="161">
        <f t="shared" si="180"/>
        <v>0.007751080807</v>
      </c>
      <c r="J45" s="161">
        <f t="shared" si="180"/>
        <v>0.02332214672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43221</v>
      </c>
      <c r="V45" s="161">
        <f t="shared" ref="V45:Y45" si="181">W32</f>
        <v>-0.005780164369</v>
      </c>
      <c r="W45" s="161">
        <f t="shared" si="181"/>
        <v>0.009760627279</v>
      </c>
      <c r="X45" s="161">
        <f t="shared" si="181"/>
        <v>0.001783724735</v>
      </c>
      <c r="Y45" s="161">
        <f t="shared" si="181"/>
        <v>-0.007563889103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43647</v>
      </c>
      <c r="AK45" s="161">
        <f t="shared" ref="AK45:AN45" si="182">AL32</f>
        <v>0.02325587858</v>
      </c>
      <c r="AL45" s="161">
        <f t="shared" si="182"/>
        <v>0.002021502772</v>
      </c>
      <c r="AM45" s="161">
        <f t="shared" si="182"/>
        <v>0.003421199739</v>
      </c>
      <c r="AN45" s="161">
        <f t="shared" si="182"/>
        <v>0.01983467884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44013</v>
      </c>
      <c r="AZ45" s="161">
        <f t="shared" ref="AZ45:BC45" si="183">BA32</f>
        <v>-0.004694793714</v>
      </c>
      <c r="BA45" s="161">
        <f t="shared" si="183"/>
        <v>0.003506726353</v>
      </c>
      <c r="BB45" s="161">
        <f t="shared" si="183"/>
        <v>0.004061813256</v>
      </c>
      <c r="BC45" s="161">
        <f t="shared" si="183"/>
        <v>-0.008756606971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-0.002739919078</v>
      </c>
      <c r="H46" s="161">
        <f t="shared" si="184"/>
        <v>-0.005733658848</v>
      </c>
      <c r="I46" s="161">
        <f t="shared" si="184"/>
        <v>-0.007010017461</v>
      </c>
      <c r="J46" s="161">
        <f t="shared" si="184"/>
        <v>0.004270098384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43313</v>
      </c>
      <c r="V46" s="161">
        <f t="shared" ref="V46:Y46" si="185">W33</f>
        <v>-0.005814071268</v>
      </c>
      <c r="W46" s="161">
        <f t="shared" si="185"/>
        <v>0.00498383786</v>
      </c>
      <c r="X46" s="161">
        <f t="shared" si="185"/>
        <v>0.003282872326</v>
      </c>
      <c r="Y46" s="161">
        <f t="shared" si="185"/>
        <v>-0.009096943594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43678</v>
      </c>
      <c r="AK46" s="161">
        <f t="shared" ref="AK46:AN46" si="186">AL33</f>
        <v>0.03409061372</v>
      </c>
      <c r="AL46" s="161">
        <f t="shared" si="186"/>
        <v>-0.003877227851</v>
      </c>
      <c r="AM46" s="161">
        <f t="shared" si="186"/>
        <v>-0.008954590753</v>
      </c>
      <c r="AN46" s="161">
        <f t="shared" si="186"/>
        <v>0.04304520448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44044</v>
      </c>
      <c r="AZ46" s="161">
        <f t="shared" ref="AZ46:BC46" si="187">BA33</f>
        <v>-0.02358469384</v>
      </c>
      <c r="BA46" s="161">
        <f t="shared" si="187"/>
        <v>-0.008545475914</v>
      </c>
      <c r="BB46" s="161">
        <f t="shared" si="187"/>
        <v>-0.01031058257</v>
      </c>
      <c r="BC46" s="161">
        <f t="shared" si="187"/>
        <v>-0.01327411127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0.008241756638</v>
      </c>
      <c r="H47" s="161">
        <f t="shared" si="188"/>
        <v>-0.001211354226</v>
      </c>
      <c r="I47" s="161">
        <f t="shared" si="188"/>
        <v>-0.0001803968434</v>
      </c>
      <c r="J47" s="161">
        <f t="shared" si="188"/>
        <v>0.008422153481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43344</v>
      </c>
      <c r="V47" s="161">
        <f t="shared" ref="V47:Y47" si="189">W34</f>
        <v>0.02339198538</v>
      </c>
      <c r="W47" s="161">
        <f t="shared" si="189"/>
        <v>-0.001920003809</v>
      </c>
      <c r="X47" s="161">
        <f t="shared" si="189"/>
        <v>0.005449573995</v>
      </c>
      <c r="Y47" s="161">
        <f t="shared" si="189"/>
        <v>0.01794241139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43709</v>
      </c>
      <c r="AK47" s="161">
        <f t="shared" ref="AK47:AN47" si="190">AL34</f>
        <v>-0.01831469813</v>
      </c>
      <c r="AL47" s="161">
        <f t="shared" si="190"/>
        <v>0.001499477793</v>
      </c>
      <c r="AM47" s="161">
        <f t="shared" si="190"/>
        <v>0.002325968888</v>
      </c>
      <c r="AN47" s="161">
        <f t="shared" si="190"/>
        <v>-0.02064066702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44075</v>
      </c>
      <c r="AZ47" s="161">
        <f t="shared" ref="AZ47:BC47" si="191">BA34</f>
        <v>0.01932349376</v>
      </c>
      <c r="BA47" s="161">
        <f t="shared" si="191"/>
        <v>0.007839617996</v>
      </c>
      <c r="BB47" s="161">
        <f t="shared" si="191"/>
        <v>0.009228838535</v>
      </c>
      <c r="BC47" s="161">
        <f t="shared" si="191"/>
        <v>0.01009465522</v>
      </c>
      <c r="BD47" s="157"/>
      <c r="BE47" s="157"/>
      <c r="BF47" s="157"/>
      <c r="BG47" s="157"/>
      <c r="BH47" s="157"/>
      <c r="BI47" s="157"/>
      <c r="BJ47" s="157"/>
    </row>
    <row r="48">
      <c r="A48" s="220"/>
      <c r="B48" s="122"/>
      <c r="C48" s="122"/>
      <c r="D48" s="122"/>
      <c r="E48" s="122"/>
      <c r="H48" s="5"/>
      <c r="P48" s="220"/>
      <c r="Q48" s="122"/>
      <c r="R48" s="122"/>
      <c r="S48" s="122"/>
      <c r="T48" s="122"/>
      <c r="W48" s="5"/>
      <c r="X48" s="5"/>
      <c r="AE48" s="220"/>
      <c r="AF48" s="122"/>
      <c r="AG48" s="122"/>
      <c r="AH48" s="122"/>
      <c r="AI48" s="122"/>
      <c r="AL48" s="5"/>
      <c r="AM48" s="5"/>
      <c r="AT48" s="220"/>
      <c r="AU48" s="122"/>
      <c r="AV48" s="122"/>
      <c r="AW48" s="122"/>
      <c r="AX48" s="122"/>
      <c r="BB48" s="5"/>
    </row>
    <row r="49">
      <c r="A49" s="220"/>
      <c r="B49" s="122"/>
      <c r="C49" s="122"/>
      <c r="D49" s="122"/>
      <c r="E49" s="122"/>
      <c r="F49" s="1" t="s">
        <v>1320</v>
      </c>
      <c r="H49" s="221"/>
      <c r="I49" s="14"/>
      <c r="J49" s="14"/>
      <c r="K49" s="14"/>
      <c r="L49" s="14"/>
      <c r="M49" s="14"/>
      <c r="N49" s="14"/>
      <c r="P49" s="220"/>
      <c r="Q49" s="122"/>
      <c r="R49" s="122"/>
      <c r="S49" s="122"/>
      <c r="T49" s="122"/>
      <c r="U49" s="1" t="s">
        <v>1320</v>
      </c>
      <c r="W49" s="221"/>
      <c r="X49" s="221"/>
      <c r="Y49" s="14"/>
      <c r="Z49" s="14"/>
      <c r="AA49" s="14"/>
      <c r="AB49" s="14"/>
      <c r="AC49" s="14"/>
      <c r="AE49" s="220"/>
      <c r="AF49" s="122"/>
      <c r="AG49" s="122"/>
      <c r="AH49" s="122"/>
      <c r="AI49" s="122"/>
      <c r="AJ49" s="1" t="s">
        <v>1320</v>
      </c>
      <c r="AL49" s="221"/>
      <c r="AM49" s="221"/>
      <c r="AN49" s="14"/>
      <c r="AO49" s="14"/>
      <c r="AP49" s="14"/>
      <c r="AQ49" s="14"/>
      <c r="AR49" s="14"/>
      <c r="AT49" s="220"/>
      <c r="AU49" s="122"/>
      <c r="AV49" s="122"/>
      <c r="AW49" s="122"/>
      <c r="AX49" s="122"/>
      <c r="AY49" s="1" t="s">
        <v>1320</v>
      </c>
      <c r="BA49" s="14"/>
      <c r="BB49" s="221"/>
      <c r="BC49" s="14"/>
      <c r="BD49" s="14"/>
      <c r="BE49" s="14"/>
      <c r="BF49" s="14"/>
      <c r="BG49" s="14"/>
      <c r="BH49" s="14"/>
      <c r="BI49" s="14"/>
      <c r="BJ49" s="14"/>
    </row>
    <row r="50">
      <c r="A50" s="220"/>
      <c r="B50" s="122"/>
      <c r="C50" s="122"/>
      <c r="D50" s="122"/>
      <c r="E50" s="122"/>
      <c r="F50" s="14"/>
      <c r="G50" s="14"/>
      <c r="H50" s="221"/>
      <c r="I50" s="14"/>
      <c r="J50" s="14"/>
      <c r="K50" s="14"/>
      <c r="L50" s="14"/>
      <c r="M50" s="14"/>
      <c r="N50" s="14"/>
      <c r="P50" s="220"/>
      <c r="Q50" s="122"/>
      <c r="R50" s="122"/>
      <c r="S50" s="122"/>
      <c r="T50" s="122"/>
      <c r="U50" s="14"/>
      <c r="V50" s="14"/>
      <c r="W50" s="221"/>
      <c r="X50" s="221"/>
      <c r="Y50" s="14"/>
      <c r="Z50" s="14"/>
      <c r="AA50" s="14"/>
      <c r="AB50" s="14"/>
      <c r="AC50" s="14"/>
      <c r="AE50" s="220"/>
      <c r="AF50" s="122"/>
      <c r="AG50" s="122"/>
      <c r="AH50" s="122"/>
      <c r="AI50" s="122"/>
      <c r="AJ50" s="14"/>
      <c r="AK50" s="14"/>
      <c r="AL50" s="221"/>
      <c r="AM50" s="221"/>
      <c r="AN50" s="14"/>
      <c r="AO50" s="14"/>
      <c r="AP50" s="14"/>
      <c r="AQ50" s="14"/>
      <c r="AR50" s="14"/>
      <c r="AT50" s="220"/>
      <c r="AU50" s="122"/>
      <c r="AV50" s="122"/>
      <c r="AW50" s="122"/>
      <c r="AX50" s="122"/>
      <c r="AY50" s="14"/>
      <c r="AZ50" s="14"/>
      <c r="BA50" s="14"/>
      <c r="BB50" s="221"/>
      <c r="BC50" s="14"/>
      <c r="BD50" s="14"/>
      <c r="BE50" s="14"/>
      <c r="BF50" s="14"/>
      <c r="BG50" s="14"/>
      <c r="BH50" s="14"/>
      <c r="BI50" s="14"/>
      <c r="BJ50" s="14"/>
    </row>
    <row r="51">
      <c r="A51" s="220"/>
      <c r="B51" s="122"/>
      <c r="C51" s="122"/>
      <c r="D51" s="122"/>
      <c r="E51" s="122"/>
      <c r="F51" s="164" t="s">
        <v>1321</v>
      </c>
      <c r="G51" s="11"/>
      <c r="H51" s="221"/>
      <c r="I51" s="14"/>
      <c r="J51" s="14"/>
      <c r="K51" s="14"/>
      <c r="L51" s="14"/>
      <c r="M51" s="14"/>
      <c r="N51" s="14"/>
      <c r="P51" s="220"/>
      <c r="Q51" s="122"/>
      <c r="R51" s="122"/>
      <c r="S51" s="122"/>
      <c r="T51" s="122"/>
      <c r="U51" s="164" t="s">
        <v>1321</v>
      </c>
      <c r="V51" s="11"/>
      <c r="W51" s="221"/>
      <c r="X51" s="221"/>
      <c r="Y51" s="14"/>
      <c r="Z51" s="14"/>
      <c r="AA51" s="14"/>
      <c r="AB51" s="14"/>
      <c r="AC51" s="14"/>
      <c r="AE51" s="220"/>
      <c r="AF51" s="122"/>
      <c r="AG51" s="122"/>
      <c r="AH51" s="122"/>
      <c r="AI51" s="122"/>
      <c r="AJ51" s="164" t="s">
        <v>1321</v>
      </c>
      <c r="AK51" s="11"/>
      <c r="AL51" s="221"/>
      <c r="AM51" s="221"/>
      <c r="AN51" s="14"/>
      <c r="AO51" s="14"/>
      <c r="AP51" s="14"/>
      <c r="AQ51" s="14"/>
      <c r="AR51" s="14"/>
      <c r="AT51" s="220"/>
      <c r="AU51" s="122"/>
      <c r="AV51" s="122"/>
      <c r="AW51" s="122"/>
      <c r="AX51" s="122"/>
      <c r="AY51" s="164" t="s">
        <v>1321</v>
      </c>
      <c r="AZ51" s="11"/>
      <c r="BA51" s="14"/>
      <c r="BB51" s="221"/>
      <c r="BC51" s="14"/>
      <c r="BD51" s="14"/>
      <c r="BE51" s="14"/>
      <c r="BF51" s="14"/>
      <c r="BG51" s="14"/>
      <c r="BH51" s="14"/>
      <c r="BI51" s="14"/>
      <c r="BJ51" s="14"/>
    </row>
    <row r="52">
      <c r="A52" s="220"/>
      <c r="B52" s="122"/>
      <c r="C52" s="122"/>
      <c r="D52" s="122"/>
      <c r="E52" s="122"/>
      <c r="F52" s="1" t="s">
        <v>1322</v>
      </c>
      <c r="G52" s="166">
        <v>0.534356</v>
      </c>
      <c r="H52" s="221"/>
      <c r="I52" s="14"/>
      <c r="J52" s="14"/>
      <c r="K52" s="14"/>
      <c r="L52" s="14"/>
      <c r="M52" s="14"/>
      <c r="N52" s="14"/>
      <c r="P52" s="220"/>
      <c r="Q52" s="122"/>
      <c r="R52" s="122"/>
      <c r="S52" s="122"/>
      <c r="T52" s="122"/>
      <c r="U52" s="1" t="s">
        <v>1322</v>
      </c>
      <c r="V52" s="166">
        <v>0.119666</v>
      </c>
      <c r="W52" s="221"/>
      <c r="X52" s="221"/>
      <c r="Y52" s="14"/>
      <c r="Z52" s="14"/>
      <c r="AA52" s="14"/>
      <c r="AB52" s="14"/>
      <c r="AC52" s="14"/>
      <c r="AE52" s="220"/>
      <c r="AF52" s="122"/>
      <c r="AG52" s="122"/>
      <c r="AH52" s="122"/>
      <c r="AI52" s="122"/>
      <c r="AJ52" s="1" t="s">
        <v>1322</v>
      </c>
      <c r="AK52" s="166">
        <v>0.61909</v>
      </c>
      <c r="AL52" s="221"/>
      <c r="AM52" s="221"/>
      <c r="AN52" s="14"/>
      <c r="AO52" s="14"/>
      <c r="AP52" s="14"/>
      <c r="AQ52" s="14"/>
      <c r="AR52" s="14"/>
      <c r="AT52" s="220"/>
      <c r="AU52" s="122"/>
      <c r="AV52" s="122"/>
      <c r="AW52" s="122"/>
      <c r="AX52" s="122"/>
      <c r="AY52" s="1" t="s">
        <v>1322</v>
      </c>
      <c r="AZ52" s="166">
        <v>0.420484</v>
      </c>
      <c r="BA52" s="14"/>
      <c r="BB52" s="221"/>
      <c r="BC52" s="14"/>
      <c r="BD52" s="14"/>
      <c r="BE52" s="14"/>
      <c r="BF52" s="14"/>
      <c r="BG52" s="14"/>
      <c r="BH52" s="14"/>
      <c r="BI52" s="14"/>
      <c r="BJ52" s="14"/>
    </row>
    <row r="53">
      <c r="A53" s="220"/>
      <c r="B53" s="122"/>
      <c r="C53" s="122"/>
      <c r="D53" s="122"/>
      <c r="E53" s="122"/>
      <c r="F53" s="1" t="s">
        <v>1323</v>
      </c>
      <c r="G53" s="166">
        <v>0.285536</v>
      </c>
      <c r="H53" s="221"/>
      <c r="I53" s="14"/>
      <c r="J53" s="14"/>
      <c r="K53" s="14"/>
      <c r="L53" s="14"/>
      <c r="M53" s="14"/>
      <c r="N53" s="14"/>
      <c r="P53" s="220"/>
      <c r="Q53" s="122"/>
      <c r="R53" s="122"/>
      <c r="S53" s="122"/>
      <c r="T53" s="122"/>
      <c r="U53" s="1" t="s">
        <v>1323</v>
      </c>
      <c r="V53" s="166">
        <v>0.01432</v>
      </c>
      <c r="W53" s="221"/>
      <c r="X53" s="221"/>
      <c r="Y53" s="14"/>
      <c r="Z53" s="14"/>
      <c r="AA53" s="14"/>
      <c r="AB53" s="14"/>
      <c r="AC53" s="14"/>
      <c r="AE53" s="220"/>
      <c r="AF53" s="122"/>
      <c r="AG53" s="122"/>
      <c r="AH53" s="122"/>
      <c r="AI53" s="122"/>
      <c r="AJ53" s="1" t="s">
        <v>1323</v>
      </c>
      <c r="AK53" s="166">
        <v>0.383273</v>
      </c>
      <c r="AL53" s="221"/>
      <c r="AM53" s="221"/>
      <c r="AN53" s="14"/>
      <c r="AO53" s="14"/>
      <c r="AP53" s="14"/>
      <c r="AQ53" s="14"/>
      <c r="AR53" s="14"/>
      <c r="AT53" s="220"/>
      <c r="AU53" s="122"/>
      <c r="AV53" s="122"/>
      <c r="AW53" s="122"/>
      <c r="AX53" s="122"/>
      <c r="AY53" s="1" t="s">
        <v>1323</v>
      </c>
      <c r="AZ53" s="166">
        <v>0.176806</v>
      </c>
      <c r="BA53" s="14"/>
      <c r="BB53" s="221"/>
      <c r="BC53" s="14"/>
      <c r="BD53" s="14"/>
      <c r="BE53" s="14"/>
      <c r="BF53" s="14"/>
      <c r="BG53" s="14"/>
      <c r="BH53" s="14"/>
      <c r="BI53" s="14"/>
      <c r="BJ53" s="14"/>
    </row>
    <row r="54">
      <c r="A54" s="220"/>
      <c r="B54" s="122"/>
      <c r="C54" s="122"/>
      <c r="D54" s="122"/>
      <c r="E54" s="122"/>
      <c r="F54" s="1" t="s">
        <v>1324</v>
      </c>
      <c r="G54" s="166">
        <v>0.261721</v>
      </c>
      <c r="H54" s="221"/>
      <c r="I54" s="14"/>
      <c r="J54" s="14"/>
      <c r="K54" s="14"/>
      <c r="L54" s="14"/>
      <c r="M54" s="14"/>
      <c r="N54" s="14"/>
      <c r="P54" s="220"/>
      <c r="Q54" s="122"/>
      <c r="R54" s="122"/>
      <c r="S54" s="122"/>
      <c r="T54" s="122"/>
      <c r="U54" s="1" t="s">
        <v>1324</v>
      </c>
      <c r="V54" s="166">
        <v>-0.01854</v>
      </c>
      <c r="W54" s="221"/>
      <c r="X54" s="221"/>
      <c r="Y54" s="14"/>
      <c r="Z54" s="14"/>
      <c r="AA54" s="14"/>
      <c r="AB54" s="14"/>
      <c r="AC54" s="14"/>
      <c r="AE54" s="220"/>
      <c r="AF54" s="122"/>
      <c r="AG54" s="122"/>
      <c r="AH54" s="122"/>
      <c r="AI54" s="122"/>
      <c r="AJ54" s="1" t="s">
        <v>1324</v>
      </c>
      <c r="AK54" s="166">
        <v>0.362715</v>
      </c>
      <c r="AL54" s="221"/>
      <c r="AM54" s="221"/>
      <c r="AN54" s="14"/>
      <c r="AO54" s="14"/>
      <c r="AP54" s="14"/>
      <c r="AQ54" s="14"/>
      <c r="AR54" s="14"/>
      <c r="AT54" s="220"/>
      <c r="AU54" s="122"/>
      <c r="AV54" s="122"/>
      <c r="AW54" s="122"/>
      <c r="AX54" s="122"/>
      <c r="AY54" s="1" t="s">
        <v>1324</v>
      </c>
      <c r="AZ54" s="166">
        <v>0.149367</v>
      </c>
      <c r="BA54" s="14"/>
      <c r="BB54" s="221"/>
      <c r="BC54" s="14"/>
      <c r="BD54" s="14"/>
      <c r="BE54" s="14"/>
      <c r="BF54" s="14"/>
      <c r="BG54" s="14"/>
      <c r="BH54" s="14"/>
      <c r="BI54" s="14"/>
      <c r="BJ54" s="14"/>
    </row>
    <row r="55">
      <c r="A55" s="220"/>
      <c r="B55" s="122"/>
      <c r="C55" s="122"/>
      <c r="D55" s="122"/>
      <c r="E55" s="122"/>
      <c r="F55" s="1" t="s">
        <v>1325</v>
      </c>
      <c r="G55" s="166">
        <v>0.020483</v>
      </c>
      <c r="H55" s="221"/>
      <c r="I55" s="14"/>
      <c r="J55" s="14"/>
      <c r="K55" s="14"/>
      <c r="L55" s="14"/>
      <c r="M55" s="14"/>
      <c r="N55" s="14"/>
      <c r="P55" s="220"/>
      <c r="Q55" s="122"/>
      <c r="R55" s="122"/>
      <c r="S55" s="122"/>
      <c r="T55" s="122"/>
      <c r="U55" s="1" t="s">
        <v>1325</v>
      </c>
      <c r="V55" s="166">
        <v>0.017292</v>
      </c>
      <c r="W55" s="221"/>
      <c r="X55" s="221"/>
      <c r="Y55" s="14"/>
      <c r="Z55" s="14"/>
      <c r="AA55" s="14"/>
      <c r="AB55" s="14"/>
      <c r="AC55" s="14"/>
      <c r="AE55" s="220"/>
      <c r="AF55" s="122"/>
      <c r="AG55" s="122"/>
      <c r="AH55" s="122"/>
      <c r="AI55" s="122"/>
      <c r="AJ55" s="1" t="s">
        <v>1325</v>
      </c>
      <c r="AK55" s="166">
        <v>0.018638</v>
      </c>
      <c r="AL55" s="221"/>
      <c r="AM55" s="221"/>
      <c r="AN55" s="14"/>
      <c r="AO55" s="14"/>
      <c r="AP55" s="14"/>
      <c r="AQ55" s="14"/>
      <c r="AR55" s="14"/>
      <c r="AT55" s="220"/>
      <c r="AU55" s="122"/>
      <c r="AV55" s="122"/>
      <c r="AW55" s="122"/>
      <c r="AX55" s="122"/>
      <c r="AY55" s="1" t="s">
        <v>1325</v>
      </c>
      <c r="AZ55" s="166">
        <v>0.017806</v>
      </c>
      <c r="BA55" s="14"/>
      <c r="BB55" s="221"/>
      <c r="BC55" s="14"/>
      <c r="BD55" s="14"/>
      <c r="BE55" s="14"/>
      <c r="BF55" s="14"/>
      <c r="BG55" s="14"/>
      <c r="BH55" s="14"/>
      <c r="BI55" s="14"/>
      <c r="BJ55" s="14"/>
    </row>
    <row r="56">
      <c r="A56" s="220"/>
      <c r="B56" s="122"/>
      <c r="C56" s="122"/>
      <c r="D56" s="122"/>
      <c r="E56" s="122"/>
      <c r="F56" s="169" t="s">
        <v>1326</v>
      </c>
      <c r="G56" s="168">
        <v>32.0</v>
      </c>
      <c r="H56" s="221"/>
      <c r="I56" s="14"/>
      <c r="J56" s="14"/>
      <c r="K56" s="14"/>
      <c r="L56" s="14"/>
      <c r="M56" s="14"/>
      <c r="N56" s="14"/>
      <c r="P56" s="220"/>
      <c r="Q56" s="122"/>
      <c r="R56" s="122"/>
      <c r="S56" s="122"/>
      <c r="T56" s="122"/>
      <c r="U56" s="169" t="s">
        <v>1326</v>
      </c>
      <c r="V56" s="168">
        <v>32.0</v>
      </c>
      <c r="W56" s="221"/>
      <c r="X56" s="221"/>
      <c r="Y56" s="14"/>
      <c r="Z56" s="14"/>
      <c r="AA56" s="14"/>
      <c r="AB56" s="14"/>
      <c r="AC56" s="14"/>
      <c r="AE56" s="220"/>
      <c r="AF56" s="122"/>
      <c r="AG56" s="122"/>
      <c r="AH56" s="122"/>
      <c r="AI56" s="122"/>
      <c r="AJ56" s="169" t="s">
        <v>1326</v>
      </c>
      <c r="AK56" s="168">
        <v>32.0</v>
      </c>
      <c r="AL56" s="221"/>
      <c r="AM56" s="221"/>
      <c r="AN56" s="14"/>
      <c r="AO56" s="14"/>
      <c r="AP56" s="14"/>
      <c r="AQ56" s="14"/>
      <c r="AR56" s="14"/>
      <c r="AT56" s="220"/>
      <c r="AU56" s="122"/>
      <c r="AV56" s="122"/>
      <c r="AW56" s="122"/>
      <c r="AX56" s="122"/>
      <c r="AY56" s="169" t="s">
        <v>1326</v>
      </c>
      <c r="AZ56" s="168">
        <v>32.0</v>
      </c>
      <c r="BA56" s="14"/>
      <c r="BB56" s="221"/>
      <c r="BC56" s="14"/>
      <c r="BD56" s="14"/>
      <c r="BE56" s="14"/>
      <c r="BF56" s="14"/>
      <c r="BG56" s="14"/>
      <c r="BH56" s="14"/>
      <c r="BI56" s="14"/>
      <c r="BJ56" s="14"/>
    </row>
    <row r="57">
      <c r="A57" s="220"/>
      <c r="B57" s="122"/>
      <c r="C57" s="122"/>
      <c r="D57" s="122"/>
      <c r="E57" s="122"/>
      <c r="F57" s="14"/>
      <c r="G57" s="14"/>
      <c r="H57" s="221"/>
      <c r="I57" s="14"/>
      <c r="J57" s="14"/>
      <c r="K57" s="14"/>
      <c r="L57" s="14"/>
      <c r="M57" s="14"/>
      <c r="N57" s="14"/>
      <c r="P57" s="220"/>
      <c r="Q57" s="122"/>
      <c r="R57" s="122"/>
      <c r="S57" s="122"/>
      <c r="T57" s="122"/>
      <c r="U57" s="14"/>
      <c r="V57" s="14"/>
      <c r="W57" s="221"/>
      <c r="X57" s="221"/>
      <c r="Y57" s="14"/>
      <c r="Z57" s="14"/>
      <c r="AA57" s="14"/>
      <c r="AB57" s="14"/>
      <c r="AC57" s="14"/>
      <c r="AE57" s="220"/>
      <c r="AF57" s="122"/>
      <c r="AG57" s="122"/>
      <c r="AH57" s="122"/>
      <c r="AI57" s="122"/>
      <c r="AJ57" s="14"/>
      <c r="AK57" s="14"/>
      <c r="AL57" s="221"/>
      <c r="AM57" s="221"/>
      <c r="AN57" s="14"/>
      <c r="AO57" s="14"/>
      <c r="AP57" s="14"/>
      <c r="AQ57" s="14"/>
      <c r="AR57" s="14"/>
      <c r="AT57" s="220"/>
      <c r="AU57" s="122"/>
      <c r="AV57" s="122"/>
      <c r="AW57" s="122"/>
      <c r="AX57" s="122"/>
      <c r="AY57" s="14"/>
      <c r="AZ57" s="14"/>
      <c r="BA57" s="14"/>
      <c r="BB57" s="221"/>
      <c r="BC57" s="14"/>
      <c r="BD57" s="14"/>
      <c r="BE57" s="14"/>
      <c r="BF57" s="14"/>
      <c r="BG57" s="14"/>
      <c r="BH57" s="14"/>
      <c r="BI57" s="14"/>
      <c r="BJ57" s="14"/>
    </row>
    <row r="58">
      <c r="A58" s="220"/>
      <c r="B58" s="122"/>
      <c r="C58" s="122"/>
      <c r="D58" s="122"/>
      <c r="E58" s="122"/>
      <c r="F58" s="1" t="s">
        <v>1327</v>
      </c>
      <c r="G58" s="14"/>
      <c r="H58" s="221"/>
      <c r="I58" s="14"/>
      <c r="J58" s="14"/>
      <c r="K58" s="14"/>
      <c r="L58" s="14"/>
      <c r="M58" s="14"/>
      <c r="N58" s="14"/>
      <c r="P58" s="220"/>
      <c r="Q58" s="122"/>
      <c r="R58" s="122"/>
      <c r="S58" s="122"/>
      <c r="T58" s="122"/>
      <c r="U58" s="1" t="s">
        <v>1327</v>
      </c>
      <c r="V58" s="14"/>
      <c r="W58" s="221"/>
      <c r="X58" s="221"/>
      <c r="Y58" s="14"/>
      <c r="Z58" s="14"/>
      <c r="AA58" s="14"/>
      <c r="AB58" s="14"/>
      <c r="AC58" s="14"/>
      <c r="AE58" s="220"/>
      <c r="AF58" s="122"/>
      <c r="AG58" s="122"/>
      <c r="AH58" s="122"/>
      <c r="AI58" s="122"/>
      <c r="AJ58" s="1" t="s">
        <v>1327</v>
      </c>
      <c r="AK58" s="14"/>
      <c r="AL58" s="221"/>
      <c r="AM58" s="221"/>
      <c r="AN58" s="14"/>
      <c r="AO58" s="14"/>
      <c r="AP58" s="14"/>
      <c r="AQ58" s="14"/>
      <c r="AR58" s="14"/>
      <c r="AT58" s="220"/>
      <c r="AU58" s="122"/>
      <c r="AV58" s="122"/>
      <c r="AW58" s="122"/>
      <c r="AX58" s="122"/>
      <c r="AY58" s="1" t="s">
        <v>1327</v>
      </c>
      <c r="AZ58" s="14"/>
      <c r="BA58" s="14"/>
      <c r="BB58" s="221"/>
      <c r="BC58" s="14"/>
      <c r="BD58" s="14"/>
      <c r="BE58" s="14"/>
      <c r="BF58" s="14"/>
      <c r="BG58" s="14"/>
      <c r="BH58" s="14"/>
      <c r="BI58" s="14"/>
      <c r="BJ58" s="14"/>
    </row>
    <row r="59">
      <c r="A59" s="220"/>
      <c r="B59" s="122"/>
      <c r="C59" s="122"/>
      <c r="D59" s="122"/>
      <c r="E59" s="122"/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P59" s="220"/>
      <c r="Q59" s="122"/>
      <c r="R59" s="122"/>
      <c r="S59" s="122"/>
      <c r="T59" s="122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E59" s="220"/>
      <c r="AF59" s="122"/>
      <c r="AG59" s="122"/>
      <c r="AH59" s="122"/>
      <c r="AI59" s="122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T59" s="220"/>
      <c r="AU59" s="122"/>
      <c r="AV59" s="122"/>
      <c r="AW59" s="122"/>
      <c r="AX59" s="122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A60" s="220"/>
      <c r="B60" s="122"/>
      <c r="C60" s="122"/>
      <c r="D60" s="122"/>
      <c r="E60" s="122"/>
      <c r="F60" s="1" t="s">
        <v>1332</v>
      </c>
      <c r="G60" s="166">
        <v>1.0</v>
      </c>
      <c r="H60" s="166">
        <v>0.00503</v>
      </c>
      <c r="I60" s="166">
        <v>0.00503</v>
      </c>
      <c r="J60" s="166">
        <v>11.98954</v>
      </c>
      <c r="K60" s="166">
        <v>0.001631</v>
      </c>
      <c r="L60" s="14"/>
      <c r="M60" s="14"/>
      <c r="N60" s="14"/>
      <c r="P60" s="220"/>
      <c r="Q60" s="122"/>
      <c r="R60" s="122"/>
      <c r="S60" s="122"/>
      <c r="T60" s="122"/>
      <c r="U60" s="1" t="s">
        <v>1332</v>
      </c>
      <c r="V60" s="166">
        <v>1.0</v>
      </c>
      <c r="W60" s="166">
        <v>1.3E-4</v>
      </c>
      <c r="X60" s="166">
        <v>1.3E-4</v>
      </c>
      <c r="Y60" s="166">
        <v>0.435843</v>
      </c>
      <c r="Z60" s="166">
        <v>0.514173</v>
      </c>
      <c r="AA60" s="14"/>
      <c r="AB60" s="14"/>
      <c r="AC60" s="14"/>
      <c r="AE60" s="220"/>
      <c r="AF60" s="122"/>
      <c r="AG60" s="122"/>
      <c r="AH60" s="122"/>
      <c r="AI60" s="122"/>
      <c r="AJ60" s="1" t="s">
        <v>1332</v>
      </c>
      <c r="AK60" s="166">
        <v>1.0</v>
      </c>
      <c r="AL60" s="166">
        <v>0.006477</v>
      </c>
      <c r="AM60" s="166">
        <v>0.006477</v>
      </c>
      <c r="AN60" s="166">
        <v>18.64389</v>
      </c>
      <c r="AO60" s="166">
        <v>1.58E-4</v>
      </c>
      <c r="AP60" s="14"/>
      <c r="AQ60" s="14"/>
      <c r="AR60" s="14"/>
      <c r="AT60" s="220"/>
      <c r="AU60" s="122"/>
      <c r="AV60" s="122"/>
      <c r="AW60" s="122"/>
      <c r="AX60" s="122"/>
      <c r="AY60" s="1" t="s">
        <v>1332</v>
      </c>
      <c r="AZ60" s="166">
        <v>1.0</v>
      </c>
      <c r="BA60" s="166">
        <v>0.002043</v>
      </c>
      <c r="BB60" s="166">
        <v>0.002043</v>
      </c>
      <c r="BC60" s="166">
        <v>6.443432</v>
      </c>
      <c r="BD60" s="166">
        <v>0.016564</v>
      </c>
      <c r="BE60" s="14"/>
      <c r="BF60" s="14"/>
      <c r="BG60" s="14"/>
      <c r="BH60" s="14"/>
      <c r="BI60" s="14"/>
      <c r="BJ60" s="14"/>
    </row>
    <row r="61">
      <c r="A61" s="220"/>
      <c r="B61" s="122"/>
      <c r="C61" s="122"/>
      <c r="D61" s="122"/>
      <c r="E61" s="122"/>
      <c r="F61" s="1" t="s">
        <v>1333</v>
      </c>
      <c r="G61" s="166">
        <v>30.0</v>
      </c>
      <c r="H61" s="166">
        <v>0.012587</v>
      </c>
      <c r="I61" s="166">
        <v>4.2E-4</v>
      </c>
      <c r="J61" s="14"/>
      <c r="K61" s="14"/>
      <c r="L61" s="14"/>
      <c r="M61" s="14"/>
      <c r="N61" s="14"/>
      <c r="P61" s="220"/>
      <c r="Q61" s="122"/>
      <c r="R61" s="122"/>
      <c r="S61" s="122"/>
      <c r="T61" s="122"/>
      <c r="U61" s="1" t="s">
        <v>1333</v>
      </c>
      <c r="V61" s="166">
        <v>30.0</v>
      </c>
      <c r="W61" s="166">
        <v>0.00897</v>
      </c>
      <c r="X61" s="166">
        <v>2.99E-4</v>
      </c>
      <c r="Y61" s="14"/>
      <c r="Z61" s="14"/>
      <c r="AA61" s="14"/>
      <c r="AB61" s="14"/>
      <c r="AC61" s="14"/>
      <c r="AE61" s="220"/>
      <c r="AF61" s="122"/>
      <c r="AG61" s="122"/>
      <c r="AH61" s="122"/>
      <c r="AI61" s="122"/>
      <c r="AJ61" s="1" t="s">
        <v>1333</v>
      </c>
      <c r="AK61" s="166">
        <v>30.0</v>
      </c>
      <c r="AL61" s="166">
        <v>0.010422</v>
      </c>
      <c r="AM61" s="166">
        <v>3.47E-4</v>
      </c>
      <c r="AN61" s="14"/>
      <c r="AO61" s="14"/>
      <c r="AP61" s="14"/>
      <c r="AQ61" s="14"/>
      <c r="AR61" s="14"/>
      <c r="AT61" s="220"/>
      <c r="AU61" s="122"/>
      <c r="AV61" s="122"/>
      <c r="AW61" s="122"/>
      <c r="AX61" s="122"/>
      <c r="AY61" s="1" t="s">
        <v>1333</v>
      </c>
      <c r="AZ61" s="166">
        <v>30.0</v>
      </c>
      <c r="BA61" s="166">
        <v>0.009511</v>
      </c>
      <c r="BB61" s="166">
        <v>3.17E-4</v>
      </c>
      <c r="BC61" s="14"/>
      <c r="BD61" s="14"/>
      <c r="BE61" s="14"/>
      <c r="BF61" s="14"/>
      <c r="BG61" s="14"/>
      <c r="BH61" s="14"/>
      <c r="BI61" s="14"/>
      <c r="BJ61" s="14"/>
    </row>
    <row r="62">
      <c r="A62" s="220"/>
      <c r="B62" s="122"/>
      <c r="C62" s="122"/>
      <c r="D62" s="122"/>
      <c r="E62" s="122"/>
      <c r="F62" s="169" t="s">
        <v>1334</v>
      </c>
      <c r="G62" s="168">
        <v>31.0</v>
      </c>
      <c r="H62" s="168">
        <v>0.017618</v>
      </c>
      <c r="I62" s="173"/>
      <c r="J62" s="173"/>
      <c r="K62" s="173"/>
      <c r="L62" s="14"/>
      <c r="M62" s="14"/>
      <c r="N62" s="14"/>
      <c r="P62" s="220"/>
      <c r="Q62" s="122"/>
      <c r="R62" s="122"/>
      <c r="S62" s="122"/>
      <c r="T62" s="122"/>
      <c r="U62" s="169" t="s">
        <v>1334</v>
      </c>
      <c r="V62" s="168">
        <v>31.0</v>
      </c>
      <c r="W62" s="168">
        <v>0.0091</v>
      </c>
      <c r="X62" s="222"/>
      <c r="Y62" s="173"/>
      <c r="Z62" s="173"/>
      <c r="AA62" s="14"/>
      <c r="AB62" s="14"/>
      <c r="AC62" s="14"/>
      <c r="AE62" s="220"/>
      <c r="AF62" s="122"/>
      <c r="AG62" s="122"/>
      <c r="AH62" s="122"/>
      <c r="AI62" s="122"/>
      <c r="AJ62" s="169" t="s">
        <v>1334</v>
      </c>
      <c r="AK62" s="168">
        <v>31.0</v>
      </c>
      <c r="AL62" s="168">
        <v>0.016898</v>
      </c>
      <c r="AM62" s="222"/>
      <c r="AN62" s="173"/>
      <c r="AO62" s="173"/>
      <c r="AP62" s="14"/>
      <c r="AQ62" s="14"/>
      <c r="AR62" s="14"/>
      <c r="AT62" s="220"/>
      <c r="AU62" s="122"/>
      <c r="AV62" s="122"/>
      <c r="AW62" s="122"/>
      <c r="AX62" s="122"/>
      <c r="AY62" s="169" t="s">
        <v>1334</v>
      </c>
      <c r="AZ62" s="168">
        <v>31.0</v>
      </c>
      <c r="BA62" s="168">
        <v>0.011554</v>
      </c>
      <c r="BB62" s="222"/>
      <c r="BC62" s="173"/>
      <c r="BD62" s="173"/>
      <c r="BE62" s="14"/>
      <c r="BF62" s="14"/>
      <c r="BG62" s="14"/>
      <c r="BH62" s="14"/>
      <c r="BI62" s="14"/>
      <c r="BJ62" s="14"/>
    </row>
    <row r="63">
      <c r="A63" s="220"/>
      <c r="B63" s="122"/>
      <c r="C63" s="122"/>
      <c r="D63" s="122"/>
      <c r="E63" s="122"/>
      <c r="F63" s="14"/>
      <c r="G63" s="14"/>
      <c r="H63" s="221"/>
      <c r="I63" s="14"/>
      <c r="J63" s="14"/>
      <c r="K63" s="14"/>
      <c r="L63" s="14"/>
      <c r="M63" s="14"/>
      <c r="N63" s="14"/>
      <c r="P63" s="220"/>
      <c r="Q63" s="122"/>
      <c r="R63" s="122"/>
      <c r="S63" s="122"/>
      <c r="T63" s="122"/>
      <c r="U63" s="14"/>
      <c r="V63" s="14"/>
      <c r="W63" s="221"/>
      <c r="X63" s="221"/>
      <c r="Y63" s="14"/>
      <c r="Z63" s="14"/>
      <c r="AA63" s="14"/>
      <c r="AB63" s="14"/>
      <c r="AC63" s="14"/>
      <c r="AE63" s="220"/>
      <c r="AF63" s="122"/>
      <c r="AG63" s="122"/>
      <c r="AH63" s="122"/>
      <c r="AI63" s="122"/>
      <c r="AJ63" s="14"/>
      <c r="AK63" s="14"/>
      <c r="AL63" s="221"/>
      <c r="AM63" s="221"/>
      <c r="AN63" s="14"/>
      <c r="AO63" s="14"/>
      <c r="AP63" s="14"/>
      <c r="AQ63" s="14"/>
      <c r="AR63" s="14"/>
      <c r="AT63" s="220"/>
      <c r="AU63" s="122"/>
      <c r="AV63" s="122"/>
      <c r="AW63" s="122"/>
      <c r="AX63" s="122"/>
      <c r="AY63" s="14"/>
      <c r="AZ63" s="14"/>
      <c r="BA63" s="14"/>
      <c r="BB63" s="221"/>
      <c r="BC63" s="14"/>
      <c r="BD63" s="14"/>
      <c r="BE63" s="14"/>
      <c r="BF63" s="14"/>
      <c r="BG63" s="14"/>
      <c r="BH63" s="14"/>
      <c r="BI63" s="14"/>
      <c r="BJ63" s="14"/>
    </row>
    <row r="64">
      <c r="A64" s="220"/>
      <c r="B64" s="122"/>
      <c r="C64" s="122"/>
      <c r="D64" s="122"/>
      <c r="E64" s="122"/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P64" s="220"/>
      <c r="Q64" s="122"/>
      <c r="R64" s="122"/>
      <c r="S64" s="122"/>
      <c r="T64" s="122"/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E64" s="220"/>
      <c r="AF64" s="122"/>
      <c r="AG64" s="122"/>
      <c r="AH64" s="122"/>
      <c r="AI64" s="122"/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T64" s="220"/>
      <c r="AU64" s="122"/>
      <c r="AV64" s="122"/>
      <c r="AW64" s="122"/>
      <c r="AX64" s="122"/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 t="s">
        <v>1341</v>
      </c>
      <c r="BH64" s="164"/>
      <c r="BI64" s="174"/>
      <c r="BJ64" s="174"/>
    </row>
    <row r="65">
      <c r="A65" s="220"/>
      <c r="B65" s="122"/>
      <c r="C65" s="122"/>
      <c r="D65" s="122"/>
      <c r="E65" s="122"/>
      <c r="F65" s="1" t="s">
        <v>1342</v>
      </c>
      <c r="G65" s="166">
        <v>0.001649</v>
      </c>
      <c r="H65" s="166">
        <v>0.003633</v>
      </c>
      <c r="I65" s="166">
        <v>0.454045</v>
      </c>
      <c r="J65" s="166">
        <v>0.653064</v>
      </c>
      <c r="K65" s="166">
        <v>-0.00577</v>
      </c>
      <c r="L65" s="166">
        <v>0.009068</v>
      </c>
      <c r="M65" s="166">
        <v>-0.00577</v>
      </c>
      <c r="N65" s="166">
        <v>0.009068</v>
      </c>
      <c r="P65" s="220"/>
      <c r="Q65" s="122"/>
      <c r="R65" s="122"/>
      <c r="S65" s="122"/>
      <c r="T65" s="122"/>
      <c r="U65" s="1" t="s">
        <v>1342</v>
      </c>
      <c r="V65" s="166">
        <v>0.004847</v>
      </c>
      <c r="W65" s="166">
        <v>0.003148</v>
      </c>
      <c r="X65" s="166">
        <v>1.539686</v>
      </c>
      <c r="Y65" s="166">
        <v>0.13412</v>
      </c>
      <c r="Z65" s="166">
        <v>-0.00158</v>
      </c>
      <c r="AA65" s="166">
        <v>0.011277</v>
      </c>
      <c r="AB65" s="166">
        <v>-0.00158</v>
      </c>
      <c r="AC65" s="166">
        <v>0.011277</v>
      </c>
      <c r="AE65" s="220"/>
      <c r="AF65" s="122"/>
      <c r="AG65" s="122"/>
      <c r="AH65" s="122"/>
      <c r="AI65" s="122"/>
      <c r="AJ65" s="1" t="s">
        <v>1342</v>
      </c>
      <c r="AK65" s="166">
        <v>-8.2E-4</v>
      </c>
      <c r="AL65" s="166">
        <v>0.003362</v>
      </c>
      <c r="AM65" s="166">
        <v>-0.24267</v>
      </c>
      <c r="AN65" s="166">
        <v>0.809913</v>
      </c>
      <c r="AO65" s="166">
        <v>-0.00768</v>
      </c>
      <c r="AP65" s="166">
        <v>0.006049</v>
      </c>
      <c r="AQ65" s="166">
        <v>-0.00768</v>
      </c>
      <c r="AR65" s="166">
        <v>0.006049</v>
      </c>
      <c r="AT65" s="220"/>
      <c r="AU65" s="122"/>
      <c r="AV65" s="122"/>
      <c r="AW65" s="122"/>
      <c r="AX65" s="122"/>
      <c r="AY65" s="1" t="s">
        <v>1342</v>
      </c>
      <c r="AZ65" s="166">
        <v>-1.2E-4</v>
      </c>
      <c r="BA65" s="166">
        <v>0.003161</v>
      </c>
      <c r="BB65" s="166">
        <v>-0.03707</v>
      </c>
      <c r="BC65" s="166">
        <v>0.970673</v>
      </c>
      <c r="BD65" s="166">
        <v>-0.00657</v>
      </c>
      <c r="BE65" s="166">
        <v>0.006339</v>
      </c>
      <c r="BF65" s="166">
        <v>-0.00657</v>
      </c>
      <c r="BG65" s="166">
        <v>0.006339</v>
      </c>
      <c r="BH65" s="166"/>
      <c r="BI65" s="166"/>
      <c r="BJ65" s="166"/>
    </row>
    <row r="66">
      <c r="A66" s="220"/>
      <c r="B66" s="122"/>
      <c r="C66" s="122"/>
      <c r="D66" s="122"/>
      <c r="E66" s="122"/>
      <c r="F66" s="169" t="s">
        <v>1343</v>
      </c>
      <c r="G66" s="168">
        <v>1.510208</v>
      </c>
      <c r="H66" s="168">
        <v>0.43615</v>
      </c>
      <c r="I66" s="168">
        <v>3.462592</v>
      </c>
      <c r="J66" s="168">
        <v>0.001631</v>
      </c>
      <c r="K66" s="168">
        <v>0.619472</v>
      </c>
      <c r="L66" s="168">
        <v>2.400945</v>
      </c>
      <c r="M66" s="168">
        <v>0.619472</v>
      </c>
      <c r="N66" s="168">
        <v>2.400945</v>
      </c>
      <c r="P66" s="220"/>
      <c r="Q66" s="122"/>
      <c r="R66" s="122"/>
      <c r="S66" s="122"/>
      <c r="T66" s="122"/>
      <c r="U66" s="169" t="s">
        <v>1343</v>
      </c>
      <c r="V66" s="168">
        <v>-0.31384</v>
      </c>
      <c r="W66" s="168">
        <v>0.475389</v>
      </c>
      <c r="X66" s="168">
        <v>-0.66018</v>
      </c>
      <c r="Y66" s="168">
        <v>0.514173</v>
      </c>
      <c r="Z66" s="168">
        <v>-1.28472</v>
      </c>
      <c r="AA66" s="168">
        <v>0.657029</v>
      </c>
      <c r="AB66" s="168">
        <v>-1.28472</v>
      </c>
      <c r="AC66" s="168">
        <v>0.657029</v>
      </c>
      <c r="AE66" s="220"/>
      <c r="AF66" s="122"/>
      <c r="AG66" s="122"/>
      <c r="AH66" s="122"/>
      <c r="AI66" s="122"/>
      <c r="AJ66" s="169" t="s">
        <v>1343</v>
      </c>
      <c r="AK66" s="168">
        <v>2.098043</v>
      </c>
      <c r="AL66" s="168">
        <v>0.485899</v>
      </c>
      <c r="AM66" s="168">
        <v>4.317857</v>
      </c>
      <c r="AN66" s="168">
        <v>1.58E-4</v>
      </c>
      <c r="AO66" s="168">
        <v>1.105705</v>
      </c>
      <c r="AP66" s="168">
        <v>3.090381</v>
      </c>
      <c r="AQ66" s="168">
        <v>1.105705</v>
      </c>
      <c r="AR66" s="168">
        <v>3.090381</v>
      </c>
      <c r="AT66" s="220"/>
      <c r="AU66" s="122"/>
      <c r="AV66" s="122"/>
      <c r="AW66" s="122"/>
      <c r="AX66" s="122"/>
      <c r="AY66" s="169" t="s">
        <v>1343</v>
      </c>
      <c r="AZ66" s="168">
        <v>1.192512</v>
      </c>
      <c r="BA66" s="168">
        <v>0.46979</v>
      </c>
      <c r="BB66" s="168">
        <v>2.538392</v>
      </c>
      <c r="BC66" s="168">
        <v>0.016564</v>
      </c>
      <c r="BD66" s="168">
        <v>0.233072</v>
      </c>
      <c r="BE66" s="168">
        <v>2.151952</v>
      </c>
      <c r="BF66" s="168">
        <v>0.233072</v>
      </c>
      <c r="BG66" s="168">
        <v>2.151952</v>
      </c>
      <c r="BH66" s="168"/>
      <c r="BI66" s="166"/>
      <c r="BJ66" s="166"/>
    </row>
    <row r="67">
      <c r="A67" s="220"/>
      <c r="B67" s="122"/>
      <c r="C67" s="122"/>
      <c r="D67" s="122"/>
      <c r="E67" s="122"/>
      <c r="F67" s="14"/>
      <c r="G67" s="14"/>
      <c r="H67" s="221"/>
      <c r="I67" s="14"/>
      <c r="J67" s="14"/>
      <c r="K67" s="14"/>
      <c r="L67" s="14"/>
      <c r="M67" s="14"/>
      <c r="N67" s="14"/>
      <c r="P67" s="220"/>
      <c r="Q67" s="122"/>
      <c r="R67" s="122"/>
      <c r="S67" s="122"/>
      <c r="T67" s="122"/>
      <c r="U67" s="14"/>
      <c r="V67" s="14"/>
      <c r="W67" s="221"/>
      <c r="X67" s="221"/>
      <c r="Y67" s="14"/>
      <c r="Z67" s="14"/>
      <c r="AA67" s="14"/>
      <c r="AB67" s="14"/>
      <c r="AC67" s="14"/>
      <c r="AE67" s="220"/>
      <c r="AF67" s="122"/>
      <c r="AG67" s="122"/>
      <c r="AH67" s="122"/>
      <c r="AI67" s="122"/>
      <c r="AJ67" s="14"/>
      <c r="AK67" s="14"/>
      <c r="AL67" s="221"/>
      <c r="AM67" s="221"/>
      <c r="AN67" s="14"/>
      <c r="AO67" s="14"/>
      <c r="AP67" s="14"/>
      <c r="AQ67" s="14"/>
      <c r="AR67" s="14"/>
      <c r="AT67" s="220"/>
      <c r="AU67" s="122"/>
      <c r="AV67" s="122"/>
      <c r="AW67" s="122"/>
      <c r="AX67" s="122"/>
      <c r="AY67" s="14"/>
      <c r="AZ67" s="14"/>
      <c r="BA67" s="14"/>
      <c r="BB67" s="221"/>
      <c r="BC67" s="14"/>
      <c r="BD67" s="14"/>
      <c r="BE67" s="14"/>
      <c r="BF67" s="14"/>
      <c r="BG67" s="14"/>
      <c r="BH67" s="14"/>
      <c r="BI67" s="14"/>
      <c r="BJ67" s="14"/>
    </row>
    <row r="68">
      <c r="A68" s="220"/>
      <c r="B68" s="122"/>
      <c r="C68" s="122"/>
      <c r="D68" s="122"/>
      <c r="E68" s="122"/>
      <c r="F68" s="14"/>
      <c r="G68" s="14"/>
      <c r="H68" s="221"/>
      <c r="I68" s="14"/>
      <c r="J68" s="14"/>
      <c r="K68" s="14"/>
      <c r="L68" s="14"/>
      <c r="M68" s="14"/>
      <c r="N68" s="14"/>
      <c r="P68" s="220"/>
      <c r="Q68" s="122"/>
      <c r="R68" s="122"/>
      <c r="S68" s="122"/>
      <c r="T68" s="122"/>
      <c r="U68" s="14"/>
      <c r="V68" s="14"/>
      <c r="W68" s="221"/>
      <c r="X68" s="221"/>
      <c r="Y68" s="14"/>
      <c r="Z68" s="14"/>
      <c r="AA68" s="14"/>
      <c r="AB68" s="14"/>
      <c r="AC68" s="14"/>
      <c r="AE68" s="220"/>
      <c r="AF68" s="122"/>
      <c r="AG68" s="122"/>
      <c r="AH68" s="122"/>
      <c r="AI68" s="122"/>
      <c r="AJ68" s="14"/>
      <c r="AK68" s="14"/>
      <c r="AL68" s="221"/>
      <c r="AM68" s="221"/>
      <c r="AN68" s="14"/>
      <c r="AO68" s="14"/>
      <c r="AP68" s="14"/>
      <c r="AQ68" s="14"/>
      <c r="AR68" s="14"/>
      <c r="AT68" s="220"/>
      <c r="AU68" s="122"/>
      <c r="AV68" s="122"/>
      <c r="AW68" s="122"/>
      <c r="AX68" s="122"/>
      <c r="AY68" s="14"/>
      <c r="AZ68" s="14"/>
      <c r="BA68" s="14"/>
      <c r="BB68" s="221"/>
      <c r="BC68" s="14"/>
      <c r="BD68" s="14"/>
      <c r="BE68" s="14"/>
      <c r="BF68" s="14"/>
      <c r="BG68" s="14"/>
      <c r="BH68" s="14"/>
      <c r="BI68" s="14"/>
      <c r="BJ68" s="14"/>
    </row>
    <row r="69">
      <c r="A69" s="220"/>
      <c r="B69" s="122"/>
      <c r="C69" s="122"/>
      <c r="D69" s="122"/>
      <c r="E69" s="122"/>
      <c r="F69" s="14"/>
      <c r="G69" s="14"/>
      <c r="H69" s="221"/>
      <c r="I69" s="14"/>
      <c r="J69" s="14"/>
      <c r="K69" s="14"/>
      <c r="L69" s="14"/>
      <c r="M69" s="14"/>
      <c r="N69" s="14"/>
      <c r="P69" s="220"/>
      <c r="Q69" s="122"/>
      <c r="R69" s="122"/>
      <c r="S69" s="122"/>
      <c r="T69" s="122"/>
      <c r="U69" s="14"/>
      <c r="V69" s="14"/>
      <c r="W69" s="221"/>
      <c r="X69" s="221"/>
      <c r="Y69" s="14"/>
      <c r="Z69" s="14"/>
      <c r="AA69" s="14"/>
      <c r="AB69" s="14"/>
      <c r="AC69" s="14"/>
      <c r="AE69" s="220"/>
      <c r="AF69" s="122"/>
      <c r="AG69" s="122"/>
      <c r="AH69" s="122"/>
      <c r="AI69" s="122"/>
      <c r="AJ69" s="14"/>
      <c r="AK69" s="14"/>
      <c r="AL69" s="221"/>
      <c r="AM69" s="221"/>
      <c r="AN69" s="14"/>
      <c r="AO69" s="14"/>
      <c r="AP69" s="14"/>
      <c r="AQ69" s="14"/>
      <c r="AR69" s="14"/>
      <c r="AT69" s="220"/>
      <c r="AU69" s="122"/>
      <c r="AV69" s="122"/>
      <c r="AW69" s="122"/>
      <c r="AX69" s="122"/>
      <c r="AY69" s="14"/>
      <c r="AZ69" s="14"/>
      <c r="BA69" s="14"/>
      <c r="BB69" s="221"/>
      <c r="BC69" s="14"/>
      <c r="BD69" s="14"/>
      <c r="BE69" s="14"/>
      <c r="BF69" s="14"/>
      <c r="BG69" s="14"/>
      <c r="BH69" s="14"/>
      <c r="BI69" s="14"/>
      <c r="BJ69" s="14"/>
    </row>
    <row r="70">
      <c r="A70" s="220"/>
      <c r="B70" s="122"/>
      <c r="C70" s="122"/>
      <c r="D70" s="122"/>
      <c r="E70" s="122"/>
      <c r="H70" s="5"/>
      <c r="P70" s="220"/>
      <c r="Q70" s="122"/>
      <c r="R70" s="122"/>
      <c r="S70" s="122"/>
      <c r="T70" s="122"/>
      <c r="W70" s="5"/>
      <c r="X70" s="5"/>
      <c r="AE70" s="220"/>
      <c r="AF70" s="122"/>
      <c r="AG70" s="122"/>
      <c r="AH70" s="122"/>
      <c r="AI70" s="122"/>
      <c r="AL70" s="5"/>
      <c r="AM70" s="5"/>
      <c r="AT70" s="220"/>
      <c r="AU70" s="122"/>
      <c r="AV70" s="122"/>
      <c r="AW70" s="122"/>
      <c r="AX70" s="122"/>
      <c r="BB70" s="5"/>
    </row>
    <row r="71">
      <c r="A71" s="220"/>
      <c r="B71" s="122"/>
      <c r="C71" s="122"/>
      <c r="D71" s="122"/>
      <c r="E71" s="122"/>
      <c r="H71" s="5"/>
      <c r="P71" s="220"/>
      <c r="Q71" s="122"/>
      <c r="R71" s="122"/>
      <c r="S71" s="122"/>
      <c r="T71" s="122"/>
      <c r="W71" s="5"/>
      <c r="X71" s="5"/>
      <c r="AE71" s="220"/>
      <c r="AF71" s="122"/>
      <c r="AG71" s="122"/>
      <c r="AH71" s="122"/>
      <c r="AI71" s="122"/>
      <c r="AL71" s="5"/>
      <c r="AM71" s="5"/>
      <c r="AT71" s="220"/>
      <c r="AU71" s="122"/>
      <c r="AV71" s="122"/>
      <c r="AW71" s="122"/>
      <c r="AX71" s="122"/>
      <c r="BB71" s="5"/>
    </row>
    <row r="72">
      <c r="A72" s="220"/>
      <c r="B72" s="122"/>
      <c r="C72" s="122"/>
      <c r="D72" s="122"/>
      <c r="E72" s="122"/>
      <c r="H72" s="5"/>
      <c r="P72" s="220"/>
      <c r="Q72" s="122"/>
      <c r="R72" s="122"/>
      <c r="S72" s="122"/>
      <c r="T72" s="122"/>
      <c r="W72" s="5"/>
      <c r="X72" s="5"/>
      <c r="AE72" s="220"/>
      <c r="AF72" s="122"/>
      <c r="AG72" s="122"/>
      <c r="AH72" s="122"/>
      <c r="AI72" s="122"/>
      <c r="AL72" s="5"/>
      <c r="AM72" s="5"/>
      <c r="AT72" s="220"/>
      <c r="AU72" s="122"/>
      <c r="AV72" s="122"/>
      <c r="AW72" s="122"/>
      <c r="AX72" s="122"/>
      <c r="BB72" s="5"/>
    </row>
    <row r="73">
      <c r="A73" s="220"/>
      <c r="B73" s="122"/>
      <c r="C73" s="122"/>
      <c r="D73" s="122"/>
      <c r="E73" s="122"/>
      <c r="H73" s="5"/>
      <c r="P73" s="220"/>
      <c r="Q73" s="122"/>
      <c r="R73" s="122"/>
      <c r="S73" s="122"/>
      <c r="T73" s="122"/>
      <c r="W73" s="5"/>
      <c r="X73" s="5"/>
      <c r="AE73" s="220"/>
      <c r="AF73" s="122"/>
      <c r="AG73" s="122"/>
      <c r="AH73" s="122"/>
      <c r="AI73" s="122"/>
      <c r="AL73" s="5"/>
      <c r="AM73" s="5"/>
      <c r="AT73" s="220"/>
      <c r="AU73" s="122"/>
      <c r="AV73" s="122"/>
      <c r="AW73" s="122"/>
      <c r="AX73" s="122"/>
      <c r="BB73" s="5"/>
    </row>
    <row r="74">
      <c r="A74" s="220"/>
      <c r="B74" s="122"/>
      <c r="C74" s="122"/>
      <c r="D74" s="122"/>
      <c r="E74" s="122"/>
      <c r="H74" s="5"/>
      <c r="P74" s="220"/>
      <c r="Q74" s="122"/>
      <c r="R74" s="122"/>
      <c r="S74" s="122"/>
      <c r="T74" s="122"/>
      <c r="W74" s="5"/>
      <c r="X74" s="5"/>
      <c r="AE74" s="220"/>
      <c r="AF74" s="122"/>
      <c r="AG74" s="122"/>
      <c r="AH74" s="122"/>
      <c r="AI74" s="122"/>
      <c r="AL74" s="5"/>
      <c r="AM74" s="5"/>
      <c r="AT74" s="220"/>
      <c r="AU74" s="122"/>
      <c r="AV74" s="122"/>
      <c r="AW74" s="122"/>
      <c r="AX74" s="122"/>
      <c r="BB74" s="5"/>
    </row>
    <row r="75">
      <c r="A75" s="220"/>
      <c r="B75" s="122"/>
      <c r="C75" s="122"/>
      <c r="D75" s="122"/>
      <c r="E75" s="122"/>
      <c r="H75" s="5"/>
      <c r="P75" s="220"/>
      <c r="Q75" s="122"/>
      <c r="R75" s="122"/>
      <c r="S75" s="122"/>
      <c r="T75" s="122"/>
      <c r="W75" s="5"/>
      <c r="X75" s="5"/>
      <c r="AE75" s="220"/>
      <c r="AF75" s="122"/>
      <c r="AG75" s="122"/>
      <c r="AH75" s="122"/>
      <c r="AI75" s="122"/>
      <c r="AL75" s="5"/>
      <c r="AM75" s="5"/>
      <c r="AT75" s="220"/>
      <c r="AU75" s="122"/>
      <c r="AV75" s="122"/>
      <c r="AW75" s="122"/>
      <c r="AX75" s="122"/>
      <c r="BB75" s="5"/>
    </row>
    <row r="76">
      <c r="A76" s="220"/>
      <c r="B76" s="122"/>
      <c r="C76" s="122"/>
      <c r="D76" s="122"/>
      <c r="E76" s="122"/>
      <c r="H76" s="5"/>
      <c r="P76" s="220"/>
      <c r="Q76" s="122"/>
      <c r="R76" s="122"/>
      <c r="S76" s="122"/>
      <c r="T76" s="122"/>
      <c r="W76" s="5"/>
      <c r="X76" s="5"/>
      <c r="AE76" s="220"/>
      <c r="AF76" s="122"/>
      <c r="AG76" s="122"/>
      <c r="AH76" s="122"/>
      <c r="AI76" s="122"/>
      <c r="AL76" s="5"/>
      <c r="AM76" s="5"/>
      <c r="AT76" s="220"/>
      <c r="AU76" s="122"/>
      <c r="AV76" s="122"/>
      <c r="AW76" s="122"/>
      <c r="AX76" s="122"/>
      <c r="BB76" s="5"/>
    </row>
    <row r="77">
      <c r="A77" s="220"/>
      <c r="B77" s="122"/>
      <c r="C77" s="122"/>
      <c r="D77" s="122"/>
      <c r="E77" s="122"/>
      <c r="H77" s="5"/>
      <c r="P77" s="220"/>
      <c r="Q77" s="122"/>
      <c r="R77" s="122"/>
      <c r="S77" s="122"/>
      <c r="T77" s="122"/>
      <c r="W77" s="5"/>
      <c r="X77" s="5"/>
      <c r="AE77" s="220"/>
      <c r="AF77" s="122"/>
      <c r="AG77" s="122"/>
      <c r="AH77" s="122"/>
      <c r="AI77" s="122"/>
      <c r="AL77" s="5"/>
      <c r="AM77" s="5"/>
      <c r="AT77" s="220"/>
      <c r="AU77" s="122"/>
      <c r="AV77" s="122"/>
      <c r="AW77" s="122"/>
      <c r="AX77" s="122"/>
      <c r="BB77" s="5"/>
    </row>
    <row r="78">
      <c r="A78" s="220"/>
      <c r="B78" s="122"/>
      <c r="C78" s="122"/>
      <c r="D78" s="122"/>
      <c r="E78" s="122"/>
      <c r="H78" s="5"/>
      <c r="P78" s="220"/>
      <c r="Q78" s="122"/>
      <c r="R78" s="122"/>
      <c r="S78" s="122"/>
      <c r="T78" s="122"/>
      <c r="W78" s="5"/>
      <c r="X78" s="5"/>
      <c r="AE78" s="220"/>
      <c r="AF78" s="122"/>
      <c r="AG78" s="122"/>
      <c r="AH78" s="122"/>
      <c r="AI78" s="122"/>
      <c r="AL78" s="5"/>
      <c r="AM78" s="5"/>
      <c r="AT78" s="220"/>
      <c r="AU78" s="122"/>
      <c r="AV78" s="122"/>
      <c r="AW78" s="122"/>
      <c r="AX78" s="122"/>
      <c r="BB78" s="5"/>
    </row>
    <row r="79">
      <c r="A79" s="220"/>
      <c r="B79" s="122"/>
      <c r="C79" s="122"/>
      <c r="D79" s="122"/>
      <c r="E79" s="122"/>
      <c r="H79" s="5"/>
      <c r="P79" s="220"/>
      <c r="Q79" s="122"/>
      <c r="R79" s="122"/>
      <c r="S79" s="122"/>
      <c r="T79" s="122"/>
      <c r="W79" s="5"/>
      <c r="X79" s="5"/>
      <c r="AE79" s="220"/>
      <c r="AF79" s="122"/>
      <c r="AG79" s="122"/>
      <c r="AH79" s="122"/>
      <c r="AI79" s="122"/>
      <c r="AL79" s="5"/>
      <c r="AM79" s="5"/>
      <c r="AT79" s="220"/>
      <c r="AU79" s="122"/>
      <c r="AV79" s="122"/>
      <c r="AW79" s="122"/>
      <c r="AX79" s="122"/>
      <c r="BB79" s="5"/>
    </row>
    <row r="80">
      <c r="A80" s="220"/>
      <c r="B80" s="122"/>
      <c r="C80" s="122"/>
      <c r="D80" s="122"/>
      <c r="E80" s="122"/>
      <c r="H80" s="5"/>
      <c r="P80" s="220"/>
      <c r="Q80" s="122"/>
      <c r="R80" s="122"/>
      <c r="S80" s="122"/>
      <c r="T80" s="122"/>
      <c r="W80" s="5"/>
      <c r="X80" s="5"/>
      <c r="AE80" s="220"/>
      <c r="AF80" s="122"/>
      <c r="AG80" s="122"/>
      <c r="AH80" s="122"/>
      <c r="AI80" s="122"/>
      <c r="AL80" s="5"/>
      <c r="AM80" s="5"/>
      <c r="AT80" s="220"/>
      <c r="AU80" s="122"/>
      <c r="AV80" s="122"/>
      <c r="AW80" s="122"/>
      <c r="AX80" s="122"/>
      <c r="BB80" s="5"/>
    </row>
    <row r="81">
      <c r="A81" s="220"/>
      <c r="B81" s="122"/>
      <c r="C81" s="122"/>
      <c r="D81" s="122"/>
      <c r="E81" s="122"/>
      <c r="H81" s="5"/>
      <c r="P81" s="220"/>
      <c r="Q81" s="122"/>
      <c r="R81" s="122"/>
      <c r="S81" s="122"/>
      <c r="T81" s="122"/>
      <c r="W81" s="5"/>
      <c r="X81" s="5"/>
      <c r="AE81" s="220"/>
      <c r="AF81" s="122"/>
      <c r="AG81" s="122"/>
      <c r="AH81" s="122"/>
      <c r="AI81" s="122"/>
      <c r="AL81" s="5"/>
      <c r="AM81" s="5"/>
      <c r="AT81" s="220"/>
      <c r="AU81" s="122"/>
      <c r="AV81" s="122"/>
      <c r="AW81" s="122"/>
      <c r="AX81" s="122"/>
      <c r="BB81" s="5"/>
    </row>
    <row r="82">
      <c r="A82" s="220"/>
      <c r="B82" s="122"/>
      <c r="C82" s="122"/>
      <c r="D82" s="122"/>
      <c r="E82" s="122"/>
      <c r="H82" s="5"/>
      <c r="P82" s="220"/>
      <c r="Q82" s="122"/>
      <c r="R82" s="122"/>
      <c r="S82" s="122"/>
      <c r="T82" s="122"/>
      <c r="W82" s="5"/>
      <c r="X82" s="5"/>
      <c r="AE82" s="220"/>
      <c r="AF82" s="122"/>
      <c r="AG82" s="122"/>
      <c r="AH82" s="122"/>
      <c r="AI82" s="122"/>
      <c r="AL82" s="5"/>
      <c r="AM82" s="5"/>
      <c r="AT82" s="220"/>
      <c r="AU82" s="122"/>
      <c r="AV82" s="122"/>
      <c r="AW82" s="122"/>
      <c r="AX82" s="122"/>
      <c r="BB82" s="5"/>
    </row>
    <row r="83">
      <c r="A83" s="220"/>
      <c r="B83" s="122"/>
      <c r="C83" s="122"/>
      <c r="D83" s="122"/>
      <c r="E83" s="122"/>
      <c r="H83" s="5"/>
      <c r="P83" s="220"/>
      <c r="Q83" s="122"/>
      <c r="R83" s="122"/>
      <c r="S83" s="122"/>
      <c r="T83" s="122"/>
      <c r="W83" s="5"/>
      <c r="X83" s="5"/>
      <c r="AE83" s="220"/>
      <c r="AF83" s="122"/>
      <c r="AG83" s="122"/>
      <c r="AH83" s="122"/>
      <c r="AI83" s="122"/>
      <c r="AL83" s="5"/>
      <c r="AM83" s="5"/>
      <c r="AT83" s="220"/>
      <c r="AU83" s="122"/>
      <c r="AV83" s="122"/>
      <c r="AW83" s="122"/>
      <c r="AX83" s="122"/>
      <c r="BB83" s="5"/>
    </row>
    <row r="84">
      <c r="A84" s="220"/>
      <c r="B84" s="122"/>
      <c r="C84" s="122"/>
      <c r="D84" s="122"/>
      <c r="E84" s="122"/>
      <c r="H84" s="5"/>
      <c r="P84" s="220"/>
      <c r="Q84" s="122"/>
      <c r="R84" s="122"/>
      <c r="S84" s="122"/>
      <c r="T84" s="122"/>
      <c r="W84" s="5"/>
      <c r="X84" s="5"/>
      <c r="AE84" s="220"/>
      <c r="AF84" s="122"/>
      <c r="AG84" s="122"/>
      <c r="AH84" s="122"/>
      <c r="AI84" s="122"/>
      <c r="AL84" s="5"/>
      <c r="AM84" s="5"/>
      <c r="AT84" s="220"/>
      <c r="AU84" s="122"/>
      <c r="AV84" s="122"/>
      <c r="AW84" s="122"/>
      <c r="AX84" s="122"/>
      <c r="BB84" s="5"/>
    </row>
    <row r="85">
      <c r="A85" s="220"/>
      <c r="B85" s="122"/>
      <c r="C85" s="122"/>
      <c r="D85" s="122"/>
      <c r="E85" s="122"/>
      <c r="H85" s="5"/>
      <c r="P85" s="220"/>
      <c r="Q85" s="122"/>
      <c r="R85" s="122"/>
      <c r="S85" s="122"/>
      <c r="T85" s="122"/>
      <c r="W85" s="5"/>
      <c r="X85" s="5"/>
      <c r="AE85" s="220"/>
      <c r="AF85" s="122"/>
      <c r="AG85" s="122"/>
      <c r="AH85" s="122"/>
      <c r="AI85" s="122"/>
      <c r="AL85" s="5"/>
      <c r="AM85" s="5"/>
      <c r="AT85" s="220"/>
      <c r="AU85" s="122"/>
      <c r="AV85" s="122"/>
      <c r="AW85" s="122"/>
      <c r="AX85" s="122"/>
      <c r="BB85" s="5"/>
    </row>
    <row r="86">
      <c r="A86" s="220"/>
      <c r="B86" s="122"/>
      <c r="C86" s="122"/>
      <c r="D86" s="122"/>
      <c r="E86" s="122"/>
      <c r="H86" s="5"/>
      <c r="P86" s="220"/>
      <c r="Q86" s="122"/>
      <c r="R86" s="122"/>
      <c r="S86" s="122"/>
      <c r="T86" s="122"/>
      <c r="W86" s="5"/>
      <c r="X86" s="5"/>
      <c r="AE86" s="220"/>
      <c r="AF86" s="122"/>
      <c r="AG86" s="122"/>
      <c r="AH86" s="122"/>
      <c r="AI86" s="122"/>
      <c r="AL86" s="5"/>
      <c r="AM86" s="5"/>
      <c r="AT86" s="220"/>
      <c r="AU86" s="122"/>
      <c r="AV86" s="122"/>
      <c r="AW86" s="122"/>
      <c r="AX86" s="122"/>
      <c r="BB86" s="5"/>
    </row>
    <row r="87">
      <c r="A87" s="220"/>
      <c r="B87" s="122"/>
      <c r="C87" s="122"/>
      <c r="D87" s="122"/>
      <c r="E87" s="122"/>
      <c r="H87" s="5"/>
      <c r="P87" s="220"/>
      <c r="Q87" s="122"/>
      <c r="R87" s="122"/>
      <c r="S87" s="122"/>
      <c r="T87" s="122"/>
      <c r="W87" s="5"/>
      <c r="X87" s="5"/>
      <c r="AE87" s="220"/>
      <c r="AF87" s="122"/>
      <c r="AG87" s="122"/>
      <c r="AH87" s="122"/>
      <c r="AI87" s="122"/>
      <c r="AL87" s="5"/>
      <c r="AM87" s="5"/>
      <c r="AT87" s="220"/>
      <c r="AU87" s="122"/>
      <c r="AV87" s="122"/>
      <c r="AW87" s="122"/>
      <c r="AX87" s="122"/>
      <c r="BB87" s="5"/>
    </row>
    <row r="88">
      <c r="A88" s="220"/>
      <c r="B88" s="122"/>
      <c r="C88" s="122"/>
      <c r="D88" s="122"/>
      <c r="E88" s="122"/>
      <c r="H88" s="5"/>
      <c r="P88" s="220"/>
      <c r="Q88" s="122"/>
      <c r="R88" s="122"/>
      <c r="S88" s="122"/>
      <c r="T88" s="122"/>
      <c r="W88" s="5"/>
      <c r="X88" s="5"/>
      <c r="AE88" s="220"/>
      <c r="AF88" s="122"/>
      <c r="AG88" s="122"/>
      <c r="AH88" s="122"/>
      <c r="AI88" s="122"/>
      <c r="AL88" s="5"/>
      <c r="AM88" s="5"/>
      <c r="AT88" s="220"/>
      <c r="AU88" s="122"/>
      <c r="AV88" s="122"/>
      <c r="AW88" s="122"/>
      <c r="AX88" s="122"/>
      <c r="BB88" s="5"/>
    </row>
    <row r="89">
      <c r="A89" s="220"/>
      <c r="B89" s="122"/>
      <c r="C89" s="122"/>
      <c r="D89" s="122"/>
      <c r="E89" s="122"/>
      <c r="H89" s="5"/>
      <c r="P89" s="220"/>
      <c r="Q89" s="122"/>
      <c r="R89" s="122"/>
      <c r="S89" s="122"/>
      <c r="T89" s="122"/>
      <c r="W89" s="5"/>
      <c r="X89" s="5"/>
      <c r="AE89" s="220"/>
      <c r="AF89" s="122"/>
      <c r="AG89" s="122"/>
      <c r="AH89" s="122"/>
      <c r="AI89" s="122"/>
      <c r="AL89" s="5"/>
      <c r="AM89" s="5"/>
      <c r="AT89" s="220"/>
      <c r="AU89" s="122"/>
      <c r="AV89" s="122"/>
      <c r="AW89" s="122"/>
      <c r="AX89" s="122"/>
      <c r="BB89" s="5"/>
    </row>
    <row r="90">
      <c r="A90" s="220"/>
      <c r="B90" s="122"/>
      <c r="C90" s="122"/>
      <c r="D90" s="122"/>
      <c r="E90" s="122"/>
      <c r="H90" s="5"/>
      <c r="P90" s="220"/>
      <c r="Q90" s="122"/>
      <c r="R90" s="122"/>
      <c r="S90" s="122"/>
      <c r="T90" s="122"/>
      <c r="W90" s="5"/>
      <c r="X90" s="5"/>
      <c r="AE90" s="220"/>
      <c r="AF90" s="122"/>
      <c r="AG90" s="122"/>
      <c r="AH90" s="122"/>
      <c r="AI90" s="122"/>
      <c r="AL90" s="5"/>
      <c r="AM90" s="5"/>
      <c r="AT90" s="220"/>
      <c r="AU90" s="122"/>
      <c r="AV90" s="122"/>
      <c r="AW90" s="122"/>
      <c r="AX90" s="122"/>
      <c r="BB90" s="5"/>
    </row>
    <row r="91">
      <c r="A91" s="220"/>
      <c r="B91" s="122"/>
      <c r="C91" s="122"/>
      <c r="D91" s="122"/>
      <c r="E91" s="122"/>
      <c r="H91" s="5"/>
      <c r="P91" s="220"/>
      <c r="Q91" s="122"/>
      <c r="R91" s="122"/>
      <c r="S91" s="122"/>
      <c r="T91" s="122"/>
      <c r="W91" s="5"/>
      <c r="X91" s="5"/>
      <c r="AE91" s="220"/>
      <c r="AF91" s="122"/>
      <c r="AG91" s="122"/>
      <c r="AH91" s="122"/>
      <c r="AI91" s="122"/>
      <c r="AL91" s="5"/>
      <c r="AM91" s="5"/>
      <c r="AT91" s="220"/>
      <c r="AU91" s="122"/>
      <c r="AV91" s="122"/>
      <c r="AW91" s="122"/>
      <c r="AX91" s="122"/>
      <c r="BB91" s="5"/>
    </row>
    <row r="92">
      <c r="A92" s="220"/>
      <c r="B92" s="122"/>
      <c r="C92" s="122"/>
      <c r="D92" s="122"/>
      <c r="E92" s="122"/>
      <c r="H92" s="5"/>
      <c r="P92" s="220"/>
      <c r="Q92" s="122"/>
      <c r="R92" s="122"/>
      <c r="S92" s="122"/>
      <c r="T92" s="122"/>
      <c r="W92" s="5"/>
      <c r="X92" s="5"/>
      <c r="AE92" s="220"/>
      <c r="AF92" s="122"/>
      <c r="AG92" s="122"/>
      <c r="AH92" s="122"/>
      <c r="AI92" s="122"/>
      <c r="AL92" s="5"/>
      <c r="AM92" s="5"/>
      <c r="AT92" s="220"/>
      <c r="AU92" s="122"/>
      <c r="AV92" s="122"/>
      <c r="AW92" s="122"/>
      <c r="AX92" s="122"/>
      <c r="BB92" s="5"/>
    </row>
    <row r="93">
      <c r="A93" s="220"/>
      <c r="B93" s="122"/>
      <c r="C93" s="122"/>
      <c r="D93" s="122"/>
      <c r="E93" s="122"/>
      <c r="H93" s="5"/>
      <c r="P93" s="220"/>
      <c r="Q93" s="122"/>
      <c r="R93" s="122"/>
      <c r="S93" s="122"/>
      <c r="T93" s="122"/>
      <c r="W93" s="5"/>
      <c r="X93" s="5"/>
      <c r="AE93" s="220"/>
      <c r="AF93" s="122"/>
      <c r="AG93" s="122"/>
      <c r="AH93" s="122"/>
      <c r="AI93" s="122"/>
      <c r="AL93" s="5"/>
      <c r="AM93" s="5"/>
      <c r="AT93" s="220"/>
      <c r="AU93" s="122"/>
      <c r="AV93" s="122"/>
      <c r="AW93" s="122"/>
      <c r="AX93" s="122"/>
      <c r="BB93" s="5"/>
    </row>
    <row r="94">
      <c r="A94" s="220"/>
      <c r="B94" s="122"/>
      <c r="C94" s="122"/>
      <c r="D94" s="122"/>
      <c r="E94" s="122"/>
      <c r="H94" s="5"/>
      <c r="P94" s="220"/>
      <c r="Q94" s="122"/>
      <c r="R94" s="122"/>
      <c r="S94" s="122"/>
      <c r="T94" s="122"/>
      <c r="W94" s="5"/>
      <c r="X94" s="5"/>
      <c r="AE94" s="220"/>
      <c r="AF94" s="122"/>
      <c r="AG94" s="122"/>
      <c r="AH94" s="122"/>
      <c r="AI94" s="122"/>
      <c r="AL94" s="5"/>
      <c r="AM94" s="5"/>
      <c r="AT94" s="220"/>
      <c r="AU94" s="122"/>
      <c r="AV94" s="122"/>
      <c r="AW94" s="122"/>
      <c r="AX94" s="122"/>
      <c r="BB94" s="5"/>
    </row>
    <row r="95">
      <c r="A95" s="220"/>
      <c r="B95" s="122"/>
      <c r="C95" s="122"/>
      <c r="D95" s="122"/>
      <c r="E95" s="122"/>
      <c r="H95" s="5"/>
      <c r="P95" s="220"/>
      <c r="Q95" s="122"/>
      <c r="R95" s="122"/>
      <c r="S95" s="122"/>
      <c r="T95" s="122"/>
      <c r="W95" s="5"/>
      <c r="X95" s="5"/>
      <c r="AE95" s="220"/>
      <c r="AF95" s="122"/>
      <c r="AG95" s="122"/>
      <c r="AH95" s="122"/>
      <c r="AI95" s="122"/>
      <c r="AL95" s="5"/>
      <c r="AM95" s="5"/>
      <c r="AT95" s="220"/>
      <c r="AU95" s="122"/>
      <c r="AV95" s="122"/>
      <c r="AW95" s="122"/>
      <c r="AX95" s="122"/>
      <c r="BB95" s="5"/>
    </row>
    <row r="96">
      <c r="A96" s="220"/>
      <c r="B96" s="122"/>
      <c r="C96" s="122"/>
      <c r="D96" s="122"/>
      <c r="E96" s="122"/>
      <c r="H96" s="5"/>
      <c r="P96" s="220"/>
      <c r="Q96" s="122"/>
      <c r="R96" s="122"/>
      <c r="S96" s="122"/>
      <c r="T96" s="122"/>
      <c r="W96" s="5"/>
      <c r="X96" s="5"/>
      <c r="AE96" s="220"/>
      <c r="AF96" s="122"/>
      <c r="AG96" s="122"/>
      <c r="AH96" s="122"/>
      <c r="AI96" s="122"/>
      <c r="AL96" s="5"/>
      <c r="AM96" s="5"/>
      <c r="AT96" s="220"/>
      <c r="AU96" s="122"/>
      <c r="AV96" s="122"/>
      <c r="AW96" s="122"/>
      <c r="AX96" s="122"/>
      <c r="BB96" s="5"/>
    </row>
    <row r="97">
      <c r="A97" s="220"/>
      <c r="B97" s="122"/>
      <c r="C97" s="122"/>
      <c r="D97" s="122"/>
      <c r="E97" s="122"/>
      <c r="H97" s="5"/>
      <c r="P97" s="220"/>
      <c r="Q97" s="122"/>
      <c r="R97" s="122"/>
      <c r="S97" s="122"/>
      <c r="T97" s="122"/>
      <c r="W97" s="5"/>
      <c r="X97" s="5"/>
      <c r="AE97" s="220"/>
      <c r="AF97" s="122"/>
      <c r="AG97" s="122"/>
      <c r="AH97" s="122"/>
      <c r="AI97" s="122"/>
      <c r="AL97" s="5"/>
      <c r="AM97" s="5"/>
      <c r="AT97" s="220"/>
      <c r="AU97" s="122"/>
      <c r="AV97" s="122"/>
      <c r="AW97" s="122"/>
      <c r="AX97" s="122"/>
      <c r="BB97" s="5"/>
    </row>
    <row r="98">
      <c r="A98" s="220"/>
      <c r="B98" s="122"/>
      <c r="C98" s="122"/>
      <c r="D98" s="122"/>
      <c r="E98" s="122"/>
      <c r="H98" s="5"/>
      <c r="P98" s="220"/>
      <c r="Q98" s="122"/>
      <c r="R98" s="122"/>
      <c r="S98" s="122"/>
      <c r="T98" s="122"/>
      <c r="W98" s="5"/>
      <c r="X98" s="5"/>
      <c r="AE98" s="220"/>
      <c r="AF98" s="122"/>
      <c r="AG98" s="122"/>
      <c r="AH98" s="122"/>
      <c r="AI98" s="122"/>
      <c r="AL98" s="5"/>
      <c r="AM98" s="5"/>
      <c r="AT98" s="220"/>
      <c r="AU98" s="122"/>
      <c r="AV98" s="122"/>
      <c r="AW98" s="122"/>
      <c r="AX98" s="122"/>
      <c r="BB98" s="5"/>
    </row>
    <row r="99">
      <c r="A99" s="220"/>
      <c r="B99" s="122"/>
      <c r="C99" s="122"/>
      <c r="D99" s="122"/>
      <c r="E99" s="122"/>
      <c r="H99" s="5"/>
      <c r="P99" s="220"/>
      <c r="Q99" s="122"/>
      <c r="R99" s="122"/>
      <c r="S99" s="122"/>
      <c r="T99" s="122"/>
      <c r="W99" s="5"/>
      <c r="X99" s="5"/>
      <c r="AE99" s="220"/>
      <c r="AF99" s="122"/>
      <c r="AG99" s="122"/>
      <c r="AH99" s="122"/>
      <c r="AI99" s="122"/>
      <c r="AL99" s="5"/>
      <c r="AM99" s="5"/>
      <c r="AT99" s="220"/>
      <c r="AU99" s="122"/>
      <c r="AV99" s="122"/>
      <c r="AW99" s="122"/>
      <c r="AX99" s="122"/>
      <c r="BB99" s="5"/>
    </row>
    <row r="100">
      <c r="A100" s="220"/>
      <c r="B100" s="122"/>
      <c r="C100" s="122"/>
      <c r="D100" s="122"/>
      <c r="E100" s="122"/>
      <c r="H100" s="5"/>
      <c r="P100" s="220"/>
      <c r="Q100" s="122"/>
      <c r="R100" s="122"/>
      <c r="S100" s="122"/>
      <c r="T100" s="122"/>
      <c r="W100" s="5"/>
      <c r="X100" s="5"/>
      <c r="AE100" s="220"/>
      <c r="AF100" s="122"/>
      <c r="AG100" s="122"/>
      <c r="AH100" s="122"/>
      <c r="AI100" s="122"/>
      <c r="AL100" s="5"/>
      <c r="AM100" s="5"/>
      <c r="AT100" s="220"/>
      <c r="AU100" s="122"/>
      <c r="AV100" s="122"/>
      <c r="AW100" s="122"/>
      <c r="AX100" s="122"/>
      <c r="BB100" s="5"/>
    </row>
    <row r="101">
      <c r="A101" s="220"/>
      <c r="B101" s="122"/>
      <c r="C101" s="122"/>
      <c r="D101" s="122"/>
      <c r="E101" s="122"/>
      <c r="H101" s="5"/>
      <c r="P101" s="220"/>
      <c r="Q101" s="122"/>
      <c r="R101" s="122"/>
      <c r="S101" s="122"/>
      <c r="T101" s="122"/>
      <c r="W101" s="5"/>
      <c r="X101" s="5"/>
      <c r="AE101" s="220"/>
      <c r="AF101" s="122"/>
      <c r="AG101" s="122"/>
      <c r="AH101" s="122"/>
      <c r="AI101" s="122"/>
      <c r="AL101" s="5"/>
      <c r="AM101" s="5"/>
      <c r="AT101" s="220"/>
      <c r="AU101" s="122"/>
      <c r="AV101" s="122"/>
      <c r="AW101" s="122"/>
      <c r="AX101" s="122"/>
      <c r="BB101" s="5"/>
    </row>
    <row r="102">
      <c r="A102" s="220"/>
      <c r="B102" s="122"/>
      <c r="C102" s="122"/>
      <c r="D102" s="122"/>
      <c r="E102" s="122"/>
      <c r="H102" s="5"/>
      <c r="P102" s="220"/>
      <c r="Q102" s="122"/>
      <c r="R102" s="122"/>
      <c r="S102" s="122"/>
      <c r="T102" s="122"/>
      <c r="W102" s="5"/>
      <c r="X102" s="5"/>
      <c r="AE102" s="220"/>
      <c r="AF102" s="122"/>
      <c r="AG102" s="122"/>
      <c r="AH102" s="122"/>
      <c r="AI102" s="122"/>
      <c r="AL102" s="5"/>
      <c r="AM102" s="5"/>
      <c r="AT102" s="220"/>
      <c r="AU102" s="122"/>
      <c r="AV102" s="122"/>
      <c r="AW102" s="122"/>
      <c r="AX102" s="122"/>
      <c r="BB102" s="5"/>
    </row>
    <row r="103">
      <c r="A103" s="220"/>
      <c r="B103" s="122"/>
      <c r="C103" s="122"/>
      <c r="D103" s="122"/>
      <c r="E103" s="122"/>
      <c r="H103" s="5"/>
      <c r="P103" s="220"/>
      <c r="Q103" s="122"/>
      <c r="R103" s="122"/>
      <c r="S103" s="122"/>
      <c r="T103" s="122"/>
      <c r="W103" s="5"/>
      <c r="X103" s="5"/>
      <c r="AE103" s="220"/>
      <c r="AF103" s="122"/>
      <c r="AG103" s="122"/>
      <c r="AH103" s="122"/>
      <c r="AI103" s="122"/>
      <c r="AL103" s="5"/>
      <c r="AM103" s="5"/>
      <c r="AT103" s="220"/>
      <c r="AU103" s="122"/>
      <c r="AV103" s="122"/>
      <c r="AW103" s="122"/>
      <c r="AX103" s="122"/>
      <c r="BB103" s="5"/>
    </row>
    <row r="104">
      <c r="A104" s="220"/>
      <c r="B104" s="122"/>
      <c r="C104" s="122"/>
      <c r="D104" s="122"/>
      <c r="E104" s="122"/>
      <c r="H104" s="5"/>
      <c r="P104" s="220"/>
      <c r="Q104" s="122"/>
      <c r="R104" s="122"/>
      <c r="S104" s="122"/>
      <c r="T104" s="122"/>
      <c r="W104" s="5"/>
      <c r="X104" s="5"/>
      <c r="AE104" s="220"/>
      <c r="AF104" s="122"/>
      <c r="AG104" s="122"/>
      <c r="AH104" s="122"/>
      <c r="AI104" s="122"/>
      <c r="AL104" s="5"/>
      <c r="AM104" s="5"/>
      <c r="AT104" s="220"/>
      <c r="AU104" s="122"/>
      <c r="AV104" s="122"/>
      <c r="AW104" s="122"/>
      <c r="AX104" s="122"/>
      <c r="BB104" s="5"/>
    </row>
    <row r="105">
      <c r="A105" s="220"/>
      <c r="H105" s="5"/>
      <c r="P105" s="220"/>
      <c r="W105" s="5"/>
      <c r="X105" s="5"/>
      <c r="AE105" s="220"/>
      <c r="AL105" s="5"/>
      <c r="AM105" s="5"/>
      <c r="AT105" s="220"/>
      <c r="BB105" s="5"/>
    </row>
    <row r="106">
      <c r="A106" s="220"/>
      <c r="H106" s="5"/>
      <c r="P106" s="220"/>
      <c r="W106" s="5"/>
      <c r="X106" s="5"/>
      <c r="AE106" s="220"/>
      <c r="AL106" s="5"/>
      <c r="AM106" s="5"/>
      <c r="AT106" s="220"/>
      <c r="BB106" s="5"/>
    </row>
    <row r="107">
      <c r="A107" s="220"/>
      <c r="H107" s="5"/>
      <c r="P107" s="220"/>
      <c r="W107" s="5"/>
      <c r="X107" s="5"/>
      <c r="AE107" s="220"/>
      <c r="AL107" s="5"/>
      <c r="AM107" s="5"/>
      <c r="AT107" s="220"/>
      <c r="BB107" s="5"/>
    </row>
    <row r="108">
      <c r="A108" s="220"/>
      <c r="H108" s="5"/>
      <c r="P108" s="220"/>
      <c r="W108" s="5"/>
      <c r="X108" s="5"/>
      <c r="AE108" s="220"/>
      <c r="AL108" s="5"/>
      <c r="AM108" s="5"/>
      <c r="AT108" s="220"/>
      <c r="BB108" s="5"/>
    </row>
    <row r="109">
      <c r="A109" s="220"/>
      <c r="H109" s="5"/>
      <c r="P109" s="220"/>
      <c r="W109" s="5"/>
      <c r="X109" s="5"/>
      <c r="AE109" s="220"/>
      <c r="AL109" s="5"/>
      <c r="AM109" s="5"/>
      <c r="AT109" s="220"/>
      <c r="BB109" s="5"/>
    </row>
    <row r="110">
      <c r="A110" s="220"/>
      <c r="H110" s="5"/>
      <c r="P110" s="220"/>
      <c r="W110" s="5"/>
      <c r="X110" s="5"/>
      <c r="AE110" s="220"/>
      <c r="AL110" s="5"/>
      <c r="AM110" s="5"/>
      <c r="AT110" s="220"/>
      <c r="BB110" s="5"/>
    </row>
    <row r="111">
      <c r="A111" s="220"/>
      <c r="H111" s="5"/>
      <c r="P111" s="220"/>
      <c r="W111" s="5"/>
      <c r="X111" s="5"/>
      <c r="AE111" s="220"/>
      <c r="AL111" s="5"/>
      <c r="AM111" s="5"/>
      <c r="AT111" s="220"/>
      <c r="BB111" s="5"/>
    </row>
    <row r="112">
      <c r="A112" s="220"/>
      <c r="H112" s="5"/>
      <c r="P112" s="220"/>
      <c r="W112" s="5"/>
      <c r="X112" s="5"/>
      <c r="AE112" s="220"/>
      <c r="AL112" s="5"/>
      <c r="AM112" s="5"/>
      <c r="AT112" s="220"/>
      <c r="BB112" s="5"/>
    </row>
    <row r="113">
      <c r="A113" s="220"/>
      <c r="H113" s="5"/>
      <c r="P113" s="220"/>
      <c r="W113" s="5"/>
      <c r="X113" s="5"/>
      <c r="AE113" s="220"/>
      <c r="AL113" s="5"/>
      <c r="AM113" s="5"/>
      <c r="AT113" s="220"/>
      <c r="BB113" s="5"/>
    </row>
    <row r="114">
      <c r="A114" s="220"/>
      <c r="H114" s="5"/>
      <c r="P114" s="220"/>
      <c r="W114" s="5"/>
      <c r="X114" s="5"/>
      <c r="AE114" s="220"/>
      <c r="AL114" s="5"/>
      <c r="AM114" s="5"/>
      <c r="AT114" s="220"/>
      <c r="BB114" s="5"/>
    </row>
    <row r="115">
      <c r="A115" s="220"/>
      <c r="H115" s="5"/>
      <c r="P115" s="220"/>
      <c r="W115" s="5"/>
      <c r="X115" s="5"/>
      <c r="AE115" s="220"/>
      <c r="AL115" s="5"/>
      <c r="AM115" s="5"/>
      <c r="AT115" s="220"/>
      <c r="BB115" s="5"/>
    </row>
    <row r="116">
      <c r="A116" s="220"/>
      <c r="H116" s="5"/>
      <c r="P116" s="220"/>
      <c r="W116" s="5"/>
      <c r="X116" s="5"/>
      <c r="AE116" s="220"/>
      <c r="AL116" s="5"/>
      <c r="AM116" s="5"/>
      <c r="AT116" s="220"/>
      <c r="BB116" s="5"/>
    </row>
    <row r="117">
      <c r="A117" s="220"/>
      <c r="H117" s="5"/>
      <c r="P117" s="220"/>
      <c r="W117" s="5"/>
      <c r="X117" s="5"/>
      <c r="AE117" s="220"/>
      <c r="AL117" s="5"/>
      <c r="AM117" s="5"/>
      <c r="AT117" s="220"/>
      <c r="BB117" s="5"/>
    </row>
    <row r="118">
      <c r="A118" s="220"/>
      <c r="H118" s="5"/>
      <c r="P118" s="220"/>
      <c r="W118" s="5"/>
      <c r="X118" s="5"/>
      <c r="AE118" s="220"/>
      <c r="AL118" s="5"/>
      <c r="AM118" s="5"/>
      <c r="AT118" s="220"/>
      <c r="BB118" s="5"/>
    </row>
    <row r="119">
      <c r="A119" s="220"/>
      <c r="H119" s="5"/>
      <c r="P119" s="220"/>
      <c r="W119" s="5"/>
      <c r="X119" s="5"/>
      <c r="AE119" s="220"/>
      <c r="AL119" s="5"/>
      <c r="AM119" s="5"/>
      <c r="AT119" s="220"/>
      <c r="BB119" s="5"/>
    </row>
    <row r="120">
      <c r="A120" s="220"/>
      <c r="H120" s="5"/>
      <c r="P120" s="220"/>
      <c r="W120" s="5"/>
      <c r="X120" s="5"/>
      <c r="AE120" s="220"/>
      <c r="AL120" s="5"/>
      <c r="AM120" s="5"/>
      <c r="AT120" s="220"/>
      <c r="BB120" s="5"/>
    </row>
    <row r="121">
      <c r="A121" s="220"/>
      <c r="H121" s="5"/>
      <c r="P121" s="220"/>
      <c r="W121" s="5"/>
      <c r="X121" s="5"/>
      <c r="AE121" s="220"/>
      <c r="AL121" s="5"/>
      <c r="AM121" s="5"/>
      <c r="AT121" s="220"/>
      <c r="BB121" s="5"/>
    </row>
    <row r="122">
      <c r="A122" s="220"/>
      <c r="H122" s="5"/>
      <c r="P122" s="220"/>
      <c r="W122" s="5"/>
      <c r="X122" s="5"/>
      <c r="AE122" s="220"/>
      <c r="AL122" s="5"/>
      <c r="AM122" s="5"/>
      <c r="AT122" s="220"/>
      <c r="BB122" s="5"/>
    </row>
    <row r="123">
      <c r="A123" s="220"/>
      <c r="H123" s="5"/>
      <c r="P123" s="220"/>
      <c r="W123" s="5"/>
      <c r="X123" s="5"/>
      <c r="AE123" s="220"/>
      <c r="AL123" s="5"/>
      <c r="AM123" s="5"/>
      <c r="AT123" s="220"/>
      <c r="BB123" s="5"/>
    </row>
    <row r="124">
      <c r="A124" s="220"/>
      <c r="H124" s="5"/>
      <c r="P124" s="220"/>
      <c r="W124" s="5"/>
      <c r="X124" s="5"/>
      <c r="AE124" s="220"/>
      <c r="AL124" s="5"/>
      <c r="AM124" s="5"/>
      <c r="AT124" s="220"/>
      <c r="BB124" s="5"/>
    </row>
    <row r="125">
      <c r="A125" s="220"/>
      <c r="H125" s="5"/>
      <c r="P125" s="220"/>
      <c r="W125" s="5"/>
      <c r="X125" s="5"/>
      <c r="AE125" s="220"/>
      <c r="AL125" s="5"/>
      <c r="AM125" s="5"/>
      <c r="AT125" s="220"/>
      <c r="BB125" s="5"/>
    </row>
    <row r="126">
      <c r="A126" s="220"/>
      <c r="H126" s="5"/>
      <c r="P126" s="220"/>
      <c r="W126" s="5"/>
      <c r="X126" s="5"/>
      <c r="AE126" s="220"/>
      <c r="AL126" s="5"/>
      <c r="AM126" s="5"/>
      <c r="AT126" s="220"/>
      <c r="BB126" s="5"/>
    </row>
    <row r="127">
      <c r="A127" s="220"/>
      <c r="H127" s="5"/>
      <c r="P127" s="220"/>
      <c r="W127" s="5"/>
      <c r="X127" s="5"/>
      <c r="AE127" s="220"/>
      <c r="AL127" s="5"/>
      <c r="AM127" s="5"/>
      <c r="AT127" s="220"/>
      <c r="BB127" s="5"/>
    </row>
    <row r="128">
      <c r="A128" s="220"/>
      <c r="H128" s="5"/>
      <c r="P128" s="220"/>
      <c r="W128" s="5"/>
      <c r="X128" s="5"/>
      <c r="AE128" s="220"/>
      <c r="AL128" s="5"/>
      <c r="AM128" s="5"/>
      <c r="AT128" s="220"/>
      <c r="BB128" s="5"/>
    </row>
    <row r="129">
      <c r="A129" s="220"/>
      <c r="H129" s="5"/>
      <c r="P129" s="220"/>
      <c r="W129" s="5"/>
      <c r="X129" s="5"/>
      <c r="AE129" s="220"/>
      <c r="AL129" s="5"/>
      <c r="AM129" s="5"/>
      <c r="AT129" s="220"/>
      <c r="BB129" s="5"/>
    </row>
    <row r="130">
      <c r="A130" s="220"/>
      <c r="H130" s="5"/>
      <c r="P130" s="220"/>
      <c r="W130" s="5"/>
      <c r="X130" s="5"/>
      <c r="AE130" s="220"/>
      <c r="AL130" s="5"/>
      <c r="AM130" s="5"/>
      <c r="AT130" s="220"/>
      <c r="BB130" s="5"/>
    </row>
    <row r="131">
      <c r="A131" s="220"/>
      <c r="H131" s="5"/>
      <c r="P131" s="220"/>
      <c r="W131" s="5"/>
      <c r="X131" s="5"/>
      <c r="AE131" s="220"/>
      <c r="AL131" s="5"/>
      <c r="AM131" s="5"/>
      <c r="AT131" s="220"/>
      <c r="BB131" s="5"/>
    </row>
    <row r="132">
      <c r="A132" s="220"/>
      <c r="H132" s="5"/>
      <c r="P132" s="220"/>
      <c r="W132" s="5"/>
      <c r="X132" s="5"/>
      <c r="AE132" s="220"/>
      <c r="AL132" s="5"/>
      <c r="AM132" s="5"/>
      <c r="AT132" s="220"/>
      <c r="BB132" s="5"/>
    </row>
    <row r="133">
      <c r="A133" s="220"/>
      <c r="H133" s="5"/>
      <c r="P133" s="220"/>
      <c r="W133" s="5"/>
      <c r="X133" s="5"/>
      <c r="AE133" s="220"/>
      <c r="AL133" s="5"/>
      <c r="AM133" s="5"/>
      <c r="AT133" s="220"/>
      <c r="BB133" s="5"/>
    </row>
    <row r="134">
      <c r="A134" s="220"/>
      <c r="H134" s="5"/>
      <c r="P134" s="220"/>
      <c r="W134" s="5"/>
      <c r="X134" s="5"/>
      <c r="AE134" s="220"/>
      <c r="AL134" s="5"/>
      <c r="AM134" s="5"/>
      <c r="AT134" s="220"/>
      <c r="BB134" s="5"/>
    </row>
    <row r="135">
      <c r="A135" s="220"/>
      <c r="H135" s="5"/>
      <c r="P135" s="220"/>
      <c r="W135" s="5"/>
      <c r="X135" s="5"/>
      <c r="AE135" s="220"/>
      <c r="AL135" s="5"/>
      <c r="AM135" s="5"/>
      <c r="AT135" s="220"/>
      <c r="BB135" s="5"/>
    </row>
    <row r="136">
      <c r="A136" s="220"/>
      <c r="H136" s="5"/>
      <c r="P136" s="220"/>
      <c r="W136" s="5"/>
      <c r="X136" s="5"/>
      <c r="AE136" s="220"/>
      <c r="AL136" s="5"/>
      <c r="AM136" s="5"/>
      <c r="AT136" s="220"/>
      <c r="BB136" s="5"/>
    </row>
    <row r="137">
      <c r="A137" s="220"/>
      <c r="H137" s="5"/>
      <c r="P137" s="220"/>
      <c r="W137" s="5"/>
      <c r="X137" s="5"/>
      <c r="AE137" s="220"/>
      <c r="AL137" s="5"/>
      <c r="AM137" s="5"/>
      <c r="AT137" s="220"/>
      <c r="BB137" s="5"/>
    </row>
    <row r="138">
      <c r="A138" s="220"/>
      <c r="H138" s="5"/>
      <c r="P138" s="220"/>
      <c r="W138" s="5"/>
      <c r="X138" s="5"/>
      <c r="AE138" s="220"/>
      <c r="AL138" s="5"/>
      <c r="AM138" s="5"/>
      <c r="AT138" s="220"/>
      <c r="BB138" s="5"/>
    </row>
    <row r="139">
      <c r="A139" s="220"/>
      <c r="H139" s="5"/>
      <c r="P139" s="220"/>
      <c r="W139" s="5"/>
      <c r="X139" s="5"/>
      <c r="AE139" s="220"/>
      <c r="AL139" s="5"/>
      <c r="AM139" s="5"/>
      <c r="AT139" s="220"/>
      <c r="BB139" s="5"/>
    </row>
    <row r="140">
      <c r="A140" s="220"/>
      <c r="H140" s="5"/>
      <c r="P140" s="220"/>
      <c r="W140" s="5"/>
      <c r="X140" s="5"/>
      <c r="AE140" s="220"/>
      <c r="AL140" s="5"/>
      <c r="AM140" s="5"/>
      <c r="AT140" s="220"/>
      <c r="BB140" s="5"/>
    </row>
    <row r="141">
      <c r="A141" s="220"/>
      <c r="H141" s="5"/>
      <c r="P141" s="220"/>
      <c r="W141" s="5"/>
      <c r="X141" s="5"/>
      <c r="AE141" s="220"/>
      <c r="AL141" s="5"/>
      <c r="AM141" s="5"/>
      <c r="AT141" s="220"/>
      <c r="BB141" s="5"/>
    </row>
    <row r="142">
      <c r="A142" s="220"/>
      <c r="H142" s="5"/>
      <c r="P142" s="220"/>
      <c r="W142" s="5"/>
      <c r="X142" s="5"/>
      <c r="AE142" s="220"/>
      <c r="AL142" s="5"/>
      <c r="AM142" s="5"/>
      <c r="AT142" s="220"/>
      <c r="BB142" s="5"/>
    </row>
    <row r="143">
      <c r="A143" s="220"/>
      <c r="H143" s="5"/>
      <c r="P143" s="220"/>
      <c r="W143" s="5"/>
      <c r="X143" s="5"/>
      <c r="AE143" s="220"/>
      <c r="AL143" s="5"/>
      <c r="AM143" s="5"/>
      <c r="AT143" s="220"/>
      <c r="BB143" s="5"/>
    </row>
    <row r="144">
      <c r="A144" s="220"/>
      <c r="H144" s="5"/>
      <c r="P144" s="220"/>
      <c r="W144" s="5"/>
      <c r="X144" s="5"/>
      <c r="AE144" s="220"/>
      <c r="AL144" s="5"/>
      <c r="AM144" s="5"/>
      <c r="AT144" s="220"/>
      <c r="BB144" s="5"/>
    </row>
    <row r="145">
      <c r="A145" s="220"/>
      <c r="H145" s="5"/>
      <c r="P145" s="220"/>
      <c r="W145" s="5"/>
      <c r="X145" s="5"/>
      <c r="AE145" s="220"/>
      <c r="AL145" s="5"/>
      <c r="AM145" s="5"/>
      <c r="AT145" s="220"/>
      <c r="BB145" s="5"/>
    </row>
    <row r="146">
      <c r="A146" s="220"/>
      <c r="H146" s="5"/>
      <c r="P146" s="220"/>
      <c r="W146" s="5"/>
      <c r="X146" s="5"/>
      <c r="AE146" s="220"/>
      <c r="AL146" s="5"/>
      <c r="AM146" s="5"/>
      <c r="AT146" s="220"/>
      <c r="BB146" s="5"/>
    </row>
    <row r="147">
      <c r="A147" s="220"/>
      <c r="H147" s="5"/>
      <c r="P147" s="220"/>
      <c r="W147" s="5"/>
      <c r="X147" s="5"/>
      <c r="AE147" s="220"/>
      <c r="AL147" s="5"/>
      <c r="AM147" s="5"/>
      <c r="AT147" s="220"/>
      <c r="BB147" s="5"/>
    </row>
    <row r="148">
      <c r="A148" s="220"/>
      <c r="H148" s="5"/>
      <c r="P148" s="220"/>
      <c r="W148" s="5"/>
      <c r="X148" s="5"/>
      <c r="AE148" s="220"/>
      <c r="AL148" s="5"/>
      <c r="AM148" s="5"/>
      <c r="AT148" s="220"/>
      <c r="BB148" s="5"/>
    </row>
    <row r="149">
      <c r="A149" s="220"/>
      <c r="H149" s="5"/>
      <c r="P149" s="220"/>
      <c r="W149" s="5"/>
      <c r="X149" s="5"/>
      <c r="AE149" s="220"/>
      <c r="AL149" s="5"/>
      <c r="AM149" s="5"/>
      <c r="AT149" s="220"/>
      <c r="BB149" s="5"/>
    </row>
    <row r="150">
      <c r="A150" s="220"/>
      <c r="H150" s="5"/>
      <c r="P150" s="220"/>
      <c r="W150" s="5"/>
      <c r="X150" s="5"/>
      <c r="AE150" s="220"/>
      <c r="AL150" s="5"/>
      <c r="AM150" s="5"/>
      <c r="AT150" s="220"/>
      <c r="BB150" s="5"/>
    </row>
    <row r="151">
      <c r="A151" s="220"/>
      <c r="H151" s="5"/>
      <c r="P151" s="220"/>
      <c r="W151" s="5"/>
      <c r="X151" s="5"/>
      <c r="AE151" s="220"/>
      <c r="AL151" s="5"/>
      <c r="AM151" s="5"/>
      <c r="AT151" s="220"/>
      <c r="BB151" s="5"/>
    </row>
    <row r="152">
      <c r="A152" s="220"/>
      <c r="H152" s="5"/>
      <c r="P152" s="220"/>
      <c r="W152" s="5"/>
      <c r="X152" s="5"/>
      <c r="AE152" s="220"/>
      <c r="AL152" s="5"/>
      <c r="AM152" s="5"/>
      <c r="AT152" s="220"/>
      <c r="BB152" s="5"/>
    </row>
    <row r="153">
      <c r="A153" s="220"/>
      <c r="H153" s="5"/>
      <c r="P153" s="220"/>
      <c r="W153" s="5"/>
      <c r="X153" s="5"/>
      <c r="AE153" s="220"/>
      <c r="AL153" s="5"/>
      <c r="AM153" s="5"/>
      <c r="AT153" s="220"/>
      <c r="BB153" s="5"/>
    </row>
    <row r="154">
      <c r="A154" s="220"/>
      <c r="H154" s="5"/>
      <c r="P154" s="220"/>
      <c r="W154" s="5"/>
      <c r="X154" s="5"/>
      <c r="AE154" s="220"/>
      <c r="AL154" s="5"/>
      <c r="AM154" s="5"/>
      <c r="AT154" s="220"/>
      <c r="BB154" s="5"/>
    </row>
    <row r="155">
      <c r="A155" s="220"/>
      <c r="H155" s="5"/>
      <c r="P155" s="220"/>
      <c r="W155" s="5"/>
      <c r="X155" s="5"/>
      <c r="AE155" s="220"/>
      <c r="AL155" s="5"/>
      <c r="AM155" s="5"/>
      <c r="AT155" s="220"/>
      <c r="BB155" s="5"/>
    </row>
    <row r="156">
      <c r="A156" s="220"/>
      <c r="H156" s="5"/>
      <c r="P156" s="220"/>
      <c r="W156" s="5"/>
      <c r="X156" s="5"/>
      <c r="AE156" s="220"/>
      <c r="AL156" s="5"/>
      <c r="AM156" s="5"/>
      <c r="AT156" s="220"/>
      <c r="BB156" s="5"/>
    </row>
    <row r="157">
      <c r="A157" s="220"/>
      <c r="H157" s="5"/>
      <c r="P157" s="220"/>
      <c r="W157" s="5"/>
      <c r="X157" s="5"/>
      <c r="AE157" s="220"/>
      <c r="AL157" s="5"/>
      <c r="AM157" s="5"/>
      <c r="AT157" s="220"/>
      <c r="BB157" s="5"/>
    </row>
    <row r="158">
      <c r="A158" s="220"/>
      <c r="H158" s="5"/>
      <c r="P158" s="220"/>
      <c r="W158" s="5"/>
      <c r="X158" s="5"/>
      <c r="AE158" s="220"/>
      <c r="AL158" s="5"/>
      <c r="AM158" s="5"/>
      <c r="AT158" s="220"/>
      <c r="BB158" s="5"/>
    </row>
    <row r="159">
      <c r="A159" s="220"/>
      <c r="H159" s="5"/>
      <c r="P159" s="220"/>
      <c r="W159" s="5"/>
      <c r="X159" s="5"/>
      <c r="AE159" s="220"/>
      <c r="AL159" s="5"/>
      <c r="AM159" s="5"/>
      <c r="AT159" s="220"/>
      <c r="BB159" s="5"/>
    </row>
    <row r="160">
      <c r="A160" s="220"/>
      <c r="H160" s="5"/>
      <c r="P160" s="220"/>
      <c r="W160" s="5"/>
      <c r="X160" s="5"/>
      <c r="AE160" s="220"/>
      <c r="AL160" s="5"/>
      <c r="AM160" s="5"/>
      <c r="AT160" s="220"/>
      <c r="BB160" s="5"/>
    </row>
    <row r="161">
      <c r="A161" s="220"/>
      <c r="H161" s="5"/>
      <c r="P161" s="220"/>
      <c r="W161" s="5"/>
      <c r="X161" s="5"/>
      <c r="AE161" s="220"/>
      <c r="AL161" s="5"/>
      <c r="AM161" s="5"/>
      <c r="AT161" s="220"/>
      <c r="BB161" s="5"/>
    </row>
    <row r="162">
      <c r="A162" s="220"/>
      <c r="H162" s="5"/>
      <c r="P162" s="220"/>
      <c r="W162" s="5"/>
      <c r="X162" s="5"/>
      <c r="AE162" s="220"/>
      <c r="AL162" s="5"/>
      <c r="AM162" s="5"/>
      <c r="AT162" s="220"/>
      <c r="BB162" s="5"/>
    </row>
    <row r="163">
      <c r="A163" s="220"/>
      <c r="H163" s="5"/>
      <c r="P163" s="220"/>
      <c r="W163" s="5"/>
      <c r="X163" s="5"/>
      <c r="AE163" s="220"/>
      <c r="AL163" s="5"/>
      <c r="AM163" s="5"/>
      <c r="AT163" s="220"/>
      <c r="BB163" s="5"/>
    </row>
    <row r="164">
      <c r="A164" s="220"/>
      <c r="H164" s="5"/>
      <c r="P164" s="220"/>
      <c r="W164" s="5"/>
      <c r="X164" s="5"/>
      <c r="AE164" s="220"/>
      <c r="AL164" s="5"/>
      <c r="AM164" s="5"/>
      <c r="AT164" s="220"/>
      <c r="BB164" s="5"/>
    </row>
    <row r="165">
      <c r="A165" s="220"/>
      <c r="H165" s="5"/>
      <c r="P165" s="220"/>
      <c r="W165" s="5"/>
      <c r="X165" s="5"/>
      <c r="AE165" s="220"/>
      <c r="AL165" s="5"/>
      <c r="AM165" s="5"/>
      <c r="AT165" s="220"/>
      <c r="BB165" s="5"/>
    </row>
    <row r="166">
      <c r="A166" s="220"/>
      <c r="H166" s="5"/>
      <c r="P166" s="220"/>
      <c r="W166" s="5"/>
      <c r="X166" s="5"/>
      <c r="AE166" s="220"/>
      <c r="AL166" s="5"/>
      <c r="AM166" s="5"/>
      <c r="AT166" s="220"/>
      <c r="BB166" s="5"/>
    </row>
    <row r="167">
      <c r="A167" s="220"/>
      <c r="H167" s="5"/>
      <c r="P167" s="220"/>
      <c r="W167" s="5"/>
      <c r="X167" s="5"/>
      <c r="AE167" s="220"/>
      <c r="AL167" s="5"/>
      <c r="AM167" s="5"/>
      <c r="AT167" s="220"/>
      <c r="BB167" s="5"/>
    </row>
    <row r="168">
      <c r="A168" s="220"/>
      <c r="H168" s="5"/>
      <c r="P168" s="220"/>
      <c r="W168" s="5"/>
      <c r="X168" s="5"/>
      <c r="AE168" s="220"/>
      <c r="AL168" s="5"/>
      <c r="AM168" s="5"/>
      <c r="AT168" s="220"/>
      <c r="BB168" s="5"/>
    </row>
    <row r="169">
      <c r="A169" s="220"/>
      <c r="H169" s="5"/>
      <c r="P169" s="220"/>
      <c r="W169" s="5"/>
      <c r="X169" s="5"/>
      <c r="AE169" s="220"/>
      <c r="AL169" s="5"/>
      <c r="AM169" s="5"/>
      <c r="AT169" s="220"/>
      <c r="BB169" s="5"/>
    </row>
    <row r="170">
      <c r="A170" s="220"/>
      <c r="H170" s="5"/>
      <c r="P170" s="220"/>
      <c r="W170" s="5"/>
      <c r="X170" s="5"/>
      <c r="AE170" s="220"/>
      <c r="AL170" s="5"/>
      <c r="AM170" s="5"/>
      <c r="AT170" s="220"/>
      <c r="BB170" s="5"/>
    </row>
    <row r="171">
      <c r="A171" s="220"/>
      <c r="H171" s="5"/>
      <c r="P171" s="220"/>
      <c r="W171" s="5"/>
      <c r="X171" s="5"/>
      <c r="AE171" s="220"/>
      <c r="AL171" s="5"/>
      <c r="AM171" s="5"/>
      <c r="AT171" s="220"/>
      <c r="BB171" s="5"/>
    </row>
    <row r="172">
      <c r="A172" s="220"/>
      <c r="H172" s="5"/>
      <c r="P172" s="220"/>
      <c r="W172" s="5"/>
      <c r="X172" s="5"/>
      <c r="AE172" s="220"/>
      <c r="AL172" s="5"/>
      <c r="AM172" s="5"/>
      <c r="AT172" s="220"/>
      <c r="BB172" s="5"/>
    </row>
    <row r="173">
      <c r="A173" s="220"/>
      <c r="H173" s="5"/>
      <c r="P173" s="220"/>
      <c r="W173" s="5"/>
      <c r="X173" s="5"/>
      <c r="AE173" s="220"/>
      <c r="AL173" s="5"/>
      <c r="AM173" s="5"/>
      <c r="AT173" s="220"/>
      <c r="BB173" s="5"/>
    </row>
    <row r="174">
      <c r="A174" s="220"/>
      <c r="H174" s="5"/>
      <c r="P174" s="220"/>
      <c r="W174" s="5"/>
      <c r="X174" s="5"/>
      <c r="AE174" s="220"/>
      <c r="AL174" s="5"/>
      <c r="AM174" s="5"/>
      <c r="AT174" s="220"/>
      <c r="BB174" s="5"/>
    </row>
    <row r="175">
      <c r="A175" s="220"/>
      <c r="H175" s="5"/>
      <c r="P175" s="220"/>
      <c r="W175" s="5"/>
      <c r="X175" s="5"/>
      <c r="AE175" s="220"/>
      <c r="AL175" s="5"/>
      <c r="AM175" s="5"/>
      <c r="AT175" s="220"/>
      <c r="BB175" s="5"/>
    </row>
    <row r="176">
      <c r="A176" s="220"/>
      <c r="H176" s="5"/>
      <c r="P176" s="220"/>
      <c r="W176" s="5"/>
      <c r="X176" s="5"/>
      <c r="AE176" s="220"/>
      <c r="AL176" s="5"/>
      <c r="AM176" s="5"/>
      <c r="AT176" s="220"/>
      <c r="BB176" s="5"/>
    </row>
    <row r="177">
      <c r="A177" s="220"/>
      <c r="H177" s="5"/>
      <c r="P177" s="220"/>
      <c r="W177" s="5"/>
      <c r="X177" s="5"/>
      <c r="AE177" s="220"/>
      <c r="AL177" s="5"/>
      <c r="AM177" s="5"/>
      <c r="AT177" s="220"/>
      <c r="BB177" s="5"/>
    </row>
    <row r="178">
      <c r="A178" s="220"/>
      <c r="H178" s="5"/>
      <c r="P178" s="220"/>
      <c r="W178" s="5"/>
      <c r="X178" s="5"/>
      <c r="AE178" s="220"/>
      <c r="AL178" s="5"/>
      <c r="AM178" s="5"/>
      <c r="AT178" s="220"/>
      <c r="BB178" s="5"/>
    </row>
    <row r="179">
      <c r="A179" s="220"/>
      <c r="H179" s="5"/>
      <c r="P179" s="220"/>
      <c r="W179" s="5"/>
      <c r="X179" s="5"/>
      <c r="AE179" s="220"/>
      <c r="AL179" s="5"/>
      <c r="AM179" s="5"/>
      <c r="AT179" s="220"/>
      <c r="BB179" s="5"/>
    </row>
    <row r="180">
      <c r="A180" s="220"/>
      <c r="H180" s="5"/>
      <c r="P180" s="220"/>
      <c r="W180" s="5"/>
      <c r="X180" s="5"/>
      <c r="AE180" s="220"/>
      <c r="AL180" s="5"/>
      <c r="AM180" s="5"/>
      <c r="AT180" s="220"/>
      <c r="BB180" s="5"/>
    </row>
    <row r="181">
      <c r="A181" s="220"/>
      <c r="H181" s="5"/>
      <c r="P181" s="220"/>
      <c r="W181" s="5"/>
      <c r="X181" s="5"/>
      <c r="AE181" s="220"/>
      <c r="AL181" s="5"/>
      <c r="AM181" s="5"/>
      <c r="AT181" s="220"/>
      <c r="BB181" s="5"/>
    </row>
    <row r="182">
      <c r="A182" s="220"/>
      <c r="H182" s="5"/>
      <c r="P182" s="220"/>
      <c r="W182" s="5"/>
      <c r="X182" s="5"/>
      <c r="AE182" s="220"/>
      <c r="AL182" s="5"/>
      <c r="AM182" s="5"/>
      <c r="AT182" s="220"/>
      <c r="BB182" s="5"/>
    </row>
    <row r="183">
      <c r="A183" s="220"/>
      <c r="H183" s="5"/>
      <c r="P183" s="220"/>
      <c r="W183" s="5"/>
      <c r="X183" s="5"/>
      <c r="AE183" s="220"/>
      <c r="AL183" s="5"/>
      <c r="AM183" s="5"/>
      <c r="AT183" s="220"/>
      <c r="BB183" s="5"/>
    </row>
    <row r="184">
      <c r="A184" s="220"/>
      <c r="H184" s="5"/>
      <c r="P184" s="220"/>
      <c r="W184" s="5"/>
      <c r="X184" s="5"/>
      <c r="AE184" s="220"/>
      <c r="AL184" s="5"/>
      <c r="AM184" s="5"/>
      <c r="AT184" s="220"/>
      <c r="BB184" s="5"/>
    </row>
    <row r="185">
      <c r="A185" s="220"/>
      <c r="H185" s="5"/>
      <c r="P185" s="220"/>
      <c r="W185" s="5"/>
      <c r="X185" s="5"/>
      <c r="AE185" s="220"/>
      <c r="AL185" s="5"/>
      <c r="AM185" s="5"/>
      <c r="AT185" s="220"/>
      <c r="BB185" s="5"/>
    </row>
    <row r="186">
      <c r="A186" s="220"/>
      <c r="H186" s="5"/>
      <c r="P186" s="220"/>
      <c r="W186" s="5"/>
      <c r="X186" s="5"/>
      <c r="AE186" s="220"/>
      <c r="AL186" s="5"/>
      <c r="AM186" s="5"/>
      <c r="AT186" s="220"/>
      <c r="BB186" s="5"/>
    </row>
    <row r="187">
      <c r="A187" s="220"/>
      <c r="H187" s="5"/>
      <c r="P187" s="220"/>
      <c r="W187" s="5"/>
      <c r="X187" s="5"/>
      <c r="AE187" s="220"/>
      <c r="AL187" s="5"/>
      <c r="AM187" s="5"/>
      <c r="AT187" s="220"/>
      <c r="BB187" s="5"/>
    </row>
    <row r="188">
      <c r="A188" s="220"/>
      <c r="H188" s="5"/>
      <c r="P188" s="220"/>
      <c r="W188" s="5"/>
      <c r="X188" s="5"/>
      <c r="AE188" s="220"/>
      <c r="AL188" s="5"/>
      <c r="AM188" s="5"/>
      <c r="AT188" s="220"/>
      <c r="BB188" s="5"/>
    </row>
    <row r="189">
      <c r="A189" s="220"/>
      <c r="H189" s="5"/>
      <c r="P189" s="220"/>
      <c r="W189" s="5"/>
      <c r="X189" s="5"/>
      <c r="AE189" s="220"/>
      <c r="AL189" s="5"/>
      <c r="AM189" s="5"/>
      <c r="AT189" s="220"/>
      <c r="BB189" s="5"/>
    </row>
    <row r="190">
      <c r="A190" s="220"/>
      <c r="H190" s="5"/>
      <c r="P190" s="220"/>
      <c r="W190" s="5"/>
      <c r="X190" s="5"/>
      <c r="AE190" s="220"/>
      <c r="AL190" s="5"/>
      <c r="AM190" s="5"/>
      <c r="AT190" s="220"/>
      <c r="BB190" s="5"/>
    </row>
    <row r="191">
      <c r="A191" s="220"/>
      <c r="H191" s="5"/>
      <c r="P191" s="220"/>
      <c r="W191" s="5"/>
      <c r="X191" s="5"/>
      <c r="AE191" s="220"/>
      <c r="AL191" s="5"/>
      <c r="AM191" s="5"/>
      <c r="AT191" s="220"/>
      <c r="BB191" s="5"/>
    </row>
    <row r="192">
      <c r="A192" s="220"/>
      <c r="H192" s="5"/>
      <c r="P192" s="220"/>
      <c r="W192" s="5"/>
      <c r="X192" s="5"/>
      <c r="AE192" s="220"/>
      <c r="AL192" s="5"/>
      <c r="AM192" s="5"/>
      <c r="AT192" s="220"/>
      <c r="BB192" s="5"/>
    </row>
    <row r="193">
      <c r="A193" s="220"/>
      <c r="H193" s="5"/>
      <c r="P193" s="220"/>
      <c r="W193" s="5"/>
      <c r="X193" s="5"/>
      <c r="AE193" s="220"/>
      <c r="AL193" s="5"/>
      <c r="AM193" s="5"/>
      <c r="AT193" s="220"/>
      <c r="BB193" s="5"/>
    </row>
    <row r="194">
      <c r="A194" s="220"/>
      <c r="H194" s="5"/>
      <c r="P194" s="220"/>
      <c r="W194" s="5"/>
      <c r="X194" s="5"/>
      <c r="AE194" s="220"/>
      <c r="AL194" s="5"/>
      <c r="AM194" s="5"/>
      <c r="AT194" s="220"/>
      <c r="BB194" s="5"/>
    </row>
    <row r="195">
      <c r="A195" s="220"/>
      <c r="H195" s="5"/>
      <c r="P195" s="220"/>
      <c r="W195" s="5"/>
      <c r="X195" s="5"/>
      <c r="AE195" s="220"/>
      <c r="AL195" s="5"/>
      <c r="AM195" s="5"/>
      <c r="AT195" s="220"/>
      <c r="BB195" s="5"/>
    </row>
    <row r="196">
      <c r="A196" s="220"/>
      <c r="H196" s="5"/>
      <c r="P196" s="220"/>
      <c r="W196" s="5"/>
      <c r="X196" s="5"/>
      <c r="AE196" s="220"/>
      <c r="AL196" s="5"/>
      <c r="AM196" s="5"/>
      <c r="AT196" s="220"/>
      <c r="BB196" s="5"/>
    </row>
    <row r="197">
      <c r="A197" s="220"/>
      <c r="H197" s="5"/>
      <c r="P197" s="220"/>
      <c r="W197" s="5"/>
      <c r="X197" s="5"/>
      <c r="AE197" s="220"/>
      <c r="AL197" s="5"/>
      <c r="AM197" s="5"/>
      <c r="AT197" s="220"/>
      <c r="BB197" s="5"/>
    </row>
    <row r="198">
      <c r="A198" s="220"/>
      <c r="H198" s="5"/>
      <c r="P198" s="220"/>
      <c r="W198" s="5"/>
      <c r="X198" s="5"/>
      <c r="AE198" s="220"/>
      <c r="AL198" s="5"/>
      <c r="AM198" s="5"/>
      <c r="AT198" s="220"/>
      <c r="BB198" s="5"/>
    </row>
    <row r="199">
      <c r="A199" s="220"/>
      <c r="H199" s="5"/>
      <c r="P199" s="220"/>
      <c r="W199" s="5"/>
      <c r="X199" s="5"/>
      <c r="AE199" s="220"/>
      <c r="AL199" s="5"/>
      <c r="AM199" s="5"/>
      <c r="AT199" s="220"/>
      <c r="BB199" s="5"/>
    </row>
    <row r="200">
      <c r="A200" s="220"/>
      <c r="H200" s="5"/>
      <c r="P200" s="220"/>
      <c r="W200" s="5"/>
      <c r="X200" s="5"/>
      <c r="AE200" s="220"/>
      <c r="AL200" s="5"/>
      <c r="AM200" s="5"/>
      <c r="AT200" s="220"/>
      <c r="BB200" s="5"/>
    </row>
    <row r="201">
      <c r="A201" s="220"/>
      <c r="H201" s="5"/>
      <c r="P201" s="220"/>
      <c r="W201" s="5"/>
      <c r="X201" s="5"/>
      <c r="AE201" s="220"/>
      <c r="AL201" s="5"/>
      <c r="AM201" s="5"/>
      <c r="AT201" s="220"/>
      <c r="BB201" s="5"/>
    </row>
    <row r="202">
      <c r="A202" s="220"/>
      <c r="H202" s="5"/>
      <c r="P202" s="220"/>
      <c r="W202" s="5"/>
      <c r="X202" s="5"/>
      <c r="AE202" s="220"/>
      <c r="AL202" s="5"/>
      <c r="AM202" s="5"/>
      <c r="AT202" s="220"/>
      <c r="BB202" s="5"/>
    </row>
    <row r="203">
      <c r="A203" s="220"/>
      <c r="H203" s="5"/>
      <c r="P203" s="220"/>
      <c r="W203" s="5"/>
      <c r="X203" s="5"/>
      <c r="AE203" s="220"/>
      <c r="AL203" s="5"/>
      <c r="AM203" s="5"/>
      <c r="AT203" s="220"/>
      <c r="BB203" s="5"/>
    </row>
    <row r="204">
      <c r="A204" s="220"/>
      <c r="H204" s="5"/>
      <c r="P204" s="220"/>
      <c r="W204" s="5"/>
      <c r="X204" s="5"/>
      <c r="AE204" s="220"/>
      <c r="AL204" s="5"/>
      <c r="AM204" s="5"/>
      <c r="AT204" s="220"/>
      <c r="BB204" s="5"/>
    </row>
    <row r="205">
      <c r="A205" s="220"/>
      <c r="H205" s="5"/>
      <c r="P205" s="220"/>
      <c r="W205" s="5"/>
      <c r="X205" s="5"/>
      <c r="AE205" s="220"/>
      <c r="AL205" s="5"/>
      <c r="AM205" s="5"/>
      <c r="AT205" s="220"/>
      <c r="BB205" s="5"/>
    </row>
    <row r="206">
      <c r="A206" s="220"/>
      <c r="H206" s="5"/>
      <c r="P206" s="220"/>
      <c r="W206" s="5"/>
      <c r="X206" s="5"/>
      <c r="AE206" s="220"/>
      <c r="AL206" s="5"/>
      <c r="AM206" s="5"/>
      <c r="AT206" s="220"/>
      <c r="BB206" s="5"/>
    </row>
    <row r="207">
      <c r="A207" s="220"/>
      <c r="H207" s="5"/>
      <c r="P207" s="220"/>
      <c r="W207" s="5"/>
      <c r="X207" s="5"/>
      <c r="AE207" s="220"/>
      <c r="AL207" s="5"/>
      <c r="AM207" s="5"/>
      <c r="AT207" s="220"/>
      <c r="BB207" s="5"/>
    </row>
    <row r="208">
      <c r="A208" s="220"/>
      <c r="H208" s="5"/>
      <c r="P208" s="220"/>
      <c r="W208" s="5"/>
      <c r="X208" s="5"/>
      <c r="AE208" s="220"/>
      <c r="AL208" s="5"/>
      <c r="AM208" s="5"/>
      <c r="AT208" s="220"/>
      <c r="BB208" s="5"/>
    </row>
    <row r="209">
      <c r="A209" s="220"/>
      <c r="H209" s="5"/>
      <c r="P209" s="220"/>
      <c r="W209" s="5"/>
      <c r="X209" s="5"/>
      <c r="AE209" s="220"/>
      <c r="AL209" s="5"/>
      <c r="AM209" s="5"/>
      <c r="AT209" s="220"/>
      <c r="BB209" s="5"/>
    </row>
    <row r="210">
      <c r="A210" s="220"/>
      <c r="H210" s="5"/>
      <c r="P210" s="220"/>
      <c r="W210" s="5"/>
      <c r="X210" s="5"/>
      <c r="AE210" s="220"/>
      <c r="AL210" s="5"/>
      <c r="AM210" s="5"/>
      <c r="AT210" s="220"/>
      <c r="BB210" s="5"/>
    </row>
    <row r="211">
      <c r="A211" s="220"/>
      <c r="H211" s="5"/>
      <c r="P211" s="220"/>
      <c r="W211" s="5"/>
      <c r="X211" s="5"/>
      <c r="AE211" s="220"/>
      <c r="AL211" s="5"/>
      <c r="AM211" s="5"/>
      <c r="AT211" s="220"/>
      <c r="BB211" s="5"/>
    </row>
    <row r="212">
      <c r="A212" s="220"/>
      <c r="H212" s="5"/>
      <c r="P212" s="220"/>
      <c r="W212" s="5"/>
      <c r="X212" s="5"/>
      <c r="AE212" s="220"/>
      <c r="AL212" s="5"/>
      <c r="AM212" s="5"/>
      <c r="AT212" s="220"/>
      <c r="BB212" s="5"/>
    </row>
    <row r="213">
      <c r="A213" s="220"/>
      <c r="H213" s="5"/>
      <c r="P213" s="220"/>
      <c r="W213" s="5"/>
      <c r="X213" s="5"/>
      <c r="AE213" s="220"/>
      <c r="AL213" s="5"/>
      <c r="AM213" s="5"/>
      <c r="AT213" s="220"/>
      <c r="BB213" s="5"/>
    </row>
    <row r="214">
      <c r="A214" s="220"/>
      <c r="H214" s="5"/>
      <c r="P214" s="220"/>
      <c r="W214" s="5"/>
      <c r="X214" s="5"/>
      <c r="AE214" s="220"/>
      <c r="AL214" s="5"/>
      <c r="AM214" s="5"/>
      <c r="AT214" s="220"/>
      <c r="BB214" s="5"/>
    </row>
    <row r="215">
      <c r="A215" s="220"/>
      <c r="H215" s="5"/>
      <c r="P215" s="220"/>
      <c r="W215" s="5"/>
      <c r="X215" s="5"/>
      <c r="AE215" s="220"/>
      <c r="AL215" s="5"/>
      <c r="AM215" s="5"/>
      <c r="AT215" s="220"/>
      <c r="BB215" s="5"/>
    </row>
    <row r="216">
      <c r="A216" s="220"/>
      <c r="H216" s="5"/>
      <c r="P216" s="220"/>
      <c r="W216" s="5"/>
      <c r="X216" s="5"/>
      <c r="AE216" s="220"/>
      <c r="AL216" s="5"/>
      <c r="AM216" s="5"/>
      <c r="AT216" s="220"/>
      <c r="BB216" s="5"/>
    </row>
    <row r="217">
      <c r="A217" s="220"/>
      <c r="H217" s="5"/>
      <c r="P217" s="220"/>
      <c r="W217" s="5"/>
      <c r="X217" s="5"/>
      <c r="AE217" s="220"/>
      <c r="AL217" s="5"/>
      <c r="AM217" s="5"/>
      <c r="AT217" s="220"/>
      <c r="BB217" s="5"/>
    </row>
    <row r="218">
      <c r="A218" s="220"/>
      <c r="H218" s="5"/>
      <c r="P218" s="220"/>
      <c r="W218" s="5"/>
      <c r="X218" s="5"/>
      <c r="AE218" s="220"/>
      <c r="AL218" s="5"/>
      <c r="AM218" s="5"/>
      <c r="AT218" s="220"/>
      <c r="BB218" s="5"/>
    </row>
    <row r="219">
      <c r="A219" s="220"/>
      <c r="H219" s="5"/>
      <c r="P219" s="220"/>
      <c r="W219" s="5"/>
      <c r="X219" s="5"/>
      <c r="AE219" s="220"/>
      <c r="AL219" s="5"/>
      <c r="AM219" s="5"/>
      <c r="AT219" s="220"/>
      <c r="BB219" s="5"/>
    </row>
    <row r="220">
      <c r="A220" s="220"/>
      <c r="H220" s="5"/>
      <c r="P220" s="220"/>
      <c r="W220" s="5"/>
      <c r="X220" s="5"/>
      <c r="AE220" s="220"/>
      <c r="AL220" s="5"/>
      <c r="AM220" s="5"/>
      <c r="AT220" s="220"/>
      <c r="BB220" s="5"/>
    </row>
    <row r="221">
      <c r="A221" s="220"/>
      <c r="H221" s="5"/>
      <c r="P221" s="220"/>
      <c r="W221" s="5"/>
      <c r="X221" s="5"/>
      <c r="AE221" s="220"/>
      <c r="AL221" s="5"/>
      <c r="AM221" s="5"/>
      <c r="AT221" s="220"/>
      <c r="BB221" s="5"/>
    </row>
    <row r="222">
      <c r="A222" s="220"/>
      <c r="H222" s="5"/>
      <c r="P222" s="220"/>
      <c r="W222" s="5"/>
      <c r="X222" s="5"/>
      <c r="AE222" s="220"/>
      <c r="AL222" s="5"/>
      <c r="AM222" s="5"/>
      <c r="AT222" s="220"/>
      <c r="BB222" s="5"/>
    </row>
    <row r="223">
      <c r="A223" s="220"/>
      <c r="H223" s="5"/>
      <c r="P223" s="220"/>
      <c r="W223" s="5"/>
      <c r="X223" s="5"/>
      <c r="AE223" s="220"/>
      <c r="AL223" s="5"/>
      <c r="AM223" s="5"/>
      <c r="AT223" s="220"/>
      <c r="BB223" s="5"/>
    </row>
    <row r="224">
      <c r="A224" s="220"/>
      <c r="H224" s="5"/>
      <c r="P224" s="220"/>
      <c r="W224" s="5"/>
      <c r="X224" s="5"/>
      <c r="AE224" s="220"/>
      <c r="AL224" s="5"/>
      <c r="AM224" s="5"/>
      <c r="AT224" s="220"/>
      <c r="BB224" s="5"/>
    </row>
    <row r="225">
      <c r="A225" s="220"/>
      <c r="H225" s="5"/>
      <c r="P225" s="220"/>
      <c r="W225" s="5"/>
      <c r="X225" s="5"/>
      <c r="AE225" s="220"/>
      <c r="AL225" s="5"/>
      <c r="AM225" s="5"/>
      <c r="AT225" s="220"/>
      <c r="BB225" s="5"/>
    </row>
    <row r="226">
      <c r="A226" s="220"/>
      <c r="H226" s="5"/>
      <c r="P226" s="220"/>
      <c r="W226" s="5"/>
      <c r="X226" s="5"/>
      <c r="AE226" s="220"/>
      <c r="AL226" s="5"/>
      <c r="AM226" s="5"/>
      <c r="AT226" s="220"/>
      <c r="BB226" s="5"/>
    </row>
    <row r="227">
      <c r="A227" s="220"/>
      <c r="H227" s="5"/>
      <c r="P227" s="220"/>
      <c r="W227" s="5"/>
      <c r="X227" s="5"/>
      <c r="AE227" s="220"/>
      <c r="AL227" s="5"/>
      <c r="AM227" s="5"/>
      <c r="AT227" s="220"/>
      <c r="BB227" s="5"/>
    </row>
    <row r="228">
      <c r="A228" s="220"/>
      <c r="H228" s="5"/>
      <c r="P228" s="220"/>
      <c r="W228" s="5"/>
      <c r="X228" s="5"/>
      <c r="AE228" s="220"/>
      <c r="AL228" s="5"/>
      <c r="AM228" s="5"/>
      <c r="AT228" s="220"/>
      <c r="BB228" s="5"/>
    </row>
    <row r="229">
      <c r="A229" s="220"/>
      <c r="H229" s="5"/>
      <c r="P229" s="220"/>
      <c r="W229" s="5"/>
      <c r="X229" s="5"/>
      <c r="AE229" s="220"/>
      <c r="AL229" s="5"/>
      <c r="AM229" s="5"/>
      <c r="AT229" s="220"/>
      <c r="BB229" s="5"/>
    </row>
    <row r="230">
      <c r="A230" s="220"/>
      <c r="H230" s="5"/>
      <c r="P230" s="220"/>
      <c r="W230" s="5"/>
      <c r="X230" s="5"/>
      <c r="AE230" s="220"/>
      <c r="AL230" s="5"/>
      <c r="AM230" s="5"/>
      <c r="AT230" s="220"/>
      <c r="BB230" s="5"/>
    </row>
    <row r="231">
      <c r="A231" s="220"/>
      <c r="H231" s="5"/>
      <c r="P231" s="220"/>
      <c r="W231" s="5"/>
      <c r="X231" s="5"/>
      <c r="AE231" s="220"/>
      <c r="AL231" s="5"/>
      <c r="AM231" s="5"/>
      <c r="AT231" s="220"/>
      <c r="BB231" s="5"/>
    </row>
    <row r="232">
      <c r="A232" s="220"/>
      <c r="H232" s="5"/>
      <c r="P232" s="220"/>
      <c r="W232" s="5"/>
      <c r="X232" s="5"/>
      <c r="AE232" s="220"/>
      <c r="AL232" s="5"/>
      <c r="AM232" s="5"/>
      <c r="AT232" s="220"/>
      <c r="BB232" s="5"/>
    </row>
    <row r="233">
      <c r="A233" s="220"/>
      <c r="H233" s="5"/>
      <c r="P233" s="220"/>
      <c r="W233" s="5"/>
      <c r="X233" s="5"/>
      <c r="AE233" s="220"/>
      <c r="AL233" s="5"/>
      <c r="AM233" s="5"/>
      <c r="AT233" s="220"/>
      <c r="BB233" s="5"/>
    </row>
    <row r="234">
      <c r="A234" s="220"/>
      <c r="H234" s="5"/>
      <c r="P234" s="220"/>
      <c r="W234" s="5"/>
      <c r="X234" s="5"/>
      <c r="AE234" s="220"/>
      <c r="AL234" s="5"/>
      <c r="AM234" s="5"/>
      <c r="AT234" s="220"/>
      <c r="BB234" s="5"/>
    </row>
    <row r="235">
      <c r="A235" s="220"/>
      <c r="H235" s="5"/>
      <c r="P235" s="220"/>
      <c r="W235" s="5"/>
      <c r="X235" s="5"/>
      <c r="AE235" s="220"/>
      <c r="AL235" s="5"/>
      <c r="AM235" s="5"/>
      <c r="AT235" s="220"/>
      <c r="BB235" s="5"/>
    </row>
    <row r="236">
      <c r="A236" s="220"/>
      <c r="H236" s="5"/>
      <c r="P236" s="220"/>
      <c r="W236" s="5"/>
      <c r="X236" s="5"/>
      <c r="AE236" s="220"/>
      <c r="AL236" s="5"/>
      <c r="AM236" s="5"/>
      <c r="AT236" s="220"/>
      <c r="BB236" s="5"/>
    </row>
    <row r="237">
      <c r="A237" s="220"/>
      <c r="H237" s="5"/>
      <c r="P237" s="220"/>
      <c r="W237" s="5"/>
      <c r="X237" s="5"/>
      <c r="AE237" s="220"/>
      <c r="AL237" s="5"/>
      <c r="AM237" s="5"/>
      <c r="AT237" s="220"/>
      <c r="BB237" s="5"/>
    </row>
    <row r="238">
      <c r="A238" s="220"/>
      <c r="H238" s="5"/>
      <c r="P238" s="220"/>
      <c r="W238" s="5"/>
      <c r="X238" s="5"/>
      <c r="AE238" s="220"/>
      <c r="AL238" s="5"/>
      <c r="AM238" s="5"/>
      <c r="AT238" s="220"/>
      <c r="BB238" s="5"/>
    </row>
    <row r="239">
      <c r="A239" s="220"/>
      <c r="H239" s="5"/>
      <c r="P239" s="220"/>
      <c r="W239" s="5"/>
      <c r="X239" s="5"/>
      <c r="AE239" s="220"/>
      <c r="AL239" s="5"/>
      <c r="AM239" s="5"/>
      <c r="AT239" s="220"/>
      <c r="BB239" s="5"/>
    </row>
    <row r="240">
      <c r="A240" s="220"/>
      <c r="H240" s="5"/>
      <c r="P240" s="220"/>
      <c r="W240" s="5"/>
      <c r="X240" s="5"/>
      <c r="AE240" s="220"/>
      <c r="AL240" s="5"/>
      <c r="AM240" s="5"/>
      <c r="AT240" s="220"/>
      <c r="BB240" s="5"/>
    </row>
    <row r="241">
      <c r="A241" s="220"/>
      <c r="H241" s="5"/>
      <c r="P241" s="220"/>
      <c r="W241" s="5"/>
      <c r="X241" s="5"/>
      <c r="AE241" s="220"/>
      <c r="AL241" s="5"/>
      <c r="AM241" s="5"/>
      <c r="AT241" s="220"/>
      <c r="BB241" s="5"/>
    </row>
    <row r="242">
      <c r="A242" s="220"/>
      <c r="H242" s="5"/>
      <c r="P242" s="220"/>
      <c r="W242" s="5"/>
      <c r="X242" s="5"/>
      <c r="AE242" s="220"/>
      <c r="AL242" s="5"/>
      <c r="AM242" s="5"/>
      <c r="AT242" s="220"/>
      <c r="BB242" s="5"/>
    </row>
    <row r="243">
      <c r="A243" s="220"/>
      <c r="H243" s="5"/>
      <c r="P243" s="220"/>
      <c r="W243" s="5"/>
      <c r="X243" s="5"/>
      <c r="AE243" s="220"/>
      <c r="AL243" s="5"/>
      <c r="AM243" s="5"/>
      <c r="AT243" s="220"/>
      <c r="BB243" s="5"/>
    </row>
    <row r="244">
      <c r="A244" s="220"/>
      <c r="H244" s="5"/>
      <c r="P244" s="220"/>
      <c r="W244" s="5"/>
      <c r="X244" s="5"/>
      <c r="AE244" s="220"/>
      <c r="AL244" s="5"/>
      <c r="AM244" s="5"/>
      <c r="AT244" s="220"/>
      <c r="BB244" s="5"/>
    </row>
    <row r="245">
      <c r="A245" s="220"/>
      <c r="H245" s="5"/>
      <c r="P245" s="220"/>
      <c r="W245" s="5"/>
      <c r="X245" s="5"/>
      <c r="AE245" s="220"/>
      <c r="AL245" s="5"/>
      <c r="AM245" s="5"/>
      <c r="AT245" s="220"/>
      <c r="BB245" s="5"/>
    </row>
    <row r="246">
      <c r="A246" s="220"/>
      <c r="H246" s="5"/>
      <c r="P246" s="220"/>
      <c r="W246" s="5"/>
      <c r="X246" s="5"/>
      <c r="AE246" s="220"/>
      <c r="AL246" s="5"/>
      <c r="AM246" s="5"/>
      <c r="AT246" s="220"/>
      <c r="BB246" s="5"/>
    </row>
    <row r="247">
      <c r="A247" s="220"/>
      <c r="H247" s="5"/>
      <c r="P247" s="220"/>
      <c r="W247" s="5"/>
      <c r="X247" s="5"/>
      <c r="AE247" s="220"/>
      <c r="AL247" s="5"/>
      <c r="AM247" s="5"/>
      <c r="AT247" s="220"/>
      <c r="BB247" s="5"/>
    </row>
    <row r="248">
      <c r="A248" s="220"/>
      <c r="H248" s="5"/>
      <c r="P248" s="220"/>
      <c r="W248" s="5"/>
      <c r="X248" s="5"/>
      <c r="AE248" s="220"/>
      <c r="AL248" s="5"/>
      <c r="AM248" s="5"/>
      <c r="AT248" s="220"/>
      <c r="BB248" s="5"/>
    </row>
    <row r="249">
      <c r="A249" s="220"/>
      <c r="H249" s="5"/>
      <c r="P249" s="220"/>
      <c r="W249" s="5"/>
      <c r="X249" s="5"/>
      <c r="AE249" s="220"/>
      <c r="AL249" s="5"/>
      <c r="AM249" s="5"/>
      <c r="AT249" s="220"/>
      <c r="BB249" s="5"/>
    </row>
    <row r="250">
      <c r="A250" s="220"/>
      <c r="H250" s="5"/>
      <c r="P250" s="220"/>
      <c r="W250" s="5"/>
      <c r="X250" s="5"/>
      <c r="AE250" s="220"/>
      <c r="AL250" s="5"/>
      <c r="AM250" s="5"/>
      <c r="AT250" s="220"/>
      <c r="BB250" s="5"/>
    </row>
    <row r="251">
      <c r="A251" s="220"/>
      <c r="H251" s="5"/>
      <c r="P251" s="220"/>
      <c r="W251" s="5"/>
      <c r="X251" s="5"/>
      <c r="AE251" s="220"/>
      <c r="AL251" s="5"/>
      <c r="AM251" s="5"/>
      <c r="AT251" s="220"/>
      <c r="BB251" s="5"/>
    </row>
    <row r="252">
      <c r="A252" s="220"/>
      <c r="H252" s="5"/>
      <c r="P252" s="220"/>
      <c r="W252" s="5"/>
      <c r="X252" s="5"/>
      <c r="AE252" s="220"/>
      <c r="AL252" s="5"/>
      <c r="AM252" s="5"/>
      <c r="AT252" s="220"/>
      <c r="BB252" s="5"/>
    </row>
    <row r="253">
      <c r="A253" s="220"/>
      <c r="H253" s="5"/>
      <c r="P253" s="220"/>
      <c r="W253" s="5"/>
      <c r="X253" s="5"/>
      <c r="AE253" s="220"/>
      <c r="AL253" s="5"/>
      <c r="AM253" s="5"/>
      <c r="AT253" s="220"/>
      <c r="BB253" s="5"/>
    </row>
    <row r="254">
      <c r="A254" s="220"/>
      <c r="H254" s="5"/>
      <c r="P254" s="220"/>
      <c r="W254" s="5"/>
      <c r="X254" s="5"/>
      <c r="AE254" s="220"/>
      <c r="AL254" s="5"/>
      <c r="AM254" s="5"/>
      <c r="AT254" s="220"/>
      <c r="BB254" s="5"/>
    </row>
    <row r="255">
      <c r="A255" s="220"/>
      <c r="H255" s="5"/>
      <c r="P255" s="220"/>
      <c r="W255" s="5"/>
      <c r="X255" s="5"/>
      <c r="AE255" s="220"/>
      <c r="AL255" s="5"/>
      <c r="AM255" s="5"/>
      <c r="AT255" s="220"/>
      <c r="BB255" s="5"/>
    </row>
    <row r="256">
      <c r="A256" s="220"/>
      <c r="H256" s="5"/>
      <c r="P256" s="220"/>
      <c r="W256" s="5"/>
      <c r="X256" s="5"/>
      <c r="AE256" s="220"/>
      <c r="AL256" s="5"/>
      <c r="AM256" s="5"/>
      <c r="AT256" s="220"/>
      <c r="BB256" s="5"/>
    </row>
    <row r="257">
      <c r="A257" s="220"/>
      <c r="H257" s="5"/>
      <c r="P257" s="220"/>
      <c r="W257" s="5"/>
      <c r="X257" s="5"/>
      <c r="AE257" s="220"/>
      <c r="AL257" s="5"/>
      <c r="AM257" s="5"/>
      <c r="AT257" s="220"/>
      <c r="BB257" s="5"/>
    </row>
    <row r="258">
      <c r="A258" s="220"/>
      <c r="H258" s="5"/>
      <c r="P258" s="220"/>
      <c r="W258" s="5"/>
      <c r="X258" s="5"/>
      <c r="AE258" s="220"/>
      <c r="AL258" s="5"/>
      <c r="AM258" s="5"/>
      <c r="AT258" s="220"/>
      <c r="BB258" s="5"/>
    </row>
    <row r="259">
      <c r="A259" s="220"/>
      <c r="H259" s="5"/>
      <c r="P259" s="220"/>
      <c r="W259" s="5"/>
      <c r="X259" s="5"/>
      <c r="AE259" s="220"/>
      <c r="AL259" s="5"/>
      <c r="AM259" s="5"/>
      <c r="AT259" s="220"/>
      <c r="BB259" s="5"/>
    </row>
    <row r="260">
      <c r="A260" s="220"/>
      <c r="H260" s="5"/>
      <c r="P260" s="220"/>
      <c r="W260" s="5"/>
      <c r="X260" s="5"/>
      <c r="AE260" s="220"/>
      <c r="AL260" s="5"/>
      <c r="AM260" s="5"/>
      <c r="AT260" s="220"/>
      <c r="BB260" s="5"/>
    </row>
    <row r="261">
      <c r="A261" s="220"/>
      <c r="H261" s="5"/>
      <c r="P261" s="220"/>
      <c r="W261" s="5"/>
      <c r="X261" s="5"/>
      <c r="AE261" s="220"/>
      <c r="AL261" s="5"/>
      <c r="AM261" s="5"/>
      <c r="AT261" s="220"/>
      <c r="BB261" s="5"/>
    </row>
    <row r="262">
      <c r="A262" s="220"/>
      <c r="H262" s="5"/>
      <c r="P262" s="220"/>
      <c r="W262" s="5"/>
      <c r="X262" s="5"/>
      <c r="AE262" s="220"/>
      <c r="AL262" s="5"/>
      <c r="AM262" s="5"/>
      <c r="AT262" s="220"/>
      <c r="BB262" s="5"/>
    </row>
    <row r="263">
      <c r="A263" s="220"/>
      <c r="H263" s="5"/>
      <c r="P263" s="220"/>
      <c r="W263" s="5"/>
      <c r="X263" s="5"/>
      <c r="AE263" s="220"/>
      <c r="AL263" s="5"/>
      <c r="AM263" s="5"/>
      <c r="AT263" s="220"/>
      <c r="BB263" s="5"/>
    </row>
    <row r="264">
      <c r="A264" s="220"/>
      <c r="H264" s="5"/>
      <c r="P264" s="220"/>
      <c r="W264" s="5"/>
      <c r="X264" s="5"/>
      <c r="AE264" s="220"/>
      <c r="AL264" s="5"/>
      <c r="AM264" s="5"/>
      <c r="AT264" s="220"/>
      <c r="BB264" s="5"/>
    </row>
    <row r="265">
      <c r="A265" s="220"/>
      <c r="H265" s="5"/>
      <c r="P265" s="220"/>
      <c r="W265" s="5"/>
      <c r="X265" s="5"/>
      <c r="AE265" s="220"/>
      <c r="AL265" s="5"/>
      <c r="AM265" s="5"/>
      <c r="AT265" s="220"/>
      <c r="BB265" s="5"/>
    </row>
    <row r="266">
      <c r="A266" s="220"/>
      <c r="H266" s="5"/>
      <c r="P266" s="220"/>
      <c r="W266" s="5"/>
      <c r="X266" s="5"/>
      <c r="AE266" s="220"/>
      <c r="AL266" s="5"/>
      <c r="AM266" s="5"/>
      <c r="AT266" s="220"/>
      <c r="BB266" s="5"/>
    </row>
    <row r="267">
      <c r="A267" s="220"/>
      <c r="H267" s="5"/>
      <c r="P267" s="220"/>
      <c r="W267" s="5"/>
      <c r="X267" s="5"/>
      <c r="AE267" s="220"/>
      <c r="AL267" s="5"/>
      <c r="AM267" s="5"/>
      <c r="AT267" s="220"/>
      <c r="BB267" s="5"/>
    </row>
    <row r="268">
      <c r="A268" s="220"/>
      <c r="H268" s="5"/>
      <c r="P268" s="220"/>
      <c r="W268" s="5"/>
      <c r="X268" s="5"/>
      <c r="AE268" s="220"/>
      <c r="AL268" s="5"/>
      <c r="AM268" s="5"/>
      <c r="AT268" s="220"/>
      <c r="BB268" s="5"/>
    </row>
    <row r="269">
      <c r="A269" s="220"/>
      <c r="H269" s="5"/>
      <c r="P269" s="220"/>
      <c r="W269" s="5"/>
      <c r="X269" s="5"/>
      <c r="AE269" s="220"/>
      <c r="AL269" s="5"/>
      <c r="AM269" s="5"/>
      <c r="AT269" s="220"/>
      <c r="BB269" s="5"/>
    </row>
    <row r="270">
      <c r="A270" s="220"/>
      <c r="H270" s="5"/>
      <c r="P270" s="220"/>
      <c r="W270" s="5"/>
      <c r="X270" s="5"/>
      <c r="AE270" s="220"/>
      <c r="AL270" s="5"/>
      <c r="AM270" s="5"/>
      <c r="AT270" s="220"/>
      <c r="BB270" s="5"/>
    </row>
    <row r="271">
      <c r="A271" s="220"/>
      <c r="H271" s="5"/>
      <c r="P271" s="220"/>
      <c r="W271" s="5"/>
      <c r="X271" s="5"/>
      <c r="AE271" s="220"/>
      <c r="AL271" s="5"/>
      <c r="AM271" s="5"/>
      <c r="AT271" s="220"/>
      <c r="BB271" s="5"/>
    </row>
    <row r="272">
      <c r="A272" s="220"/>
      <c r="H272" s="5"/>
      <c r="P272" s="220"/>
      <c r="W272" s="5"/>
      <c r="X272" s="5"/>
      <c r="AE272" s="220"/>
      <c r="AL272" s="5"/>
      <c r="AM272" s="5"/>
      <c r="AT272" s="220"/>
      <c r="BB272" s="5"/>
    </row>
    <row r="273">
      <c r="A273" s="220"/>
      <c r="H273" s="5"/>
      <c r="P273" s="220"/>
      <c r="W273" s="5"/>
      <c r="X273" s="5"/>
      <c r="AE273" s="220"/>
      <c r="AL273" s="5"/>
      <c r="AM273" s="5"/>
      <c r="AT273" s="220"/>
      <c r="BB273" s="5"/>
    </row>
    <row r="274">
      <c r="A274" s="220"/>
      <c r="H274" s="5"/>
      <c r="P274" s="220"/>
      <c r="W274" s="5"/>
      <c r="X274" s="5"/>
      <c r="AE274" s="220"/>
      <c r="AL274" s="5"/>
      <c r="AM274" s="5"/>
      <c r="AT274" s="220"/>
      <c r="BB274" s="5"/>
    </row>
    <row r="275">
      <c r="A275" s="220"/>
      <c r="H275" s="5"/>
      <c r="P275" s="220"/>
      <c r="W275" s="5"/>
      <c r="X275" s="5"/>
      <c r="AE275" s="220"/>
      <c r="AL275" s="5"/>
      <c r="AM275" s="5"/>
      <c r="AT275" s="220"/>
      <c r="BB275" s="5"/>
    </row>
    <row r="276">
      <c r="A276" s="220"/>
      <c r="H276" s="5"/>
      <c r="P276" s="220"/>
      <c r="W276" s="5"/>
      <c r="X276" s="5"/>
      <c r="AE276" s="220"/>
      <c r="AL276" s="5"/>
      <c r="AM276" s="5"/>
      <c r="AT276" s="220"/>
      <c r="BB276" s="5"/>
    </row>
    <row r="277">
      <c r="A277" s="220"/>
      <c r="H277" s="5"/>
      <c r="P277" s="220"/>
      <c r="W277" s="5"/>
      <c r="X277" s="5"/>
      <c r="AE277" s="220"/>
      <c r="AL277" s="5"/>
      <c r="AM277" s="5"/>
      <c r="AT277" s="220"/>
      <c r="BB277" s="5"/>
    </row>
    <row r="278">
      <c r="A278" s="220"/>
      <c r="H278" s="5"/>
      <c r="P278" s="220"/>
      <c r="W278" s="5"/>
      <c r="X278" s="5"/>
      <c r="AE278" s="220"/>
      <c r="AL278" s="5"/>
      <c r="AM278" s="5"/>
      <c r="AT278" s="220"/>
      <c r="BB278" s="5"/>
    </row>
    <row r="279">
      <c r="A279" s="220"/>
      <c r="H279" s="5"/>
      <c r="P279" s="220"/>
      <c r="W279" s="5"/>
      <c r="X279" s="5"/>
      <c r="AE279" s="220"/>
      <c r="AL279" s="5"/>
      <c r="AM279" s="5"/>
      <c r="AT279" s="220"/>
      <c r="BB279" s="5"/>
    </row>
    <row r="280">
      <c r="A280" s="220"/>
      <c r="H280" s="5"/>
      <c r="P280" s="220"/>
      <c r="W280" s="5"/>
      <c r="X280" s="5"/>
      <c r="AE280" s="220"/>
      <c r="AL280" s="5"/>
      <c r="AM280" s="5"/>
      <c r="AT280" s="220"/>
      <c r="BB280" s="5"/>
    </row>
    <row r="281">
      <c r="A281" s="220"/>
      <c r="H281" s="5"/>
      <c r="P281" s="220"/>
      <c r="W281" s="5"/>
      <c r="X281" s="5"/>
      <c r="AE281" s="220"/>
      <c r="AL281" s="5"/>
      <c r="AM281" s="5"/>
      <c r="AT281" s="220"/>
      <c r="BB281" s="5"/>
    </row>
    <row r="282">
      <c r="A282" s="220"/>
      <c r="H282" s="5"/>
      <c r="P282" s="220"/>
      <c r="W282" s="5"/>
      <c r="X282" s="5"/>
      <c r="AE282" s="220"/>
      <c r="AL282" s="5"/>
      <c r="AM282" s="5"/>
      <c r="AT282" s="220"/>
      <c r="BB282" s="5"/>
    </row>
    <row r="283">
      <c r="A283" s="220"/>
      <c r="H283" s="5"/>
      <c r="P283" s="220"/>
      <c r="W283" s="5"/>
      <c r="X283" s="5"/>
      <c r="AE283" s="220"/>
      <c r="AL283" s="5"/>
      <c r="AM283" s="5"/>
      <c r="AT283" s="220"/>
      <c r="BB283" s="5"/>
    </row>
    <row r="284">
      <c r="A284" s="220"/>
      <c r="H284" s="5"/>
      <c r="P284" s="220"/>
      <c r="W284" s="5"/>
      <c r="X284" s="5"/>
      <c r="AE284" s="220"/>
      <c r="AL284" s="5"/>
      <c r="AM284" s="5"/>
      <c r="AT284" s="220"/>
      <c r="BB284" s="5"/>
    </row>
    <row r="285">
      <c r="A285" s="220"/>
      <c r="H285" s="5"/>
      <c r="P285" s="220"/>
      <c r="W285" s="5"/>
      <c r="X285" s="5"/>
      <c r="AE285" s="220"/>
      <c r="AL285" s="5"/>
      <c r="AM285" s="5"/>
      <c r="AT285" s="220"/>
      <c r="BB285" s="5"/>
    </row>
    <row r="286">
      <c r="A286" s="220"/>
      <c r="H286" s="5"/>
      <c r="P286" s="220"/>
      <c r="W286" s="5"/>
      <c r="X286" s="5"/>
      <c r="AE286" s="220"/>
      <c r="AL286" s="5"/>
      <c r="AM286" s="5"/>
      <c r="AT286" s="220"/>
      <c r="BB286" s="5"/>
    </row>
    <row r="287">
      <c r="A287" s="220"/>
      <c r="H287" s="5"/>
      <c r="P287" s="220"/>
      <c r="W287" s="5"/>
      <c r="X287" s="5"/>
      <c r="AE287" s="220"/>
      <c r="AL287" s="5"/>
      <c r="AM287" s="5"/>
      <c r="AT287" s="220"/>
      <c r="BB287" s="5"/>
    </row>
    <row r="288">
      <c r="A288" s="220"/>
      <c r="H288" s="5"/>
      <c r="P288" s="220"/>
      <c r="W288" s="5"/>
      <c r="X288" s="5"/>
      <c r="AE288" s="220"/>
      <c r="AL288" s="5"/>
      <c r="AM288" s="5"/>
      <c r="AT288" s="220"/>
      <c r="BB288" s="5"/>
    </row>
    <row r="289">
      <c r="A289" s="220"/>
      <c r="H289" s="5"/>
      <c r="P289" s="220"/>
      <c r="W289" s="5"/>
      <c r="X289" s="5"/>
      <c r="AE289" s="220"/>
      <c r="AL289" s="5"/>
      <c r="AM289" s="5"/>
      <c r="AT289" s="220"/>
      <c r="BB289" s="5"/>
    </row>
    <row r="290">
      <c r="A290" s="220"/>
      <c r="H290" s="5"/>
      <c r="P290" s="220"/>
      <c r="W290" s="5"/>
      <c r="X290" s="5"/>
      <c r="AE290" s="220"/>
      <c r="AL290" s="5"/>
      <c r="AM290" s="5"/>
      <c r="AT290" s="220"/>
      <c r="BB290" s="5"/>
    </row>
    <row r="291">
      <c r="A291" s="220"/>
      <c r="H291" s="5"/>
      <c r="P291" s="220"/>
      <c r="W291" s="5"/>
      <c r="X291" s="5"/>
      <c r="AE291" s="220"/>
      <c r="AL291" s="5"/>
      <c r="AM291" s="5"/>
      <c r="AT291" s="220"/>
      <c r="BB291" s="5"/>
    </row>
    <row r="292">
      <c r="A292" s="220"/>
      <c r="H292" s="5"/>
      <c r="P292" s="220"/>
      <c r="W292" s="5"/>
      <c r="X292" s="5"/>
      <c r="AE292" s="220"/>
      <c r="AL292" s="5"/>
      <c r="AM292" s="5"/>
      <c r="AT292" s="220"/>
      <c r="BB292" s="5"/>
    </row>
    <row r="293">
      <c r="A293" s="220"/>
      <c r="H293" s="5"/>
      <c r="P293" s="220"/>
      <c r="W293" s="5"/>
      <c r="X293" s="5"/>
      <c r="AE293" s="220"/>
      <c r="AL293" s="5"/>
      <c r="AM293" s="5"/>
      <c r="AT293" s="220"/>
      <c r="BB293" s="5"/>
    </row>
    <row r="294">
      <c r="A294" s="220"/>
      <c r="H294" s="5"/>
      <c r="P294" s="220"/>
      <c r="W294" s="5"/>
      <c r="X294" s="5"/>
      <c r="AE294" s="220"/>
      <c r="AL294" s="5"/>
      <c r="AM294" s="5"/>
      <c r="AT294" s="220"/>
      <c r="BB294" s="5"/>
    </row>
    <row r="295">
      <c r="A295" s="220"/>
      <c r="H295" s="5"/>
      <c r="P295" s="220"/>
      <c r="W295" s="5"/>
      <c r="X295" s="5"/>
      <c r="AE295" s="220"/>
      <c r="AL295" s="5"/>
      <c r="AM295" s="5"/>
      <c r="AT295" s="220"/>
      <c r="BB295" s="5"/>
    </row>
    <row r="296">
      <c r="A296" s="220"/>
      <c r="H296" s="5"/>
      <c r="P296" s="220"/>
      <c r="W296" s="5"/>
      <c r="X296" s="5"/>
      <c r="AE296" s="220"/>
      <c r="AL296" s="5"/>
      <c r="AM296" s="5"/>
      <c r="AT296" s="220"/>
      <c r="BB296" s="5"/>
    </row>
    <row r="297">
      <c r="A297" s="220"/>
      <c r="H297" s="5"/>
      <c r="P297" s="220"/>
      <c r="W297" s="5"/>
      <c r="X297" s="5"/>
      <c r="AE297" s="220"/>
      <c r="AL297" s="5"/>
      <c r="AM297" s="5"/>
      <c r="AT297" s="220"/>
      <c r="BB297" s="5"/>
    </row>
    <row r="298">
      <c r="A298" s="220"/>
      <c r="H298" s="5"/>
      <c r="P298" s="220"/>
      <c r="W298" s="5"/>
      <c r="X298" s="5"/>
      <c r="AE298" s="220"/>
      <c r="AL298" s="5"/>
      <c r="AM298" s="5"/>
      <c r="AT298" s="220"/>
      <c r="BB298" s="5"/>
    </row>
    <row r="299">
      <c r="A299" s="220"/>
      <c r="H299" s="5"/>
      <c r="P299" s="220"/>
      <c r="W299" s="5"/>
      <c r="X299" s="5"/>
      <c r="AE299" s="220"/>
      <c r="AL299" s="5"/>
      <c r="AM299" s="5"/>
      <c r="AT299" s="220"/>
      <c r="BB299" s="5"/>
    </row>
    <row r="300">
      <c r="A300" s="220"/>
      <c r="H300" s="5"/>
      <c r="P300" s="220"/>
      <c r="W300" s="5"/>
      <c r="X300" s="5"/>
      <c r="AE300" s="220"/>
      <c r="AL300" s="5"/>
      <c r="AM300" s="5"/>
      <c r="AT300" s="220"/>
      <c r="BB300" s="5"/>
    </row>
    <row r="301">
      <c r="A301" s="220"/>
      <c r="H301" s="5"/>
      <c r="P301" s="220"/>
      <c r="W301" s="5"/>
      <c r="X301" s="5"/>
      <c r="AE301" s="220"/>
      <c r="AL301" s="5"/>
      <c r="AM301" s="5"/>
      <c r="AT301" s="220"/>
      <c r="BB301" s="5"/>
    </row>
    <row r="302">
      <c r="A302" s="220"/>
      <c r="H302" s="5"/>
      <c r="P302" s="220"/>
      <c r="W302" s="5"/>
      <c r="X302" s="5"/>
      <c r="AE302" s="220"/>
      <c r="AL302" s="5"/>
      <c r="AM302" s="5"/>
      <c r="AT302" s="220"/>
      <c r="BB302" s="5"/>
    </row>
    <row r="303">
      <c r="A303" s="220"/>
      <c r="H303" s="5"/>
      <c r="P303" s="220"/>
      <c r="W303" s="5"/>
      <c r="X303" s="5"/>
      <c r="AE303" s="220"/>
      <c r="AL303" s="5"/>
      <c r="AM303" s="5"/>
      <c r="AT303" s="220"/>
      <c r="BB303" s="5"/>
    </row>
    <row r="304">
      <c r="A304" s="220"/>
      <c r="H304" s="5"/>
      <c r="P304" s="220"/>
      <c r="W304" s="5"/>
      <c r="X304" s="5"/>
      <c r="AE304" s="220"/>
      <c r="AL304" s="5"/>
      <c r="AM304" s="5"/>
      <c r="AT304" s="220"/>
      <c r="BB304" s="5"/>
    </row>
    <row r="305">
      <c r="A305" s="220"/>
      <c r="H305" s="5"/>
      <c r="P305" s="220"/>
      <c r="W305" s="5"/>
      <c r="X305" s="5"/>
      <c r="AE305" s="220"/>
      <c r="AL305" s="5"/>
      <c r="AM305" s="5"/>
      <c r="AT305" s="220"/>
      <c r="BB305" s="5"/>
    </row>
    <row r="306">
      <c r="A306" s="220"/>
      <c r="H306" s="5"/>
      <c r="P306" s="220"/>
      <c r="W306" s="5"/>
      <c r="X306" s="5"/>
      <c r="AE306" s="220"/>
      <c r="AL306" s="5"/>
      <c r="AM306" s="5"/>
      <c r="AT306" s="220"/>
      <c r="BB306" s="5"/>
    </row>
    <row r="307">
      <c r="A307" s="220"/>
      <c r="H307" s="5"/>
      <c r="P307" s="220"/>
      <c r="W307" s="5"/>
      <c r="X307" s="5"/>
      <c r="AE307" s="220"/>
      <c r="AL307" s="5"/>
      <c r="AM307" s="5"/>
      <c r="AT307" s="220"/>
      <c r="BB307" s="5"/>
    </row>
    <row r="308">
      <c r="A308" s="220"/>
      <c r="H308" s="5"/>
      <c r="P308" s="220"/>
      <c r="W308" s="5"/>
      <c r="X308" s="5"/>
      <c r="AE308" s="220"/>
      <c r="AL308" s="5"/>
      <c r="AM308" s="5"/>
      <c r="AT308" s="220"/>
      <c r="BB308" s="5"/>
    </row>
    <row r="309">
      <c r="A309" s="220"/>
      <c r="H309" s="5"/>
      <c r="P309" s="220"/>
      <c r="W309" s="5"/>
      <c r="X309" s="5"/>
      <c r="AE309" s="220"/>
      <c r="AL309" s="5"/>
      <c r="AM309" s="5"/>
      <c r="AT309" s="220"/>
      <c r="BB309" s="5"/>
    </row>
    <row r="310">
      <c r="A310" s="220"/>
      <c r="H310" s="5"/>
      <c r="P310" s="220"/>
      <c r="W310" s="5"/>
      <c r="X310" s="5"/>
      <c r="AE310" s="220"/>
      <c r="AL310" s="5"/>
      <c r="AM310" s="5"/>
      <c r="AT310" s="220"/>
      <c r="BB310" s="5"/>
    </row>
    <row r="311">
      <c r="A311" s="220"/>
      <c r="H311" s="5"/>
      <c r="P311" s="220"/>
      <c r="W311" s="5"/>
      <c r="X311" s="5"/>
      <c r="AE311" s="220"/>
      <c r="AL311" s="5"/>
      <c r="AM311" s="5"/>
      <c r="AT311" s="220"/>
      <c r="BB311" s="5"/>
    </row>
    <row r="312">
      <c r="A312" s="220"/>
      <c r="H312" s="5"/>
      <c r="P312" s="220"/>
      <c r="W312" s="5"/>
      <c r="X312" s="5"/>
      <c r="AE312" s="220"/>
      <c r="AL312" s="5"/>
      <c r="AM312" s="5"/>
      <c r="AT312" s="220"/>
      <c r="BB312" s="5"/>
    </row>
    <row r="313">
      <c r="A313" s="220"/>
      <c r="H313" s="5"/>
      <c r="P313" s="220"/>
      <c r="W313" s="5"/>
      <c r="X313" s="5"/>
      <c r="AE313" s="220"/>
      <c r="AL313" s="5"/>
      <c r="AM313" s="5"/>
      <c r="AT313" s="220"/>
      <c r="BB313" s="5"/>
    </row>
    <row r="314">
      <c r="A314" s="220"/>
      <c r="H314" s="5"/>
      <c r="P314" s="220"/>
      <c r="W314" s="5"/>
      <c r="X314" s="5"/>
      <c r="AE314" s="220"/>
      <c r="AL314" s="5"/>
      <c r="AM314" s="5"/>
      <c r="AT314" s="220"/>
      <c r="BB314" s="5"/>
    </row>
    <row r="315">
      <c r="A315" s="220"/>
      <c r="H315" s="5"/>
      <c r="P315" s="220"/>
      <c r="W315" s="5"/>
      <c r="X315" s="5"/>
      <c r="AE315" s="220"/>
      <c r="AL315" s="5"/>
      <c r="AM315" s="5"/>
      <c r="AT315" s="220"/>
      <c r="BB315" s="5"/>
    </row>
    <row r="316">
      <c r="A316" s="220"/>
      <c r="H316" s="5"/>
      <c r="P316" s="220"/>
      <c r="W316" s="5"/>
      <c r="X316" s="5"/>
      <c r="AE316" s="220"/>
      <c r="AL316" s="5"/>
      <c r="AM316" s="5"/>
      <c r="AT316" s="220"/>
      <c r="BB316" s="5"/>
    </row>
    <row r="317">
      <c r="A317" s="220"/>
      <c r="H317" s="5"/>
      <c r="P317" s="220"/>
      <c r="W317" s="5"/>
      <c r="X317" s="5"/>
      <c r="AE317" s="220"/>
      <c r="AL317" s="5"/>
      <c r="AM317" s="5"/>
      <c r="AT317" s="220"/>
      <c r="BB317" s="5"/>
    </row>
    <row r="318">
      <c r="A318" s="220"/>
      <c r="H318" s="5"/>
      <c r="P318" s="220"/>
      <c r="W318" s="5"/>
      <c r="X318" s="5"/>
      <c r="AE318" s="220"/>
      <c r="AL318" s="5"/>
      <c r="AM318" s="5"/>
      <c r="AT318" s="220"/>
      <c r="BB318" s="5"/>
    </row>
    <row r="319">
      <c r="A319" s="220"/>
      <c r="H319" s="5"/>
      <c r="P319" s="220"/>
      <c r="W319" s="5"/>
      <c r="X319" s="5"/>
      <c r="AE319" s="220"/>
      <c r="AL319" s="5"/>
      <c r="AM319" s="5"/>
      <c r="AT319" s="220"/>
      <c r="BB319" s="5"/>
    </row>
    <row r="320">
      <c r="A320" s="220"/>
      <c r="H320" s="5"/>
      <c r="P320" s="220"/>
      <c r="W320" s="5"/>
      <c r="X320" s="5"/>
      <c r="AE320" s="220"/>
      <c r="AL320" s="5"/>
      <c r="AM320" s="5"/>
      <c r="AT320" s="220"/>
      <c r="BB320" s="5"/>
    </row>
    <row r="321">
      <c r="A321" s="220"/>
      <c r="H321" s="5"/>
      <c r="P321" s="220"/>
      <c r="W321" s="5"/>
      <c r="X321" s="5"/>
      <c r="AE321" s="220"/>
      <c r="AL321" s="5"/>
      <c r="AM321" s="5"/>
      <c r="AT321" s="220"/>
      <c r="BB321" s="5"/>
    </row>
    <row r="322">
      <c r="A322" s="220"/>
      <c r="H322" s="5"/>
      <c r="P322" s="220"/>
      <c r="W322" s="5"/>
      <c r="X322" s="5"/>
      <c r="AE322" s="220"/>
      <c r="AL322" s="5"/>
      <c r="AM322" s="5"/>
      <c r="AT322" s="220"/>
      <c r="BB322" s="5"/>
    </row>
    <row r="323">
      <c r="A323" s="220"/>
      <c r="H323" s="5"/>
      <c r="P323" s="220"/>
      <c r="W323" s="5"/>
      <c r="X323" s="5"/>
      <c r="AE323" s="220"/>
      <c r="AL323" s="5"/>
      <c r="AM323" s="5"/>
      <c r="AT323" s="220"/>
      <c r="BB323" s="5"/>
    </row>
    <row r="324">
      <c r="A324" s="220"/>
      <c r="H324" s="5"/>
      <c r="P324" s="220"/>
      <c r="W324" s="5"/>
      <c r="X324" s="5"/>
      <c r="AE324" s="220"/>
      <c r="AL324" s="5"/>
      <c r="AM324" s="5"/>
      <c r="AT324" s="220"/>
      <c r="BB324" s="5"/>
    </row>
    <row r="325">
      <c r="A325" s="220"/>
      <c r="H325" s="5"/>
      <c r="P325" s="220"/>
      <c r="W325" s="5"/>
      <c r="X325" s="5"/>
      <c r="AE325" s="220"/>
      <c r="AL325" s="5"/>
      <c r="AM325" s="5"/>
      <c r="AT325" s="220"/>
      <c r="BB325" s="5"/>
    </row>
    <row r="326">
      <c r="A326" s="220"/>
      <c r="H326" s="5"/>
      <c r="P326" s="220"/>
      <c r="W326" s="5"/>
      <c r="X326" s="5"/>
      <c r="AE326" s="220"/>
      <c r="AL326" s="5"/>
      <c r="AM326" s="5"/>
      <c r="AT326" s="220"/>
      <c r="BB326" s="5"/>
    </row>
    <row r="327">
      <c r="A327" s="220"/>
      <c r="H327" s="5"/>
      <c r="P327" s="220"/>
      <c r="W327" s="5"/>
      <c r="X327" s="5"/>
      <c r="AE327" s="220"/>
      <c r="AL327" s="5"/>
      <c r="AM327" s="5"/>
      <c r="AT327" s="220"/>
      <c r="BB327" s="5"/>
    </row>
    <row r="328">
      <c r="A328" s="220"/>
      <c r="H328" s="5"/>
      <c r="P328" s="220"/>
      <c r="W328" s="5"/>
      <c r="X328" s="5"/>
      <c r="AE328" s="220"/>
      <c r="AL328" s="5"/>
      <c r="AM328" s="5"/>
      <c r="AT328" s="220"/>
      <c r="BB328" s="5"/>
    </row>
    <row r="329">
      <c r="A329" s="220"/>
      <c r="H329" s="5"/>
      <c r="P329" s="220"/>
      <c r="W329" s="5"/>
      <c r="X329" s="5"/>
      <c r="AE329" s="220"/>
      <c r="AL329" s="5"/>
      <c r="AM329" s="5"/>
      <c r="AT329" s="220"/>
      <c r="BB329" s="5"/>
    </row>
    <row r="330">
      <c r="A330" s="220"/>
      <c r="H330" s="5"/>
      <c r="P330" s="220"/>
      <c r="W330" s="5"/>
      <c r="X330" s="5"/>
      <c r="AE330" s="220"/>
      <c r="AL330" s="5"/>
      <c r="AM330" s="5"/>
      <c r="AT330" s="220"/>
      <c r="BB330" s="5"/>
    </row>
    <row r="331">
      <c r="A331" s="220"/>
      <c r="H331" s="5"/>
      <c r="P331" s="220"/>
      <c r="W331" s="5"/>
      <c r="X331" s="5"/>
      <c r="AE331" s="220"/>
      <c r="AL331" s="5"/>
      <c r="AM331" s="5"/>
      <c r="AT331" s="220"/>
      <c r="BB331" s="5"/>
    </row>
    <row r="332">
      <c r="A332" s="220"/>
      <c r="H332" s="5"/>
      <c r="P332" s="220"/>
      <c r="W332" s="5"/>
      <c r="X332" s="5"/>
      <c r="AE332" s="220"/>
      <c r="AL332" s="5"/>
      <c r="AM332" s="5"/>
      <c r="AT332" s="220"/>
      <c r="BB332" s="5"/>
    </row>
    <row r="333">
      <c r="A333" s="220"/>
      <c r="H333" s="5"/>
      <c r="P333" s="220"/>
      <c r="W333" s="5"/>
      <c r="X333" s="5"/>
      <c r="AE333" s="220"/>
      <c r="AL333" s="5"/>
      <c r="AM333" s="5"/>
      <c r="AT333" s="220"/>
      <c r="BB333" s="5"/>
    </row>
    <row r="334">
      <c r="A334" s="220"/>
      <c r="H334" s="5"/>
      <c r="P334" s="220"/>
      <c r="W334" s="5"/>
      <c r="X334" s="5"/>
      <c r="AE334" s="220"/>
      <c r="AL334" s="5"/>
      <c r="AM334" s="5"/>
      <c r="AT334" s="220"/>
      <c r="BB334" s="5"/>
    </row>
    <row r="335">
      <c r="A335" s="220"/>
      <c r="H335" s="5"/>
      <c r="P335" s="220"/>
      <c r="W335" s="5"/>
      <c r="X335" s="5"/>
      <c r="AE335" s="220"/>
      <c r="AL335" s="5"/>
      <c r="AM335" s="5"/>
      <c r="AT335" s="220"/>
      <c r="BB335" s="5"/>
    </row>
    <row r="336">
      <c r="A336" s="220"/>
      <c r="H336" s="5"/>
      <c r="P336" s="220"/>
      <c r="W336" s="5"/>
      <c r="X336" s="5"/>
      <c r="AE336" s="220"/>
      <c r="AL336" s="5"/>
      <c r="AM336" s="5"/>
      <c r="AT336" s="220"/>
      <c r="BB336" s="5"/>
    </row>
    <row r="337">
      <c r="A337" s="220"/>
      <c r="H337" s="5"/>
      <c r="P337" s="220"/>
      <c r="W337" s="5"/>
      <c r="X337" s="5"/>
      <c r="AE337" s="220"/>
      <c r="AL337" s="5"/>
      <c r="AM337" s="5"/>
      <c r="AT337" s="220"/>
      <c r="BB337" s="5"/>
    </row>
    <row r="338">
      <c r="A338" s="220"/>
      <c r="H338" s="5"/>
      <c r="P338" s="220"/>
      <c r="W338" s="5"/>
      <c r="X338" s="5"/>
      <c r="AE338" s="220"/>
      <c r="AL338" s="5"/>
      <c r="AM338" s="5"/>
      <c r="AT338" s="220"/>
      <c r="BB338" s="5"/>
    </row>
    <row r="339">
      <c r="A339" s="220"/>
      <c r="H339" s="5"/>
      <c r="P339" s="220"/>
      <c r="W339" s="5"/>
      <c r="X339" s="5"/>
      <c r="AE339" s="220"/>
      <c r="AL339" s="5"/>
      <c r="AM339" s="5"/>
      <c r="AT339" s="220"/>
      <c r="BB339" s="5"/>
    </row>
    <row r="340">
      <c r="A340" s="220"/>
      <c r="H340" s="5"/>
      <c r="P340" s="220"/>
      <c r="W340" s="5"/>
      <c r="X340" s="5"/>
      <c r="AE340" s="220"/>
      <c r="AL340" s="5"/>
      <c r="AM340" s="5"/>
      <c r="AT340" s="220"/>
      <c r="BB340" s="5"/>
    </row>
    <row r="341">
      <c r="A341" s="220"/>
      <c r="H341" s="5"/>
      <c r="P341" s="220"/>
      <c r="W341" s="5"/>
      <c r="X341" s="5"/>
      <c r="AE341" s="220"/>
      <c r="AL341" s="5"/>
      <c r="AM341" s="5"/>
      <c r="AT341" s="220"/>
      <c r="BB341" s="5"/>
    </row>
    <row r="342">
      <c r="A342" s="220"/>
      <c r="H342" s="5"/>
      <c r="P342" s="220"/>
      <c r="W342" s="5"/>
      <c r="X342" s="5"/>
      <c r="AE342" s="220"/>
      <c r="AL342" s="5"/>
      <c r="AM342" s="5"/>
      <c r="AT342" s="220"/>
      <c r="BB342" s="5"/>
    </row>
    <row r="343">
      <c r="A343" s="220"/>
      <c r="H343" s="5"/>
      <c r="P343" s="220"/>
      <c r="W343" s="5"/>
      <c r="X343" s="5"/>
      <c r="AE343" s="220"/>
      <c r="AL343" s="5"/>
      <c r="AM343" s="5"/>
      <c r="AT343" s="220"/>
      <c r="BB343" s="5"/>
    </row>
    <row r="344">
      <c r="A344" s="220"/>
      <c r="H344" s="5"/>
      <c r="P344" s="220"/>
      <c r="W344" s="5"/>
      <c r="X344" s="5"/>
      <c r="AE344" s="220"/>
      <c r="AL344" s="5"/>
      <c r="AM344" s="5"/>
      <c r="AT344" s="220"/>
      <c r="BB344" s="5"/>
    </row>
    <row r="345">
      <c r="A345" s="220"/>
      <c r="H345" s="5"/>
      <c r="P345" s="220"/>
      <c r="W345" s="5"/>
      <c r="X345" s="5"/>
      <c r="AE345" s="220"/>
      <c r="AL345" s="5"/>
      <c r="AM345" s="5"/>
      <c r="AT345" s="220"/>
      <c r="BB345" s="5"/>
    </row>
    <row r="346">
      <c r="A346" s="220"/>
      <c r="H346" s="5"/>
      <c r="P346" s="220"/>
      <c r="W346" s="5"/>
      <c r="X346" s="5"/>
      <c r="AE346" s="220"/>
      <c r="AL346" s="5"/>
      <c r="AM346" s="5"/>
      <c r="AT346" s="220"/>
      <c r="BB346" s="5"/>
    </row>
    <row r="347">
      <c r="A347" s="220"/>
      <c r="H347" s="5"/>
      <c r="P347" s="220"/>
      <c r="W347" s="5"/>
      <c r="X347" s="5"/>
      <c r="AE347" s="220"/>
      <c r="AL347" s="5"/>
      <c r="AM347" s="5"/>
      <c r="AT347" s="220"/>
      <c r="BB347" s="5"/>
    </row>
    <row r="348">
      <c r="A348" s="220"/>
      <c r="H348" s="5"/>
      <c r="P348" s="220"/>
      <c r="W348" s="5"/>
      <c r="X348" s="5"/>
      <c r="AE348" s="220"/>
      <c r="AL348" s="5"/>
      <c r="AM348" s="5"/>
      <c r="AT348" s="220"/>
      <c r="BB348" s="5"/>
    </row>
    <row r="349">
      <c r="A349" s="220"/>
      <c r="H349" s="5"/>
      <c r="P349" s="220"/>
      <c r="W349" s="5"/>
      <c r="X349" s="5"/>
      <c r="AE349" s="220"/>
      <c r="AL349" s="5"/>
      <c r="AM349" s="5"/>
      <c r="AT349" s="220"/>
      <c r="BB349" s="5"/>
    </row>
    <row r="350">
      <c r="A350" s="220"/>
      <c r="H350" s="5"/>
      <c r="P350" s="220"/>
      <c r="W350" s="5"/>
      <c r="X350" s="5"/>
      <c r="AE350" s="220"/>
      <c r="AL350" s="5"/>
      <c r="AM350" s="5"/>
      <c r="AT350" s="220"/>
      <c r="BB350" s="5"/>
    </row>
    <row r="351">
      <c r="A351" s="220"/>
      <c r="H351" s="5"/>
      <c r="P351" s="220"/>
      <c r="W351" s="5"/>
      <c r="X351" s="5"/>
      <c r="AE351" s="220"/>
      <c r="AL351" s="5"/>
      <c r="AM351" s="5"/>
      <c r="AT351" s="220"/>
      <c r="BB351" s="5"/>
    </row>
    <row r="352">
      <c r="A352" s="220"/>
      <c r="H352" s="5"/>
      <c r="P352" s="220"/>
      <c r="W352" s="5"/>
      <c r="X352" s="5"/>
      <c r="AE352" s="220"/>
      <c r="AL352" s="5"/>
      <c r="AM352" s="5"/>
      <c r="AT352" s="220"/>
      <c r="BB352" s="5"/>
    </row>
    <row r="353">
      <c r="A353" s="220"/>
      <c r="H353" s="5"/>
      <c r="P353" s="220"/>
      <c r="W353" s="5"/>
      <c r="X353" s="5"/>
      <c r="AE353" s="220"/>
      <c r="AL353" s="5"/>
      <c r="AM353" s="5"/>
      <c r="AT353" s="220"/>
      <c r="BB353" s="5"/>
    </row>
    <row r="354">
      <c r="A354" s="220"/>
      <c r="H354" s="5"/>
      <c r="P354" s="220"/>
      <c r="W354" s="5"/>
      <c r="X354" s="5"/>
      <c r="AE354" s="220"/>
      <c r="AL354" s="5"/>
      <c r="AM354" s="5"/>
      <c r="AT354" s="220"/>
      <c r="BB354" s="5"/>
    </row>
    <row r="355">
      <c r="A355" s="220"/>
      <c r="H355" s="5"/>
      <c r="P355" s="220"/>
      <c r="W355" s="5"/>
      <c r="X355" s="5"/>
      <c r="AE355" s="220"/>
      <c r="AL355" s="5"/>
      <c r="AM355" s="5"/>
      <c r="AT355" s="220"/>
      <c r="BB355" s="5"/>
    </row>
    <row r="356">
      <c r="A356" s="220"/>
      <c r="H356" s="5"/>
      <c r="P356" s="220"/>
      <c r="W356" s="5"/>
      <c r="X356" s="5"/>
      <c r="AE356" s="220"/>
      <c r="AL356" s="5"/>
      <c r="AM356" s="5"/>
      <c r="AT356" s="220"/>
      <c r="BB356" s="5"/>
    </row>
    <row r="357">
      <c r="A357" s="220"/>
      <c r="H357" s="5"/>
      <c r="P357" s="220"/>
      <c r="W357" s="5"/>
      <c r="X357" s="5"/>
      <c r="AE357" s="220"/>
      <c r="AL357" s="5"/>
      <c r="AM357" s="5"/>
      <c r="AT357" s="220"/>
      <c r="BB357" s="5"/>
    </row>
    <row r="358">
      <c r="A358" s="220"/>
      <c r="H358" s="5"/>
      <c r="P358" s="220"/>
      <c r="W358" s="5"/>
      <c r="X358" s="5"/>
      <c r="AE358" s="220"/>
      <c r="AL358" s="5"/>
      <c r="AM358" s="5"/>
      <c r="AT358" s="220"/>
      <c r="BB358" s="5"/>
    </row>
    <row r="359">
      <c r="A359" s="220"/>
      <c r="H359" s="5"/>
      <c r="P359" s="220"/>
      <c r="W359" s="5"/>
      <c r="X359" s="5"/>
      <c r="AE359" s="220"/>
      <c r="AL359" s="5"/>
      <c r="AM359" s="5"/>
      <c r="AT359" s="220"/>
      <c r="BB359" s="5"/>
    </row>
    <row r="360">
      <c r="A360" s="220"/>
      <c r="H360" s="5"/>
      <c r="P360" s="220"/>
      <c r="W360" s="5"/>
      <c r="X360" s="5"/>
      <c r="AE360" s="220"/>
      <c r="AL360" s="5"/>
      <c r="AM360" s="5"/>
      <c r="AT360" s="220"/>
      <c r="BB360" s="5"/>
    </row>
    <row r="361">
      <c r="A361" s="220"/>
      <c r="H361" s="5"/>
      <c r="P361" s="220"/>
      <c r="W361" s="5"/>
      <c r="X361" s="5"/>
      <c r="AE361" s="220"/>
      <c r="AL361" s="5"/>
      <c r="AM361" s="5"/>
      <c r="AT361" s="220"/>
      <c r="BB361" s="5"/>
    </row>
    <row r="362">
      <c r="A362" s="220"/>
      <c r="H362" s="5"/>
      <c r="P362" s="220"/>
      <c r="W362" s="5"/>
      <c r="X362" s="5"/>
      <c r="AE362" s="220"/>
      <c r="AL362" s="5"/>
      <c r="AM362" s="5"/>
      <c r="AT362" s="220"/>
      <c r="BB362" s="5"/>
    </row>
    <row r="363">
      <c r="A363" s="220"/>
      <c r="H363" s="5"/>
      <c r="P363" s="220"/>
      <c r="W363" s="5"/>
      <c r="X363" s="5"/>
      <c r="AE363" s="220"/>
      <c r="AL363" s="5"/>
      <c r="AM363" s="5"/>
      <c r="AT363" s="220"/>
      <c r="BB363" s="5"/>
    </row>
    <row r="364">
      <c r="A364" s="220"/>
      <c r="H364" s="5"/>
      <c r="P364" s="220"/>
      <c r="W364" s="5"/>
      <c r="X364" s="5"/>
      <c r="AE364" s="220"/>
      <c r="AL364" s="5"/>
      <c r="AM364" s="5"/>
      <c r="AT364" s="220"/>
      <c r="BB364" s="5"/>
    </row>
    <row r="365">
      <c r="A365" s="220"/>
      <c r="H365" s="5"/>
      <c r="P365" s="220"/>
      <c r="W365" s="5"/>
      <c r="X365" s="5"/>
      <c r="AE365" s="220"/>
      <c r="AL365" s="5"/>
      <c r="AM365" s="5"/>
      <c r="AT365" s="220"/>
      <c r="BB365" s="5"/>
    </row>
    <row r="366">
      <c r="A366" s="220"/>
      <c r="H366" s="5"/>
      <c r="P366" s="220"/>
      <c r="W366" s="5"/>
      <c r="X366" s="5"/>
      <c r="AE366" s="220"/>
      <c r="AL366" s="5"/>
      <c r="AM366" s="5"/>
      <c r="AT366" s="220"/>
      <c r="BB366" s="5"/>
    </row>
    <row r="367">
      <c r="A367" s="220"/>
      <c r="H367" s="5"/>
      <c r="P367" s="220"/>
      <c r="W367" s="5"/>
      <c r="X367" s="5"/>
      <c r="AE367" s="220"/>
      <c r="AL367" s="5"/>
      <c r="AM367" s="5"/>
      <c r="AT367" s="220"/>
      <c r="BB367" s="5"/>
    </row>
    <row r="368">
      <c r="A368" s="220"/>
      <c r="H368" s="5"/>
      <c r="P368" s="220"/>
      <c r="W368" s="5"/>
      <c r="X368" s="5"/>
      <c r="AE368" s="220"/>
      <c r="AL368" s="5"/>
      <c r="AM368" s="5"/>
      <c r="AT368" s="220"/>
      <c r="BB368" s="5"/>
    </row>
    <row r="369">
      <c r="A369" s="220"/>
      <c r="H369" s="5"/>
      <c r="P369" s="220"/>
      <c r="W369" s="5"/>
      <c r="X369" s="5"/>
      <c r="AE369" s="220"/>
      <c r="AL369" s="5"/>
      <c r="AM369" s="5"/>
      <c r="AT369" s="220"/>
      <c r="BB369" s="5"/>
    </row>
    <row r="370">
      <c r="A370" s="220"/>
      <c r="H370" s="5"/>
      <c r="P370" s="220"/>
      <c r="W370" s="5"/>
      <c r="X370" s="5"/>
      <c r="AE370" s="220"/>
      <c r="AL370" s="5"/>
      <c r="AM370" s="5"/>
      <c r="AT370" s="220"/>
      <c r="BB370" s="5"/>
    </row>
    <row r="371">
      <c r="A371" s="220"/>
      <c r="H371" s="5"/>
      <c r="P371" s="220"/>
      <c r="W371" s="5"/>
      <c r="X371" s="5"/>
      <c r="AE371" s="220"/>
      <c r="AL371" s="5"/>
      <c r="AM371" s="5"/>
      <c r="AT371" s="220"/>
      <c r="BB371" s="5"/>
    </row>
    <row r="372">
      <c r="A372" s="220"/>
      <c r="H372" s="5"/>
      <c r="P372" s="220"/>
      <c r="W372" s="5"/>
      <c r="X372" s="5"/>
      <c r="AE372" s="220"/>
      <c r="AL372" s="5"/>
      <c r="AM372" s="5"/>
      <c r="AT372" s="220"/>
      <c r="BB372" s="5"/>
    </row>
    <row r="373">
      <c r="A373" s="220"/>
      <c r="H373" s="5"/>
      <c r="P373" s="220"/>
      <c r="W373" s="5"/>
      <c r="X373" s="5"/>
      <c r="AE373" s="220"/>
      <c r="AL373" s="5"/>
      <c r="AM373" s="5"/>
      <c r="AT373" s="220"/>
      <c r="BB373" s="5"/>
    </row>
    <row r="374">
      <c r="A374" s="220"/>
      <c r="H374" s="5"/>
      <c r="P374" s="220"/>
      <c r="W374" s="5"/>
      <c r="X374" s="5"/>
      <c r="AE374" s="220"/>
      <c r="AL374" s="5"/>
      <c r="AM374" s="5"/>
      <c r="AT374" s="220"/>
      <c r="BB374" s="5"/>
    </row>
    <row r="375">
      <c r="A375" s="220"/>
      <c r="H375" s="5"/>
      <c r="P375" s="220"/>
      <c r="W375" s="5"/>
      <c r="X375" s="5"/>
      <c r="AE375" s="220"/>
      <c r="AL375" s="5"/>
      <c r="AM375" s="5"/>
      <c r="AT375" s="220"/>
      <c r="BB375" s="5"/>
    </row>
    <row r="376">
      <c r="A376" s="220"/>
      <c r="H376" s="5"/>
      <c r="P376" s="220"/>
      <c r="W376" s="5"/>
      <c r="X376" s="5"/>
      <c r="AE376" s="220"/>
      <c r="AL376" s="5"/>
      <c r="AM376" s="5"/>
      <c r="AT376" s="220"/>
      <c r="BB376" s="5"/>
    </row>
    <row r="377">
      <c r="A377" s="220"/>
      <c r="H377" s="5"/>
      <c r="P377" s="220"/>
      <c r="W377" s="5"/>
      <c r="X377" s="5"/>
      <c r="AE377" s="220"/>
      <c r="AL377" s="5"/>
      <c r="AM377" s="5"/>
      <c r="AT377" s="220"/>
      <c r="BB377" s="5"/>
    </row>
    <row r="378">
      <c r="A378" s="220"/>
      <c r="H378" s="5"/>
      <c r="P378" s="220"/>
      <c r="W378" s="5"/>
      <c r="X378" s="5"/>
      <c r="AE378" s="220"/>
      <c r="AL378" s="5"/>
      <c r="AM378" s="5"/>
      <c r="AT378" s="220"/>
      <c r="BB378" s="5"/>
    </row>
    <row r="379">
      <c r="A379" s="220"/>
      <c r="H379" s="5"/>
      <c r="P379" s="220"/>
      <c r="W379" s="5"/>
      <c r="X379" s="5"/>
      <c r="AE379" s="220"/>
      <c r="AL379" s="5"/>
      <c r="AM379" s="5"/>
      <c r="AT379" s="220"/>
      <c r="BB379" s="5"/>
    </row>
    <row r="380">
      <c r="A380" s="220"/>
      <c r="H380" s="5"/>
      <c r="P380" s="220"/>
      <c r="W380" s="5"/>
      <c r="X380" s="5"/>
      <c r="AE380" s="220"/>
      <c r="AL380" s="5"/>
      <c r="AM380" s="5"/>
      <c r="AT380" s="220"/>
      <c r="BB380" s="5"/>
    </row>
    <row r="381">
      <c r="A381" s="220"/>
      <c r="H381" s="5"/>
      <c r="P381" s="220"/>
      <c r="W381" s="5"/>
      <c r="X381" s="5"/>
      <c r="AE381" s="220"/>
      <c r="AL381" s="5"/>
      <c r="AM381" s="5"/>
      <c r="AT381" s="220"/>
      <c r="BB381" s="5"/>
    </row>
    <row r="382">
      <c r="A382" s="220"/>
      <c r="H382" s="5"/>
      <c r="P382" s="220"/>
      <c r="W382" s="5"/>
      <c r="X382" s="5"/>
      <c r="AE382" s="220"/>
      <c r="AL382" s="5"/>
      <c r="AM382" s="5"/>
      <c r="AT382" s="220"/>
      <c r="BB382" s="5"/>
    </row>
    <row r="383">
      <c r="A383" s="220"/>
      <c r="H383" s="5"/>
      <c r="P383" s="220"/>
      <c r="W383" s="5"/>
      <c r="X383" s="5"/>
      <c r="AE383" s="220"/>
      <c r="AL383" s="5"/>
      <c r="AM383" s="5"/>
      <c r="AT383" s="220"/>
      <c r="BB383" s="5"/>
    </row>
    <row r="384">
      <c r="A384" s="220"/>
      <c r="H384" s="5"/>
      <c r="P384" s="220"/>
      <c r="W384" s="5"/>
      <c r="X384" s="5"/>
      <c r="AE384" s="220"/>
      <c r="AL384" s="5"/>
      <c r="AM384" s="5"/>
      <c r="AT384" s="220"/>
      <c r="BB384" s="5"/>
    </row>
    <row r="385">
      <c r="A385" s="220"/>
      <c r="H385" s="5"/>
      <c r="P385" s="220"/>
      <c r="W385" s="5"/>
      <c r="X385" s="5"/>
      <c r="AE385" s="220"/>
      <c r="AL385" s="5"/>
      <c r="AM385" s="5"/>
      <c r="AT385" s="220"/>
      <c r="BB385" s="5"/>
    </row>
    <row r="386">
      <c r="A386" s="220"/>
      <c r="H386" s="5"/>
      <c r="P386" s="220"/>
      <c r="W386" s="5"/>
      <c r="X386" s="5"/>
      <c r="AE386" s="220"/>
      <c r="AL386" s="5"/>
      <c r="AM386" s="5"/>
      <c r="AT386" s="220"/>
      <c r="BB386" s="5"/>
    </row>
    <row r="387">
      <c r="A387" s="220"/>
      <c r="H387" s="5"/>
      <c r="P387" s="220"/>
      <c r="W387" s="5"/>
      <c r="X387" s="5"/>
      <c r="AE387" s="220"/>
      <c r="AL387" s="5"/>
      <c r="AM387" s="5"/>
      <c r="AT387" s="220"/>
      <c r="BB387" s="5"/>
    </row>
    <row r="388">
      <c r="A388" s="220"/>
      <c r="H388" s="5"/>
      <c r="P388" s="220"/>
      <c r="W388" s="5"/>
      <c r="X388" s="5"/>
      <c r="AE388" s="220"/>
      <c r="AL388" s="5"/>
      <c r="AM388" s="5"/>
      <c r="AT388" s="220"/>
      <c r="BB388" s="5"/>
    </row>
    <row r="389">
      <c r="A389" s="220"/>
      <c r="H389" s="5"/>
      <c r="P389" s="220"/>
      <c r="W389" s="5"/>
      <c r="X389" s="5"/>
      <c r="AE389" s="220"/>
      <c r="AL389" s="5"/>
      <c r="AM389" s="5"/>
      <c r="AT389" s="220"/>
      <c r="BB389" s="5"/>
    </row>
    <row r="390">
      <c r="A390" s="220"/>
      <c r="H390" s="5"/>
      <c r="P390" s="220"/>
      <c r="W390" s="5"/>
      <c r="X390" s="5"/>
      <c r="AE390" s="220"/>
      <c r="AL390" s="5"/>
      <c r="AM390" s="5"/>
      <c r="AT390" s="220"/>
      <c r="BB390" s="5"/>
    </row>
    <row r="391">
      <c r="A391" s="220"/>
      <c r="H391" s="5"/>
      <c r="P391" s="220"/>
      <c r="W391" s="5"/>
      <c r="X391" s="5"/>
      <c r="AE391" s="220"/>
      <c r="AL391" s="5"/>
      <c r="AM391" s="5"/>
      <c r="AT391" s="220"/>
      <c r="BB391" s="5"/>
    </row>
    <row r="392">
      <c r="A392" s="220"/>
      <c r="H392" s="5"/>
      <c r="P392" s="220"/>
      <c r="W392" s="5"/>
      <c r="X392" s="5"/>
      <c r="AE392" s="220"/>
      <c r="AL392" s="5"/>
      <c r="AM392" s="5"/>
      <c r="AT392" s="220"/>
      <c r="BB392" s="5"/>
    </row>
    <row r="393">
      <c r="A393" s="220"/>
      <c r="H393" s="5"/>
      <c r="P393" s="220"/>
      <c r="W393" s="5"/>
      <c r="X393" s="5"/>
      <c r="AE393" s="220"/>
      <c r="AL393" s="5"/>
      <c r="AM393" s="5"/>
      <c r="AT393" s="220"/>
      <c r="BB393" s="5"/>
    </row>
    <row r="394">
      <c r="A394" s="220"/>
      <c r="H394" s="5"/>
      <c r="P394" s="220"/>
      <c r="W394" s="5"/>
      <c r="X394" s="5"/>
      <c r="AE394" s="220"/>
      <c r="AL394" s="5"/>
      <c r="AM394" s="5"/>
      <c r="AT394" s="220"/>
      <c r="BB394" s="5"/>
    </row>
    <row r="395">
      <c r="A395" s="220"/>
      <c r="H395" s="5"/>
      <c r="P395" s="220"/>
      <c r="W395" s="5"/>
      <c r="X395" s="5"/>
      <c r="AE395" s="220"/>
      <c r="AL395" s="5"/>
      <c r="AM395" s="5"/>
      <c r="AT395" s="220"/>
      <c r="BB395" s="5"/>
    </row>
    <row r="396">
      <c r="A396" s="220"/>
      <c r="H396" s="5"/>
      <c r="P396" s="220"/>
      <c r="W396" s="5"/>
      <c r="X396" s="5"/>
      <c r="AE396" s="220"/>
      <c r="AL396" s="5"/>
      <c r="AM396" s="5"/>
      <c r="AT396" s="220"/>
      <c r="BB396" s="5"/>
    </row>
    <row r="397">
      <c r="A397" s="220"/>
      <c r="H397" s="5"/>
      <c r="P397" s="220"/>
      <c r="W397" s="5"/>
      <c r="X397" s="5"/>
      <c r="AE397" s="220"/>
      <c r="AL397" s="5"/>
      <c r="AM397" s="5"/>
      <c r="AT397" s="220"/>
      <c r="BB397" s="5"/>
    </row>
    <row r="398">
      <c r="A398" s="220"/>
      <c r="H398" s="5"/>
      <c r="P398" s="220"/>
      <c r="W398" s="5"/>
      <c r="X398" s="5"/>
      <c r="AE398" s="220"/>
      <c r="AL398" s="5"/>
      <c r="AM398" s="5"/>
      <c r="AT398" s="220"/>
      <c r="BB398" s="5"/>
    </row>
    <row r="399">
      <c r="A399" s="220"/>
      <c r="H399" s="5"/>
      <c r="P399" s="220"/>
      <c r="W399" s="5"/>
      <c r="X399" s="5"/>
      <c r="AE399" s="220"/>
      <c r="AL399" s="5"/>
      <c r="AM399" s="5"/>
      <c r="AT399" s="220"/>
      <c r="BB399" s="5"/>
    </row>
    <row r="400">
      <c r="A400" s="220"/>
      <c r="H400" s="5"/>
      <c r="P400" s="220"/>
      <c r="W400" s="5"/>
      <c r="X400" s="5"/>
      <c r="AE400" s="220"/>
      <c r="AL400" s="5"/>
      <c r="AM400" s="5"/>
      <c r="AT400" s="220"/>
      <c r="BB400" s="5"/>
    </row>
    <row r="401">
      <c r="A401" s="220"/>
      <c r="H401" s="5"/>
      <c r="P401" s="220"/>
      <c r="W401" s="5"/>
      <c r="X401" s="5"/>
      <c r="AE401" s="220"/>
      <c r="AL401" s="5"/>
      <c r="AM401" s="5"/>
      <c r="AT401" s="220"/>
      <c r="BB401" s="5"/>
    </row>
    <row r="402">
      <c r="A402" s="220"/>
      <c r="H402" s="5"/>
      <c r="P402" s="220"/>
      <c r="W402" s="5"/>
      <c r="X402" s="5"/>
      <c r="AE402" s="220"/>
      <c r="AL402" s="5"/>
      <c r="AM402" s="5"/>
      <c r="AT402" s="220"/>
      <c r="BB402" s="5"/>
    </row>
    <row r="403">
      <c r="A403" s="220"/>
      <c r="H403" s="5"/>
      <c r="P403" s="220"/>
      <c r="W403" s="5"/>
      <c r="X403" s="5"/>
      <c r="AE403" s="220"/>
      <c r="AL403" s="5"/>
      <c r="AM403" s="5"/>
      <c r="AT403" s="220"/>
      <c r="BB403" s="5"/>
    </row>
    <row r="404">
      <c r="A404" s="220"/>
      <c r="H404" s="5"/>
      <c r="P404" s="220"/>
      <c r="W404" s="5"/>
      <c r="X404" s="5"/>
      <c r="AE404" s="220"/>
      <c r="AL404" s="5"/>
      <c r="AM404" s="5"/>
      <c r="AT404" s="220"/>
      <c r="BB404" s="5"/>
    </row>
    <row r="405">
      <c r="A405" s="220"/>
      <c r="H405" s="5"/>
      <c r="P405" s="220"/>
      <c r="W405" s="5"/>
      <c r="X405" s="5"/>
      <c r="AE405" s="220"/>
      <c r="AL405" s="5"/>
      <c r="AM405" s="5"/>
      <c r="AT405" s="220"/>
      <c r="BB405" s="5"/>
    </row>
    <row r="406">
      <c r="A406" s="220"/>
      <c r="H406" s="5"/>
      <c r="P406" s="220"/>
      <c r="W406" s="5"/>
      <c r="X406" s="5"/>
      <c r="AE406" s="220"/>
      <c r="AL406" s="5"/>
      <c r="AM406" s="5"/>
      <c r="AT406" s="220"/>
      <c r="BB406" s="5"/>
    </row>
    <row r="407">
      <c r="A407" s="220"/>
      <c r="H407" s="5"/>
      <c r="P407" s="220"/>
      <c r="W407" s="5"/>
      <c r="X407" s="5"/>
      <c r="AE407" s="220"/>
      <c r="AL407" s="5"/>
      <c r="AM407" s="5"/>
      <c r="AT407" s="220"/>
      <c r="BB407" s="5"/>
    </row>
    <row r="408">
      <c r="A408" s="220"/>
      <c r="H408" s="5"/>
      <c r="P408" s="220"/>
      <c r="W408" s="5"/>
      <c r="X408" s="5"/>
      <c r="AE408" s="220"/>
      <c r="AL408" s="5"/>
      <c r="AM408" s="5"/>
      <c r="AT408" s="220"/>
      <c r="BB408" s="5"/>
    </row>
    <row r="409">
      <c r="A409" s="220"/>
      <c r="H409" s="5"/>
      <c r="P409" s="220"/>
      <c r="W409" s="5"/>
      <c r="X409" s="5"/>
      <c r="AE409" s="220"/>
      <c r="AL409" s="5"/>
      <c r="AM409" s="5"/>
      <c r="AT409" s="220"/>
      <c r="BB409" s="5"/>
    </row>
    <row r="410">
      <c r="A410" s="220"/>
      <c r="H410" s="5"/>
      <c r="P410" s="220"/>
      <c r="W410" s="5"/>
      <c r="X410" s="5"/>
      <c r="AE410" s="220"/>
      <c r="AL410" s="5"/>
      <c r="AM410" s="5"/>
      <c r="AT410" s="220"/>
      <c r="BB410" s="5"/>
    </row>
    <row r="411">
      <c r="A411" s="220"/>
      <c r="H411" s="5"/>
      <c r="P411" s="220"/>
      <c r="W411" s="5"/>
      <c r="X411" s="5"/>
      <c r="AE411" s="220"/>
      <c r="AL411" s="5"/>
      <c r="AM411" s="5"/>
      <c r="AT411" s="220"/>
      <c r="BB411" s="5"/>
    </row>
    <row r="412">
      <c r="A412" s="220"/>
      <c r="H412" s="5"/>
      <c r="P412" s="220"/>
      <c r="W412" s="5"/>
      <c r="X412" s="5"/>
      <c r="AE412" s="220"/>
      <c r="AL412" s="5"/>
      <c r="AM412" s="5"/>
      <c r="AT412" s="220"/>
      <c r="BB412" s="5"/>
    </row>
    <row r="413">
      <c r="A413" s="220"/>
      <c r="H413" s="5"/>
      <c r="P413" s="220"/>
      <c r="W413" s="5"/>
      <c r="X413" s="5"/>
      <c r="AE413" s="220"/>
      <c r="AL413" s="5"/>
      <c r="AM413" s="5"/>
      <c r="AT413" s="220"/>
      <c r="BB413" s="5"/>
    </row>
    <row r="414">
      <c r="A414" s="220"/>
      <c r="H414" s="5"/>
      <c r="P414" s="220"/>
      <c r="W414" s="5"/>
      <c r="X414" s="5"/>
      <c r="AE414" s="220"/>
      <c r="AL414" s="5"/>
      <c r="AM414" s="5"/>
      <c r="AT414" s="220"/>
      <c r="BB414" s="5"/>
    </row>
    <row r="415">
      <c r="A415" s="220"/>
      <c r="H415" s="5"/>
      <c r="P415" s="220"/>
      <c r="W415" s="5"/>
      <c r="X415" s="5"/>
      <c r="AE415" s="220"/>
      <c r="AL415" s="5"/>
      <c r="AM415" s="5"/>
      <c r="AT415" s="220"/>
      <c r="BB415" s="5"/>
    </row>
    <row r="416">
      <c r="A416" s="220"/>
      <c r="H416" s="5"/>
      <c r="P416" s="220"/>
      <c r="W416" s="5"/>
      <c r="X416" s="5"/>
      <c r="AE416" s="220"/>
      <c r="AL416" s="5"/>
      <c r="AM416" s="5"/>
      <c r="AT416" s="220"/>
      <c r="BB416" s="5"/>
    </row>
    <row r="417">
      <c r="A417" s="220"/>
      <c r="H417" s="5"/>
      <c r="P417" s="220"/>
      <c r="W417" s="5"/>
      <c r="X417" s="5"/>
      <c r="AE417" s="220"/>
      <c r="AL417" s="5"/>
      <c r="AM417" s="5"/>
      <c r="AT417" s="220"/>
      <c r="BB417" s="5"/>
    </row>
    <row r="418">
      <c r="A418" s="220"/>
      <c r="H418" s="5"/>
      <c r="P418" s="220"/>
      <c r="W418" s="5"/>
      <c r="X418" s="5"/>
      <c r="AE418" s="220"/>
      <c r="AL418" s="5"/>
      <c r="AM418" s="5"/>
      <c r="AT418" s="220"/>
      <c r="BB418" s="5"/>
    </row>
    <row r="419">
      <c r="A419" s="220"/>
      <c r="H419" s="5"/>
      <c r="P419" s="220"/>
      <c r="W419" s="5"/>
      <c r="X419" s="5"/>
      <c r="AE419" s="220"/>
      <c r="AL419" s="5"/>
      <c r="AM419" s="5"/>
      <c r="AT419" s="220"/>
      <c r="BB419" s="5"/>
    </row>
    <row r="420">
      <c r="A420" s="220"/>
      <c r="H420" s="5"/>
      <c r="P420" s="220"/>
      <c r="W420" s="5"/>
      <c r="X420" s="5"/>
      <c r="AE420" s="220"/>
      <c r="AL420" s="5"/>
      <c r="AM420" s="5"/>
      <c r="AT420" s="220"/>
      <c r="BB420" s="5"/>
    </row>
    <row r="421">
      <c r="A421" s="220"/>
      <c r="H421" s="5"/>
      <c r="P421" s="220"/>
      <c r="W421" s="5"/>
      <c r="X421" s="5"/>
      <c r="AE421" s="220"/>
      <c r="AL421" s="5"/>
      <c r="AM421" s="5"/>
      <c r="AT421" s="220"/>
      <c r="BB421" s="5"/>
    </row>
    <row r="422">
      <c r="A422" s="220"/>
      <c r="H422" s="5"/>
      <c r="P422" s="220"/>
      <c r="W422" s="5"/>
      <c r="X422" s="5"/>
      <c r="AE422" s="220"/>
      <c r="AL422" s="5"/>
      <c r="AM422" s="5"/>
      <c r="AT422" s="220"/>
      <c r="BB422" s="5"/>
    </row>
    <row r="423">
      <c r="A423" s="220"/>
      <c r="H423" s="5"/>
      <c r="P423" s="220"/>
      <c r="W423" s="5"/>
      <c r="X423" s="5"/>
      <c r="AE423" s="220"/>
      <c r="AL423" s="5"/>
      <c r="AM423" s="5"/>
      <c r="AT423" s="220"/>
      <c r="BB423" s="5"/>
    </row>
    <row r="424">
      <c r="A424" s="220"/>
      <c r="H424" s="5"/>
      <c r="P424" s="220"/>
      <c r="W424" s="5"/>
      <c r="X424" s="5"/>
      <c r="AE424" s="220"/>
      <c r="AL424" s="5"/>
      <c r="AM424" s="5"/>
      <c r="AT424" s="220"/>
      <c r="BB424" s="5"/>
    </row>
    <row r="425">
      <c r="A425" s="220"/>
      <c r="H425" s="5"/>
      <c r="P425" s="220"/>
      <c r="W425" s="5"/>
      <c r="X425" s="5"/>
      <c r="AE425" s="220"/>
      <c r="AL425" s="5"/>
      <c r="AM425" s="5"/>
      <c r="AT425" s="220"/>
      <c r="BB425" s="5"/>
    </row>
    <row r="426">
      <c r="A426" s="220"/>
      <c r="H426" s="5"/>
      <c r="P426" s="220"/>
      <c r="W426" s="5"/>
      <c r="X426" s="5"/>
      <c r="AE426" s="220"/>
      <c r="AL426" s="5"/>
      <c r="AM426" s="5"/>
      <c r="AT426" s="220"/>
      <c r="BB426" s="5"/>
    </row>
    <row r="427">
      <c r="A427" s="220"/>
      <c r="H427" s="5"/>
      <c r="P427" s="220"/>
      <c r="W427" s="5"/>
      <c r="X427" s="5"/>
      <c r="AE427" s="220"/>
      <c r="AL427" s="5"/>
      <c r="AM427" s="5"/>
      <c r="AT427" s="220"/>
      <c r="BB427" s="5"/>
    </row>
    <row r="428">
      <c r="A428" s="220"/>
      <c r="H428" s="5"/>
      <c r="P428" s="220"/>
      <c r="W428" s="5"/>
      <c r="X428" s="5"/>
      <c r="AE428" s="220"/>
      <c r="AL428" s="5"/>
      <c r="AM428" s="5"/>
      <c r="AT428" s="220"/>
      <c r="BB428" s="5"/>
    </row>
    <row r="429">
      <c r="A429" s="220"/>
      <c r="H429" s="5"/>
      <c r="P429" s="220"/>
      <c r="W429" s="5"/>
      <c r="X429" s="5"/>
      <c r="AE429" s="220"/>
      <c r="AL429" s="5"/>
      <c r="AM429" s="5"/>
      <c r="AT429" s="220"/>
      <c r="BB429" s="5"/>
    </row>
    <row r="430">
      <c r="A430" s="220"/>
      <c r="H430" s="5"/>
      <c r="P430" s="220"/>
      <c r="W430" s="5"/>
      <c r="X430" s="5"/>
      <c r="AE430" s="220"/>
      <c r="AL430" s="5"/>
      <c r="AM430" s="5"/>
      <c r="AT430" s="220"/>
      <c r="BB430" s="5"/>
    </row>
    <row r="431">
      <c r="A431" s="220"/>
      <c r="H431" s="5"/>
      <c r="P431" s="220"/>
      <c r="W431" s="5"/>
      <c r="X431" s="5"/>
      <c r="AE431" s="220"/>
      <c r="AL431" s="5"/>
      <c r="AM431" s="5"/>
      <c r="AT431" s="220"/>
      <c r="BB431" s="5"/>
    </row>
    <row r="432">
      <c r="A432" s="220"/>
      <c r="H432" s="5"/>
      <c r="P432" s="220"/>
      <c r="W432" s="5"/>
      <c r="X432" s="5"/>
      <c r="AE432" s="220"/>
      <c r="AL432" s="5"/>
      <c r="AM432" s="5"/>
      <c r="AT432" s="220"/>
      <c r="BB432" s="5"/>
    </row>
    <row r="433">
      <c r="A433" s="220"/>
      <c r="H433" s="5"/>
      <c r="P433" s="220"/>
      <c r="W433" s="5"/>
      <c r="X433" s="5"/>
      <c r="AE433" s="220"/>
      <c r="AL433" s="5"/>
      <c r="AM433" s="5"/>
      <c r="AT433" s="220"/>
      <c r="BB433" s="5"/>
    </row>
    <row r="434">
      <c r="A434" s="220"/>
      <c r="H434" s="5"/>
      <c r="P434" s="220"/>
      <c r="W434" s="5"/>
      <c r="X434" s="5"/>
      <c r="AE434" s="220"/>
      <c r="AL434" s="5"/>
      <c r="AM434" s="5"/>
      <c r="AT434" s="220"/>
      <c r="BB434" s="5"/>
    </row>
    <row r="435">
      <c r="A435" s="220"/>
      <c r="H435" s="5"/>
      <c r="P435" s="220"/>
      <c r="W435" s="5"/>
      <c r="X435" s="5"/>
      <c r="AE435" s="220"/>
      <c r="AL435" s="5"/>
      <c r="AM435" s="5"/>
      <c r="AT435" s="220"/>
      <c r="BB435" s="5"/>
    </row>
    <row r="436">
      <c r="A436" s="220"/>
      <c r="H436" s="5"/>
      <c r="P436" s="220"/>
      <c r="W436" s="5"/>
      <c r="X436" s="5"/>
      <c r="AE436" s="220"/>
      <c r="AL436" s="5"/>
      <c r="AM436" s="5"/>
      <c r="AT436" s="220"/>
      <c r="BB436" s="5"/>
    </row>
    <row r="437">
      <c r="A437" s="220"/>
      <c r="H437" s="5"/>
      <c r="P437" s="220"/>
      <c r="W437" s="5"/>
      <c r="X437" s="5"/>
      <c r="AE437" s="220"/>
      <c r="AL437" s="5"/>
      <c r="AM437" s="5"/>
      <c r="AT437" s="220"/>
      <c r="BB437" s="5"/>
    </row>
    <row r="438">
      <c r="A438" s="220"/>
      <c r="H438" s="5"/>
      <c r="P438" s="220"/>
      <c r="W438" s="5"/>
      <c r="X438" s="5"/>
      <c r="AE438" s="220"/>
      <c r="AL438" s="5"/>
      <c r="AM438" s="5"/>
      <c r="AT438" s="220"/>
      <c r="BB438" s="5"/>
    </row>
    <row r="439">
      <c r="A439" s="220"/>
      <c r="H439" s="5"/>
      <c r="P439" s="220"/>
      <c r="W439" s="5"/>
      <c r="X439" s="5"/>
      <c r="AE439" s="220"/>
      <c r="AL439" s="5"/>
      <c r="AM439" s="5"/>
      <c r="AT439" s="220"/>
      <c r="BB439" s="5"/>
    </row>
    <row r="440">
      <c r="A440" s="220"/>
      <c r="H440" s="5"/>
      <c r="P440" s="220"/>
      <c r="W440" s="5"/>
      <c r="X440" s="5"/>
      <c r="AE440" s="220"/>
      <c r="AL440" s="5"/>
      <c r="AM440" s="5"/>
      <c r="AT440" s="220"/>
      <c r="BB440" s="5"/>
    </row>
    <row r="441">
      <c r="A441" s="220"/>
      <c r="H441" s="5"/>
      <c r="P441" s="220"/>
      <c r="W441" s="5"/>
      <c r="X441" s="5"/>
      <c r="AE441" s="220"/>
      <c r="AL441" s="5"/>
      <c r="AM441" s="5"/>
      <c r="AT441" s="220"/>
      <c r="BB441" s="5"/>
    </row>
    <row r="442">
      <c r="A442" s="220"/>
      <c r="H442" s="5"/>
      <c r="P442" s="220"/>
      <c r="W442" s="5"/>
      <c r="X442" s="5"/>
      <c r="AE442" s="220"/>
      <c r="AL442" s="5"/>
      <c r="AM442" s="5"/>
      <c r="AT442" s="220"/>
      <c r="BB442" s="5"/>
    </row>
    <row r="443">
      <c r="A443" s="220"/>
      <c r="H443" s="5"/>
      <c r="P443" s="220"/>
      <c r="W443" s="5"/>
      <c r="X443" s="5"/>
      <c r="AE443" s="220"/>
      <c r="AL443" s="5"/>
      <c r="AM443" s="5"/>
      <c r="AT443" s="220"/>
      <c r="BB443" s="5"/>
    </row>
    <row r="444">
      <c r="A444" s="220"/>
      <c r="H444" s="5"/>
      <c r="P444" s="220"/>
      <c r="W444" s="5"/>
      <c r="X444" s="5"/>
      <c r="AE444" s="220"/>
      <c r="AL444" s="5"/>
      <c r="AM444" s="5"/>
      <c r="AT444" s="220"/>
      <c r="BB444" s="5"/>
    </row>
    <row r="445">
      <c r="A445" s="220"/>
      <c r="H445" s="5"/>
      <c r="P445" s="220"/>
      <c r="W445" s="5"/>
      <c r="X445" s="5"/>
      <c r="AE445" s="220"/>
      <c r="AL445" s="5"/>
      <c r="AM445" s="5"/>
      <c r="AT445" s="220"/>
      <c r="BB445" s="5"/>
    </row>
    <row r="446">
      <c r="A446" s="220"/>
      <c r="H446" s="5"/>
      <c r="P446" s="220"/>
      <c r="W446" s="5"/>
      <c r="X446" s="5"/>
      <c r="AE446" s="220"/>
      <c r="AL446" s="5"/>
      <c r="AM446" s="5"/>
      <c r="AT446" s="220"/>
      <c r="BB446" s="5"/>
    </row>
    <row r="447">
      <c r="A447" s="220"/>
      <c r="H447" s="5"/>
      <c r="P447" s="220"/>
      <c r="W447" s="5"/>
      <c r="X447" s="5"/>
      <c r="AE447" s="220"/>
      <c r="AL447" s="5"/>
      <c r="AM447" s="5"/>
      <c r="AT447" s="220"/>
      <c r="BB447" s="5"/>
    </row>
    <row r="448">
      <c r="A448" s="220"/>
      <c r="H448" s="5"/>
      <c r="P448" s="220"/>
      <c r="W448" s="5"/>
      <c r="X448" s="5"/>
      <c r="AE448" s="220"/>
      <c r="AL448" s="5"/>
      <c r="AM448" s="5"/>
      <c r="AT448" s="220"/>
      <c r="BB448" s="5"/>
    </row>
    <row r="449">
      <c r="A449" s="220"/>
      <c r="H449" s="5"/>
      <c r="P449" s="220"/>
      <c r="W449" s="5"/>
      <c r="X449" s="5"/>
      <c r="AE449" s="220"/>
      <c r="AL449" s="5"/>
      <c r="AM449" s="5"/>
      <c r="AT449" s="220"/>
      <c r="BB449" s="5"/>
    </row>
    <row r="450">
      <c r="A450" s="220"/>
      <c r="H450" s="5"/>
      <c r="P450" s="220"/>
      <c r="W450" s="5"/>
      <c r="X450" s="5"/>
      <c r="AE450" s="220"/>
      <c r="AL450" s="5"/>
      <c r="AM450" s="5"/>
      <c r="AT450" s="220"/>
      <c r="BB450" s="5"/>
    </row>
    <row r="451">
      <c r="A451" s="220"/>
      <c r="H451" s="5"/>
      <c r="P451" s="220"/>
      <c r="W451" s="5"/>
      <c r="X451" s="5"/>
      <c r="AE451" s="220"/>
      <c r="AL451" s="5"/>
      <c r="AM451" s="5"/>
      <c r="AT451" s="220"/>
      <c r="BB451" s="5"/>
    </row>
    <row r="452">
      <c r="A452" s="220"/>
      <c r="H452" s="5"/>
      <c r="P452" s="220"/>
      <c r="W452" s="5"/>
      <c r="X452" s="5"/>
      <c r="AE452" s="220"/>
      <c r="AL452" s="5"/>
      <c r="AM452" s="5"/>
      <c r="AT452" s="220"/>
      <c r="BB452" s="5"/>
    </row>
    <row r="453">
      <c r="A453" s="220"/>
      <c r="H453" s="5"/>
      <c r="P453" s="220"/>
      <c r="W453" s="5"/>
      <c r="X453" s="5"/>
      <c r="AE453" s="220"/>
      <c r="AL453" s="5"/>
      <c r="AM453" s="5"/>
      <c r="AT453" s="220"/>
      <c r="BB453" s="5"/>
    </row>
    <row r="454">
      <c r="A454" s="220"/>
      <c r="H454" s="5"/>
      <c r="P454" s="220"/>
      <c r="W454" s="5"/>
      <c r="X454" s="5"/>
      <c r="AE454" s="220"/>
      <c r="AL454" s="5"/>
      <c r="AM454" s="5"/>
      <c r="AT454" s="220"/>
      <c r="BB454" s="5"/>
    </row>
    <row r="455">
      <c r="A455" s="220"/>
      <c r="H455" s="5"/>
      <c r="P455" s="220"/>
      <c r="W455" s="5"/>
      <c r="X455" s="5"/>
      <c r="AE455" s="220"/>
      <c r="AL455" s="5"/>
      <c r="AM455" s="5"/>
      <c r="AT455" s="220"/>
      <c r="BB455" s="5"/>
    </row>
    <row r="456">
      <c r="A456" s="220"/>
      <c r="H456" s="5"/>
      <c r="P456" s="220"/>
      <c r="W456" s="5"/>
      <c r="X456" s="5"/>
      <c r="AE456" s="220"/>
      <c r="AL456" s="5"/>
      <c r="AM456" s="5"/>
      <c r="AT456" s="220"/>
      <c r="BB456" s="5"/>
    </row>
    <row r="457">
      <c r="A457" s="220"/>
      <c r="H457" s="5"/>
      <c r="P457" s="220"/>
      <c r="W457" s="5"/>
      <c r="X457" s="5"/>
      <c r="AE457" s="220"/>
      <c r="AL457" s="5"/>
      <c r="AM457" s="5"/>
      <c r="AT457" s="220"/>
      <c r="BB457" s="5"/>
    </row>
    <row r="458">
      <c r="A458" s="220"/>
      <c r="H458" s="5"/>
      <c r="P458" s="220"/>
      <c r="W458" s="5"/>
      <c r="X458" s="5"/>
      <c r="AE458" s="220"/>
      <c r="AL458" s="5"/>
      <c r="AM458" s="5"/>
      <c r="AT458" s="220"/>
      <c r="BB458" s="5"/>
    </row>
    <row r="459">
      <c r="A459" s="220"/>
      <c r="H459" s="5"/>
      <c r="P459" s="220"/>
      <c r="W459" s="5"/>
      <c r="X459" s="5"/>
      <c r="AE459" s="220"/>
      <c r="AL459" s="5"/>
      <c r="AM459" s="5"/>
      <c r="AT459" s="220"/>
      <c r="BB459" s="5"/>
    </row>
    <row r="460">
      <c r="A460" s="220"/>
      <c r="H460" s="5"/>
      <c r="P460" s="220"/>
      <c r="W460" s="5"/>
      <c r="X460" s="5"/>
      <c r="AE460" s="220"/>
      <c r="AL460" s="5"/>
      <c r="AM460" s="5"/>
      <c r="AT460" s="220"/>
      <c r="BB460" s="5"/>
    </row>
    <row r="461">
      <c r="A461" s="220"/>
      <c r="H461" s="5"/>
      <c r="P461" s="220"/>
      <c r="W461" s="5"/>
      <c r="X461" s="5"/>
      <c r="AE461" s="220"/>
      <c r="AL461" s="5"/>
      <c r="AM461" s="5"/>
      <c r="AT461" s="220"/>
      <c r="BB461" s="5"/>
    </row>
    <row r="462">
      <c r="A462" s="220"/>
      <c r="H462" s="5"/>
      <c r="P462" s="220"/>
      <c r="W462" s="5"/>
      <c r="X462" s="5"/>
      <c r="AE462" s="220"/>
      <c r="AL462" s="5"/>
      <c r="AM462" s="5"/>
      <c r="AT462" s="220"/>
      <c r="BB462" s="5"/>
    </row>
    <row r="463">
      <c r="A463" s="220"/>
      <c r="H463" s="5"/>
      <c r="P463" s="220"/>
      <c r="W463" s="5"/>
      <c r="X463" s="5"/>
      <c r="AE463" s="220"/>
      <c r="AL463" s="5"/>
      <c r="AM463" s="5"/>
      <c r="AT463" s="220"/>
      <c r="BB463" s="5"/>
    </row>
    <row r="464">
      <c r="A464" s="220"/>
      <c r="H464" s="5"/>
      <c r="P464" s="220"/>
      <c r="W464" s="5"/>
      <c r="X464" s="5"/>
      <c r="AE464" s="220"/>
      <c r="AL464" s="5"/>
      <c r="AM464" s="5"/>
      <c r="AT464" s="220"/>
      <c r="BB464" s="5"/>
    </row>
    <row r="465">
      <c r="A465" s="220"/>
      <c r="H465" s="5"/>
      <c r="P465" s="220"/>
      <c r="W465" s="5"/>
      <c r="X465" s="5"/>
      <c r="AE465" s="220"/>
      <c r="AL465" s="5"/>
      <c r="AM465" s="5"/>
      <c r="AT465" s="220"/>
      <c r="BB465" s="5"/>
    </row>
    <row r="466">
      <c r="A466" s="220"/>
      <c r="H466" s="5"/>
      <c r="P466" s="220"/>
      <c r="W466" s="5"/>
      <c r="X466" s="5"/>
      <c r="AE466" s="220"/>
      <c r="AL466" s="5"/>
      <c r="AM466" s="5"/>
      <c r="AT466" s="220"/>
      <c r="BB466" s="5"/>
    </row>
    <row r="467">
      <c r="A467" s="220"/>
      <c r="H467" s="5"/>
      <c r="P467" s="220"/>
      <c r="W467" s="5"/>
      <c r="X467" s="5"/>
      <c r="AE467" s="220"/>
      <c r="AL467" s="5"/>
      <c r="AM467" s="5"/>
      <c r="AT467" s="220"/>
      <c r="BB467" s="5"/>
    </row>
    <row r="468">
      <c r="A468" s="220"/>
      <c r="H468" s="5"/>
      <c r="P468" s="220"/>
      <c r="W468" s="5"/>
      <c r="X468" s="5"/>
      <c r="AE468" s="220"/>
      <c r="AL468" s="5"/>
      <c r="AM468" s="5"/>
      <c r="AT468" s="220"/>
      <c r="BB468" s="5"/>
    </row>
    <row r="469">
      <c r="A469" s="220"/>
      <c r="H469" s="5"/>
      <c r="P469" s="220"/>
      <c r="W469" s="5"/>
      <c r="X469" s="5"/>
      <c r="AE469" s="220"/>
      <c r="AL469" s="5"/>
      <c r="AM469" s="5"/>
      <c r="AT469" s="220"/>
      <c r="BB469" s="5"/>
    </row>
    <row r="470">
      <c r="A470" s="220"/>
      <c r="H470" s="5"/>
      <c r="P470" s="220"/>
      <c r="W470" s="5"/>
      <c r="X470" s="5"/>
      <c r="AE470" s="220"/>
      <c r="AL470" s="5"/>
      <c r="AM470" s="5"/>
      <c r="AT470" s="220"/>
      <c r="BB470" s="5"/>
    </row>
    <row r="471">
      <c r="A471" s="220"/>
      <c r="H471" s="5"/>
      <c r="P471" s="220"/>
      <c r="W471" s="5"/>
      <c r="X471" s="5"/>
      <c r="AE471" s="220"/>
      <c r="AL471" s="5"/>
      <c r="AM471" s="5"/>
      <c r="AT471" s="220"/>
      <c r="BB471" s="5"/>
    </row>
    <row r="472">
      <c r="A472" s="220"/>
      <c r="H472" s="5"/>
      <c r="P472" s="220"/>
      <c r="W472" s="5"/>
      <c r="X472" s="5"/>
      <c r="AE472" s="220"/>
      <c r="AL472" s="5"/>
      <c r="AM472" s="5"/>
      <c r="AT472" s="220"/>
      <c r="BB472" s="5"/>
    </row>
    <row r="473">
      <c r="A473" s="220"/>
      <c r="H473" s="5"/>
      <c r="P473" s="220"/>
      <c r="W473" s="5"/>
      <c r="X473" s="5"/>
      <c r="AE473" s="220"/>
      <c r="AL473" s="5"/>
      <c r="AM473" s="5"/>
      <c r="AT473" s="220"/>
      <c r="BB473" s="5"/>
    </row>
    <row r="474">
      <c r="A474" s="220"/>
      <c r="H474" s="5"/>
      <c r="P474" s="220"/>
      <c r="W474" s="5"/>
      <c r="X474" s="5"/>
      <c r="AE474" s="220"/>
      <c r="AL474" s="5"/>
      <c r="AM474" s="5"/>
      <c r="AT474" s="220"/>
      <c r="BB474" s="5"/>
    </row>
    <row r="475">
      <c r="A475" s="220"/>
      <c r="H475" s="5"/>
      <c r="P475" s="220"/>
      <c r="W475" s="5"/>
      <c r="X475" s="5"/>
      <c r="AE475" s="220"/>
      <c r="AL475" s="5"/>
      <c r="AM475" s="5"/>
      <c r="AT475" s="220"/>
      <c r="BB475" s="5"/>
    </row>
    <row r="476">
      <c r="A476" s="220"/>
      <c r="H476" s="5"/>
      <c r="P476" s="220"/>
      <c r="W476" s="5"/>
      <c r="X476" s="5"/>
      <c r="AE476" s="220"/>
      <c r="AL476" s="5"/>
      <c r="AM476" s="5"/>
      <c r="AT476" s="220"/>
      <c r="BB476" s="5"/>
    </row>
    <row r="477">
      <c r="A477" s="220"/>
      <c r="H477" s="5"/>
      <c r="P477" s="220"/>
      <c r="W477" s="5"/>
      <c r="X477" s="5"/>
      <c r="AE477" s="220"/>
      <c r="AL477" s="5"/>
      <c r="AM477" s="5"/>
      <c r="AT477" s="220"/>
      <c r="BB477" s="5"/>
    </row>
    <row r="478">
      <c r="A478" s="220"/>
      <c r="H478" s="5"/>
      <c r="P478" s="220"/>
      <c r="W478" s="5"/>
      <c r="X478" s="5"/>
      <c r="AE478" s="220"/>
      <c r="AL478" s="5"/>
      <c r="AM478" s="5"/>
      <c r="AT478" s="220"/>
      <c r="BB478" s="5"/>
    </row>
    <row r="479">
      <c r="A479" s="220"/>
      <c r="H479" s="5"/>
      <c r="P479" s="220"/>
      <c r="W479" s="5"/>
      <c r="X479" s="5"/>
      <c r="AE479" s="220"/>
      <c r="AL479" s="5"/>
      <c r="AM479" s="5"/>
      <c r="AT479" s="220"/>
      <c r="BB479" s="5"/>
    </row>
    <row r="480">
      <c r="A480" s="220"/>
      <c r="H480" s="5"/>
      <c r="P480" s="220"/>
      <c r="W480" s="5"/>
      <c r="X480" s="5"/>
      <c r="AE480" s="220"/>
      <c r="AL480" s="5"/>
      <c r="AM480" s="5"/>
      <c r="AT480" s="220"/>
      <c r="BB480" s="5"/>
    </row>
    <row r="481">
      <c r="A481" s="220"/>
      <c r="H481" s="5"/>
      <c r="P481" s="220"/>
      <c r="W481" s="5"/>
      <c r="X481" s="5"/>
      <c r="AE481" s="220"/>
      <c r="AL481" s="5"/>
      <c r="AM481" s="5"/>
      <c r="AT481" s="220"/>
      <c r="BB481" s="5"/>
    </row>
    <row r="482">
      <c r="A482" s="220"/>
      <c r="H482" s="5"/>
      <c r="P482" s="220"/>
      <c r="W482" s="5"/>
      <c r="X482" s="5"/>
      <c r="AE482" s="220"/>
      <c r="AL482" s="5"/>
      <c r="AM482" s="5"/>
      <c r="AT482" s="220"/>
      <c r="BB482" s="5"/>
    </row>
    <row r="483">
      <c r="A483" s="220"/>
      <c r="H483" s="5"/>
      <c r="P483" s="220"/>
      <c r="W483" s="5"/>
      <c r="X483" s="5"/>
      <c r="AE483" s="220"/>
      <c r="AL483" s="5"/>
      <c r="AM483" s="5"/>
      <c r="AT483" s="220"/>
      <c r="BB483" s="5"/>
    </row>
    <row r="484">
      <c r="A484" s="220"/>
      <c r="H484" s="5"/>
      <c r="P484" s="220"/>
      <c r="W484" s="5"/>
      <c r="X484" s="5"/>
      <c r="AE484" s="220"/>
      <c r="AL484" s="5"/>
      <c r="AM484" s="5"/>
      <c r="AT484" s="220"/>
      <c r="BB484" s="5"/>
    </row>
    <row r="485">
      <c r="A485" s="220"/>
      <c r="H485" s="5"/>
      <c r="P485" s="220"/>
      <c r="W485" s="5"/>
      <c r="X485" s="5"/>
      <c r="AE485" s="220"/>
      <c r="AL485" s="5"/>
      <c r="AM485" s="5"/>
      <c r="AT485" s="220"/>
      <c r="BB485" s="5"/>
    </row>
    <row r="486">
      <c r="A486" s="220"/>
      <c r="H486" s="5"/>
      <c r="P486" s="220"/>
      <c r="W486" s="5"/>
      <c r="X486" s="5"/>
      <c r="AE486" s="220"/>
      <c r="AL486" s="5"/>
      <c r="AM486" s="5"/>
      <c r="AT486" s="220"/>
      <c r="BB486" s="5"/>
    </row>
    <row r="487">
      <c r="A487" s="220"/>
      <c r="H487" s="5"/>
      <c r="P487" s="220"/>
      <c r="W487" s="5"/>
      <c r="X487" s="5"/>
      <c r="AE487" s="220"/>
      <c r="AL487" s="5"/>
      <c r="AM487" s="5"/>
      <c r="AT487" s="220"/>
      <c r="BB487" s="5"/>
    </row>
    <row r="488">
      <c r="A488" s="220"/>
      <c r="H488" s="5"/>
      <c r="P488" s="220"/>
      <c r="W488" s="5"/>
      <c r="X488" s="5"/>
      <c r="AE488" s="220"/>
      <c r="AL488" s="5"/>
      <c r="AM488" s="5"/>
      <c r="AT488" s="220"/>
      <c r="BB488" s="5"/>
    </row>
    <row r="489">
      <c r="A489" s="220"/>
      <c r="H489" s="5"/>
      <c r="P489" s="220"/>
      <c r="W489" s="5"/>
      <c r="X489" s="5"/>
      <c r="AE489" s="220"/>
      <c r="AL489" s="5"/>
      <c r="AM489" s="5"/>
      <c r="AT489" s="220"/>
      <c r="BB489" s="5"/>
    </row>
    <row r="490">
      <c r="A490" s="220"/>
      <c r="H490" s="5"/>
      <c r="P490" s="220"/>
      <c r="W490" s="5"/>
      <c r="X490" s="5"/>
      <c r="AE490" s="220"/>
      <c r="AL490" s="5"/>
      <c r="AM490" s="5"/>
      <c r="AT490" s="220"/>
      <c r="BB490" s="5"/>
    </row>
    <row r="491">
      <c r="A491" s="220"/>
      <c r="H491" s="5"/>
      <c r="P491" s="220"/>
      <c r="W491" s="5"/>
      <c r="X491" s="5"/>
      <c r="AE491" s="220"/>
      <c r="AL491" s="5"/>
      <c r="AM491" s="5"/>
      <c r="AT491" s="220"/>
      <c r="BB491" s="5"/>
    </row>
    <row r="492">
      <c r="A492" s="220"/>
      <c r="H492" s="5"/>
      <c r="P492" s="220"/>
      <c r="W492" s="5"/>
      <c r="X492" s="5"/>
      <c r="AE492" s="220"/>
      <c r="AL492" s="5"/>
      <c r="AM492" s="5"/>
      <c r="AT492" s="220"/>
      <c r="BB492" s="5"/>
    </row>
    <row r="493">
      <c r="A493" s="220"/>
      <c r="H493" s="5"/>
      <c r="P493" s="220"/>
      <c r="W493" s="5"/>
      <c r="X493" s="5"/>
      <c r="AE493" s="220"/>
      <c r="AL493" s="5"/>
      <c r="AM493" s="5"/>
      <c r="AT493" s="220"/>
      <c r="BB493" s="5"/>
    </row>
    <row r="494">
      <c r="A494" s="220"/>
      <c r="H494" s="5"/>
      <c r="P494" s="220"/>
      <c r="W494" s="5"/>
      <c r="X494" s="5"/>
      <c r="AE494" s="220"/>
      <c r="AL494" s="5"/>
      <c r="AM494" s="5"/>
      <c r="AT494" s="220"/>
      <c r="BB494" s="5"/>
    </row>
    <row r="495">
      <c r="A495" s="220"/>
      <c r="H495" s="5"/>
      <c r="P495" s="220"/>
      <c r="W495" s="5"/>
      <c r="X495" s="5"/>
      <c r="AE495" s="220"/>
      <c r="AL495" s="5"/>
      <c r="AM495" s="5"/>
      <c r="AT495" s="220"/>
      <c r="BB495" s="5"/>
    </row>
    <row r="496">
      <c r="A496" s="220"/>
      <c r="H496" s="5"/>
      <c r="P496" s="220"/>
      <c r="W496" s="5"/>
      <c r="X496" s="5"/>
      <c r="AE496" s="220"/>
      <c r="AL496" s="5"/>
      <c r="AM496" s="5"/>
      <c r="AT496" s="220"/>
      <c r="BB496" s="5"/>
    </row>
    <row r="497">
      <c r="A497" s="220"/>
      <c r="H497" s="5"/>
      <c r="P497" s="220"/>
      <c r="W497" s="5"/>
      <c r="X497" s="5"/>
      <c r="AE497" s="220"/>
      <c r="AL497" s="5"/>
      <c r="AM497" s="5"/>
      <c r="AT497" s="220"/>
      <c r="BB497" s="5"/>
    </row>
    <row r="498">
      <c r="A498" s="220"/>
      <c r="H498" s="5"/>
      <c r="P498" s="220"/>
      <c r="W498" s="5"/>
      <c r="X498" s="5"/>
      <c r="AE498" s="220"/>
      <c r="AL498" s="5"/>
      <c r="AM498" s="5"/>
      <c r="AT498" s="220"/>
      <c r="BB498" s="5"/>
    </row>
    <row r="499">
      <c r="A499" s="220"/>
      <c r="H499" s="5"/>
      <c r="P499" s="220"/>
      <c r="W499" s="5"/>
      <c r="X499" s="5"/>
      <c r="AE499" s="220"/>
      <c r="AL499" s="5"/>
      <c r="AM499" s="5"/>
      <c r="AT499" s="220"/>
      <c r="BB499" s="5"/>
    </row>
    <row r="500">
      <c r="A500" s="220"/>
      <c r="H500" s="5"/>
      <c r="P500" s="220"/>
      <c r="W500" s="5"/>
      <c r="X500" s="5"/>
      <c r="AE500" s="220"/>
      <c r="AL500" s="5"/>
      <c r="AM500" s="5"/>
      <c r="AT500" s="220"/>
      <c r="BB500" s="5"/>
    </row>
    <row r="501">
      <c r="A501" s="220"/>
      <c r="H501" s="5"/>
      <c r="P501" s="220"/>
      <c r="W501" s="5"/>
      <c r="X501" s="5"/>
      <c r="AE501" s="220"/>
      <c r="AL501" s="5"/>
      <c r="AM501" s="5"/>
      <c r="AT501" s="220"/>
      <c r="BB501" s="5"/>
    </row>
    <row r="502">
      <c r="A502" s="220"/>
      <c r="H502" s="5"/>
      <c r="P502" s="220"/>
      <c r="W502" s="5"/>
      <c r="X502" s="5"/>
      <c r="AE502" s="220"/>
      <c r="AL502" s="5"/>
      <c r="AM502" s="5"/>
      <c r="AT502" s="220"/>
      <c r="BB502" s="5"/>
    </row>
    <row r="503">
      <c r="A503" s="220"/>
      <c r="H503" s="5"/>
      <c r="P503" s="220"/>
      <c r="W503" s="5"/>
      <c r="X503" s="5"/>
      <c r="AE503" s="220"/>
      <c r="AL503" s="5"/>
      <c r="AM503" s="5"/>
      <c r="AT503" s="220"/>
      <c r="BB503" s="5"/>
    </row>
    <row r="504">
      <c r="A504" s="220"/>
      <c r="H504" s="5"/>
      <c r="P504" s="220"/>
      <c r="W504" s="5"/>
      <c r="X504" s="5"/>
      <c r="AE504" s="220"/>
      <c r="AL504" s="5"/>
      <c r="AM504" s="5"/>
      <c r="AT504" s="220"/>
      <c r="BB504" s="5"/>
    </row>
    <row r="505">
      <c r="A505" s="220"/>
      <c r="H505" s="5"/>
      <c r="P505" s="220"/>
      <c r="W505" s="5"/>
      <c r="X505" s="5"/>
      <c r="AE505" s="220"/>
      <c r="AL505" s="5"/>
      <c r="AM505" s="5"/>
      <c r="AT505" s="220"/>
      <c r="BB505" s="5"/>
    </row>
    <row r="506">
      <c r="A506" s="220"/>
      <c r="H506" s="5"/>
      <c r="P506" s="220"/>
      <c r="W506" s="5"/>
      <c r="X506" s="5"/>
      <c r="AE506" s="220"/>
      <c r="AL506" s="5"/>
      <c r="AM506" s="5"/>
      <c r="AT506" s="220"/>
      <c r="BB506" s="5"/>
    </row>
    <row r="507">
      <c r="A507" s="220"/>
      <c r="H507" s="5"/>
      <c r="P507" s="220"/>
      <c r="W507" s="5"/>
      <c r="X507" s="5"/>
      <c r="AE507" s="220"/>
      <c r="AL507" s="5"/>
      <c r="AM507" s="5"/>
      <c r="AT507" s="220"/>
      <c r="BB507" s="5"/>
    </row>
    <row r="508">
      <c r="A508" s="220"/>
      <c r="H508" s="5"/>
      <c r="P508" s="220"/>
      <c r="W508" s="5"/>
      <c r="X508" s="5"/>
      <c r="AE508" s="220"/>
      <c r="AL508" s="5"/>
      <c r="AM508" s="5"/>
      <c r="AT508" s="220"/>
      <c r="BB508" s="5"/>
    </row>
    <row r="509">
      <c r="A509" s="220"/>
      <c r="H509" s="5"/>
      <c r="P509" s="220"/>
      <c r="W509" s="5"/>
      <c r="X509" s="5"/>
      <c r="AE509" s="220"/>
      <c r="AL509" s="5"/>
      <c r="AM509" s="5"/>
      <c r="AT509" s="220"/>
      <c r="BB509" s="5"/>
    </row>
    <row r="510">
      <c r="A510" s="220"/>
      <c r="H510" s="5"/>
      <c r="P510" s="220"/>
      <c r="W510" s="5"/>
      <c r="X510" s="5"/>
      <c r="AE510" s="220"/>
      <c r="AL510" s="5"/>
      <c r="AM510" s="5"/>
      <c r="AT510" s="220"/>
      <c r="BB510" s="5"/>
    </row>
    <row r="511">
      <c r="A511" s="220"/>
      <c r="H511" s="5"/>
      <c r="P511" s="220"/>
      <c r="W511" s="5"/>
      <c r="X511" s="5"/>
      <c r="AE511" s="220"/>
      <c r="AL511" s="5"/>
      <c r="AM511" s="5"/>
      <c r="AT511" s="220"/>
      <c r="BB511" s="5"/>
    </row>
    <row r="512">
      <c r="A512" s="220"/>
      <c r="H512" s="5"/>
      <c r="P512" s="220"/>
      <c r="W512" s="5"/>
      <c r="X512" s="5"/>
      <c r="AE512" s="220"/>
      <c r="AL512" s="5"/>
      <c r="AM512" s="5"/>
      <c r="AT512" s="220"/>
      <c r="BB512" s="5"/>
    </row>
    <row r="513">
      <c r="A513" s="220"/>
      <c r="H513" s="5"/>
      <c r="P513" s="220"/>
      <c r="W513" s="5"/>
      <c r="X513" s="5"/>
      <c r="AE513" s="220"/>
      <c r="AL513" s="5"/>
      <c r="AM513" s="5"/>
      <c r="AT513" s="220"/>
      <c r="BB513" s="5"/>
    </row>
    <row r="514">
      <c r="A514" s="220"/>
      <c r="H514" s="5"/>
      <c r="P514" s="220"/>
      <c r="W514" s="5"/>
      <c r="X514" s="5"/>
      <c r="AE514" s="220"/>
      <c r="AL514" s="5"/>
      <c r="AM514" s="5"/>
      <c r="AT514" s="220"/>
      <c r="BB514" s="5"/>
    </row>
    <row r="515">
      <c r="A515" s="220"/>
      <c r="H515" s="5"/>
      <c r="P515" s="220"/>
      <c r="W515" s="5"/>
      <c r="X515" s="5"/>
      <c r="AE515" s="220"/>
      <c r="AL515" s="5"/>
      <c r="AM515" s="5"/>
      <c r="AT515" s="220"/>
      <c r="BB515" s="5"/>
    </row>
    <row r="516">
      <c r="A516" s="220"/>
      <c r="H516" s="5"/>
      <c r="P516" s="220"/>
      <c r="W516" s="5"/>
      <c r="X516" s="5"/>
      <c r="AE516" s="220"/>
      <c r="AL516" s="5"/>
      <c r="AM516" s="5"/>
      <c r="AT516" s="220"/>
      <c r="BB516" s="5"/>
    </row>
    <row r="517">
      <c r="A517" s="220"/>
      <c r="H517" s="5"/>
      <c r="P517" s="220"/>
      <c r="W517" s="5"/>
      <c r="X517" s="5"/>
      <c r="AE517" s="220"/>
      <c r="AL517" s="5"/>
      <c r="AM517" s="5"/>
      <c r="AT517" s="220"/>
      <c r="BB517" s="5"/>
    </row>
    <row r="518">
      <c r="A518" s="220"/>
      <c r="H518" s="5"/>
      <c r="P518" s="220"/>
      <c r="W518" s="5"/>
      <c r="X518" s="5"/>
      <c r="AE518" s="220"/>
      <c r="AL518" s="5"/>
      <c r="AM518" s="5"/>
      <c r="AT518" s="220"/>
      <c r="BB518" s="5"/>
    </row>
    <row r="519">
      <c r="A519" s="220"/>
      <c r="H519" s="5"/>
      <c r="P519" s="220"/>
      <c r="W519" s="5"/>
      <c r="X519" s="5"/>
      <c r="AE519" s="220"/>
      <c r="AL519" s="5"/>
      <c r="AM519" s="5"/>
      <c r="AT519" s="220"/>
      <c r="BB519" s="5"/>
    </row>
    <row r="520">
      <c r="A520" s="220"/>
      <c r="H520" s="5"/>
      <c r="P520" s="220"/>
      <c r="W520" s="5"/>
      <c r="X520" s="5"/>
      <c r="AE520" s="220"/>
      <c r="AL520" s="5"/>
      <c r="AM520" s="5"/>
      <c r="AT520" s="220"/>
      <c r="BB520" s="5"/>
    </row>
    <row r="521">
      <c r="A521" s="220"/>
      <c r="H521" s="5"/>
      <c r="P521" s="220"/>
      <c r="W521" s="5"/>
      <c r="X521" s="5"/>
      <c r="AE521" s="220"/>
      <c r="AL521" s="5"/>
      <c r="AM521" s="5"/>
      <c r="AT521" s="220"/>
      <c r="BB521" s="5"/>
    </row>
    <row r="522">
      <c r="A522" s="220"/>
      <c r="H522" s="5"/>
      <c r="P522" s="220"/>
      <c r="W522" s="5"/>
      <c r="X522" s="5"/>
      <c r="AE522" s="220"/>
      <c r="AL522" s="5"/>
      <c r="AM522" s="5"/>
      <c r="AT522" s="220"/>
      <c r="BB522" s="5"/>
    </row>
    <row r="523">
      <c r="A523" s="220"/>
      <c r="H523" s="5"/>
      <c r="P523" s="220"/>
      <c r="W523" s="5"/>
      <c r="X523" s="5"/>
      <c r="AE523" s="220"/>
      <c r="AL523" s="5"/>
      <c r="AM523" s="5"/>
      <c r="AT523" s="220"/>
      <c r="BB523" s="5"/>
    </row>
    <row r="524">
      <c r="A524" s="220"/>
      <c r="H524" s="5"/>
      <c r="P524" s="220"/>
      <c r="W524" s="5"/>
      <c r="X524" s="5"/>
      <c r="AE524" s="220"/>
      <c r="AL524" s="5"/>
      <c r="AM524" s="5"/>
      <c r="AT524" s="220"/>
      <c r="BB524" s="5"/>
    </row>
    <row r="525">
      <c r="A525" s="220"/>
      <c r="H525" s="5"/>
      <c r="P525" s="220"/>
      <c r="W525" s="5"/>
      <c r="X525" s="5"/>
      <c r="AE525" s="220"/>
      <c r="AL525" s="5"/>
      <c r="AM525" s="5"/>
      <c r="AT525" s="220"/>
      <c r="BB525" s="5"/>
    </row>
    <row r="526">
      <c r="A526" s="220"/>
      <c r="H526" s="5"/>
      <c r="P526" s="220"/>
      <c r="W526" s="5"/>
      <c r="X526" s="5"/>
      <c r="AE526" s="220"/>
      <c r="AL526" s="5"/>
      <c r="AM526" s="5"/>
      <c r="AT526" s="220"/>
      <c r="BB526" s="5"/>
    </row>
    <row r="527">
      <c r="A527" s="220"/>
      <c r="H527" s="5"/>
      <c r="P527" s="220"/>
      <c r="W527" s="5"/>
      <c r="X527" s="5"/>
      <c r="AE527" s="220"/>
      <c r="AL527" s="5"/>
      <c r="AM527" s="5"/>
      <c r="AT527" s="220"/>
      <c r="BB527" s="5"/>
    </row>
    <row r="528">
      <c r="A528" s="220"/>
      <c r="H528" s="5"/>
      <c r="P528" s="220"/>
      <c r="W528" s="5"/>
      <c r="X528" s="5"/>
      <c r="AE528" s="220"/>
      <c r="AL528" s="5"/>
      <c r="AM528" s="5"/>
      <c r="AT528" s="220"/>
      <c r="BB528" s="5"/>
    </row>
    <row r="529">
      <c r="A529" s="220"/>
      <c r="H529" s="5"/>
      <c r="P529" s="220"/>
      <c r="W529" s="5"/>
      <c r="X529" s="5"/>
      <c r="AE529" s="220"/>
      <c r="AL529" s="5"/>
      <c r="AM529" s="5"/>
      <c r="AT529" s="220"/>
      <c r="BB529" s="5"/>
    </row>
    <row r="530">
      <c r="A530" s="220"/>
      <c r="H530" s="5"/>
      <c r="P530" s="220"/>
      <c r="W530" s="5"/>
      <c r="X530" s="5"/>
      <c r="AE530" s="220"/>
      <c r="AL530" s="5"/>
      <c r="AM530" s="5"/>
      <c r="AT530" s="220"/>
      <c r="BB530" s="5"/>
    </row>
    <row r="531">
      <c r="A531" s="220"/>
      <c r="H531" s="5"/>
      <c r="P531" s="220"/>
      <c r="W531" s="5"/>
      <c r="X531" s="5"/>
      <c r="AE531" s="220"/>
      <c r="AL531" s="5"/>
      <c r="AM531" s="5"/>
      <c r="AT531" s="220"/>
      <c r="BB531" s="5"/>
    </row>
    <row r="532">
      <c r="A532" s="220"/>
      <c r="H532" s="5"/>
      <c r="P532" s="220"/>
      <c r="W532" s="5"/>
      <c r="X532" s="5"/>
      <c r="AE532" s="220"/>
      <c r="AL532" s="5"/>
      <c r="AM532" s="5"/>
      <c r="AT532" s="220"/>
      <c r="BB532" s="5"/>
    </row>
    <row r="533">
      <c r="A533" s="220"/>
      <c r="H533" s="5"/>
      <c r="P533" s="220"/>
      <c r="W533" s="5"/>
      <c r="X533" s="5"/>
      <c r="AE533" s="220"/>
      <c r="AL533" s="5"/>
      <c r="AM533" s="5"/>
      <c r="AT533" s="220"/>
      <c r="BB533" s="5"/>
    </row>
    <row r="534">
      <c r="A534" s="220"/>
      <c r="H534" s="5"/>
      <c r="P534" s="220"/>
      <c r="W534" s="5"/>
      <c r="X534" s="5"/>
      <c r="AE534" s="220"/>
      <c r="AL534" s="5"/>
      <c r="AM534" s="5"/>
      <c r="AT534" s="220"/>
      <c r="BB534" s="5"/>
    </row>
    <row r="535">
      <c r="A535" s="220"/>
      <c r="H535" s="5"/>
      <c r="P535" s="220"/>
      <c r="W535" s="5"/>
      <c r="X535" s="5"/>
      <c r="AE535" s="220"/>
      <c r="AL535" s="5"/>
      <c r="AM535" s="5"/>
      <c r="AT535" s="220"/>
      <c r="BB535" s="5"/>
    </row>
    <row r="536">
      <c r="A536" s="220"/>
      <c r="H536" s="5"/>
      <c r="P536" s="220"/>
      <c r="W536" s="5"/>
      <c r="X536" s="5"/>
      <c r="AE536" s="220"/>
      <c r="AL536" s="5"/>
      <c r="AM536" s="5"/>
      <c r="AT536" s="220"/>
      <c r="BB536" s="5"/>
    </row>
    <row r="537">
      <c r="A537" s="220"/>
      <c r="H537" s="5"/>
      <c r="P537" s="220"/>
      <c r="W537" s="5"/>
      <c r="X537" s="5"/>
      <c r="AE537" s="220"/>
      <c r="AL537" s="5"/>
      <c r="AM537" s="5"/>
      <c r="AT537" s="220"/>
      <c r="BB537" s="5"/>
    </row>
    <row r="538">
      <c r="A538" s="220"/>
      <c r="H538" s="5"/>
      <c r="P538" s="220"/>
      <c r="W538" s="5"/>
      <c r="X538" s="5"/>
      <c r="AE538" s="220"/>
      <c r="AL538" s="5"/>
      <c r="AM538" s="5"/>
      <c r="AT538" s="220"/>
      <c r="BB538" s="5"/>
    </row>
    <row r="539">
      <c r="A539" s="220"/>
      <c r="H539" s="5"/>
      <c r="P539" s="220"/>
      <c r="W539" s="5"/>
      <c r="X539" s="5"/>
      <c r="AE539" s="220"/>
      <c r="AL539" s="5"/>
      <c r="AM539" s="5"/>
      <c r="AT539" s="220"/>
      <c r="BB539" s="5"/>
    </row>
    <row r="540">
      <c r="A540" s="220"/>
      <c r="H540" s="5"/>
      <c r="P540" s="220"/>
      <c r="W540" s="5"/>
      <c r="X540" s="5"/>
      <c r="AE540" s="220"/>
      <c r="AL540" s="5"/>
      <c r="AM540" s="5"/>
      <c r="AT540" s="220"/>
      <c r="BB540" s="5"/>
    </row>
    <row r="541">
      <c r="A541" s="220"/>
      <c r="H541" s="5"/>
      <c r="P541" s="220"/>
      <c r="W541" s="5"/>
      <c r="X541" s="5"/>
      <c r="AE541" s="220"/>
      <c r="AL541" s="5"/>
      <c r="AM541" s="5"/>
      <c r="AT541" s="220"/>
      <c r="BB541" s="5"/>
    </row>
    <row r="542">
      <c r="A542" s="220"/>
      <c r="H542" s="5"/>
      <c r="P542" s="220"/>
      <c r="W542" s="5"/>
      <c r="X542" s="5"/>
      <c r="AE542" s="220"/>
      <c r="AL542" s="5"/>
      <c r="AM542" s="5"/>
      <c r="AT542" s="220"/>
      <c r="BB542" s="5"/>
    </row>
    <row r="543">
      <c r="A543" s="220"/>
      <c r="H543" s="5"/>
      <c r="P543" s="220"/>
      <c r="W543" s="5"/>
      <c r="X543" s="5"/>
      <c r="AE543" s="220"/>
      <c r="AL543" s="5"/>
      <c r="AM543" s="5"/>
      <c r="AT543" s="220"/>
      <c r="BB543" s="5"/>
    </row>
    <row r="544">
      <c r="A544" s="220"/>
      <c r="H544" s="5"/>
      <c r="P544" s="220"/>
      <c r="W544" s="5"/>
      <c r="X544" s="5"/>
      <c r="AE544" s="220"/>
      <c r="AL544" s="5"/>
      <c r="AM544" s="5"/>
      <c r="AT544" s="220"/>
      <c r="BB544" s="5"/>
    </row>
    <row r="545">
      <c r="A545" s="220"/>
      <c r="H545" s="5"/>
      <c r="P545" s="220"/>
      <c r="W545" s="5"/>
      <c r="X545" s="5"/>
      <c r="AE545" s="220"/>
      <c r="AL545" s="5"/>
      <c r="AM545" s="5"/>
      <c r="AT545" s="220"/>
      <c r="BB545" s="5"/>
    </row>
    <row r="546">
      <c r="A546" s="220"/>
      <c r="H546" s="5"/>
      <c r="P546" s="220"/>
      <c r="W546" s="5"/>
      <c r="X546" s="5"/>
      <c r="AE546" s="220"/>
      <c r="AL546" s="5"/>
      <c r="AM546" s="5"/>
      <c r="AT546" s="220"/>
      <c r="BB546" s="5"/>
    </row>
    <row r="547">
      <c r="A547" s="220"/>
      <c r="H547" s="5"/>
      <c r="P547" s="220"/>
      <c r="W547" s="5"/>
      <c r="X547" s="5"/>
      <c r="AE547" s="220"/>
      <c r="AL547" s="5"/>
      <c r="AM547" s="5"/>
      <c r="AT547" s="220"/>
      <c r="BB547" s="5"/>
    </row>
    <row r="548">
      <c r="A548" s="220"/>
      <c r="H548" s="5"/>
      <c r="P548" s="220"/>
      <c r="W548" s="5"/>
      <c r="X548" s="5"/>
      <c r="AE548" s="220"/>
      <c r="AL548" s="5"/>
      <c r="AM548" s="5"/>
      <c r="AT548" s="220"/>
      <c r="BB548" s="5"/>
    </row>
    <row r="549">
      <c r="A549" s="220"/>
      <c r="H549" s="5"/>
      <c r="P549" s="220"/>
      <c r="W549" s="5"/>
      <c r="X549" s="5"/>
      <c r="AE549" s="220"/>
      <c r="AL549" s="5"/>
      <c r="AM549" s="5"/>
      <c r="AT549" s="220"/>
      <c r="BB549" s="5"/>
    </row>
    <row r="550">
      <c r="A550" s="220"/>
      <c r="H550" s="5"/>
      <c r="P550" s="220"/>
      <c r="W550" s="5"/>
      <c r="X550" s="5"/>
      <c r="AE550" s="220"/>
      <c r="AL550" s="5"/>
      <c r="AM550" s="5"/>
      <c r="AT550" s="220"/>
      <c r="BB550" s="5"/>
    </row>
    <row r="551">
      <c r="A551" s="220"/>
      <c r="H551" s="5"/>
      <c r="P551" s="220"/>
      <c r="W551" s="5"/>
      <c r="X551" s="5"/>
      <c r="AE551" s="220"/>
      <c r="AL551" s="5"/>
      <c r="AM551" s="5"/>
      <c r="AT551" s="220"/>
      <c r="BB551" s="5"/>
    </row>
    <row r="552">
      <c r="A552" s="220"/>
      <c r="H552" s="5"/>
      <c r="P552" s="220"/>
      <c r="W552" s="5"/>
      <c r="X552" s="5"/>
      <c r="AE552" s="220"/>
      <c r="AL552" s="5"/>
      <c r="AM552" s="5"/>
      <c r="AT552" s="220"/>
      <c r="BB552" s="5"/>
    </row>
    <row r="553">
      <c r="A553" s="220"/>
      <c r="H553" s="5"/>
      <c r="P553" s="220"/>
      <c r="W553" s="5"/>
      <c r="X553" s="5"/>
      <c r="AE553" s="220"/>
      <c r="AL553" s="5"/>
      <c r="AM553" s="5"/>
      <c r="AT553" s="220"/>
      <c r="BB553" s="5"/>
    </row>
    <row r="554">
      <c r="A554" s="220"/>
      <c r="H554" s="5"/>
      <c r="P554" s="220"/>
      <c r="W554" s="5"/>
      <c r="X554" s="5"/>
      <c r="AE554" s="220"/>
      <c r="AL554" s="5"/>
      <c r="AM554" s="5"/>
      <c r="AT554" s="220"/>
      <c r="BB554" s="5"/>
    </row>
    <row r="555">
      <c r="A555" s="220"/>
      <c r="H555" s="5"/>
      <c r="P555" s="220"/>
      <c r="W555" s="5"/>
      <c r="X555" s="5"/>
      <c r="AE555" s="220"/>
      <c r="AL555" s="5"/>
      <c r="AM555" s="5"/>
      <c r="AT555" s="220"/>
      <c r="BB555" s="5"/>
    </row>
    <row r="556">
      <c r="A556" s="220"/>
      <c r="H556" s="5"/>
      <c r="P556" s="220"/>
      <c r="W556" s="5"/>
      <c r="X556" s="5"/>
      <c r="AE556" s="220"/>
      <c r="AL556" s="5"/>
      <c r="AM556" s="5"/>
      <c r="AT556" s="220"/>
      <c r="BB556" s="5"/>
    </row>
    <row r="557">
      <c r="A557" s="220"/>
      <c r="H557" s="5"/>
      <c r="P557" s="220"/>
      <c r="W557" s="5"/>
      <c r="X557" s="5"/>
      <c r="AE557" s="220"/>
      <c r="AL557" s="5"/>
      <c r="AM557" s="5"/>
      <c r="AT557" s="220"/>
      <c r="BB557" s="5"/>
    </row>
    <row r="558">
      <c r="A558" s="220"/>
      <c r="H558" s="5"/>
      <c r="P558" s="220"/>
      <c r="W558" s="5"/>
      <c r="X558" s="5"/>
      <c r="AE558" s="220"/>
      <c r="AL558" s="5"/>
      <c r="AM558" s="5"/>
      <c r="AT558" s="220"/>
      <c r="BB558" s="5"/>
    </row>
    <row r="559">
      <c r="A559" s="220"/>
      <c r="H559" s="5"/>
      <c r="P559" s="220"/>
      <c r="W559" s="5"/>
      <c r="X559" s="5"/>
      <c r="AE559" s="220"/>
      <c r="AL559" s="5"/>
      <c r="AM559" s="5"/>
      <c r="AT559" s="220"/>
      <c r="BB559" s="5"/>
    </row>
    <row r="560">
      <c r="A560" s="220"/>
      <c r="H560" s="5"/>
      <c r="P560" s="220"/>
      <c r="W560" s="5"/>
      <c r="X560" s="5"/>
      <c r="AE560" s="220"/>
      <c r="AL560" s="5"/>
      <c r="AM560" s="5"/>
      <c r="AT560" s="220"/>
      <c r="BB560" s="5"/>
    </row>
    <row r="561">
      <c r="A561" s="220"/>
      <c r="H561" s="5"/>
      <c r="P561" s="220"/>
      <c r="W561" s="5"/>
      <c r="X561" s="5"/>
      <c r="AE561" s="220"/>
      <c r="AL561" s="5"/>
      <c r="AM561" s="5"/>
      <c r="AT561" s="220"/>
      <c r="BB561" s="5"/>
    </row>
    <row r="562">
      <c r="A562" s="220"/>
      <c r="H562" s="5"/>
      <c r="P562" s="220"/>
      <c r="W562" s="5"/>
      <c r="X562" s="5"/>
      <c r="AE562" s="220"/>
      <c r="AL562" s="5"/>
      <c r="AM562" s="5"/>
      <c r="AT562" s="220"/>
      <c r="BB562" s="5"/>
    </row>
    <row r="563">
      <c r="A563" s="220"/>
      <c r="H563" s="5"/>
      <c r="P563" s="220"/>
      <c r="W563" s="5"/>
      <c r="X563" s="5"/>
      <c r="AE563" s="220"/>
      <c r="AL563" s="5"/>
      <c r="AM563" s="5"/>
      <c r="AT563" s="220"/>
      <c r="BB563" s="5"/>
    </row>
    <row r="564">
      <c r="A564" s="220"/>
      <c r="H564" s="5"/>
      <c r="P564" s="220"/>
      <c r="W564" s="5"/>
      <c r="X564" s="5"/>
      <c r="AE564" s="220"/>
      <c r="AL564" s="5"/>
      <c r="AM564" s="5"/>
      <c r="AT564" s="220"/>
      <c r="BB564" s="5"/>
    </row>
    <row r="565">
      <c r="A565" s="220"/>
      <c r="H565" s="5"/>
      <c r="P565" s="220"/>
      <c r="W565" s="5"/>
      <c r="X565" s="5"/>
      <c r="AE565" s="220"/>
      <c r="AL565" s="5"/>
      <c r="AM565" s="5"/>
      <c r="AT565" s="220"/>
      <c r="BB565" s="5"/>
    </row>
    <row r="566">
      <c r="A566" s="220"/>
      <c r="H566" s="5"/>
      <c r="P566" s="220"/>
      <c r="W566" s="5"/>
      <c r="X566" s="5"/>
      <c r="AE566" s="220"/>
      <c r="AL566" s="5"/>
      <c r="AM566" s="5"/>
      <c r="AT566" s="220"/>
      <c r="BB566" s="5"/>
    </row>
    <row r="567">
      <c r="A567" s="220"/>
      <c r="H567" s="5"/>
      <c r="P567" s="220"/>
      <c r="W567" s="5"/>
      <c r="X567" s="5"/>
      <c r="AE567" s="220"/>
      <c r="AL567" s="5"/>
      <c r="AM567" s="5"/>
      <c r="AT567" s="220"/>
      <c r="BB567" s="5"/>
    </row>
    <row r="568">
      <c r="A568" s="220"/>
      <c r="H568" s="5"/>
      <c r="P568" s="220"/>
      <c r="W568" s="5"/>
      <c r="X568" s="5"/>
      <c r="AE568" s="220"/>
      <c r="AL568" s="5"/>
      <c r="AM568" s="5"/>
      <c r="AT568" s="220"/>
      <c r="BB568" s="5"/>
    </row>
    <row r="569">
      <c r="A569" s="220"/>
      <c r="H569" s="5"/>
      <c r="P569" s="220"/>
      <c r="W569" s="5"/>
      <c r="X569" s="5"/>
      <c r="AE569" s="220"/>
      <c r="AL569" s="5"/>
      <c r="AM569" s="5"/>
      <c r="AT569" s="220"/>
      <c r="BB569" s="5"/>
    </row>
    <row r="570">
      <c r="A570" s="220"/>
      <c r="H570" s="5"/>
      <c r="P570" s="220"/>
      <c r="W570" s="5"/>
      <c r="X570" s="5"/>
      <c r="AE570" s="220"/>
      <c r="AL570" s="5"/>
      <c r="AM570" s="5"/>
      <c r="AT570" s="220"/>
      <c r="BB570" s="5"/>
    </row>
    <row r="571">
      <c r="A571" s="220"/>
      <c r="H571" s="5"/>
      <c r="P571" s="220"/>
      <c r="W571" s="5"/>
      <c r="X571" s="5"/>
      <c r="AE571" s="220"/>
      <c r="AL571" s="5"/>
      <c r="AM571" s="5"/>
      <c r="AT571" s="220"/>
      <c r="BB571" s="5"/>
    </row>
    <row r="572">
      <c r="A572" s="220"/>
      <c r="H572" s="5"/>
      <c r="P572" s="220"/>
      <c r="W572" s="5"/>
      <c r="X572" s="5"/>
      <c r="AE572" s="220"/>
      <c r="AL572" s="5"/>
      <c r="AM572" s="5"/>
      <c r="AT572" s="220"/>
      <c r="BB572" s="5"/>
    </row>
    <row r="573">
      <c r="A573" s="220"/>
      <c r="H573" s="5"/>
      <c r="P573" s="220"/>
      <c r="W573" s="5"/>
      <c r="X573" s="5"/>
      <c r="AE573" s="220"/>
      <c r="AL573" s="5"/>
      <c r="AM573" s="5"/>
      <c r="AT573" s="220"/>
      <c r="BB573" s="5"/>
    </row>
    <row r="574">
      <c r="A574" s="220"/>
      <c r="H574" s="5"/>
      <c r="P574" s="220"/>
      <c r="W574" s="5"/>
      <c r="X574" s="5"/>
      <c r="AE574" s="220"/>
      <c r="AL574" s="5"/>
      <c r="AM574" s="5"/>
      <c r="AT574" s="220"/>
      <c r="BB574" s="5"/>
    </row>
    <row r="575">
      <c r="A575" s="220"/>
      <c r="H575" s="5"/>
      <c r="P575" s="220"/>
      <c r="W575" s="5"/>
      <c r="X575" s="5"/>
      <c r="AE575" s="220"/>
      <c r="AL575" s="5"/>
      <c r="AM575" s="5"/>
      <c r="AT575" s="220"/>
      <c r="BB575" s="5"/>
    </row>
    <row r="576">
      <c r="A576" s="220"/>
      <c r="H576" s="5"/>
      <c r="P576" s="220"/>
      <c r="W576" s="5"/>
      <c r="X576" s="5"/>
      <c r="AE576" s="220"/>
      <c r="AL576" s="5"/>
      <c r="AM576" s="5"/>
      <c r="AT576" s="220"/>
      <c r="BB576" s="5"/>
    </row>
    <row r="577">
      <c r="A577" s="220"/>
      <c r="H577" s="5"/>
      <c r="P577" s="220"/>
      <c r="W577" s="5"/>
      <c r="X577" s="5"/>
      <c r="AE577" s="220"/>
      <c r="AL577" s="5"/>
      <c r="AM577" s="5"/>
      <c r="AT577" s="220"/>
      <c r="BB577" s="5"/>
    </row>
    <row r="578">
      <c r="A578" s="220"/>
      <c r="H578" s="5"/>
      <c r="P578" s="220"/>
      <c r="W578" s="5"/>
      <c r="X578" s="5"/>
      <c r="AE578" s="220"/>
      <c r="AL578" s="5"/>
      <c r="AM578" s="5"/>
      <c r="AT578" s="220"/>
      <c r="BB578" s="5"/>
    </row>
    <row r="579">
      <c r="A579" s="220"/>
      <c r="H579" s="5"/>
      <c r="P579" s="220"/>
      <c r="W579" s="5"/>
      <c r="X579" s="5"/>
      <c r="AE579" s="220"/>
      <c r="AL579" s="5"/>
      <c r="AM579" s="5"/>
      <c r="AT579" s="220"/>
      <c r="BB579" s="5"/>
    </row>
    <row r="580">
      <c r="A580" s="220"/>
      <c r="H580" s="5"/>
      <c r="P580" s="220"/>
      <c r="W580" s="5"/>
      <c r="X580" s="5"/>
      <c r="AE580" s="220"/>
      <c r="AL580" s="5"/>
      <c r="AM580" s="5"/>
      <c r="AT580" s="220"/>
      <c r="BB580" s="5"/>
    </row>
    <row r="581">
      <c r="A581" s="220"/>
      <c r="H581" s="5"/>
      <c r="P581" s="220"/>
      <c r="W581" s="5"/>
      <c r="X581" s="5"/>
      <c r="AE581" s="220"/>
      <c r="AL581" s="5"/>
      <c r="AM581" s="5"/>
      <c r="AT581" s="220"/>
      <c r="BB581" s="5"/>
    </row>
    <row r="582">
      <c r="A582" s="220"/>
      <c r="H582" s="5"/>
      <c r="P582" s="220"/>
      <c r="W582" s="5"/>
      <c r="X582" s="5"/>
      <c r="AE582" s="220"/>
      <c r="AL582" s="5"/>
      <c r="AM582" s="5"/>
      <c r="AT582" s="220"/>
      <c r="BB582" s="5"/>
    </row>
    <row r="583">
      <c r="A583" s="220"/>
      <c r="H583" s="5"/>
      <c r="P583" s="220"/>
      <c r="W583" s="5"/>
      <c r="X583" s="5"/>
      <c r="AE583" s="220"/>
      <c r="AL583" s="5"/>
      <c r="AM583" s="5"/>
      <c r="AT583" s="220"/>
      <c r="BB583" s="5"/>
    </row>
    <row r="584">
      <c r="A584" s="220"/>
      <c r="H584" s="5"/>
      <c r="P584" s="220"/>
      <c r="W584" s="5"/>
      <c r="X584" s="5"/>
      <c r="AE584" s="220"/>
      <c r="AL584" s="5"/>
      <c r="AM584" s="5"/>
      <c r="AT584" s="220"/>
      <c r="BB584" s="5"/>
    </row>
    <row r="585">
      <c r="A585" s="220"/>
      <c r="H585" s="5"/>
      <c r="P585" s="220"/>
      <c r="W585" s="5"/>
      <c r="X585" s="5"/>
      <c r="AE585" s="220"/>
      <c r="AL585" s="5"/>
      <c r="AM585" s="5"/>
      <c r="AT585" s="220"/>
      <c r="BB585" s="5"/>
    </row>
    <row r="586">
      <c r="A586" s="220"/>
      <c r="H586" s="5"/>
      <c r="P586" s="220"/>
      <c r="W586" s="5"/>
      <c r="X586" s="5"/>
      <c r="AE586" s="220"/>
      <c r="AL586" s="5"/>
      <c r="AM586" s="5"/>
      <c r="AT586" s="220"/>
      <c r="BB586" s="5"/>
    </row>
    <row r="587">
      <c r="A587" s="220"/>
      <c r="H587" s="5"/>
      <c r="P587" s="220"/>
      <c r="W587" s="5"/>
      <c r="X587" s="5"/>
      <c r="AE587" s="220"/>
      <c r="AL587" s="5"/>
      <c r="AM587" s="5"/>
      <c r="AT587" s="220"/>
      <c r="BB587" s="5"/>
    </row>
    <row r="588">
      <c r="A588" s="220"/>
      <c r="H588" s="5"/>
      <c r="P588" s="220"/>
      <c r="W588" s="5"/>
      <c r="X588" s="5"/>
      <c r="AE588" s="220"/>
      <c r="AL588" s="5"/>
      <c r="AM588" s="5"/>
      <c r="AT588" s="220"/>
      <c r="BB588" s="5"/>
    </row>
    <row r="589">
      <c r="A589" s="220"/>
      <c r="H589" s="5"/>
      <c r="P589" s="220"/>
      <c r="W589" s="5"/>
      <c r="X589" s="5"/>
      <c r="AE589" s="220"/>
      <c r="AL589" s="5"/>
      <c r="AM589" s="5"/>
      <c r="AT589" s="220"/>
      <c r="BB589" s="5"/>
    </row>
    <row r="590">
      <c r="A590" s="220"/>
      <c r="H590" s="5"/>
      <c r="P590" s="220"/>
      <c r="W590" s="5"/>
      <c r="X590" s="5"/>
      <c r="AE590" s="220"/>
      <c r="AL590" s="5"/>
      <c r="AM590" s="5"/>
      <c r="AT590" s="220"/>
      <c r="BB590" s="5"/>
    </row>
    <row r="591">
      <c r="A591" s="220"/>
      <c r="H591" s="5"/>
      <c r="P591" s="220"/>
      <c r="W591" s="5"/>
      <c r="X591" s="5"/>
      <c r="AE591" s="220"/>
      <c r="AL591" s="5"/>
      <c r="AM591" s="5"/>
      <c r="AT591" s="220"/>
      <c r="BB591" s="5"/>
    </row>
    <row r="592">
      <c r="A592" s="220"/>
      <c r="H592" s="5"/>
      <c r="P592" s="220"/>
      <c r="W592" s="5"/>
      <c r="X592" s="5"/>
      <c r="AE592" s="220"/>
      <c r="AL592" s="5"/>
      <c r="AM592" s="5"/>
      <c r="AT592" s="220"/>
      <c r="BB592" s="5"/>
    </row>
    <row r="593">
      <c r="A593" s="220"/>
      <c r="H593" s="5"/>
      <c r="P593" s="220"/>
      <c r="W593" s="5"/>
      <c r="X593" s="5"/>
      <c r="AE593" s="220"/>
      <c r="AL593" s="5"/>
      <c r="AM593" s="5"/>
      <c r="AT593" s="220"/>
      <c r="BB593" s="5"/>
    </row>
    <row r="594">
      <c r="A594" s="220"/>
      <c r="H594" s="5"/>
      <c r="P594" s="220"/>
      <c r="W594" s="5"/>
      <c r="X594" s="5"/>
      <c r="AE594" s="220"/>
      <c r="AL594" s="5"/>
      <c r="AM594" s="5"/>
      <c r="AT594" s="220"/>
      <c r="BB594" s="5"/>
    </row>
    <row r="595">
      <c r="A595" s="220"/>
      <c r="H595" s="5"/>
      <c r="P595" s="220"/>
      <c r="W595" s="5"/>
      <c r="X595" s="5"/>
      <c r="AE595" s="220"/>
      <c r="AL595" s="5"/>
      <c r="AM595" s="5"/>
      <c r="AT595" s="220"/>
      <c r="BB595" s="5"/>
    </row>
    <row r="596">
      <c r="A596" s="220"/>
      <c r="H596" s="5"/>
      <c r="P596" s="220"/>
      <c r="W596" s="5"/>
      <c r="X596" s="5"/>
      <c r="AE596" s="220"/>
      <c r="AL596" s="5"/>
      <c r="AM596" s="5"/>
      <c r="AT596" s="220"/>
      <c r="BB596" s="5"/>
    </row>
    <row r="597">
      <c r="A597" s="220"/>
      <c r="H597" s="5"/>
      <c r="P597" s="220"/>
      <c r="W597" s="5"/>
      <c r="X597" s="5"/>
      <c r="AE597" s="220"/>
      <c r="AL597" s="5"/>
      <c r="AM597" s="5"/>
      <c r="AT597" s="220"/>
      <c r="BB597" s="5"/>
    </row>
    <row r="598">
      <c r="A598" s="220"/>
      <c r="H598" s="5"/>
      <c r="P598" s="220"/>
      <c r="W598" s="5"/>
      <c r="X598" s="5"/>
      <c r="AE598" s="220"/>
      <c r="AL598" s="5"/>
      <c r="AM598" s="5"/>
      <c r="AT598" s="220"/>
      <c r="BB598" s="5"/>
    </row>
    <row r="599">
      <c r="A599" s="220"/>
      <c r="H599" s="5"/>
      <c r="P599" s="220"/>
      <c r="W599" s="5"/>
      <c r="X599" s="5"/>
      <c r="AE599" s="220"/>
      <c r="AL599" s="5"/>
      <c r="AM599" s="5"/>
      <c r="AT599" s="220"/>
      <c r="BB599" s="5"/>
    </row>
    <row r="600">
      <c r="A600" s="220"/>
      <c r="H600" s="5"/>
      <c r="P600" s="220"/>
      <c r="W600" s="5"/>
      <c r="X600" s="5"/>
      <c r="AE600" s="220"/>
      <c r="AL600" s="5"/>
      <c r="AM600" s="5"/>
      <c r="AT600" s="220"/>
      <c r="BB600" s="5"/>
    </row>
    <row r="601">
      <c r="A601" s="220"/>
      <c r="H601" s="5"/>
      <c r="P601" s="220"/>
      <c r="W601" s="5"/>
      <c r="X601" s="5"/>
      <c r="AE601" s="220"/>
      <c r="AL601" s="5"/>
      <c r="AM601" s="5"/>
      <c r="AT601" s="220"/>
      <c r="BB601" s="5"/>
    </row>
    <row r="602">
      <c r="A602" s="220"/>
      <c r="H602" s="5"/>
      <c r="P602" s="220"/>
      <c r="W602" s="5"/>
      <c r="X602" s="5"/>
      <c r="AE602" s="220"/>
      <c r="AL602" s="5"/>
      <c r="AM602" s="5"/>
      <c r="AT602" s="220"/>
      <c r="BB602" s="5"/>
    </row>
    <row r="603">
      <c r="A603" s="220"/>
      <c r="H603" s="5"/>
      <c r="P603" s="220"/>
      <c r="W603" s="5"/>
      <c r="X603" s="5"/>
      <c r="AE603" s="220"/>
      <c r="AL603" s="5"/>
      <c r="AM603" s="5"/>
      <c r="AT603" s="220"/>
      <c r="BB603" s="5"/>
    </row>
    <row r="604">
      <c r="A604" s="220"/>
      <c r="H604" s="5"/>
      <c r="P604" s="220"/>
      <c r="W604" s="5"/>
      <c r="X604" s="5"/>
      <c r="AE604" s="220"/>
      <c r="AL604" s="5"/>
      <c r="AM604" s="5"/>
      <c r="AT604" s="220"/>
      <c r="BB604" s="5"/>
    </row>
    <row r="605">
      <c r="A605" s="220"/>
      <c r="H605" s="5"/>
      <c r="P605" s="220"/>
      <c r="W605" s="5"/>
      <c r="X605" s="5"/>
      <c r="AE605" s="220"/>
      <c r="AL605" s="5"/>
      <c r="AM605" s="5"/>
      <c r="AT605" s="220"/>
      <c r="BB605" s="5"/>
    </row>
    <row r="606">
      <c r="A606" s="220"/>
      <c r="H606" s="5"/>
      <c r="P606" s="220"/>
      <c r="W606" s="5"/>
      <c r="X606" s="5"/>
      <c r="AE606" s="220"/>
      <c r="AL606" s="5"/>
      <c r="AM606" s="5"/>
      <c r="AT606" s="220"/>
      <c r="BB606" s="5"/>
    </row>
    <row r="607">
      <c r="A607" s="220"/>
      <c r="H607" s="5"/>
      <c r="P607" s="220"/>
      <c r="W607" s="5"/>
      <c r="X607" s="5"/>
      <c r="AE607" s="220"/>
      <c r="AL607" s="5"/>
      <c r="AM607" s="5"/>
      <c r="AT607" s="220"/>
      <c r="BB607" s="5"/>
    </row>
    <row r="608">
      <c r="A608" s="220"/>
      <c r="H608" s="5"/>
      <c r="P608" s="220"/>
      <c r="W608" s="5"/>
      <c r="X608" s="5"/>
      <c r="AE608" s="220"/>
      <c r="AL608" s="5"/>
      <c r="AM608" s="5"/>
      <c r="AT608" s="220"/>
      <c r="BB608" s="5"/>
    </row>
    <row r="609">
      <c r="A609" s="220"/>
      <c r="H609" s="5"/>
      <c r="P609" s="220"/>
      <c r="W609" s="5"/>
      <c r="X609" s="5"/>
      <c r="AE609" s="220"/>
      <c r="AL609" s="5"/>
      <c r="AM609" s="5"/>
      <c r="AT609" s="220"/>
      <c r="BB609" s="5"/>
    </row>
    <row r="610">
      <c r="A610" s="220"/>
      <c r="H610" s="5"/>
      <c r="P610" s="220"/>
      <c r="W610" s="5"/>
      <c r="X610" s="5"/>
      <c r="AE610" s="220"/>
      <c r="AL610" s="5"/>
      <c r="AM610" s="5"/>
      <c r="AT610" s="220"/>
      <c r="BB610" s="5"/>
    </row>
    <row r="611">
      <c r="A611" s="220"/>
      <c r="H611" s="5"/>
      <c r="P611" s="220"/>
      <c r="W611" s="5"/>
      <c r="X611" s="5"/>
      <c r="AE611" s="220"/>
      <c r="AL611" s="5"/>
      <c r="AM611" s="5"/>
      <c r="AT611" s="220"/>
      <c r="BB611" s="5"/>
    </row>
    <row r="612">
      <c r="A612" s="220"/>
      <c r="H612" s="5"/>
      <c r="P612" s="220"/>
      <c r="W612" s="5"/>
      <c r="X612" s="5"/>
      <c r="AE612" s="220"/>
      <c r="AL612" s="5"/>
      <c r="AM612" s="5"/>
      <c r="AT612" s="220"/>
      <c r="BB612" s="5"/>
    </row>
    <row r="613">
      <c r="A613" s="220"/>
      <c r="H613" s="5"/>
      <c r="P613" s="220"/>
      <c r="W613" s="5"/>
      <c r="X613" s="5"/>
      <c r="AE613" s="220"/>
      <c r="AL613" s="5"/>
      <c r="AM613" s="5"/>
      <c r="AT613" s="220"/>
      <c r="BB613" s="5"/>
    </row>
    <row r="614">
      <c r="A614" s="220"/>
      <c r="H614" s="5"/>
      <c r="P614" s="220"/>
      <c r="W614" s="5"/>
      <c r="X614" s="5"/>
      <c r="AE614" s="220"/>
      <c r="AL614" s="5"/>
      <c r="AM614" s="5"/>
      <c r="AT614" s="220"/>
      <c r="BB614" s="5"/>
    </row>
    <row r="615">
      <c r="A615" s="220"/>
      <c r="H615" s="5"/>
      <c r="P615" s="220"/>
      <c r="W615" s="5"/>
      <c r="X615" s="5"/>
      <c r="AE615" s="220"/>
      <c r="AL615" s="5"/>
      <c r="AM615" s="5"/>
      <c r="AT615" s="220"/>
      <c r="BB615" s="5"/>
    </row>
    <row r="616">
      <c r="A616" s="220"/>
      <c r="H616" s="5"/>
      <c r="P616" s="220"/>
      <c r="W616" s="5"/>
      <c r="X616" s="5"/>
      <c r="AE616" s="220"/>
      <c r="AL616" s="5"/>
      <c r="AM616" s="5"/>
      <c r="AT616" s="220"/>
      <c r="BB616" s="5"/>
    </row>
    <row r="617">
      <c r="A617" s="220"/>
      <c r="H617" s="5"/>
      <c r="P617" s="220"/>
      <c r="W617" s="5"/>
      <c r="X617" s="5"/>
      <c r="AE617" s="220"/>
      <c r="AL617" s="5"/>
      <c r="AM617" s="5"/>
      <c r="AT617" s="220"/>
      <c r="BB617" s="5"/>
    </row>
    <row r="618">
      <c r="A618" s="220"/>
      <c r="H618" s="5"/>
      <c r="P618" s="220"/>
      <c r="W618" s="5"/>
      <c r="X618" s="5"/>
      <c r="AE618" s="220"/>
      <c r="AL618" s="5"/>
      <c r="AM618" s="5"/>
      <c r="AT618" s="220"/>
      <c r="BB618" s="5"/>
    </row>
    <row r="619">
      <c r="A619" s="220"/>
      <c r="H619" s="5"/>
      <c r="P619" s="220"/>
      <c r="W619" s="5"/>
      <c r="X619" s="5"/>
      <c r="AE619" s="220"/>
      <c r="AL619" s="5"/>
      <c r="AM619" s="5"/>
      <c r="AT619" s="220"/>
      <c r="BB619" s="5"/>
    </row>
    <row r="620">
      <c r="A620" s="220"/>
      <c r="H620" s="5"/>
      <c r="P620" s="220"/>
      <c r="W620" s="5"/>
      <c r="X620" s="5"/>
      <c r="AE620" s="220"/>
      <c r="AL620" s="5"/>
      <c r="AM620" s="5"/>
      <c r="AT620" s="220"/>
      <c r="BB620" s="5"/>
    </row>
    <row r="621">
      <c r="A621" s="220"/>
      <c r="H621" s="5"/>
      <c r="P621" s="220"/>
      <c r="W621" s="5"/>
      <c r="X621" s="5"/>
      <c r="AE621" s="220"/>
      <c r="AL621" s="5"/>
      <c r="AM621" s="5"/>
      <c r="AT621" s="220"/>
      <c r="BB621" s="5"/>
    </row>
    <row r="622">
      <c r="A622" s="220"/>
      <c r="H622" s="5"/>
      <c r="P622" s="220"/>
      <c r="W622" s="5"/>
      <c r="X622" s="5"/>
      <c r="AE622" s="220"/>
      <c r="AL622" s="5"/>
      <c r="AM622" s="5"/>
      <c r="AT622" s="220"/>
      <c r="BB622" s="5"/>
    </row>
    <row r="623">
      <c r="A623" s="220"/>
      <c r="H623" s="5"/>
      <c r="P623" s="220"/>
      <c r="W623" s="5"/>
      <c r="X623" s="5"/>
      <c r="AE623" s="220"/>
      <c r="AL623" s="5"/>
      <c r="AM623" s="5"/>
      <c r="AT623" s="220"/>
      <c r="BB623" s="5"/>
    </row>
    <row r="624">
      <c r="A624" s="220"/>
      <c r="H624" s="5"/>
      <c r="P624" s="220"/>
      <c r="W624" s="5"/>
      <c r="X624" s="5"/>
      <c r="AE624" s="220"/>
      <c r="AL624" s="5"/>
      <c r="AM624" s="5"/>
      <c r="AT624" s="220"/>
      <c r="BB624" s="5"/>
    </row>
    <row r="625">
      <c r="A625" s="220"/>
      <c r="H625" s="5"/>
      <c r="P625" s="220"/>
      <c r="W625" s="5"/>
      <c r="X625" s="5"/>
      <c r="AE625" s="220"/>
      <c r="AL625" s="5"/>
      <c r="AM625" s="5"/>
      <c r="AT625" s="220"/>
      <c r="BB625" s="5"/>
    </row>
    <row r="626">
      <c r="A626" s="220"/>
      <c r="H626" s="5"/>
      <c r="P626" s="220"/>
      <c r="W626" s="5"/>
      <c r="X626" s="5"/>
      <c r="AE626" s="220"/>
      <c r="AL626" s="5"/>
      <c r="AM626" s="5"/>
      <c r="AT626" s="220"/>
      <c r="BB626" s="5"/>
    </row>
    <row r="627">
      <c r="A627" s="220"/>
      <c r="H627" s="5"/>
      <c r="P627" s="220"/>
      <c r="W627" s="5"/>
      <c r="X627" s="5"/>
      <c r="AE627" s="220"/>
      <c r="AL627" s="5"/>
      <c r="AM627" s="5"/>
      <c r="AT627" s="220"/>
      <c r="BB627" s="5"/>
    </row>
    <row r="628">
      <c r="A628" s="220"/>
      <c r="H628" s="5"/>
      <c r="P628" s="220"/>
      <c r="W628" s="5"/>
      <c r="X628" s="5"/>
      <c r="AE628" s="220"/>
      <c r="AL628" s="5"/>
      <c r="AM628" s="5"/>
      <c r="AT628" s="220"/>
      <c r="BB628" s="5"/>
    </row>
    <row r="629">
      <c r="A629" s="220"/>
      <c r="H629" s="5"/>
      <c r="P629" s="220"/>
      <c r="W629" s="5"/>
      <c r="X629" s="5"/>
      <c r="AE629" s="220"/>
      <c r="AL629" s="5"/>
      <c r="AM629" s="5"/>
      <c r="AT629" s="220"/>
      <c r="BB629" s="5"/>
    </row>
    <row r="630">
      <c r="A630" s="220"/>
      <c r="H630" s="5"/>
      <c r="P630" s="220"/>
      <c r="W630" s="5"/>
      <c r="X630" s="5"/>
      <c r="AE630" s="220"/>
      <c r="AL630" s="5"/>
      <c r="AM630" s="5"/>
      <c r="AT630" s="220"/>
      <c r="BB630" s="5"/>
    </row>
    <row r="631">
      <c r="A631" s="220"/>
      <c r="H631" s="5"/>
      <c r="P631" s="220"/>
      <c r="W631" s="5"/>
      <c r="X631" s="5"/>
      <c r="AE631" s="220"/>
      <c r="AL631" s="5"/>
      <c r="AM631" s="5"/>
      <c r="AT631" s="220"/>
      <c r="BB631" s="5"/>
    </row>
    <row r="632">
      <c r="A632" s="220"/>
      <c r="H632" s="5"/>
      <c r="P632" s="220"/>
      <c r="W632" s="5"/>
      <c r="X632" s="5"/>
      <c r="AE632" s="220"/>
      <c r="AL632" s="5"/>
      <c r="AM632" s="5"/>
      <c r="AT632" s="220"/>
      <c r="BB632" s="5"/>
    </row>
    <row r="633">
      <c r="A633" s="220"/>
      <c r="H633" s="5"/>
      <c r="P633" s="220"/>
      <c r="W633" s="5"/>
      <c r="X633" s="5"/>
      <c r="AE633" s="220"/>
      <c r="AL633" s="5"/>
      <c r="AM633" s="5"/>
      <c r="AT633" s="220"/>
      <c r="BB633" s="5"/>
    </row>
    <row r="634">
      <c r="A634" s="220"/>
      <c r="H634" s="5"/>
      <c r="P634" s="220"/>
      <c r="W634" s="5"/>
      <c r="X634" s="5"/>
      <c r="AE634" s="220"/>
      <c r="AL634" s="5"/>
      <c r="AM634" s="5"/>
      <c r="AT634" s="220"/>
      <c r="BB634" s="5"/>
    </row>
    <row r="635">
      <c r="A635" s="220"/>
      <c r="H635" s="5"/>
      <c r="P635" s="220"/>
      <c r="W635" s="5"/>
      <c r="X635" s="5"/>
      <c r="AE635" s="220"/>
      <c r="AL635" s="5"/>
      <c r="AM635" s="5"/>
      <c r="AT635" s="220"/>
      <c r="BB635" s="5"/>
    </row>
    <row r="636">
      <c r="A636" s="220"/>
      <c r="H636" s="5"/>
      <c r="P636" s="220"/>
      <c r="W636" s="5"/>
      <c r="X636" s="5"/>
      <c r="AE636" s="220"/>
      <c r="AL636" s="5"/>
      <c r="AM636" s="5"/>
      <c r="AT636" s="220"/>
      <c r="BB636" s="5"/>
    </row>
    <row r="637">
      <c r="A637" s="220"/>
      <c r="H637" s="5"/>
      <c r="P637" s="220"/>
      <c r="W637" s="5"/>
      <c r="X637" s="5"/>
      <c r="AE637" s="220"/>
      <c r="AL637" s="5"/>
      <c r="AM637" s="5"/>
      <c r="AT637" s="220"/>
      <c r="BB637" s="5"/>
    </row>
    <row r="638">
      <c r="A638" s="220"/>
      <c r="H638" s="5"/>
      <c r="P638" s="220"/>
      <c r="W638" s="5"/>
      <c r="X638" s="5"/>
      <c r="AE638" s="220"/>
      <c r="AL638" s="5"/>
      <c r="AM638" s="5"/>
      <c r="AT638" s="220"/>
      <c r="BB638" s="5"/>
    </row>
    <row r="639">
      <c r="A639" s="220"/>
      <c r="H639" s="5"/>
      <c r="P639" s="220"/>
      <c r="W639" s="5"/>
      <c r="X639" s="5"/>
      <c r="AE639" s="220"/>
      <c r="AL639" s="5"/>
      <c r="AM639" s="5"/>
      <c r="AT639" s="220"/>
      <c r="BB639" s="5"/>
    </row>
    <row r="640">
      <c r="A640" s="220"/>
      <c r="H640" s="5"/>
      <c r="P640" s="220"/>
      <c r="W640" s="5"/>
      <c r="X640" s="5"/>
      <c r="AE640" s="220"/>
      <c r="AL640" s="5"/>
      <c r="AM640" s="5"/>
      <c r="AT640" s="220"/>
      <c r="BB640" s="5"/>
    </row>
    <row r="641">
      <c r="A641" s="220"/>
      <c r="H641" s="5"/>
      <c r="P641" s="220"/>
      <c r="W641" s="5"/>
      <c r="X641" s="5"/>
      <c r="AE641" s="220"/>
      <c r="AL641" s="5"/>
      <c r="AM641" s="5"/>
      <c r="AT641" s="220"/>
      <c r="BB641" s="5"/>
    </row>
    <row r="642">
      <c r="A642" s="220"/>
      <c r="H642" s="5"/>
      <c r="P642" s="220"/>
      <c r="W642" s="5"/>
      <c r="X642" s="5"/>
      <c r="AE642" s="220"/>
      <c r="AL642" s="5"/>
      <c r="AM642" s="5"/>
      <c r="AT642" s="220"/>
      <c r="BB642" s="5"/>
    </row>
    <row r="643">
      <c r="A643" s="220"/>
      <c r="H643" s="5"/>
      <c r="P643" s="220"/>
      <c r="W643" s="5"/>
      <c r="X643" s="5"/>
      <c r="AE643" s="220"/>
      <c r="AL643" s="5"/>
      <c r="AM643" s="5"/>
      <c r="AT643" s="220"/>
      <c r="BB643" s="5"/>
    </row>
    <row r="644">
      <c r="A644" s="220"/>
      <c r="H644" s="5"/>
      <c r="P644" s="220"/>
      <c r="W644" s="5"/>
      <c r="X644" s="5"/>
      <c r="AE644" s="220"/>
      <c r="AL644" s="5"/>
      <c r="AM644" s="5"/>
      <c r="AT644" s="220"/>
      <c r="BB644" s="5"/>
    </row>
    <row r="645">
      <c r="A645" s="220"/>
      <c r="H645" s="5"/>
      <c r="P645" s="220"/>
      <c r="W645" s="5"/>
      <c r="X645" s="5"/>
      <c r="AE645" s="220"/>
      <c r="AL645" s="5"/>
      <c r="AM645" s="5"/>
      <c r="AT645" s="220"/>
      <c r="BB645" s="5"/>
    </row>
    <row r="646">
      <c r="A646" s="220"/>
      <c r="H646" s="5"/>
      <c r="P646" s="220"/>
      <c r="W646" s="5"/>
      <c r="X646" s="5"/>
      <c r="AE646" s="220"/>
      <c r="AL646" s="5"/>
      <c r="AM646" s="5"/>
      <c r="AT646" s="220"/>
      <c r="BB646" s="5"/>
    </row>
    <row r="647">
      <c r="A647" s="220"/>
      <c r="H647" s="5"/>
      <c r="P647" s="220"/>
      <c r="W647" s="5"/>
      <c r="X647" s="5"/>
      <c r="AE647" s="220"/>
      <c r="AL647" s="5"/>
      <c r="AM647" s="5"/>
      <c r="AT647" s="220"/>
      <c r="BB647" s="5"/>
    </row>
    <row r="648">
      <c r="A648" s="220"/>
      <c r="H648" s="5"/>
      <c r="P648" s="220"/>
      <c r="W648" s="5"/>
      <c r="X648" s="5"/>
      <c r="AE648" s="220"/>
      <c r="AL648" s="5"/>
      <c r="AM648" s="5"/>
      <c r="AT648" s="220"/>
      <c r="BB648" s="5"/>
    </row>
    <row r="649">
      <c r="A649" s="220"/>
      <c r="H649" s="5"/>
      <c r="P649" s="220"/>
      <c r="W649" s="5"/>
      <c r="X649" s="5"/>
      <c r="AE649" s="220"/>
      <c r="AL649" s="5"/>
      <c r="AM649" s="5"/>
      <c r="AT649" s="220"/>
      <c r="BB649" s="5"/>
    </row>
    <row r="650">
      <c r="A650" s="220"/>
      <c r="H650" s="5"/>
      <c r="P650" s="220"/>
      <c r="W650" s="5"/>
      <c r="X650" s="5"/>
      <c r="AE650" s="220"/>
      <c r="AL650" s="5"/>
      <c r="AM650" s="5"/>
      <c r="AT650" s="220"/>
      <c r="BB650" s="5"/>
    </row>
    <row r="651">
      <c r="A651" s="220"/>
      <c r="H651" s="5"/>
      <c r="P651" s="220"/>
      <c r="W651" s="5"/>
      <c r="X651" s="5"/>
      <c r="AE651" s="220"/>
      <c r="AL651" s="5"/>
      <c r="AM651" s="5"/>
      <c r="AT651" s="220"/>
      <c r="BB651" s="5"/>
    </row>
    <row r="652">
      <c r="A652" s="220"/>
      <c r="H652" s="5"/>
      <c r="P652" s="220"/>
      <c r="W652" s="5"/>
      <c r="X652" s="5"/>
      <c r="AE652" s="220"/>
      <c r="AL652" s="5"/>
      <c r="AM652" s="5"/>
      <c r="AT652" s="220"/>
      <c r="BB652" s="5"/>
    </row>
    <row r="653">
      <c r="A653" s="220"/>
      <c r="H653" s="5"/>
      <c r="P653" s="220"/>
      <c r="W653" s="5"/>
      <c r="X653" s="5"/>
      <c r="AE653" s="220"/>
      <c r="AL653" s="5"/>
      <c r="AM653" s="5"/>
      <c r="AT653" s="220"/>
      <c r="BB653" s="5"/>
    </row>
    <row r="654">
      <c r="A654" s="220"/>
      <c r="H654" s="5"/>
      <c r="P654" s="220"/>
      <c r="W654" s="5"/>
      <c r="X654" s="5"/>
      <c r="AE654" s="220"/>
      <c r="AL654" s="5"/>
      <c r="AM654" s="5"/>
      <c r="AT654" s="220"/>
      <c r="BB654" s="5"/>
    </row>
    <row r="655">
      <c r="A655" s="220"/>
      <c r="H655" s="5"/>
      <c r="P655" s="220"/>
      <c r="W655" s="5"/>
      <c r="X655" s="5"/>
      <c r="AE655" s="220"/>
      <c r="AL655" s="5"/>
      <c r="AM655" s="5"/>
      <c r="AT655" s="220"/>
      <c r="BB655" s="5"/>
    </row>
    <row r="656">
      <c r="A656" s="220"/>
      <c r="H656" s="5"/>
      <c r="P656" s="220"/>
      <c r="W656" s="5"/>
      <c r="X656" s="5"/>
      <c r="AE656" s="220"/>
      <c r="AL656" s="5"/>
      <c r="AM656" s="5"/>
      <c r="AT656" s="220"/>
      <c r="BB656" s="5"/>
    </row>
    <row r="657">
      <c r="A657" s="220"/>
      <c r="H657" s="5"/>
      <c r="P657" s="220"/>
      <c r="W657" s="5"/>
      <c r="X657" s="5"/>
      <c r="AE657" s="220"/>
      <c r="AL657" s="5"/>
      <c r="AM657" s="5"/>
      <c r="AT657" s="220"/>
      <c r="BB657" s="5"/>
    </row>
    <row r="658">
      <c r="A658" s="220"/>
      <c r="H658" s="5"/>
      <c r="P658" s="220"/>
      <c r="W658" s="5"/>
      <c r="X658" s="5"/>
      <c r="AE658" s="220"/>
      <c r="AL658" s="5"/>
      <c r="AM658" s="5"/>
      <c r="AT658" s="220"/>
      <c r="BB658" s="5"/>
    </row>
    <row r="659">
      <c r="A659" s="220"/>
      <c r="H659" s="5"/>
      <c r="P659" s="220"/>
      <c r="W659" s="5"/>
      <c r="X659" s="5"/>
      <c r="AE659" s="220"/>
      <c r="AL659" s="5"/>
      <c r="AM659" s="5"/>
      <c r="AT659" s="220"/>
      <c r="BB659" s="5"/>
    </row>
    <row r="660">
      <c r="A660" s="220"/>
      <c r="H660" s="5"/>
      <c r="P660" s="220"/>
      <c r="W660" s="5"/>
      <c r="X660" s="5"/>
      <c r="AE660" s="220"/>
      <c r="AL660" s="5"/>
      <c r="AM660" s="5"/>
      <c r="AT660" s="220"/>
      <c r="BB660" s="5"/>
    </row>
    <row r="661">
      <c r="A661" s="220"/>
      <c r="H661" s="5"/>
      <c r="P661" s="220"/>
      <c r="W661" s="5"/>
      <c r="X661" s="5"/>
      <c r="AE661" s="220"/>
      <c r="AL661" s="5"/>
      <c r="AM661" s="5"/>
      <c r="AT661" s="220"/>
      <c r="BB661" s="5"/>
    </row>
    <row r="662">
      <c r="A662" s="220"/>
      <c r="H662" s="5"/>
      <c r="P662" s="220"/>
      <c r="W662" s="5"/>
      <c r="X662" s="5"/>
      <c r="AE662" s="220"/>
      <c r="AL662" s="5"/>
      <c r="AM662" s="5"/>
      <c r="AT662" s="220"/>
      <c r="BB662" s="5"/>
    </row>
    <row r="663">
      <c r="A663" s="220"/>
      <c r="H663" s="5"/>
      <c r="P663" s="220"/>
      <c r="W663" s="5"/>
      <c r="X663" s="5"/>
      <c r="AE663" s="220"/>
      <c r="AL663" s="5"/>
      <c r="AM663" s="5"/>
      <c r="AT663" s="220"/>
      <c r="BB663" s="5"/>
    </row>
    <row r="664">
      <c r="A664" s="220"/>
      <c r="H664" s="5"/>
      <c r="P664" s="220"/>
      <c r="W664" s="5"/>
      <c r="X664" s="5"/>
      <c r="AE664" s="220"/>
      <c r="AL664" s="5"/>
      <c r="AM664" s="5"/>
      <c r="AT664" s="220"/>
      <c r="BB664" s="5"/>
    </row>
    <row r="665">
      <c r="A665" s="220"/>
      <c r="H665" s="5"/>
      <c r="P665" s="220"/>
      <c r="W665" s="5"/>
      <c r="X665" s="5"/>
      <c r="AE665" s="220"/>
      <c r="AL665" s="5"/>
      <c r="AM665" s="5"/>
      <c r="AT665" s="220"/>
      <c r="BB665" s="5"/>
    </row>
    <row r="666">
      <c r="A666" s="220"/>
      <c r="H666" s="5"/>
      <c r="P666" s="220"/>
      <c r="W666" s="5"/>
      <c r="X666" s="5"/>
      <c r="AE666" s="220"/>
      <c r="AL666" s="5"/>
      <c r="AM666" s="5"/>
      <c r="AT666" s="220"/>
      <c r="BB666" s="5"/>
    </row>
    <row r="667">
      <c r="A667" s="220"/>
      <c r="H667" s="5"/>
      <c r="P667" s="220"/>
      <c r="W667" s="5"/>
      <c r="X667" s="5"/>
      <c r="AE667" s="220"/>
      <c r="AL667" s="5"/>
      <c r="AM667" s="5"/>
      <c r="AT667" s="220"/>
      <c r="BB667" s="5"/>
    </row>
    <row r="668">
      <c r="A668" s="220"/>
      <c r="H668" s="5"/>
      <c r="P668" s="220"/>
      <c r="W668" s="5"/>
      <c r="X668" s="5"/>
      <c r="AE668" s="220"/>
      <c r="AL668" s="5"/>
      <c r="AM668" s="5"/>
      <c r="AT668" s="220"/>
      <c r="BB668" s="5"/>
    </row>
    <row r="669">
      <c r="A669" s="220"/>
      <c r="H669" s="5"/>
      <c r="P669" s="220"/>
      <c r="W669" s="5"/>
      <c r="X669" s="5"/>
      <c r="AE669" s="220"/>
      <c r="AL669" s="5"/>
      <c r="AM669" s="5"/>
      <c r="AT669" s="220"/>
      <c r="BB669" s="5"/>
    </row>
    <row r="670">
      <c r="A670" s="220"/>
      <c r="H670" s="5"/>
      <c r="P670" s="220"/>
      <c r="W670" s="5"/>
      <c r="X670" s="5"/>
      <c r="AE670" s="220"/>
      <c r="AL670" s="5"/>
      <c r="AM670" s="5"/>
      <c r="AT670" s="220"/>
      <c r="BB670" s="5"/>
    </row>
    <row r="671">
      <c r="A671" s="220"/>
      <c r="H671" s="5"/>
      <c r="P671" s="220"/>
      <c r="W671" s="5"/>
      <c r="X671" s="5"/>
      <c r="AE671" s="220"/>
      <c r="AL671" s="5"/>
      <c r="AM671" s="5"/>
      <c r="AT671" s="220"/>
      <c r="BB671" s="5"/>
    </row>
    <row r="672">
      <c r="A672" s="220"/>
      <c r="H672" s="5"/>
      <c r="P672" s="220"/>
      <c r="W672" s="5"/>
      <c r="X672" s="5"/>
      <c r="AE672" s="220"/>
      <c r="AL672" s="5"/>
      <c r="AM672" s="5"/>
      <c r="AT672" s="220"/>
      <c r="BB672" s="5"/>
    </row>
    <row r="673">
      <c r="A673" s="220"/>
      <c r="H673" s="5"/>
      <c r="P673" s="220"/>
      <c r="W673" s="5"/>
      <c r="X673" s="5"/>
      <c r="AE673" s="220"/>
      <c r="AL673" s="5"/>
      <c r="AM673" s="5"/>
      <c r="AT673" s="220"/>
      <c r="BB673" s="5"/>
    </row>
    <row r="674">
      <c r="A674" s="220"/>
      <c r="H674" s="5"/>
      <c r="P674" s="220"/>
      <c r="W674" s="5"/>
      <c r="X674" s="5"/>
      <c r="AE674" s="220"/>
      <c r="AL674" s="5"/>
      <c r="AM674" s="5"/>
      <c r="AT674" s="220"/>
      <c r="BB674" s="5"/>
    </row>
    <row r="675">
      <c r="A675" s="220"/>
      <c r="H675" s="5"/>
      <c r="P675" s="220"/>
      <c r="W675" s="5"/>
      <c r="X675" s="5"/>
      <c r="AE675" s="220"/>
      <c r="AL675" s="5"/>
      <c r="AM675" s="5"/>
      <c r="AT675" s="220"/>
      <c r="BB675" s="5"/>
    </row>
    <row r="676">
      <c r="A676" s="220"/>
      <c r="H676" s="5"/>
      <c r="P676" s="220"/>
      <c r="W676" s="5"/>
      <c r="X676" s="5"/>
      <c r="AE676" s="220"/>
      <c r="AL676" s="5"/>
      <c r="AM676" s="5"/>
      <c r="AT676" s="220"/>
      <c r="BB676" s="5"/>
    </row>
    <row r="677">
      <c r="A677" s="220"/>
      <c r="H677" s="5"/>
      <c r="P677" s="220"/>
      <c r="W677" s="5"/>
      <c r="X677" s="5"/>
      <c r="AE677" s="220"/>
      <c r="AL677" s="5"/>
      <c r="AM677" s="5"/>
      <c r="AT677" s="220"/>
      <c r="BB677" s="5"/>
    </row>
    <row r="678">
      <c r="A678" s="220"/>
      <c r="H678" s="5"/>
      <c r="P678" s="220"/>
      <c r="W678" s="5"/>
      <c r="X678" s="5"/>
      <c r="AE678" s="220"/>
      <c r="AL678" s="5"/>
      <c r="AM678" s="5"/>
      <c r="AT678" s="220"/>
      <c r="BB678" s="5"/>
    </row>
    <row r="679">
      <c r="A679" s="220"/>
      <c r="H679" s="5"/>
      <c r="P679" s="220"/>
      <c r="W679" s="5"/>
      <c r="X679" s="5"/>
      <c r="AE679" s="220"/>
      <c r="AL679" s="5"/>
      <c r="AM679" s="5"/>
      <c r="AT679" s="220"/>
      <c r="BB679" s="5"/>
    </row>
    <row r="680">
      <c r="A680" s="220"/>
      <c r="H680" s="5"/>
      <c r="P680" s="220"/>
      <c r="W680" s="5"/>
      <c r="X680" s="5"/>
      <c r="AE680" s="220"/>
      <c r="AL680" s="5"/>
      <c r="AM680" s="5"/>
      <c r="AT680" s="220"/>
      <c r="BB680" s="5"/>
    </row>
    <row r="681">
      <c r="A681" s="220"/>
      <c r="H681" s="5"/>
      <c r="P681" s="220"/>
      <c r="W681" s="5"/>
      <c r="X681" s="5"/>
      <c r="AE681" s="220"/>
      <c r="AL681" s="5"/>
      <c r="AM681" s="5"/>
      <c r="AT681" s="220"/>
      <c r="BB681" s="5"/>
    </row>
    <row r="682">
      <c r="A682" s="220"/>
      <c r="H682" s="5"/>
      <c r="P682" s="220"/>
      <c r="W682" s="5"/>
      <c r="X682" s="5"/>
      <c r="AE682" s="220"/>
      <c r="AL682" s="5"/>
      <c r="AM682" s="5"/>
      <c r="AT682" s="220"/>
      <c r="BB682" s="5"/>
    </row>
    <row r="683">
      <c r="A683" s="220"/>
      <c r="H683" s="5"/>
      <c r="P683" s="220"/>
      <c r="W683" s="5"/>
      <c r="X683" s="5"/>
      <c r="AE683" s="220"/>
      <c r="AL683" s="5"/>
      <c r="AM683" s="5"/>
      <c r="AT683" s="220"/>
      <c r="BB683" s="5"/>
    </row>
    <row r="684">
      <c r="A684" s="220"/>
      <c r="H684" s="5"/>
      <c r="P684" s="220"/>
      <c r="W684" s="5"/>
      <c r="X684" s="5"/>
      <c r="AE684" s="220"/>
      <c r="AL684" s="5"/>
      <c r="AM684" s="5"/>
      <c r="AT684" s="220"/>
      <c r="BB684" s="5"/>
    </row>
    <row r="685">
      <c r="A685" s="220"/>
      <c r="H685" s="5"/>
      <c r="P685" s="220"/>
      <c r="W685" s="5"/>
      <c r="X685" s="5"/>
      <c r="AE685" s="220"/>
      <c r="AL685" s="5"/>
      <c r="AM685" s="5"/>
      <c r="AT685" s="220"/>
      <c r="BB685" s="5"/>
    </row>
    <row r="686">
      <c r="A686" s="220"/>
      <c r="H686" s="5"/>
      <c r="P686" s="220"/>
      <c r="W686" s="5"/>
      <c r="X686" s="5"/>
      <c r="AE686" s="220"/>
      <c r="AL686" s="5"/>
      <c r="AM686" s="5"/>
      <c r="AT686" s="220"/>
      <c r="BB686" s="5"/>
    </row>
    <row r="687">
      <c r="A687" s="220"/>
      <c r="H687" s="5"/>
      <c r="P687" s="220"/>
      <c r="W687" s="5"/>
      <c r="X687" s="5"/>
      <c r="AE687" s="220"/>
      <c r="AL687" s="5"/>
      <c r="AM687" s="5"/>
      <c r="AT687" s="220"/>
      <c r="BB687" s="5"/>
    </row>
    <row r="688">
      <c r="A688" s="220"/>
      <c r="H688" s="5"/>
      <c r="P688" s="220"/>
      <c r="W688" s="5"/>
      <c r="X688" s="5"/>
      <c r="AE688" s="220"/>
      <c r="AL688" s="5"/>
      <c r="AM688" s="5"/>
      <c r="AT688" s="220"/>
      <c r="BB688" s="5"/>
    </row>
    <row r="689">
      <c r="A689" s="220"/>
      <c r="H689" s="5"/>
      <c r="P689" s="220"/>
      <c r="W689" s="5"/>
      <c r="X689" s="5"/>
      <c r="AE689" s="220"/>
      <c r="AL689" s="5"/>
      <c r="AM689" s="5"/>
      <c r="AT689" s="220"/>
      <c r="BB689" s="5"/>
    </row>
    <row r="690">
      <c r="A690" s="220"/>
      <c r="H690" s="5"/>
      <c r="P690" s="220"/>
      <c r="W690" s="5"/>
      <c r="X690" s="5"/>
      <c r="AE690" s="220"/>
      <c r="AL690" s="5"/>
      <c r="AM690" s="5"/>
      <c r="AT690" s="220"/>
      <c r="BB690" s="5"/>
    </row>
    <row r="691">
      <c r="A691" s="220"/>
      <c r="H691" s="5"/>
      <c r="P691" s="220"/>
      <c r="W691" s="5"/>
      <c r="X691" s="5"/>
      <c r="AE691" s="220"/>
      <c r="AL691" s="5"/>
      <c r="AM691" s="5"/>
      <c r="AT691" s="220"/>
      <c r="BB691" s="5"/>
    </row>
    <row r="692">
      <c r="A692" s="220"/>
      <c r="H692" s="5"/>
      <c r="P692" s="220"/>
      <c r="W692" s="5"/>
      <c r="X692" s="5"/>
      <c r="AE692" s="220"/>
      <c r="AL692" s="5"/>
      <c r="AM692" s="5"/>
      <c r="AT692" s="220"/>
      <c r="BB692" s="5"/>
    </row>
    <row r="693">
      <c r="A693" s="220"/>
      <c r="H693" s="5"/>
      <c r="P693" s="220"/>
      <c r="W693" s="5"/>
      <c r="X693" s="5"/>
      <c r="AE693" s="220"/>
      <c r="AL693" s="5"/>
      <c r="AM693" s="5"/>
      <c r="AT693" s="220"/>
      <c r="BB693" s="5"/>
    </row>
    <row r="694">
      <c r="A694" s="220"/>
      <c r="H694" s="5"/>
      <c r="P694" s="220"/>
      <c r="W694" s="5"/>
      <c r="X694" s="5"/>
      <c r="AE694" s="220"/>
      <c r="AL694" s="5"/>
      <c r="AM694" s="5"/>
      <c r="AT694" s="220"/>
      <c r="BB694" s="5"/>
    </row>
    <row r="695">
      <c r="A695" s="220"/>
      <c r="H695" s="5"/>
      <c r="P695" s="220"/>
      <c r="W695" s="5"/>
      <c r="X695" s="5"/>
      <c r="AE695" s="220"/>
      <c r="AL695" s="5"/>
      <c r="AM695" s="5"/>
      <c r="AT695" s="220"/>
      <c r="BB695" s="5"/>
    </row>
    <row r="696">
      <c r="A696" s="220"/>
      <c r="H696" s="5"/>
      <c r="P696" s="220"/>
      <c r="W696" s="5"/>
      <c r="X696" s="5"/>
      <c r="AE696" s="220"/>
      <c r="AL696" s="5"/>
      <c r="AM696" s="5"/>
      <c r="AT696" s="220"/>
      <c r="BB696" s="5"/>
    </row>
    <row r="697">
      <c r="A697" s="220"/>
      <c r="H697" s="5"/>
      <c r="P697" s="220"/>
      <c r="W697" s="5"/>
      <c r="X697" s="5"/>
      <c r="AE697" s="220"/>
      <c r="AL697" s="5"/>
      <c r="AM697" s="5"/>
      <c r="AT697" s="220"/>
      <c r="BB697" s="5"/>
    </row>
    <row r="698">
      <c r="A698" s="220"/>
      <c r="H698" s="5"/>
      <c r="P698" s="220"/>
      <c r="W698" s="5"/>
      <c r="X698" s="5"/>
      <c r="AE698" s="220"/>
      <c r="AL698" s="5"/>
      <c r="AM698" s="5"/>
      <c r="AT698" s="220"/>
      <c r="BB698" s="5"/>
    </row>
    <row r="699">
      <c r="A699" s="220"/>
      <c r="H699" s="5"/>
      <c r="P699" s="220"/>
      <c r="W699" s="5"/>
      <c r="X699" s="5"/>
      <c r="AE699" s="220"/>
      <c r="AL699" s="5"/>
      <c r="AM699" s="5"/>
      <c r="AT699" s="220"/>
      <c r="BB699" s="5"/>
    </row>
    <row r="700">
      <c r="A700" s="220"/>
      <c r="H700" s="5"/>
      <c r="P700" s="220"/>
      <c r="W700" s="5"/>
      <c r="X700" s="5"/>
      <c r="AE700" s="220"/>
      <c r="AL700" s="5"/>
      <c r="AM700" s="5"/>
      <c r="AT700" s="220"/>
      <c r="BB700" s="5"/>
    </row>
    <row r="701">
      <c r="A701" s="220"/>
      <c r="H701" s="5"/>
      <c r="P701" s="220"/>
      <c r="W701" s="5"/>
      <c r="X701" s="5"/>
      <c r="AE701" s="220"/>
      <c r="AL701" s="5"/>
      <c r="AM701" s="5"/>
      <c r="AT701" s="220"/>
      <c r="BB701" s="5"/>
    </row>
    <row r="702">
      <c r="A702" s="220"/>
      <c r="H702" s="5"/>
      <c r="P702" s="220"/>
      <c r="W702" s="5"/>
      <c r="X702" s="5"/>
      <c r="AE702" s="220"/>
      <c r="AL702" s="5"/>
      <c r="AM702" s="5"/>
      <c r="AT702" s="220"/>
      <c r="BB702" s="5"/>
    </row>
    <row r="703">
      <c r="A703" s="220"/>
      <c r="H703" s="5"/>
      <c r="P703" s="220"/>
      <c r="W703" s="5"/>
      <c r="X703" s="5"/>
      <c r="AE703" s="220"/>
      <c r="AL703" s="5"/>
      <c r="AM703" s="5"/>
      <c r="AT703" s="220"/>
      <c r="BB703" s="5"/>
    </row>
    <row r="704">
      <c r="A704" s="220"/>
      <c r="H704" s="5"/>
      <c r="P704" s="220"/>
      <c r="W704" s="5"/>
      <c r="X704" s="5"/>
      <c r="AE704" s="220"/>
      <c r="AL704" s="5"/>
      <c r="AM704" s="5"/>
      <c r="AT704" s="220"/>
      <c r="BB704" s="5"/>
    </row>
    <row r="705">
      <c r="A705" s="220"/>
      <c r="H705" s="5"/>
      <c r="P705" s="220"/>
      <c r="W705" s="5"/>
      <c r="X705" s="5"/>
      <c r="AE705" s="220"/>
      <c r="AL705" s="5"/>
      <c r="AM705" s="5"/>
      <c r="AT705" s="220"/>
      <c r="BB705" s="5"/>
    </row>
    <row r="706">
      <c r="A706" s="220"/>
      <c r="H706" s="5"/>
      <c r="P706" s="220"/>
      <c r="W706" s="5"/>
      <c r="X706" s="5"/>
      <c r="AE706" s="220"/>
      <c r="AL706" s="5"/>
      <c r="AM706" s="5"/>
      <c r="AT706" s="220"/>
      <c r="BB706" s="5"/>
    </row>
    <row r="707">
      <c r="A707" s="220"/>
      <c r="H707" s="5"/>
      <c r="P707" s="220"/>
      <c r="W707" s="5"/>
      <c r="X707" s="5"/>
      <c r="AE707" s="220"/>
      <c r="AL707" s="5"/>
      <c r="AM707" s="5"/>
      <c r="AT707" s="220"/>
      <c r="BB707" s="5"/>
    </row>
    <row r="708">
      <c r="A708" s="220"/>
      <c r="H708" s="5"/>
      <c r="P708" s="220"/>
      <c r="W708" s="5"/>
      <c r="X708" s="5"/>
      <c r="AE708" s="220"/>
      <c r="AL708" s="5"/>
      <c r="AM708" s="5"/>
      <c r="AT708" s="220"/>
      <c r="BB708" s="5"/>
    </row>
    <row r="709">
      <c r="A709" s="220"/>
      <c r="H709" s="5"/>
      <c r="P709" s="220"/>
      <c r="W709" s="5"/>
      <c r="X709" s="5"/>
      <c r="AE709" s="220"/>
      <c r="AL709" s="5"/>
      <c r="AM709" s="5"/>
      <c r="AT709" s="220"/>
      <c r="BB709" s="5"/>
    </row>
    <row r="710">
      <c r="A710" s="220"/>
      <c r="H710" s="5"/>
      <c r="P710" s="220"/>
      <c r="W710" s="5"/>
      <c r="X710" s="5"/>
      <c r="AE710" s="220"/>
      <c r="AL710" s="5"/>
      <c r="AM710" s="5"/>
      <c r="AT710" s="220"/>
      <c r="BB710" s="5"/>
    </row>
    <row r="711">
      <c r="A711" s="220"/>
      <c r="H711" s="5"/>
      <c r="P711" s="220"/>
      <c r="W711" s="5"/>
      <c r="X711" s="5"/>
      <c r="AE711" s="220"/>
      <c r="AL711" s="5"/>
      <c r="AM711" s="5"/>
      <c r="AT711" s="220"/>
      <c r="BB711" s="5"/>
    </row>
    <row r="712">
      <c r="A712" s="220"/>
      <c r="H712" s="5"/>
      <c r="P712" s="220"/>
      <c r="W712" s="5"/>
      <c r="X712" s="5"/>
      <c r="AE712" s="220"/>
      <c r="AL712" s="5"/>
      <c r="AM712" s="5"/>
      <c r="AT712" s="220"/>
      <c r="BB712" s="5"/>
    </row>
    <row r="713">
      <c r="A713" s="220"/>
      <c r="H713" s="5"/>
      <c r="P713" s="220"/>
      <c r="W713" s="5"/>
      <c r="X713" s="5"/>
      <c r="AE713" s="220"/>
      <c r="AL713" s="5"/>
      <c r="AM713" s="5"/>
      <c r="AT713" s="220"/>
      <c r="BB713" s="5"/>
    </row>
    <row r="714">
      <c r="A714" s="220"/>
      <c r="H714" s="5"/>
      <c r="P714" s="220"/>
      <c r="W714" s="5"/>
      <c r="X714" s="5"/>
      <c r="AE714" s="220"/>
      <c r="AL714" s="5"/>
      <c r="AM714" s="5"/>
      <c r="AT714" s="220"/>
      <c r="BB714" s="5"/>
    </row>
    <row r="715">
      <c r="A715" s="220"/>
      <c r="H715" s="5"/>
      <c r="P715" s="220"/>
      <c r="W715" s="5"/>
      <c r="X715" s="5"/>
      <c r="AE715" s="220"/>
      <c r="AL715" s="5"/>
      <c r="AM715" s="5"/>
      <c r="AT715" s="220"/>
      <c r="BB715" s="5"/>
    </row>
    <row r="716">
      <c r="A716" s="220"/>
      <c r="H716" s="5"/>
      <c r="P716" s="220"/>
      <c r="W716" s="5"/>
      <c r="X716" s="5"/>
      <c r="AE716" s="220"/>
      <c r="AL716" s="5"/>
      <c r="AM716" s="5"/>
      <c r="AT716" s="220"/>
      <c r="BB716" s="5"/>
    </row>
    <row r="717">
      <c r="A717" s="220"/>
      <c r="H717" s="5"/>
      <c r="P717" s="220"/>
      <c r="W717" s="5"/>
      <c r="X717" s="5"/>
      <c r="AE717" s="220"/>
      <c r="AL717" s="5"/>
      <c r="AM717" s="5"/>
      <c r="AT717" s="220"/>
      <c r="BB717" s="5"/>
    </row>
    <row r="718">
      <c r="A718" s="220"/>
      <c r="H718" s="5"/>
      <c r="P718" s="220"/>
      <c r="W718" s="5"/>
      <c r="X718" s="5"/>
      <c r="AE718" s="220"/>
      <c r="AL718" s="5"/>
      <c r="AM718" s="5"/>
      <c r="AT718" s="220"/>
      <c r="BB718" s="5"/>
    </row>
    <row r="719">
      <c r="A719" s="220"/>
      <c r="H719" s="5"/>
      <c r="P719" s="220"/>
      <c r="W719" s="5"/>
      <c r="X719" s="5"/>
      <c r="AE719" s="220"/>
      <c r="AL719" s="5"/>
      <c r="AM719" s="5"/>
      <c r="AT719" s="220"/>
      <c r="BB719" s="5"/>
    </row>
    <row r="720">
      <c r="A720" s="220"/>
      <c r="H720" s="5"/>
      <c r="P720" s="220"/>
      <c r="W720" s="5"/>
      <c r="X720" s="5"/>
      <c r="AE720" s="220"/>
      <c r="AL720" s="5"/>
      <c r="AM720" s="5"/>
      <c r="AT720" s="220"/>
      <c r="BB720" s="5"/>
    </row>
    <row r="721">
      <c r="A721" s="220"/>
      <c r="H721" s="5"/>
      <c r="P721" s="220"/>
      <c r="W721" s="5"/>
      <c r="X721" s="5"/>
      <c r="AE721" s="220"/>
      <c r="AL721" s="5"/>
      <c r="AM721" s="5"/>
      <c r="AT721" s="220"/>
      <c r="BB721" s="5"/>
    </row>
    <row r="722">
      <c r="A722" s="220"/>
      <c r="H722" s="5"/>
      <c r="P722" s="220"/>
      <c r="W722" s="5"/>
      <c r="X722" s="5"/>
      <c r="AE722" s="220"/>
      <c r="AL722" s="5"/>
      <c r="AM722" s="5"/>
      <c r="AT722" s="220"/>
      <c r="BB722" s="5"/>
    </row>
    <row r="723">
      <c r="A723" s="220"/>
      <c r="H723" s="5"/>
      <c r="P723" s="220"/>
      <c r="W723" s="5"/>
      <c r="X723" s="5"/>
      <c r="AE723" s="220"/>
      <c r="AL723" s="5"/>
      <c r="AM723" s="5"/>
      <c r="AT723" s="220"/>
      <c r="BB723" s="5"/>
    </row>
    <row r="724">
      <c r="A724" s="220"/>
      <c r="H724" s="5"/>
      <c r="P724" s="220"/>
      <c r="W724" s="5"/>
      <c r="X724" s="5"/>
      <c r="AE724" s="220"/>
      <c r="AL724" s="5"/>
      <c r="AM724" s="5"/>
      <c r="AT724" s="220"/>
      <c r="BB724" s="5"/>
    </row>
    <row r="725">
      <c r="A725" s="220"/>
      <c r="H725" s="5"/>
      <c r="P725" s="220"/>
      <c r="W725" s="5"/>
      <c r="X725" s="5"/>
      <c r="AE725" s="220"/>
      <c r="AL725" s="5"/>
      <c r="AM725" s="5"/>
      <c r="AT725" s="220"/>
      <c r="BB725" s="5"/>
    </row>
    <row r="726">
      <c r="A726" s="220"/>
      <c r="H726" s="5"/>
      <c r="P726" s="220"/>
      <c r="W726" s="5"/>
      <c r="X726" s="5"/>
      <c r="AE726" s="220"/>
      <c r="AL726" s="5"/>
      <c r="AM726" s="5"/>
      <c r="AT726" s="220"/>
      <c r="BB726" s="5"/>
    </row>
    <row r="727">
      <c r="A727" s="220"/>
      <c r="H727" s="5"/>
      <c r="P727" s="220"/>
      <c r="W727" s="5"/>
      <c r="X727" s="5"/>
      <c r="AE727" s="220"/>
      <c r="AL727" s="5"/>
      <c r="AM727" s="5"/>
      <c r="AT727" s="220"/>
      <c r="BB727" s="5"/>
    </row>
    <row r="728">
      <c r="A728" s="220"/>
      <c r="H728" s="5"/>
      <c r="P728" s="220"/>
      <c r="W728" s="5"/>
      <c r="X728" s="5"/>
      <c r="AE728" s="220"/>
      <c r="AL728" s="5"/>
      <c r="AM728" s="5"/>
      <c r="AT728" s="220"/>
      <c r="BB728" s="5"/>
    </row>
    <row r="729">
      <c r="A729" s="220"/>
      <c r="H729" s="5"/>
      <c r="P729" s="220"/>
      <c r="W729" s="5"/>
      <c r="X729" s="5"/>
      <c r="AE729" s="220"/>
      <c r="AL729" s="5"/>
      <c r="AM729" s="5"/>
      <c r="AT729" s="220"/>
      <c r="BB729" s="5"/>
    </row>
    <row r="730">
      <c r="A730" s="220"/>
      <c r="H730" s="5"/>
      <c r="P730" s="220"/>
      <c r="W730" s="5"/>
      <c r="X730" s="5"/>
      <c r="AE730" s="220"/>
      <c r="AL730" s="5"/>
      <c r="AM730" s="5"/>
      <c r="AT730" s="220"/>
      <c r="BB730" s="5"/>
    </row>
    <row r="731">
      <c r="A731" s="220"/>
      <c r="H731" s="5"/>
      <c r="P731" s="220"/>
      <c r="W731" s="5"/>
      <c r="X731" s="5"/>
      <c r="AE731" s="220"/>
      <c r="AL731" s="5"/>
      <c r="AM731" s="5"/>
      <c r="AT731" s="220"/>
      <c r="BB731" s="5"/>
    </row>
    <row r="732">
      <c r="A732" s="220"/>
      <c r="H732" s="5"/>
      <c r="P732" s="220"/>
      <c r="W732" s="5"/>
      <c r="X732" s="5"/>
      <c r="AE732" s="220"/>
      <c r="AL732" s="5"/>
      <c r="AM732" s="5"/>
      <c r="AT732" s="220"/>
      <c r="BB732" s="5"/>
    </row>
    <row r="733">
      <c r="A733" s="220"/>
      <c r="H733" s="5"/>
      <c r="P733" s="220"/>
      <c r="W733" s="5"/>
      <c r="X733" s="5"/>
      <c r="AE733" s="220"/>
      <c r="AL733" s="5"/>
      <c r="AM733" s="5"/>
      <c r="AT733" s="220"/>
      <c r="BB733" s="5"/>
    </row>
    <row r="734">
      <c r="A734" s="220"/>
      <c r="H734" s="5"/>
      <c r="P734" s="220"/>
      <c r="W734" s="5"/>
      <c r="X734" s="5"/>
      <c r="AE734" s="220"/>
      <c r="AL734" s="5"/>
      <c r="AM734" s="5"/>
      <c r="AT734" s="220"/>
      <c r="BB734" s="5"/>
    </row>
    <row r="735">
      <c r="A735" s="220"/>
      <c r="H735" s="5"/>
      <c r="P735" s="220"/>
      <c r="W735" s="5"/>
      <c r="X735" s="5"/>
      <c r="AE735" s="220"/>
      <c r="AL735" s="5"/>
      <c r="AM735" s="5"/>
      <c r="AT735" s="220"/>
      <c r="BB735" s="5"/>
    </row>
    <row r="736">
      <c r="A736" s="220"/>
      <c r="H736" s="5"/>
      <c r="P736" s="220"/>
      <c r="W736" s="5"/>
      <c r="X736" s="5"/>
      <c r="AE736" s="220"/>
      <c r="AL736" s="5"/>
      <c r="AM736" s="5"/>
      <c r="AT736" s="220"/>
      <c r="BB736" s="5"/>
    </row>
    <row r="737">
      <c r="A737" s="220"/>
      <c r="H737" s="5"/>
      <c r="P737" s="220"/>
      <c r="W737" s="5"/>
      <c r="X737" s="5"/>
      <c r="AE737" s="220"/>
      <c r="AL737" s="5"/>
      <c r="AM737" s="5"/>
      <c r="AT737" s="220"/>
      <c r="BB737" s="5"/>
    </row>
    <row r="738">
      <c r="A738" s="220"/>
      <c r="H738" s="5"/>
      <c r="P738" s="220"/>
      <c r="W738" s="5"/>
      <c r="X738" s="5"/>
      <c r="AE738" s="220"/>
      <c r="AL738" s="5"/>
      <c r="AM738" s="5"/>
      <c r="AT738" s="220"/>
      <c r="BB738" s="5"/>
    </row>
    <row r="739">
      <c r="A739" s="220"/>
      <c r="H739" s="5"/>
      <c r="P739" s="220"/>
      <c r="W739" s="5"/>
      <c r="X739" s="5"/>
      <c r="AE739" s="220"/>
      <c r="AL739" s="5"/>
      <c r="AM739" s="5"/>
      <c r="AT739" s="220"/>
      <c r="BB739" s="5"/>
    </row>
    <row r="740">
      <c r="A740" s="220"/>
      <c r="H740" s="5"/>
      <c r="P740" s="220"/>
      <c r="W740" s="5"/>
      <c r="X740" s="5"/>
      <c r="AE740" s="220"/>
      <c r="AL740" s="5"/>
      <c r="AM740" s="5"/>
      <c r="AT740" s="220"/>
      <c r="BB740" s="5"/>
    </row>
    <row r="741">
      <c r="A741" s="220"/>
      <c r="H741" s="5"/>
      <c r="P741" s="220"/>
      <c r="W741" s="5"/>
      <c r="X741" s="5"/>
      <c r="AE741" s="220"/>
      <c r="AL741" s="5"/>
      <c r="AM741" s="5"/>
      <c r="AT741" s="220"/>
      <c r="BB741" s="5"/>
    </row>
    <row r="742">
      <c r="A742" s="220"/>
      <c r="H742" s="5"/>
      <c r="P742" s="220"/>
      <c r="W742" s="5"/>
      <c r="X742" s="5"/>
      <c r="AE742" s="220"/>
      <c r="AL742" s="5"/>
      <c r="AM742" s="5"/>
      <c r="AT742" s="220"/>
      <c r="BB742" s="5"/>
    </row>
    <row r="743">
      <c r="A743" s="220"/>
      <c r="H743" s="5"/>
      <c r="P743" s="220"/>
      <c r="W743" s="5"/>
      <c r="X743" s="5"/>
      <c r="AE743" s="220"/>
      <c r="AL743" s="5"/>
      <c r="AM743" s="5"/>
      <c r="AT743" s="220"/>
      <c r="BB743" s="5"/>
    </row>
    <row r="744">
      <c r="A744" s="220"/>
      <c r="H744" s="5"/>
      <c r="P744" s="220"/>
      <c r="W744" s="5"/>
      <c r="X744" s="5"/>
      <c r="AE744" s="220"/>
      <c r="AL744" s="5"/>
      <c r="AM744" s="5"/>
      <c r="AT744" s="220"/>
      <c r="BB744" s="5"/>
    </row>
    <row r="745">
      <c r="A745" s="220"/>
      <c r="H745" s="5"/>
      <c r="P745" s="220"/>
      <c r="W745" s="5"/>
      <c r="X745" s="5"/>
      <c r="AE745" s="220"/>
      <c r="AL745" s="5"/>
      <c r="AM745" s="5"/>
      <c r="AT745" s="220"/>
      <c r="BB745" s="5"/>
    </row>
    <row r="746">
      <c r="A746" s="220"/>
      <c r="H746" s="5"/>
      <c r="P746" s="220"/>
      <c r="W746" s="5"/>
      <c r="X746" s="5"/>
      <c r="AE746" s="220"/>
      <c r="AL746" s="5"/>
      <c r="AM746" s="5"/>
      <c r="AT746" s="220"/>
      <c r="BB746" s="5"/>
    </row>
    <row r="747">
      <c r="A747" s="220"/>
      <c r="H747" s="5"/>
      <c r="P747" s="220"/>
      <c r="W747" s="5"/>
      <c r="X747" s="5"/>
      <c r="AE747" s="220"/>
      <c r="AL747" s="5"/>
      <c r="AM747" s="5"/>
      <c r="AT747" s="220"/>
      <c r="BB747" s="5"/>
    </row>
    <row r="748">
      <c r="A748" s="220"/>
      <c r="H748" s="5"/>
      <c r="P748" s="220"/>
      <c r="W748" s="5"/>
      <c r="X748" s="5"/>
      <c r="AE748" s="220"/>
      <c r="AL748" s="5"/>
      <c r="AM748" s="5"/>
      <c r="AT748" s="220"/>
      <c r="BB748" s="5"/>
    </row>
    <row r="749">
      <c r="A749" s="220"/>
      <c r="H749" s="5"/>
      <c r="P749" s="220"/>
      <c r="W749" s="5"/>
      <c r="X749" s="5"/>
      <c r="AE749" s="220"/>
      <c r="AL749" s="5"/>
      <c r="AM749" s="5"/>
      <c r="AT749" s="220"/>
      <c r="BB749" s="5"/>
    </row>
    <row r="750">
      <c r="A750" s="220"/>
      <c r="H750" s="5"/>
      <c r="P750" s="220"/>
      <c r="W750" s="5"/>
      <c r="X750" s="5"/>
      <c r="AE750" s="220"/>
      <c r="AL750" s="5"/>
      <c r="AM750" s="5"/>
      <c r="AT750" s="220"/>
      <c r="BB750" s="5"/>
    </row>
    <row r="751">
      <c r="A751" s="220"/>
      <c r="H751" s="5"/>
      <c r="P751" s="220"/>
      <c r="W751" s="5"/>
      <c r="X751" s="5"/>
      <c r="AE751" s="220"/>
      <c r="AL751" s="5"/>
      <c r="AM751" s="5"/>
      <c r="AT751" s="220"/>
      <c r="BB751" s="5"/>
    </row>
    <row r="752">
      <c r="A752" s="220"/>
      <c r="H752" s="5"/>
      <c r="P752" s="220"/>
      <c r="W752" s="5"/>
      <c r="X752" s="5"/>
      <c r="AE752" s="220"/>
      <c r="AL752" s="5"/>
      <c r="AM752" s="5"/>
      <c r="AT752" s="220"/>
      <c r="BB752" s="5"/>
    </row>
    <row r="753">
      <c r="A753" s="220"/>
      <c r="H753" s="5"/>
      <c r="P753" s="220"/>
      <c r="W753" s="5"/>
      <c r="X753" s="5"/>
      <c r="AE753" s="220"/>
      <c r="AL753" s="5"/>
      <c r="AM753" s="5"/>
      <c r="AT753" s="220"/>
      <c r="BB753" s="5"/>
    </row>
    <row r="754">
      <c r="A754" s="220"/>
      <c r="H754" s="5"/>
      <c r="P754" s="220"/>
      <c r="W754" s="5"/>
      <c r="X754" s="5"/>
      <c r="AE754" s="220"/>
      <c r="AL754" s="5"/>
      <c r="AM754" s="5"/>
      <c r="AT754" s="220"/>
      <c r="BB754" s="5"/>
    </row>
    <row r="755">
      <c r="A755" s="220"/>
      <c r="H755" s="5"/>
      <c r="P755" s="220"/>
      <c r="W755" s="5"/>
      <c r="X755" s="5"/>
      <c r="AE755" s="220"/>
      <c r="AL755" s="5"/>
      <c r="AM755" s="5"/>
      <c r="AT755" s="220"/>
      <c r="BB755" s="5"/>
    </row>
    <row r="756">
      <c r="A756" s="220"/>
      <c r="H756" s="5"/>
      <c r="P756" s="220"/>
      <c r="W756" s="5"/>
      <c r="X756" s="5"/>
      <c r="AE756" s="220"/>
      <c r="AL756" s="5"/>
      <c r="AM756" s="5"/>
      <c r="AT756" s="220"/>
      <c r="BB756" s="5"/>
    </row>
    <row r="757">
      <c r="A757" s="220"/>
      <c r="H757" s="5"/>
      <c r="P757" s="220"/>
      <c r="W757" s="5"/>
      <c r="X757" s="5"/>
      <c r="AE757" s="220"/>
      <c r="AL757" s="5"/>
      <c r="AM757" s="5"/>
      <c r="AT757" s="220"/>
      <c r="BB757" s="5"/>
    </row>
    <row r="758">
      <c r="A758" s="220"/>
      <c r="H758" s="5"/>
      <c r="P758" s="220"/>
      <c r="W758" s="5"/>
      <c r="X758" s="5"/>
      <c r="AE758" s="220"/>
      <c r="AL758" s="5"/>
      <c r="AM758" s="5"/>
      <c r="AT758" s="220"/>
      <c r="BB758" s="5"/>
    </row>
    <row r="759">
      <c r="A759" s="220"/>
      <c r="H759" s="5"/>
      <c r="P759" s="220"/>
      <c r="W759" s="5"/>
      <c r="X759" s="5"/>
      <c r="AE759" s="220"/>
      <c r="AL759" s="5"/>
      <c r="AM759" s="5"/>
      <c r="AT759" s="220"/>
      <c r="BB759" s="5"/>
    </row>
    <row r="760">
      <c r="A760" s="220"/>
      <c r="H760" s="5"/>
      <c r="P760" s="220"/>
      <c r="W760" s="5"/>
      <c r="X760" s="5"/>
      <c r="AE760" s="220"/>
      <c r="AL760" s="5"/>
      <c r="AM760" s="5"/>
      <c r="AT760" s="220"/>
      <c r="BB760" s="5"/>
    </row>
    <row r="761">
      <c r="A761" s="220"/>
      <c r="H761" s="5"/>
      <c r="P761" s="220"/>
      <c r="W761" s="5"/>
      <c r="X761" s="5"/>
      <c r="AE761" s="220"/>
      <c r="AL761" s="5"/>
      <c r="AM761" s="5"/>
      <c r="AT761" s="220"/>
      <c r="BB761" s="5"/>
    </row>
    <row r="762">
      <c r="A762" s="220"/>
      <c r="H762" s="5"/>
      <c r="P762" s="220"/>
      <c r="W762" s="5"/>
      <c r="X762" s="5"/>
      <c r="AE762" s="220"/>
      <c r="AL762" s="5"/>
      <c r="AM762" s="5"/>
      <c r="AT762" s="220"/>
      <c r="BB762" s="5"/>
    </row>
    <row r="763">
      <c r="A763" s="220"/>
      <c r="H763" s="5"/>
      <c r="P763" s="220"/>
      <c r="W763" s="5"/>
      <c r="X763" s="5"/>
      <c r="AE763" s="220"/>
      <c r="AL763" s="5"/>
      <c r="AM763" s="5"/>
      <c r="AT763" s="220"/>
      <c r="BB763" s="5"/>
    </row>
    <row r="764">
      <c r="A764" s="220"/>
      <c r="H764" s="5"/>
      <c r="P764" s="220"/>
      <c r="W764" s="5"/>
      <c r="X764" s="5"/>
      <c r="AE764" s="220"/>
      <c r="AL764" s="5"/>
      <c r="AM764" s="5"/>
      <c r="AT764" s="220"/>
      <c r="BB764" s="5"/>
    </row>
    <row r="765">
      <c r="A765" s="220"/>
      <c r="H765" s="5"/>
      <c r="P765" s="220"/>
      <c r="W765" s="5"/>
      <c r="X765" s="5"/>
      <c r="AE765" s="220"/>
      <c r="AL765" s="5"/>
      <c r="AM765" s="5"/>
      <c r="AT765" s="220"/>
      <c r="BB765" s="5"/>
    </row>
    <row r="766">
      <c r="A766" s="220"/>
      <c r="H766" s="5"/>
      <c r="P766" s="220"/>
      <c r="W766" s="5"/>
      <c r="X766" s="5"/>
      <c r="AE766" s="220"/>
      <c r="AL766" s="5"/>
      <c r="AM766" s="5"/>
      <c r="AT766" s="220"/>
      <c r="BB766" s="5"/>
    </row>
    <row r="767">
      <c r="A767" s="220"/>
      <c r="H767" s="5"/>
      <c r="P767" s="220"/>
      <c r="W767" s="5"/>
      <c r="X767" s="5"/>
      <c r="AE767" s="220"/>
      <c r="AL767" s="5"/>
      <c r="AM767" s="5"/>
      <c r="AT767" s="220"/>
      <c r="BB767" s="5"/>
    </row>
    <row r="768">
      <c r="A768" s="220"/>
      <c r="H768" s="5"/>
      <c r="P768" s="220"/>
      <c r="W768" s="5"/>
      <c r="X768" s="5"/>
      <c r="AE768" s="220"/>
      <c r="AL768" s="5"/>
      <c r="AM768" s="5"/>
      <c r="AT768" s="220"/>
      <c r="BB768" s="5"/>
    </row>
    <row r="769">
      <c r="A769" s="220"/>
      <c r="H769" s="5"/>
      <c r="P769" s="220"/>
      <c r="W769" s="5"/>
      <c r="X769" s="5"/>
      <c r="AE769" s="220"/>
      <c r="AL769" s="5"/>
      <c r="AM769" s="5"/>
      <c r="AT769" s="220"/>
      <c r="BB769" s="5"/>
    </row>
    <row r="770">
      <c r="A770" s="220"/>
      <c r="H770" s="5"/>
      <c r="P770" s="220"/>
      <c r="W770" s="5"/>
      <c r="X770" s="5"/>
      <c r="AE770" s="220"/>
      <c r="AL770" s="5"/>
      <c r="AM770" s="5"/>
      <c r="AT770" s="220"/>
      <c r="BB770" s="5"/>
    </row>
    <row r="771">
      <c r="A771" s="220"/>
      <c r="H771" s="5"/>
      <c r="P771" s="220"/>
      <c r="W771" s="5"/>
      <c r="X771" s="5"/>
      <c r="AE771" s="220"/>
      <c r="AL771" s="5"/>
      <c r="AM771" s="5"/>
      <c r="AT771" s="220"/>
      <c r="BB771" s="5"/>
    </row>
    <row r="772">
      <c r="A772" s="220"/>
      <c r="H772" s="5"/>
      <c r="P772" s="220"/>
      <c r="W772" s="5"/>
      <c r="X772" s="5"/>
      <c r="AE772" s="220"/>
      <c r="AL772" s="5"/>
      <c r="AM772" s="5"/>
      <c r="AT772" s="220"/>
      <c r="BB772" s="5"/>
    </row>
    <row r="773">
      <c r="A773" s="220"/>
      <c r="H773" s="5"/>
      <c r="P773" s="220"/>
      <c r="W773" s="5"/>
      <c r="X773" s="5"/>
      <c r="AE773" s="220"/>
      <c r="AL773" s="5"/>
      <c r="AM773" s="5"/>
      <c r="AT773" s="220"/>
      <c r="BB773" s="5"/>
    </row>
    <row r="774">
      <c r="A774" s="220"/>
      <c r="H774" s="5"/>
      <c r="P774" s="220"/>
      <c r="W774" s="5"/>
      <c r="X774" s="5"/>
      <c r="AE774" s="220"/>
      <c r="AL774" s="5"/>
      <c r="AM774" s="5"/>
      <c r="AT774" s="220"/>
      <c r="BB774" s="5"/>
    </row>
    <row r="775">
      <c r="A775" s="220"/>
      <c r="H775" s="5"/>
      <c r="P775" s="220"/>
      <c r="W775" s="5"/>
      <c r="X775" s="5"/>
      <c r="AE775" s="220"/>
      <c r="AL775" s="5"/>
      <c r="AM775" s="5"/>
      <c r="AT775" s="220"/>
      <c r="BB775" s="5"/>
    </row>
    <row r="776">
      <c r="A776" s="220"/>
      <c r="H776" s="5"/>
      <c r="P776" s="220"/>
      <c r="W776" s="5"/>
      <c r="X776" s="5"/>
      <c r="AE776" s="220"/>
      <c r="AL776" s="5"/>
      <c r="AM776" s="5"/>
      <c r="AT776" s="220"/>
      <c r="BB776" s="5"/>
    </row>
    <row r="777">
      <c r="A777" s="220"/>
      <c r="H777" s="5"/>
      <c r="P777" s="220"/>
      <c r="W777" s="5"/>
      <c r="X777" s="5"/>
      <c r="AE777" s="220"/>
      <c r="AL777" s="5"/>
      <c r="AM777" s="5"/>
      <c r="AT777" s="220"/>
      <c r="BB777" s="5"/>
    </row>
    <row r="778">
      <c r="A778" s="220"/>
      <c r="H778" s="5"/>
      <c r="P778" s="220"/>
      <c r="W778" s="5"/>
      <c r="X778" s="5"/>
      <c r="AE778" s="220"/>
      <c r="AL778" s="5"/>
      <c r="AM778" s="5"/>
      <c r="AT778" s="220"/>
      <c r="BB778" s="5"/>
    </row>
    <row r="779">
      <c r="A779" s="220"/>
      <c r="H779" s="5"/>
      <c r="P779" s="220"/>
      <c r="W779" s="5"/>
      <c r="X779" s="5"/>
      <c r="AE779" s="220"/>
      <c r="AL779" s="5"/>
      <c r="AM779" s="5"/>
      <c r="AT779" s="220"/>
      <c r="BB779" s="5"/>
    </row>
    <row r="780">
      <c r="A780" s="220"/>
      <c r="H780" s="5"/>
      <c r="P780" s="220"/>
      <c r="W780" s="5"/>
      <c r="X780" s="5"/>
      <c r="AE780" s="220"/>
      <c r="AL780" s="5"/>
      <c r="AM780" s="5"/>
      <c r="AT780" s="220"/>
      <c r="BB780" s="5"/>
    </row>
    <row r="781">
      <c r="A781" s="220"/>
      <c r="H781" s="5"/>
      <c r="P781" s="220"/>
      <c r="W781" s="5"/>
      <c r="X781" s="5"/>
      <c r="AE781" s="220"/>
      <c r="AL781" s="5"/>
      <c r="AM781" s="5"/>
      <c r="AT781" s="220"/>
      <c r="BB781" s="5"/>
    </row>
    <row r="782">
      <c r="A782" s="220"/>
      <c r="H782" s="5"/>
      <c r="P782" s="220"/>
      <c r="W782" s="5"/>
      <c r="X782" s="5"/>
      <c r="AE782" s="220"/>
      <c r="AL782" s="5"/>
      <c r="AM782" s="5"/>
      <c r="AT782" s="220"/>
      <c r="BB782" s="5"/>
    </row>
    <row r="783">
      <c r="A783" s="220"/>
      <c r="H783" s="5"/>
      <c r="P783" s="220"/>
      <c r="W783" s="5"/>
      <c r="X783" s="5"/>
      <c r="AE783" s="220"/>
      <c r="AL783" s="5"/>
      <c r="AM783" s="5"/>
      <c r="AT783" s="220"/>
      <c r="BB783" s="5"/>
    </row>
    <row r="784">
      <c r="A784" s="220"/>
      <c r="H784" s="5"/>
      <c r="P784" s="220"/>
      <c r="W784" s="5"/>
      <c r="X784" s="5"/>
      <c r="AE784" s="220"/>
      <c r="AL784" s="5"/>
      <c r="AM784" s="5"/>
      <c r="AT784" s="220"/>
      <c r="BB784" s="5"/>
    </row>
    <row r="785">
      <c r="A785" s="220"/>
      <c r="H785" s="5"/>
      <c r="P785" s="220"/>
      <c r="W785" s="5"/>
      <c r="X785" s="5"/>
      <c r="AE785" s="220"/>
      <c r="AL785" s="5"/>
      <c r="AM785" s="5"/>
      <c r="AT785" s="220"/>
      <c r="BB785" s="5"/>
    </row>
    <row r="786">
      <c r="A786" s="220"/>
      <c r="H786" s="5"/>
      <c r="P786" s="220"/>
      <c r="W786" s="5"/>
      <c r="X786" s="5"/>
      <c r="AE786" s="220"/>
      <c r="AL786" s="5"/>
      <c r="AM786" s="5"/>
      <c r="AT786" s="220"/>
      <c r="BB786" s="5"/>
    </row>
    <row r="787">
      <c r="A787" s="220"/>
      <c r="H787" s="5"/>
      <c r="P787" s="220"/>
      <c r="W787" s="5"/>
      <c r="X787" s="5"/>
      <c r="AE787" s="220"/>
      <c r="AL787" s="5"/>
      <c r="AM787" s="5"/>
      <c r="AT787" s="220"/>
      <c r="BB787" s="5"/>
    </row>
    <row r="788">
      <c r="A788" s="220"/>
      <c r="H788" s="5"/>
      <c r="P788" s="220"/>
      <c r="W788" s="5"/>
      <c r="X788" s="5"/>
      <c r="AE788" s="220"/>
      <c r="AL788" s="5"/>
      <c r="AM788" s="5"/>
      <c r="AT788" s="220"/>
      <c r="BB788" s="5"/>
    </row>
    <row r="789">
      <c r="A789" s="220"/>
      <c r="H789" s="5"/>
      <c r="P789" s="220"/>
      <c r="W789" s="5"/>
      <c r="X789" s="5"/>
      <c r="AE789" s="220"/>
      <c r="AL789" s="5"/>
      <c r="AM789" s="5"/>
      <c r="AT789" s="220"/>
      <c r="BB789" s="5"/>
    </row>
    <row r="790">
      <c r="A790" s="220"/>
      <c r="H790" s="5"/>
      <c r="P790" s="220"/>
      <c r="W790" s="5"/>
      <c r="X790" s="5"/>
      <c r="AE790" s="220"/>
      <c r="AL790" s="5"/>
      <c r="AM790" s="5"/>
      <c r="AT790" s="220"/>
      <c r="BB790" s="5"/>
    </row>
    <row r="791">
      <c r="A791" s="220"/>
      <c r="H791" s="5"/>
      <c r="P791" s="220"/>
      <c r="W791" s="5"/>
      <c r="X791" s="5"/>
      <c r="AE791" s="220"/>
      <c r="AL791" s="5"/>
      <c r="AM791" s="5"/>
      <c r="AT791" s="220"/>
      <c r="BB791" s="5"/>
    </row>
    <row r="792">
      <c r="A792" s="220"/>
      <c r="H792" s="5"/>
      <c r="P792" s="220"/>
      <c r="W792" s="5"/>
      <c r="X792" s="5"/>
      <c r="AE792" s="220"/>
      <c r="AL792" s="5"/>
      <c r="AM792" s="5"/>
      <c r="AT792" s="220"/>
      <c r="BB792" s="5"/>
    </row>
    <row r="793">
      <c r="A793" s="220"/>
      <c r="H793" s="5"/>
      <c r="P793" s="220"/>
      <c r="W793" s="5"/>
      <c r="X793" s="5"/>
      <c r="AE793" s="220"/>
      <c r="AL793" s="5"/>
      <c r="AM793" s="5"/>
      <c r="AT793" s="220"/>
      <c r="BB793" s="5"/>
    </row>
    <row r="794">
      <c r="A794" s="220"/>
      <c r="H794" s="5"/>
      <c r="P794" s="220"/>
      <c r="W794" s="5"/>
      <c r="X794" s="5"/>
      <c r="AE794" s="220"/>
      <c r="AL794" s="5"/>
      <c r="AM794" s="5"/>
      <c r="AT794" s="220"/>
      <c r="BB794" s="5"/>
    </row>
    <row r="795">
      <c r="A795" s="220"/>
      <c r="H795" s="5"/>
      <c r="P795" s="220"/>
      <c r="W795" s="5"/>
      <c r="X795" s="5"/>
      <c r="AE795" s="220"/>
      <c r="AL795" s="5"/>
      <c r="AM795" s="5"/>
      <c r="AT795" s="220"/>
      <c r="BB795" s="5"/>
    </row>
    <row r="796">
      <c r="A796" s="220"/>
      <c r="H796" s="5"/>
      <c r="P796" s="220"/>
      <c r="W796" s="5"/>
      <c r="X796" s="5"/>
      <c r="AE796" s="220"/>
      <c r="AL796" s="5"/>
      <c r="AM796" s="5"/>
      <c r="AT796" s="220"/>
      <c r="BB796" s="5"/>
    </row>
    <row r="797">
      <c r="A797" s="220"/>
      <c r="H797" s="5"/>
      <c r="P797" s="220"/>
      <c r="W797" s="5"/>
      <c r="X797" s="5"/>
      <c r="AE797" s="220"/>
      <c r="AL797" s="5"/>
      <c r="AM797" s="5"/>
      <c r="AT797" s="220"/>
      <c r="BB797" s="5"/>
    </row>
    <row r="798">
      <c r="A798" s="220"/>
      <c r="H798" s="5"/>
      <c r="P798" s="220"/>
      <c r="W798" s="5"/>
      <c r="X798" s="5"/>
      <c r="AE798" s="220"/>
      <c r="AL798" s="5"/>
      <c r="AM798" s="5"/>
      <c r="AT798" s="220"/>
      <c r="BB798" s="5"/>
    </row>
    <row r="799">
      <c r="A799" s="220"/>
      <c r="H799" s="5"/>
      <c r="P799" s="220"/>
      <c r="W799" s="5"/>
      <c r="X799" s="5"/>
      <c r="AE799" s="220"/>
      <c r="AL799" s="5"/>
      <c r="AM799" s="5"/>
      <c r="AT799" s="220"/>
      <c r="BB799" s="5"/>
    </row>
    <row r="800">
      <c r="A800" s="220"/>
      <c r="H800" s="5"/>
      <c r="P800" s="220"/>
      <c r="W800" s="5"/>
      <c r="X800" s="5"/>
      <c r="AE800" s="220"/>
      <c r="AL800" s="5"/>
      <c r="AM800" s="5"/>
      <c r="AT800" s="220"/>
      <c r="BB800" s="5"/>
    </row>
    <row r="801">
      <c r="A801" s="220"/>
      <c r="H801" s="5"/>
      <c r="P801" s="220"/>
      <c r="W801" s="5"/>
      <c r="X801" s="5"/>
      <c r="AE801" s="220"/>
      <c r="AL801" s="5"/>
      <c r="AM801" s="5"/>
      <c r="AT801" s="220"/>
      <c r="BB801" s="5"/>
    </row>
    <row r="802">
      <c r="A802" s="220"/>
      <c r="H802" s="5"/>
      <c r="P802" s="220"/>
      <c r="W802" s="5"/>
      <c r="X802" s="5"/>
      <c r="AE802" s="220"/>
      <c r="AL802" s="5"/>
      <c r="AM802" s="5"/>
      <c r="AT802" s="220"/>
      <c r="BB802" s="5"/>
    </row>
    <row r="803">
      <c r="A803" s="220"/>
      <c r="H803" s="5"/>
      <c r="P803" s="220"/>
      <c r="W803" s="5"/>
      <c r="X803" s="5"/>
      <c r="AE803" s="220"/>
      <c r="AL803" s="5"/>
      <c r="AM803" s="5"/>
      <c r="AT803" s="220"/>
      <c r="BB803" s="5"/>
    </row>
    <row r="804">
      <c r="A804" s="220"/>
      <c r="H804" s="5"/>
      <c r="P804" s="220"/>
      <c r="W804" s="5"/>
      <c r="X804" s="5"/>
      <c r="AE804" s="220"/>
      <c r="AL804" s="5"/>
      <c r="AM804" s="5"/>
      <c r="AT804" s="220"/>
      <c r="BB804" s="5"/>
    </row>
    <row r="805">
      <c r="A805" s="220"/>
      <c r="H805" s="5"/>
      <c r="P805" s="220"/>
      <c r="W805" s="5"/>
      <c r="X805" s="5"/>
      <c r="AE805" s="220"/>
      <c r="AL805" s="5"/>
      <c r="AM805" s="5"/>
      <c r="AT805" s="220"/>
      <c r="BB805" s="5"/>
    </row>
    <row r="806">
      <c r="A806" s="220"/>
      <c r="H806" s="5"/>
      <c r="P806" s="220"/>
      <c r="W806" s="5"/>
      <c r="X806" s="5"/>
      <c r="AE806" s="220"/>
      <c r="AL806" s="5"/>
      <c r="AM806" s="5"/>
      <c r="AT806" s="220"/>
      <c r="BB806" s="5"/>
    </row>
    <row r="807">
      <c r="A807" s="220"/>
      <c r="H807" s="5"/>
      <c r="P807" s="220"/>
      <c r="W807" s="5"/>
      <c r="X807" s="5"/>
      <c r="AE807" s="220"/>
      <c r="AL807" s="5"/>
      <c r="AM807" s="5"/>
      <c r="AT807" s="220"/>
      <c r="BB807" s="5"/>
    </row>
    <row r="808">
      <c r="A808" s="220"/>
      <c r="H808" s="5"/>
      <c r="P808" s="220"/>
      <c r="W808" s="5"/>
      <c r="X808" s="5"/>
      <c r="AE808" s="220"/>
      <c r="AL808" s="5"/>
      <c r="AM808" s="5"/>
      <c r="AT808" s="220"/>
      <c r="BB808" s="5"/>
    </row>
    <row r="809">
      <c r="A809" s="220"/>
      <c r="H809" s="5"/>
      <c r="P809" s="220"/>
      <c r="W809" s="5"/>
      <c r="X809" s="5"/>
      <c r="AE809" s="220"/>
      <c r="AL809" s="5"/>
      <c r="AM809" s="5"/>
      <c r="AT809" s="220"/>
      <c r="BB809" s="5"/>
    </row>
    <row r="810">
      <c r="A810" s="220"/>
      <c r="H810" s="5"/>
      <c r="P810" s="220"/>
      <c r="W810" s="5"/>
      <c r="X810" s="5"/>
      <c r="AE810" s="220"/>
      <c r="AL810" s="5"/>
      <c r="AM810" s="5"/>
      <c r="AT810" s="220"/>
      <c r="BB810" s="5"/>
    </row>
    <row r="811">
      <c r="A811" s="220"/>
      <c r="H811" s="5"/>
      <c r="P811" s="220"/>
      <c r="W811" s="5"/>
      <c r="X811" s="5"/>
      <c r="AE811" s="220"/>
      <c r="AL811" s="5"/>
      <c r="AM811" s="5"/>
      <c r="AT811" s="220"/>
      <c r="BB811" s="5"/>
    </row>
    <row r="812">
      <c r="A812" s="220"/>
      <c r="H812" s="5"/>
      <c r="P812" s="220"/>
      <c r="W812" s="5"/>
      <c r="X812" s="5"/>
      <c r="AE812" s="220"/>
      <c r="AL812" s="5"/>
      <c r="AM812" s="5"/>
      <c r="AT812" s="220"/>
      <c r="BB812" s="5"/>
    </row>
    <row r="813">
      <c r="A813" s="220"/>
      <c r="H813" s="5"/>
      <c r="P813" s="220"/>
      <c r="W813" s="5"/>
      <c r="X813" s="5"/>
      <c r="AE813" s="220"/>
      <c r="AL813" s="5"/>
      <c r="AM813" s="5"/>
      <c r="AT813" s="220"/>
      <c r="BB813" s="5"/>
    </row>
    <row r="814">
      <c r="A814" s="220"/>
      <c r="H814" s="5"/>
      <c r="P814" s="220"/>
      <c r="W814" s="5"/>
      <c r="X814" s="5"/>
      <c r="AE814" s="220"/>
      <c r="AL814" s="5"/>
      <c r="AM814" s="5"/>
      <c r="AT814" s="220"/>
      <c r="BB814" s="5"/>
    </row>
    <row r="815">
      <c r="A815" s="220"/>
      <c r="H815" s="5"/>
      <c r="P815" s="220"/>
      <c r="W815" s="5"/>
      <c r="X815" s="5"/>
      <c r="AE815" s="220"/>
      <c r="AL815" s="5"/>
      <c r="AM815" s="5"/>
      <c r="AT815" s="220"/>
      <c r="BB815" s="5"/>
    </row>
    <row r="816">
      <c r="A816" s="220"/>
      <c r="H816" s="5"/>
      <c r="P816" s="220"/>
      <c r="W816" s="5"/>
      <c r="X816" s="5"/>
      <c r="AE816" s="220"/>
      <c r="AL816" s="5"/>
      <c r="AM816" s="5"/>
      <c r="AT816" s="220"/>
      <c r="BB816" s="5"/>
    </row>
    <row r="817">
      <c r="A817" s="220"/>
      <c r="H817" s="5"/>
      <c r="P817" s="220"/>
      <c r="W817" s="5"/>
      <c r="X817" s="5"/>
      <c r="AE817" s="220"/>
      <c r="AL817" s="5"/>
      <c r="AM817" s="5"/>
      <c r="AT817" s="220"/>
      <c r="BB817" s="5"/>
    </row>
    <row r="818">
      <c r="A818" s="220"/>
      <c r="H818" s="5"/>
      <c r="P818" s="220"/>
      <c r="W818" s="5"/>
      <c r="X818" s="5"/>
      <c r="AE818" s="220"/>
      <c r="AL818" s="5"/>
      <c r="AM818" s="5"/>
      <c r="AT818" s="220"/>
      <c r="BB818" s="5"/>
    </row>
    <row r="819">
      <c r="A819" s="220"/>
      <c r="H819" s="5"/>
      <c r="P819" s="220"/>
      <c r="W819" s="5"/>
      <c r="X819" s="5"/>
      <c r="AE819" s="220"/>
      <c r="AL819" s="5"/>
      <c r="AM819" s="5"/>
      <c r="AT819" s="220"/>
      <c r="BB819" s="5"/>
    </row>
    <row r="820">
      <c r="A820" s="220"/>
      <c r="H820" s="5"/>
      <c r="P820" s="220"/>
      <c r="W820" s="5"/>
      <c r="X820" s="5"/>
      <c r="AE820" s="220"/>
      <c r="AL820" s="5"/>
      <c r="AM820" s="5"/>
      <c r="AT820" s="220"/>
      <c r="BB820" s="5"/>
    </row>
    <row r="821">
      <c r="A821" s="220"/>
      <c r="H821" s="5"/>
      <c r="P821" s="220"/>
      <c r="W821" s="5"/>
      <c r="X821" s="5"/>
      <c r="AE821" s="220"/>
      <c r="AL821" s="5"/>
      <c r="AM821" s="5"/>
      <c r="AT821" s="220"/>
      <c r="BB821" s="5"/>
    </row>
    <row r="822">
      <c r="A822" s="220"/>
      <c r="H822" s="5"/>
      <c r="P822" s="220"/>
      <c r="W822" s="5"/>
      <c r="X822" s="5"/>
      <c r="AE822" s="220"/>
      <c r="AL822" s="5"/>
      <c r="AM822" s="5"/>
      <c r="AT822" s="220"/>
      <c r="BB822" s="5"/>
    </row>
    <row r="823">
      <c r="A823" s="220"/>
      <c r="H823" s="5"/>
      <c r="P823" s="220"/>
      <c r="W823" s="5"/>
      <c r="X823" s="5"/>
      <c r="AE823" s="220"/>
      <c r="AL823" s="5"/>
      <c r="AM823" s="5"/>
      <c r="AT823" s="220"/>
      <c r="BB823" s="5"/>
    </row>
    <row r="824">
      <c r="A824" s="220"/>
      <c r="H824" s="5"/>
      <c r="P824" s="220"/>
      <c r="W824" s="5"/>
      <c r="X824" s="5"/>
      <c r="AE824" s="220"/>
      <c r="AL824" s="5"/>
      <c r="AM824" s="5"/>
      <c r="AT824" s="220"/>
      <c r="BB824" s="5"/>
    </row>
    <row r="825">
      <c r="A825" s="220"/>
      <c r="H825" s="5"/>
      <c r="P825" s="220"/>
      <c r="W825" s="5"/>
      <c r="X825" s="5"/>
      <c r="AE825" s="220"/>
      <c r="AL825" s="5"/>
      <c r="AM825" s="5"/>
      <c r="AT825" s="220"/>
      <c r="BB825" s="5"/>
    </row>
    <row r="826">
      <c r="A826" s="220"/>
      <c r="H826" s="5"/>
      <c r="P826" s="220"/>
      <c r="W826" s="5"/>
      <c r="X826" s="5"/>
      <c r="AE826" s="220"/>
      <c r="AL826" s="5"/>
      <c r="AM826" s="5"/>
      <c r="AT826" s="220"/>
      <c r="BB826" s="5"/>
    </row>
    <row r="827">
      <c r="A827" s="220"/>
      <c r="H827" s="5"/>
      <c r="P827" s="220"/>
      <c r="W827" s="5"/>
      <c r="X827" s="5"/>
      <c r="AE827" s="220"/>
      <c r="AL827" s="5"/>
      <c r="AM827" s="5"/>
      <c r="AT827" s="220"/>
      <c r="BB827" s="5"/>
    </row>
    <row r="828">
      <c r="A828" s="220"/>
      <c r="H828" s="5"/>
      <c r="P828" s="220"/>
      <c r="W828" s="5"/>
      <c r="X828" s="5"/>
      <c r="AE828" s="220"/>
      <c r="AL828" s="5"/>
      <c r="AM828" s="5"/>
      <c r="AT828" s="220"/>
      <c r="BB828" s="5"/>
    </row>
    <row r="829">
      <c r="A829" s="220"/>
      <c r="H829" s="5"/>
      <c r="P829" s="220"/>
      <c r="W829" s="5"/>
      <c r="X829" s="5"/>
      <c r="AE829" s="220"/>
      <c r="AL829" s="5"/>
      <c r="AM829" s="5"/>
      <c r="AT829" s="220"/>
      <c r="BB829" s="5"/>
    </row>
    <row r="830">
      <c r="A830" s="220"/>
      <c r="H830" s="5"/>
      <c r="P830" s="220"/>
      <c r="W830" s="5"/>
      <c r="X830" s="5"/>
      <c r="AE830" s="220"/>
      <c r="AL830" s="5"/>
      <c r="AM830" s="5"/>
      <c r="AT830" s="220"/>
      <c r="BB830" s="5"/>
    </row>
    <row r="831">
      <c r="A831" s="220"/>
      <c r="H831" s="5"/>
      <c r="P831" s="220"/>
      <c r="W831" s="5"/>
      <c r="X831" s="5"/>
      <c r="AE831" s="220"/>
      <c r="AL831" s="5"/>
      <c r="AM831" s="5"/>
      <c r="AT831" s="220"/>
      <c r="BB831" s="5"/>
    </row>
    <row r="832">
      <c r="A832" s="220"/>
      <c r="H832" s="5"/>
      <c r="P832" s="220"/>
      <c r="W832" s="5"/>
      <c r="X832" s="5"/>
      <c r="AE832" s="220"/>
      <c r="AL832" s="5"/>
      <c r="AM832" s="5"/>
      <c r="AT832" s="220"/>
      <c r="BB832" s="5"/>
    </row>
    <row r="833">
      <c r="A833" s="220"/>
      <c r="H833" s="5"/>
      <c r="P833" s="220"/>
      <c r="W833" s="5"/>
      <c r="X833" s="5"/>
      <c r="AE833" s="220"/>
      <c r="AL833" s="5"/>
      <c r="AM833" s="5"/>
      <c r="AT833" s="220"/>
      <c r="BB833" s="5"/>
    </row>
    <row r="834">
      <c r="A834" s="220"/>
      <c r="H834" s="5"/>
      <c r="P834" s="220"/>
      <c r="W834" s="5"/>
      <c r="X834" s="5"/>
      <c r="AE834" s="220"/>
      <c r="AL834" s="5"/>
      <c r="AM834" s="5"/>
      <c r="AT834" s="220"/>
      <c r="BB834" s="5"/>
    </row>
    <row r="835">
      <c r="A835" s="220"/>
      <c r="H835" s="5"/>
      <c r="P835" s="220"/>
      <c r="W835" s="5"/>
      <c r="X835" s="5"/>
      <c r="AE835" s="220"/>
      <c r="AL835" s="5"/>
      <c r="AM835" s="5"/>
      <c r="AT835" s="220"/>
      <c r="BB835" s="5"/>
    </row>
    <row r="836">
      <c r="A836" s="220"/>
      <c r="H836" s="5"/>
      <c r="P836" s="220"/>
      <c r="W836" s="5"/>
      <c r="X836" s="5"/>
      <c r="AE836" s="220"/>
      <c r="AL836" s="5"/>
      <c r="AM836" s="5"/>
      <c r="AT836" s="220"/>
      <c r="BB836" s="5"/>
    </row>
    <row r="837">
      <c r="A837" s="220"/>
      <c r="H837" s="5"/>
      <c r="P837" s="220"/>
      <c r="W837" s="5"/>
      <c r="X837" s="5"/>
      <c r="AE837" s="220"/>
      <c r="AL837" s="5"/>
      <c r="AM837" s="5"/>
      <c r="AT837" s="220"/>
      <c r="BB837" s="5"/>
    </row>
    <row r="838">
      <c r="A838" s="220"/>
      <c r="H838" s="5"/>
      <c r="P838" s="220"/>
      <c r="W838" s="5"/>
      <c r="X838" s="5"/>
      <c r="AE838" s="220"/>
      <c r="AL838" s="5"/>
      <c r="AM838" s="5"/>
      <c r="AT838" s="220"/>
      <c r="BB838" s="5"/>
    </row>
    <row r="839">
      <c r="A839" s="220"/>
      <c r="H839" s="5"/>
      <c r="P839" s="220"/>
      <c r="W839" s="5"/>
      <c r="X839" s="5"/>
      <c r="AE839" s="220"/>
      <c r="AL839" s="5"/>
      <c r="AM839" s="5"/>
      <c r="AT839" s="220"/>
      <c r="BB839" s="5"/>
    </row>
    <row r="840">
      <c r="A840" s="220"/>
      <c r="H840" s="5"/>
      <c r="P840" s="220"/>
      <c r="W840" s="5"/>
      <c r="X840" s="5"/>
      <c r="AE840" s="220"/>
      <c r="AL840" s="5"/>
      <c r="AM840" s="5"/>
      <c r="AT840" s="220"/>
      <c r="BB840" s="5"/>
    </row>
    <row r="841">
      <c r="A841" s="220"/>
      <c r="H841" s="5"/>
      <c r="P841" s="220"/>
      <c r="W841" s="5"/>
      <c r="X841" s="5"/>
      <c r="AE841" s="220"/>
      <c r="AL841" s="5"/>
      <c r="AM841" s="5"/>
      <c r="AT841" s="220"/>
      <c r="BB841" s="5"/>
    </row>
    <row r="842">
      <c r="A842" s="220"/>
      <c r="H842" s="5"/>
      <c r="P842" s="220"/>
      <c r="W842" s="5"/>
      <c r="X842" s="5"/>
      <c r="AE842" s="220"/>
      <c r="AL842" s="5"/>
      <c r="AM842" s="5"/>
      <c r="AT842" s="220"/>
      <c r="BB842" s="5"/>
    </row>
    <row r="843">
      <c r="A843" s="220"/>
      <c r="H843" s="5"/>
      <c r="P843" s="220"/>
      <c r="W843" s="5"/>
      <c r="X843" s="5"/>
      <c r="AE843" s="220"/>
      <c r="AL843" s="5"/>
      <c r="AM843" s="5"/>
      <c r="AT843" s="220"/>
      <c r="BB843" s="5"/>
    </row>
    <row r="844">
      <c r="A844" s="220"/>
      <c r="H844" s="5"/>
      <c r="P844" s="220"/>
      <c r="W844" s="5"/>
      <c r="X844" s="5"/>
      <c r="AE844" s="220"/>
      <c r="AL844" s="5"/>
      <c r="AM844" s="5"/>
      <c r="AT844" s="220"/>
      <c r="BB844" s="5"/>
    </row>
    <row r="845">
      <c r="A845" s="220"/>
      <c r="H845" s="5"/>
      <c r="P845" s="220"/>
      <c r="W845" s="5"/>
      <c r="X845" s="5"/>
      <c r="AE845" s="220"/>
      <c r="AL845" s="5"/>
      <c r="AM845" s="5"/>
      <c r="AT845" s="220"/>
      <c r="BB845" s="5"/>
    </row>
    <row r="846">
      <c r="A846" s="220"/>
      <c r="H846" s="5"/>
      <c r="P846" s="220"/>
      <c r="W846" s="5"/>
      <c r="X846" s="5"/>
      <c r="AE846" s="220"/>
      <c r="AL846" s="5"/>
      <c r="AM846" s="5"/>
      <c r="AT846" s="220"/>
      <c r="BB846" s="5"/>
    </row>
    <row r="847">
      <c r="A847" s="220"/>
      <c r="H847" s="5"/>
      <c r="P847" s="220"/>
      <c r="W847" s="5"/>
      <c r="X847" s="5"/>
      <c r="AE847" s="220"/>
      <c r="AL847" s="5"/>
      <c r="AM847" s="5"/>
      <c r="AT847" s="220"/>
      <c r="BB847" s="5"/>
    </row>
    <row r="848">
      <c r="A848" s="220"/>
      <c r="H848" s="5"/>
      <c r="P848" s="220"/>
      <c r="W848" s="5"/>
      <c r="X848" s="5"/>
      <c r="AE848" s="220"/>
      <c r="AL848" s="5"/>
      <c r="AM848" s="5"/>
      <c r="AT848" s="220"/>
      <c r="BB848" s="5"/>
    </row>
    <row r="849">
      <c r="A849" s="220"/>
      <c r="H849" s="5"/>
      <c r="P849" s="220"/>
      <c r="W849" s="5"/>
      <c r="X849" s="5"/>
      <c r="AE849" s="220"/>
      <c r="AL849" s="5"/>
      <c r="AM849" s="5"/>
      <c r="AT849" s="220"/>
      <c r="BB849" s="5"/>
    </row>
    <row r="850">
      <c r="A850" s="220"/>
      <c r="H850" s="5"/>
      <c r="P850" s="220"/>
      <c r="W850" s="5"/>
      <c r="X850" s="5"/>
      <c r="AE850" s="220"/>
      <c r="AL850" s="5"/>
      <c r="AM850" s="5"/>
      <c r="AT850" s="220"/>
      <c r="BB850" s="5"/>
    </row>
    <row r="851">
      <c r="A851" s="220"/>
      <c r="H851" s="5"/>
      <c r="P851" s="220"/>
      <c r="W851" s="5"/>
      <c r="X851" s="5"/>
      <c r="AE851" s="220"/>
      <c r="AL851" s="5"/>
      <c r="AM851" s="5"/>
      <c r="AT851" s="220"/>
      <c r="BB851" s="5"/>
    </row>
    <row r="852">
      <c r="A852" s="220"/>
      <c r="H852" s="5"/>
      <c r="P852" s="220"/>
      <c r="W852" s="5"/>
      <c r="X852" s="5"/>
      <c r="AE852" s="220"/>
      <c r="AL852" s="5"/>
      <c r="AM852" s="5"/>
      <c r="AT852" s="220"/>
      <c r="BB852" s="5"/>
    </row>
    <row r="853">
      <c r="A853" s="220"/>
      <c r="H853" s="5"/>
      <c r="P853" s="220"/>
      <c r="W853" s="5"/>
      <c r="X853" s="5"/>
      <c r="AE853" s="220"/>
      <c r="AL853" s="5"/>
      <c r="AM853" s="5"/>
      <c r="AT853" s="220"/>
      <c r="BB853" s="5"/>
    </row>
    <row r="854">
      <c r="A854" s="220"/>
      <c r="H854" s="5"/>
      <c r="P854" s="220"/>
      <c r="W854" s="5"/>
      <c r="X854" s="5"/>
      <c r="AE854" s="220"/>
      <c r="AL854" s="5"/>
      <c r="AM854" s="5"/>
      <c r="AT854" s="220"/>
      <c r="BB854" s="5"/>
    </row>
    <row r="855">
      <c r="A855" s="220"/>
      <c r="H855" s="5"/>
      <c r="P855" s="220"/>
      <c r="W855" s="5"/>
      <c r="X855" s="5"/>
      <c r="AE855" s="220"/>
      <c r="AL855" s="5"/>
      <c r="AM855" s="5"/>
      <c r="AT855" s="220"/>
      <c r="BB855" s="5"/>
    </row>
    <row r="856">
      <c r="A856" s="220"/>
      <c r="H856" s="5"/>
      <c r="P856" s="220"/>
      <c r="W856" s="5"/>
      <c r="X856" s="5"/>
      <c r="AE856" s="220"/>
      <c r="AL856" s="5"/>
      <c r="AM856" s="5"/>
      <c r="AT856" s="220"/>
      <c r="BB856" s="5"/>
    </row>
    <row r="857">
      <c r="A857" s="220"/>
      <c r="H857" s="5"/>
      <c r="P857" s="220"/>
      <c r="W857" s="5"/>
      <c r="X857" s="5"/>
      <c r="AE857" s="220"/>
      <c r="AL857" s="5"/>
      <c r="AM857" s="5"/>
      <c r="AT857" s="220"/>
      <c r="BB857" s="5"/>
    </row>
    <row r="858">
      <c r="A858" s="220"/>
      <c r="H858" s="5"/>
      <c r="P858" s="220"/>
      <c r="W858" s="5"/>
      <c r="X858" s="5"/>
      <c r="AE858" s="220"/>
      <c r="AL858" s="5"/>
      <c r="AM858" s="5"/>
      <c r="AT858" s="220"/>
      <c r="BB858" s="5"/>
    </row>
    <row r="859">
      <c r="A859" s="220"/>
      <c r="H859" s="5"/>
      <c r="P859" s="220"/>
      <c r="W859" s="5"/>
      <c r="X859" s="5"/>
      <c r="AE859" s="220"/>
      <c r="AL859" s="5"/>
      <c r="AM859" s="5"/>
      <c r="AT859" s="220"/>
      <c r="BB859" s="5"/>
    </row>
    <row r="860">
      <c r="A860" s="220"/>
      <c r="H860" s="5"/>
      <c r="P860" s="220"/>
      <c r="W860" s="5"/>
      <c r="X860" s="5"/>
      <c r="AE860" s="220"/>
      <c r="AL860" s="5"/>
      <c r="AM860" s="5"/>
      <c r="AT860" s="220"/>
      <c r="BB860" s="5"/>
    </row>
    <row r="861">
      <c r="A861" s="220"/>
      <c r="H861" s="5"/>
      <c r="P861" s="220"/>
      <c r="W861" s="5"/>
      <c r="X861" s="5"/>
      <c r="AE861" s="220"/>
      <c r="AL861" s="5"/>
      <c r="AM861" s="5"/>
      <c r="AT861" s="220"/>
      <c r="BB861" s="5"/>
    </row>
    <row r="862">
      <c r="A862" s="220"/>
      <c r="H862" s="5"/>
      <c r="P862" s="220"/>
      <c r="W862" s="5"/>
      <c r="X862" s="5"/>
      <c r="AE862" s="220"/>
      <c r="AL862" s="5"/>
      <c r="AM862" s="5"/>
      <c r="AT862" s="220"/>
      <c r="BB862" s="5"/>
    </row>
    <row r="863">
      <c r="A863" s="220"/>
      <c r="H863" s="5"/>
      <c r="P863" s="220"/>
      <c r="W863" s="5"/>
      <c r="X863" s="5"/>
      <c r="AE863" s="220"/>
      <c r="AL863" s="5"/>
      <c r="AM863" s="5"/>
      <c r="AT863" s="220"/>
      <c r="BB863" s="5"/>
    </row>
    <row r="864">
      <c r="A864" s="220"/>
      <c r="H864" s="5"/>
      <c r="P864" s="220"/>
      <c r="W864" s="5"/>
      <c r="X864" s="5"/>
      <c r="AE864" s="220"/>
      <c r="AL864" s="5"/>
      <c r="AM864" s="5"/>
      <c r="AT864" s="220"/>
      <c r="BB864" s="5"/>
    </row>
    <row r="865">
      <c r="A865" s="220"/>
      <c r="H865" s="5"/>
      <c r="P865" s="220"/>
      <c r="W865" s="5"/>
      <c r="X865" s="5"/>
      <c r="AE865" s="220"/>
      <c r="AL865" s="5"/>
      <c r="AM865" s="5"/>
      <c r="AT865" s="220"/>
      <c r="BB865" s="5"/>
    </row>
    <row r="866">
      <c r="A866" s="220"/>
      <c r="H866" s="5"/>
      <c r="P866" s="220"/>
      <c r="W866" s="5"/>
      <c r="X866" s="5"/>
      <c r="AE866" s="220"/>
      <c r="AL866" s="5"/>
      <c r="AM866" s="5"/>
      <c r="AT866" s="220"/>
      <c r="BB866" s="5"/>
    </row>
    <row r="867">
      <c r="A867" s="220"/>
      <c r="H867" s="5"/>
      <c r="P867" s="220"/>
      <c r="W867" s="5"/>
      <c r="X867" s="5"/>
      <c r="AE867" s="220"/>
      <c r="AL867" s="5"/>
      <c r="AM867" s="5"/>
      <c r="AT867" s="220"/>
      <c r="BB867" s="5"/>
    </row>
    <row r="868">
      <c r="A868" s="220"/>
      <c r="H868" s="5"/>
      <c r="P868" s="220"/>
      <c r="W868" s="5"/>
      <c r="X868" s="5"/>
      <c r="AE868" s="220"/>
      <c r="AL868" s="5"/>
      <c r="AM868" s="5"/>
      <c r="AT868" s="220"/>
      <c r="BB868" s="5"/>
    </row>
    <row r="869">
      <c r="A869" s="220"/>
      <c r="H869" s="5"/>
      <c r="P869" s="220"/>
      <c r="W869" s="5"/>
      <c r="X869" s="5"/>
      <c r="AE869" s="220"/>
      <c r="AL869" s="5"/>
      <c r="AM869" s="5"/>
      <c r="AT869" s="220"/>
      <c r="BB869" s="5"/>
    </row>
    <row r="870">
      <c r="A870" s="220"/>
      <c r="H870" s="5"/>
      <c r="P870" s="220"/>
      <c r="W870" s="5"/>
      <c r="X870" s="5"/>
      <c r="AE870" s="220"/>
      <c r="AL870" s="5"/>
      <c r="AM870" s="5"/>
      <c r="AT870" s="220"/>
      <c r="BB870" s="5"/>
    </row>
    <row r="871">
      <c r="A871" s="220"/>
      <c r="H871" s="5"/>
      <c r="P871" s="220"/>
      <c r="W871" s="5"/>
      <c r="X871" s="5"/>
      <c r="AE871" s="220"/>
      <c r="AL871" s="5"/>
      <c r="AM871" s="5"/>
      <c r="AT871" s="220"/>
      <c r="BB871" s="5"/>
    </row>
    <row r="872">
      <c r="A872" s="220"/>
      <c r="H872" s="5"/>
      <c r="P872" s="220"/>
      <c r="W872" s="5"/>
      <c r="X872" s="5"/>
      <c r="AE872" s="220"/>
      <c r="AL872" s="5"/>
      <c r="AM872" s="5"/>
      <c r="AT872" s="220"/>
      <c r="BB872" s="5"/>
    </row>
    <row r="873">
      <c r="A873" s="220"/>
      <c r="H873" s="5"/>
      <c r="P873" s="220"/>
      <c r="W873" s="5"/>
      <c r="X873" s="5"/>
      <c r="AE873" s="220"/>
      <c r="AL873" s="5"/>
      <c r="AM873" s="5"/>
      <c r="AT873" s="220"/>
      <c r="BB873" s="5"/>
    </row>
    <row r="874">
      <c r="A874" s="220"/>
      <c r="H874" s="5"/>
      <c r="P874" s="220"/>
      <c r="W874" s="5"/>
      <c r="X874" s="5"/>
      <c r="AE874" s="220"/>
      <c r="AL874" s="5"/>
      <c r="AM874" s="5"/>
      <c r="AT874" s="220"/>
      <c r="BB874" s="5"/>
    </row>
    <row r="875">
      <c r="A875" s="220"/>
      <c r="H875" s="5"/>
      <c r="P875" s="220"/>
      <c r="W875" s="5"/>
      <c r="X875" s="5"/>
      <c r="AE875" s="220"/>
      <c r="AL875" s="5"/>
      <c r="AM875" s="5"/>
      <c r="AT875" s="220"/>
      <c r="BB875" s="5"/>
    </row>
    <row r="876">
      <c r="A876" s="220"/>
      <c r="H876" s="5"/>
      <c r="P876" s="220"/>
      <c r="W876" s="5"/>
      <c r="X876" s="5"/>
      <c r="AE876" s="220"/>
      <c r="AL876" s="5"/>
      <c r="AM876" s="5"/>
      <c r="AT876" s="220"/>
      <c r="BB876" s="5"/>
    </row>
    <row r="877">
      <c r="A877" s="220"/>
      <c r="H877" s="5"/>
      <c r="P877" s="220"/>
      <c r="W877" s="5"/>
      <c r="X877" s="5"/>
      <c r="AE877" s="220"/>
      <c r="AL877" s="5"/>
      <c r="AM877" s="5"/>
      <c r="AT877" s="220"/>
      <c r="BB877" s="5"/>
    </row>
    <row r="878">
      <c r="A878" s="220"/>
      <c r="H878" s="5"/>
      <c r="P878" s="220"/>
      <c r="W878" s="5"/>
      <c r="X878" s="5"/>
      <c r="AE878" s="220"/>
      <c r="AL878" s="5"/>
      <c r="AM878" s="5"/>
      <c r="AT878" s="220"/>
      <c r="BB878" s="5"/>
    </row>
    <row r="879">
      <c r="A879" s="220"/>
      <c r="H879" s="5"/>
      <c r="P879" s="220"/>
      <c r="W879" s="5"/>
      <c r="X879" s="5"/>
      <c r="AE879" s="220"/>
      <c r="AL879" s="5"/>
      <c r="AM879" s="5"/>
      <c r="AT879" s="220"/>
      <c r="BB879" s="5"/>
    </row>
    <row r="880">
      <c r="A880" s="220"/>
      <c r="H880" s="5"/>
      <c r="P880" s="220"/>
      <c r="W880" s="5"/>
      <c r="X880" s="5"/>
      <c r="AE880" s="220"/>
      <c r="AL880" s="5"/>
      <c r="AM880" s="5"/>
      <c r="AT880" s="220"/>
      <c r="BB880" s="5"/>
    </row>
    <row r="881">
      <c r="A881" s="220"/>
      <c r="H881" s="5"/>
      <c r="P881" s="220"/>
      <c r="W881" s="5"/>
      <c r="X881" s="5"/>
      <c r="AE881" s="220"/>
      <c r="AL881" s="5"/>
      <c r="AM881" s="5"/>
      <c r="AT881" s="220"/>
      <c r="BB881" s="5"/>
    </row>
    <row r="882">
      <c r="A882" s="220"/>
      <c r="H882" s="5"/>
      <c r="P882" s="220"/>
      <c r="W882" s="5"/>
      <c r="X882" s="5"/>
      <c r="AE882" s="220"/>
      <c r="AL882" s="5"/>
      <c r="AM882" s="5"/>
      <c r="AT882" s="220"/>
      <c r="BB882" s="5"/>
    </row>
    <row r="883">
      <c r="A883" s="220"/>
      <c r="H883" s="5"/>
      <c r="P883" s="220"/>
      <c r="W883" s="5"/>
      <c r="X883" s="5"/>
      <c r="AE883" s="220"/>
      <c r="AL883" s="5"/>
      <c r="AM883" s="5"/>
      <c r="AT883" s="220"/>
      <c r="BB883" s="5"/>
    </row>
    <row r="884">
      <c r="A884" s="220"/>
      <c r="H884" s="5"/>
      <c r="P884" s="220"/>
      <c r="W884" s="5"/>
      <c r="X884" s="5"/>
      <c r="AE884" s="220"/>
      <c r="AL884" s="5"/>
      <c r="AM884" s="5"/>
      <c r="AT884" s="220"/>
      <c r="BB884" s="5"/>
    </row>
    <row r="885">
      <c r="A885" s="220"/>
      <c r="H885" s="5"/>
      <c r="P885" s="220"/>
      <c r="W885" s="5"/>
      <c r="X885" s="5"/>
      <c r="AE885" s="220"/>
      <c r="AL885" s="5"/>
      <c r="AM885" s="5"/>
      <c r="AT885" s="220"/>
      <c r="BB885" s="5"/>
    </row>
    <row r="886">
      <c r="A886" s="220"/>
      <c r="H886" s="5"/>
      <c r="P886" s="220"/>
      <c r="W886" s="5"/>
      <c r="X886" s="5"/>
      <c r="AE886" s="220"/>
      <c r="AL886" s="5"/>
      <c r="AM886" s="5"/>
      <c r="AT886" s="220"/>
      <c r="BB886" s="5"/>
    </row>
    <row r="887">
      <c r="A887" s="220"/>
      <c r="H887" s="5"/>
      <c r="P887" s="220"/>
      <c r="W887" s="5"/>
      <c r="X887" s="5"/>
      <c r="AE887" s="220"/>
      <c r="AL887" s="5"/>
      <c r="AM887" s="5"/>
      <c r="AT887" s="220"/>
      <c r="BB887" s="5"/>
    </row>
    <row r="888">
      <c r="A888" s="220"/>
      <c r="H888" s="5"/>
      <c r="P888" s="220"/>
      <c r="W888" s="5"/>
      <c r="X888" s="5"/>
      <c r="AE888" s="220"/>
      <c r="AL888" s="5"/>
      <c r="AM888" s="5"/>
      <c r="AT888" s="220"/>
      <c r="BB888" s="5"/>
    </row>
    <row r="889">
      <c r="A889" s="220"/>
      <c r="H889" s="5"/>
      <c r="P889" s="220"/>
      <c r="W889" s="5"/>
      <c r="X889" s="5"/>
      <c r="AE889" s="220"/>
      <c r="AL889" s="5"/>
      <c r="AM889" s="5"/>
      <c r="AT889" s="220"/>
      <c r="BB889" s="5"/>
    </row>
    <row r="890">
      <c r="A890" s="220"/>
      <c r="H890" s="5"/>
      <c r="P890" s="220"/>
      <c r="W890" s="5"/>
      <c r="X890" s="5"/>
      <c r="AE890" s="220"/>
      <c r="AL890" s="5"/>
      <c r="AM890" s="5"/>
      <c r="AT890" s="220"/>
      <c r="BB890" s="5"/>
    </row>
    <row r="891">
      <c r="A891" s="220"/>
      <c r="H891" s="5"/>
      <c r="P891" s="220"/>
      <c r="W891" s="5"/>
      <c r="X891" s="5"/>
      <c r="AE891" s="220"/>
      <c r="AL891" s="5"/>
      <c r="AM891" s="5"/>
      <c r="AT891" s="220"/>
      <c r="BB891" s="5"/>
    </row>
    <row r="892">
      <c r="A892" s="220"/>
      <c r="H892" s="5"/>
      <c r="P892" s="220"/>
      <c r="W892" s="5"/>
      <c r="X892" s="5"/>
      <c r="AE892" s="220"/>
      <c r="AL892" s="5"/>
      <c r="AM892" s="5"/>
      <c r="AT892" s="220"/>
      <c r="BB892" s="5"/>
    </row>
    <row r="893">
      <c r="A893" s="220"/>
      <c r="H893" s="5"/>
      <c r="P893" s="220"/>
      <c r="W893" s="5"/>
      <c r="X893" s="5"/>
      <c r="AE893" s="220"/>
      <c r="AL893" s="5"/>
      <c r="AM893" s="5"/>
      <c r="AT893" s="220"/>
      <c r="BB893" s="5"/>
    </row>
    <row r="894">
      <c r="A894" s="220"/>
      <c r="H894" s="5"/>
      <c r="P894" s="220"/>
      <c r="W894" s="5"/>
      <c r="X894" s="5"/>
      <c r="AE894" s="220"/>
      <c r="AL894" s="5"/>
      <c r="AM894" s="5"/>
      <c r="AT894" s="220"/>
      <c r="BB894" s="5"/>
    </row>
    <row r="895">
      <c r="A895" s="220"/>
      <c r="H895" s="5"/>
      <c r="P895" s="220"/>
      <c r="W895" s="5"/>
      <c r="X895" s="5"/>
      <c r="AE895" s="220"/>
      <c r="AL895" s="5"/>
      <c r="AM895" s="5"/>
      <c r="AT895" s="220"/>
      <c r="BB895" s="5"/>
    </row>
    <row r="896">
      <c r="A896" s="220"/>
      <c r="H896" s="5"/>
      <c r="P896" s="220"/>
      <c r="W896" s="5"/>
      <c r="X896" s="5"/>
      <c r="AE896" s="220"/>
      <c r="AL896" s="5"/>
      <c r="AM896" s="5"/>
      <c r="AT896" s="220"/>
      <c r="BB896" s="5"/>
    </row>
    <row r="897">
      <c r="A897" s="220"/>
      <c r="H897" s="5"/>
      <c r="P897" s="220"/>
      <c r="W897" s="5"/>
      <c r="X897" s="5"/>
      <c r="AE897" s="220"/>
      <c r="AL897" s="5"/>
      <c r="AM897" s="5"/>
      <c r="AT897" s="220"/>
      <c r="BB897" s="5"/>
    </row>
    <row r="898">
      <c r="A898" s="220"/>
      <c r="H898" s="5"/>
      <c r="P898" s="220"/>
      <c r="W898" s="5"/>
      <c r="X898" s="5"/>
      <c r="AE898" s="220"/>
      <c r="AL898" s="5"/>
      <c r="AM898" s="5"/>
      <c r="AT898" s="220"/>
      <c r="BB898" s="5"/>
    </row>
    <row r="899">
      <c r="A899" s="220"/>
      <c r="H899" s="5"/>
      <c r="P899" s="220"/>
      <c r="W899" s="5"/>
      <c r="X899" s="5"/>
      <c r="AE899" s="220"/>
      <c r="AL899" s="5"/>
      <c r="AM899" s="5"/>
      <c r="AT899" s="220"/>
      <c r="BB899" s="5"/>
    </row>
    <row r="900">
      <c r="A900" s="220"/>
      <c r="H900" s="5"/>
      <c r="P900" s="220"/>
      <c r="W900" s="5"/>
      <c r="X900" s="5"/>
      <c r="AE900" s="220"/>
      <c r="AL900" s="5"/>
      <c r="AM900" s="5"/>
      <c r="AT900" s="220"/>
      <c r="BB900" s="5"/>
    </row>
    <row r="901">
      <c r="A901" s="220"/>
      <c r="H901" s="5"/>
      <c r="P901" s="220"/>
      <c r="W901" s="5"/>
      <c r="X901" s="5"/>
      <c r="AE901" s="220"/>
      <c r="AL901" s="5"/>
      <c r="AM901" s="5"/>
      <c r="AT901" s="220"/>
      <c r="BB901" s="5"/>
    </row>
    <row r="902">
      <c r="A902" s="220"/>
      <c r="H902" s="5"/>
      <c r="P902" s="220"/>
      <c r="W902" s="5"/>
      <c r="X902" s="5"/>
      <c r="AE902" s="220"/>
      <c r="AL902" s="5"/>
      <c r="AM902" s="5"/>
      <c r="AT902" s="220"/>
      <c r="BB902" s="5"/>
    </row>
    <row r="903">
      <c r="A903" s="220"/>
      <c r="H903" s="5"/>
      <c r="P903" s="220"/>
      <c r="W903" s="5"/>
      <c r="X903" s="5"/>
      <c r="AE903" s="220"/>
      <c r="AL903" s="5"/>
      <c r="AM903" s="5"/>
      <c r="AT903" s="220"/>
      <c r="BB903" s="5"/>
    </row>
    <row r="904">
      <c r="A904" s="220"/>
      <c r="H904" s="5"/>
      <c r="P904" s="220"/>
      <c r="W904" s="5"/>
      <c r="X904" s="5"/>
      <c r="AE904" s="220"/>
      <c r="AL904" s="5"/>
      <c r="AM904" s="5"/>
      <c r="AT904" s="220"/>
      <c r="BB904" s="5"/>
    </row>
    <row r="905">
      <c r="A905" s="220"/>
      <c r="H905" s="5"/>
      <c r="P905" s="220"/>
      <c r="W905" s="5"/>
      <c r="X905" s="5"/>
      <c r="AE905" s="220"/>
      <c r="AL905" s="5"/>
      <c r="AM905" s="5"/>
      <c r="AT905" s="220"/>
      <c r="BB905" s="5"/>
    </row>
    <row r="906">
      <c r="A906" s="220"/>
      <c r="H906" s="5"/>
      <c r="P906" s="220"/>
      <c r="W906" s="5"/>
      <c r="X906" s="5"/>
      <c r="AE906" s="220"/>
      <c r="AL906" s="5"/>
      <c r="AM906" s="5"/>
      <c r="AT906" s="220"/>
      <c r="BB906" s="5"/>
    </row>
    <row r="907">
      <c r="A907" s="220"/>
      <c r="H907" s="5"/>
      <c r="P907" s="220"/>
      <c r="W907" s="5"/>
      <c r="X907" s="5"/>
      <c r="AE907" s="220"/>
      <c r="AL907" s="5"/>
      <c r="AM907" s="5"/>
      <c r="AT907" s="220"/>
      <c r="BB907" s="5"/>
    </row>
    <row r="908">
      <c r="A908" s="220"/>
      <c r="H908" s="5"/>
      <c r="P908" s="220"/>
      <c r="W908" s="5"/>
      <c r="X908" s="5"/>
      <c r="AE908" s="220"/>
      <c r="AL908" s="5"/>
      <c r="AM908" s="5"/>
      <c r="AT908" s="220"/>
      <c r="BB908" s="5"/>
    </row>
    <row r="909">
      <c r="A909" s="220"/>
      <c r="H909" s="5"/>
      <c r="P909" s="220"/>
      <c r="W909" s="5"/>
      <c r="X909" s="5"/>
      <c r="AE909" s="220"/>
      <c r="AL909" s="5"/>
      <c r="AM909" s="5"/>
      <c r="AT909" s="220"/>
      <c r="BB909" s="5"/>
    </row>
    <row r="910">
      <c r="A910" s="220"/>
      <c r="H910" s="5"/>
      <c r="P910" s="220"/>
      <c r="W910" s="5"/>
      <c r="X910" s="5"/>
      <c r="AE910" s="220"/>
      <c r="AL910" s="5"/>
      <c r="AM910" s="5"/>
      <c r="AT910" s="220"/>
      <c r="BB910" s="5"/>
    </row>
    <row r="911">
      <c r="A911" s="220"/>
      <c r="H911" s="5"/>
      <c r="P911" s="220"/>
      <c r="W911" s="5"/>
      <c r="X911" s="5"/>
      <c r="AE911" s="220"/>
      <c r="AL911" s="5"/>
      <c r="AM911" s="5"/>
      <c r="AT911" s="220"/>
      <c r="BB911" s="5"/>
    </row>
    <row r="912">
      <c r="A912" s="220"/>
      <c r="H912" s="5"/>
      <c r="P912" s="220"/>
      <c r="W912" s="5"/>
      <c r="X912" s="5"/>
      <c r="AE912" s="220"/>
      <c r="AL912" s="5"/>
      <c r="AM912" s="5"/>
      <c r="AT912" s="220"/>
      <c r="BB912" s="5"/>
    </row>
    <row r="913">
      <c r="A913" s="220"/>
      <c r="H913" s="5"/>
      <c r="P913" s="220"/>
      <c r="W913" s="5"/>
      <c r="X913" s="5"/>
      <c r="AE913" s="220"/>
      <c r="AL913" s="5"/>
      <c r="AM913" s="5"/>
      <c r="AT913" s="220"/>
      <c r="BB913" s="5"/>
    </row>
    <row r="914">
      <c r="A914" s="220"/>
      <c r="H914" s="5"/>
      <c r="P914" s="220"/>
      <c r="W914" s="5"/>
      <c r="X914" s="5"/>
      <c r="AE914" s="220"/>
      <c r="AL914" s="5"/>
      <c r="AM914" s="5"/>
      <c r="AT914" s="220"/>
      <c r="BB914" s="5"/>
    </row>
    <row r="915">
      <c r="A915" s="220"/>
      <c r="H915" s="5"/>
      <c r="P915" s="220"/>
      <c r="W915" s="5"/>
      <c r="X915" s="5"/>
      <c r="AE915" s="220"/>
      <c r="AL915" s="5"/>
      <c r="AM915" s="5"/>
      <c r="AT915" s="220"/>
      <c r="BB915" s="5"/>
    </row>
    <row r="916">
      <c r="A916" s="220"/>
      <c r="H916" s="5"/>
      <c r="P916" s="220"/>
      <c r="W916" s="5"/>
      <c r="X916" s="5"/>
      <c r="AE916" s="220"/>
      <c r="AL916" s="5"/>
      <c r="AM916" s="5"/>
      <c r="AT916" s="220"/>
      <c r="BB916" s="5"/>
    </row>
    <row r="917">
      <c r="A917" s="220"/>
      <c r="H917" s="5"/>
      <c r="P917" s="220"/>
      <c r="W917" s="5"/>
      <c r="X917" s="5"/>
      <c r="AE917" s="220"/>
      <c r="AL917" s="5"/>
      <c r="AM917" s="5"/>
      <c r="AT917" s="220"/>
      <c r="BB917" s="5"/>
    </row>
    <row r="918">
      <c r="A918" s="220"/>
      <c r="H918" s="5"/>
      <c r="P918" s="220"/>
      <c r="W918" s="5"/>
      <c r="X918" s="5"/>
      <c r="AE918" s="220"/>
      <c r="AL918" s="5"/>
      <c r="AM918" s="5"/>
      <c r="AT918" s="220"/>
      <c r="BB918" s="5"/>
    </row>
    <row r="919">
      <c r="A919" s="220"/>
      <c r="H919" s="5"/>
      <c r="P919" s="220"/>
      <c r="W919" s="5"/>
      <c r="X919" s="5"/>
      <c r="AE919" s="220"/>
      <c r="AL919" s="5"/>
      <c r="AM919" s="5"/>
      <c r="AT919" s="220"/>
      <c r="BB919" s="5"/>
    </row>
    <row r="920">
      <c r="A920" s="220"/>
      <c r="H920" s="5"/>
      <c r="P920" s="220"/>
      <c r="W920" s="5"/>
      <c r="X920" s="5"/>
      <c r="AE920" s="220"/>
      <c r="AL920" s="5"/>
      <c r="AM920" s="5"/>
      <c r="AT920" s="220"/>
      <c r="BB920" s="5"/>
    </row>
    <row r="921">
      <c r="A921" s="220"/>
      <c r="H921" s="5"/>
      <c r="P921" s="220"/>
      <c r="W921" s="5"/>
      <c r="X921" s="5"/>
      <c r="AE921" s="220"/>
      <c r="AL921" s="5"/>
      <c r="AM921" s="5"/>
      <c r="AT921" s="220"/>
      <c r="BB921" s="5"/>
    </row>
    <row r="922">
      <c r="A922" s="220"/>
      <c r="H922" s="5"/>
      <c r="P922" s="220"/>
      <c r="W922" s="5"/>
      <c r="X922" s="5"/>
      <c r="AE922" s="220"/>
      <c r="AL922" s="5"/>
      <c r="AM922" s="5"/>
      <c r="AT922" s="220"/>
      <c r="BB922" s="5"/>
    </row>
    <row r="923">
      <c r="A923" s="220"/>
      <c r="H923" s="5"/>
      <c r="P923" s="220"/>
      <c r="W923" s="5"/>
      <c r="X923" s="5"/>
      <c r="AE923" s="220"/>
      <c r="AL923" s="5"/>
      <c r="AM923" s="5"/>
      <c r="AT923" s="220"/>
      <c r="BB923" s="5"/>
    </row>
    <row r="924">
      <c r="A924" s="220"/>
      <c r="H924" s="5"/>
      <c r="P924" s="220"/>
      <c r="W924" s="5"/>
      <c r="X924" s="5"/>
      <c r="AE924" s="220"/>
      <c r="AL924" s="5"/>
      <c r="AM924" s="5"/>
      <c r="AT924" s="220"/>
      <c r="BB924" s="5"/>
    </row>
    <row r="925">
      <c r="A925" s="220"/>
      <c r="H925" s="5"/>
      <c r="P925" s="220"/>
      <c r="W925" s="5"/>
      <c r="X925" s="5"/>
      <c r="AE925" s="220"/>
      <c r="AL925" s="5"/>
      <c r="AM925" s="5"/>
      <c r="AT925" s="220"/>
      <c r="BB925" s="5"/>
    </row>
    <row r="926">
      <c r="A926" s="220"/>
      <c r="H926" s="5"/>
      <c r="P926" s="220"/>
      <c r="W926" s="5"/>
      <c r="X926" s="5"/>
      <c r="AE926" s="220"/>
      <c r="AL926" s="5"/>
      <c r="AM926" s="5"/>
      <c r="AT926" s="220"/>
      <c r="BB926" s="5"/>
    </row>
    <row r="927">
      <c r="A927" s="220"/>
      <c r="H927" s="5"/>
      <c r="P927" s="220"/>
      <c r="W927" s="5"/>
      <c r="X927" s="5"/>
      <c r="AE927" s="220"/>
      <c r="AL927" s="5"/>
      <c r="AM927" s="5"/>
      <c r="AT927" s="220"/>
      <c r="BB927" s="5"/>
    </row>
    <row r="928">
      <c r="A928" s="220"/>
      <c r="H928" s="5"/>
      <c r="P928" s="220"/>
      <c r="W928" s="5"/>
      <c r="X928" s="5"/>
      <c r="AE928" s="220"/>
      <c r="AL928" s="5"/>
      <c r="AM928" s="5"/>
      <c r="AT928" s="220"/>
      <c r="BB928" s="5"/>
    </row>
    <row r="929">
      <c r="A929" s="220"/>
      <c r="H929" s="5"/>
      <c r="P929" s="220"/>
      <c r="W929" s="5"/>
      <c r="X929" s="5"/>
      <c r="AE929" s="220"/>
      <c r="AL929" s="5"/>
      <c r="AM929" s="5"/>
      <c r="AT929" s="220"/>
      <c r="BB929" s="5"/>
    </row>
    <row r="930">
      <c r="A930" s="220"/>
      <c r="H930" s="5"/>
      <c r="P930" s="220"/>
      <c r="W930" s="5"/>
      <c r="X930" s="5"/>
      <c r="AE930" s="220"/>
      <c r="AL930" s="5"/>
      <c r="AM930" s="5"/>
      <c r="AT930" s="220"/>
      <c r="BB930" s="5"/>
    </row>
    <row r="931">
      <c r="A931" s="220"/>
      <c r="H931" s="5"/>
      <c r="P931" s="220"/>
      <c r="W931" s="5"/>
      <c r="X931" s="5"/>
      <c r="AE931" s="220"/>
      <c r="AL931" s="5"/>
      <c r="AM931" s="5"/>
      <c r="AT931" s="220"/>
      <c r="BB931" s="5"/>
    </row>
    <row r="932">
      <c r="A932" s="220"/>
      <c r="H932" s="5"/>
      <c r="P932" s="220"/>
      <c r="W932" s="5"/>
      <c r="X932" s="5"/>
      <c r="AE932" s="220"/>
      <c r="AL932" s="5"/>
      <c r="AM932" s="5"/>
      <c r="AT932" s="220"/>
      <c r="BB932" s="5"/>
    </row>
    <row r="933">
      <c r="A933" s="220"/>
      <c r="H933" s="5"/>
      <c r="P933" s="220"/>
      <c r="W933" s="5"/>
      <c r="X933" s="5"/>
      <c r="AE933" s="220"/>
      <c r="AL933" s="5"/>
      <c r="AM933" s="5"/>
      <c r="AT933" s="220"/>
      <c r="BB933" s="5"/>
    </row>
    <row r="934">
      <c r="A934" s="220"/>
      <c r="H934" s="5"/>
      <c r="P934" s="220"/>
      <c r="W934" s="5"/>
      <c r="X934" s="5"/>
      <c r="AE934" s="220"/>
      <c r="AL934" s="5"/>
      <c r="AM934" s="5"/>
      <c r="AT934" s="220"/>
      <c r="BB934" s="5"/>
    </row>
    <row r="935">
      <c r="A935" s="220"/>
      <c r="H935" s="5"/>
      <c r="P935" s="220"/>
      <c r="W935" s="5"/>
      <c r="X935" s="5"/>
      <c r="AE935" s="220"/>
      <c r="AL935" s="5"/>
      <c r="AM935" s="5"/>
      <c r="AT935" s="220"/>
      <c r="BB935" s="5"/>
    </row>
    <row r="936">
      <c r="A936" s="220"/>
      <c r="H936" s="5"/>
      <c r="P936" s="220"/>
      <c r="W936" s="5"/>
      <c r="X936" s="5"/>
      <c r="AE936" s="220"/>
      <c r="AL936" s="5"/>
      <c r="AM936" s="5"/>
      <c r="AT936" s="220"/>
      <c r="BB936" s="5"/>
    </row>
    <row r="937">
      <c r="A937" s="220"/>
      <c r="H937" s="5"/>
      <c r="P937" s="220"/>
      <c r="W937" s="5"/>
      <c r="X937" s="5"/>
      <c r="AE937" s="220"/>
      <c r="AL937" s="5"/>
      <c r="AM937" s="5"/>
      <c r="AT937" s="220"/>
      <c r="BB937" s="5"/>
    </row>
    <row r="938">
      <c r="A938" s="220"/>
      <c r="H938" s="5"/>
      <c r="P938" s="220"/>
      <c r="W938" s="5"/>
      <c r="X938" s="5"/>
      <c r="AE938" s="220"/>
      <c r="AL938" s="5"/>
      <c r="AM938" s="5"/>
      <c r="AT938" s="220"/>
      <c r="BB938" s="5"/>
    </row>
    <row r="939">
      <c r="A939" s="220"/>
      <c r="H939" s="5"/>
      <c r="P939" s="220"/>
      <c r="W939" s="5"/>
      <c r="X939" s="5"/>
      <c r="AE939" s="220"/>
      <c r="AL939" s="5"/>
      <c r="AM939" s="5"/>
      <c r="AT939" s="220"/>
      <c r="BB939" s="5"/>
    </row>
    <row r="940">
      <c r="A940" s="220"/>
      <c r="H940" s="5"/>
      <c r="P940" s="220"/>
      <c r="W940" s="5"/>
      <c r="X940" s="5"/>
      <c r="AE940" s="220"/>
      <c r="AL940" s="5"/>
      <c r="AM940" s="5"/>
      <c r="AT940" s="220"/>
      <c r="BB940" s="5"/>
    </row>
    <row r="941">
      <c r="A941" s="220"/>
      <c r="H941" s="5"/>
      <c r="P941" s="220"/>
      <c r="W941" s="5"/>
      <c r="X941" s="5"/>
      <c r="AE941" s="220"/>
      <c r="AL941" s="5"/>
      <c r="AM941" s="5"/>
      <c r="AT941" s="220"/>
      <c r="BB941" s="5"/>
    </row>
    <row r="942">
      <c r="A942" s="220"/>
      <c r="H942" s="5"/>
      <c r="P942" s="220"/>
      <c r="W942" s="5"/>
      <c r="X942" s="5"/>
      <c r="AE942" s="220"/>
      <c r="AL942" s="5"/>
      <c r="AM942" s="5"/>
      <c r="AT942" s="220"/>
      <c r="BB942" s="5"/>
    </row>
    <row r="943">
      <c r="A943" s="220"/>
      <c r="H943" s="5"/>
      <c r="P943" s="220"/>
      <c r="W943" s="5"/>
      <c r="X943" s="5"/>
      <c r="AE943" s="220"/>
      <c r="AL943" s="5"/>
      <c r="AM943" s="5"/>
      <c r="AT943" s="220"/>
      <c r="BB943" s="5"/>
    </row>
    <row r="944">
      <c r="A944" s="220"/>
      <c r="H944" s="5"/>
      <c r="P944" s="220"/>
      <c r="W944" s="5"/>
      <c r="X944" s="5"/>
      <c r="AE944" s="220"/>
      <c r="AL944" s="5"/>
      <c r="AM944" s="5"/>
      <c r="AT944" s="220"/>
      <c r="BB944" s="5"/>
    </row>
    <row r="945">
      <c r="A945" s="220"/>
      <c r="H945" s="5"/>
      <c r="P945" s="220"/>
      <c r="W945" s="5"/>
      <c r="X945" s="5"/>
      <c r="AE945" s="220"/>
      <c r="AL945" s="5"/>
      <c r="AM945" s="5"/>
      <c r="AT945" s="220"/>
      <c r="BB945" s="5"/>
    </row>
    <row r="946">
      <c r="A946" s="220"/>
      <c r="H946" s="5"/>
      <c r="P946" s="220"/>
      <c r="W946" s="5"/>
      <c r="X946" s="5"/>
      <c r="AE946" s="220"/>
      <c r="AL946" s="5"/>
      <c r="AM946" s="5"/>
      <c r="AT946" s="220"/>
      <c r="BB946" s="5"/>
    </row>
    <row r="947">
      <c r="A947" s="220"/>
      <c r="H947" s="5"/>
      <c r="P947" s="220"/>
      <c r="W947" s="5"/>
      <c r="X947" s="5"/>
      <c r="AE947" s="220"/>
      <c r="AL947" s="5"/>
      <c r="AM947" s="5"/>
      <c r="AT947" s="220"/>
      <c r="BB947" s="5"/>
    </row>
    <row r="948">
      <c r="A948" s="220"/>
      <c r="H948" s="5"/>
      <c r="P948" s="220"/>
      <c r="W948" s="5"/>
      <c r="X948" s="5"/>
      <c r="AE948" s="220"/>
      <c r="AL948" s="5"/>
      <c r="AM948" s="5"/>
      <c r="AT948" s="220"/>
      <c r="BB948" s="5"/>
    </row>
    <row r="949">
      <c r="A949" s="220"/>
      <c r="H949" s="5"/>
      <c r="P949" s="220"/>
      <c r="W949" s="5"/>
      <c r="X949" s="5"/>
      <c r="AE949" s="220"/>
      <c r="AL949" s="5"/>
      <c r="AM949" s="5"/>
      <c r="AT949" s="220"/>
      <c r="BB949" s="5"/>
    </row>
    <row r="950">
      <c r="A950" s="220"/>
      <c r="H950" s="5"/>
      <c r="P950" s="220"/>
      <c r="W950" s="5"/>
      <c r="X950" s="5"/>
      <c r="AE950" s="220"/>
      <c r="AL950" s="5"/>
      <c r="AM950" s="5"/>
      <c r="AT950" s="220"/>
      <c r="BB950" s="5"/>
    </row>
    <row r="951">
      <c r="A951" s="220"/>
      <c r="H951" s="5"/>
      <c r="P951" s="220"/>
      <c r="W951" s="5"/>
      <c r="X951" s="5"/>
      <c r="AE951" s="220"/>
      <c r="AL951" s="5"/>
      <c r="AM951" s="5"/>
      <c r="AT951" s="220"/>
      <c r="BB951" s="5"/>
    </row>
    <row r="952">
      <c r="A952" s="220"/>
      <c r="H952" s="5"/>
      <c r="P952" s="220"/>
      <c r="W952" s="5"/>
      <c r="X952" s="5"/>
      <c r="AE952" s="220"/>
      <c r="AL952" s="5"/>
      <c r="AM952" s="5"/>
      <c r="AT952" s="220"/>
      <c r="BB952" s="5"/>
    </row>
    <row r="953">
      <c r="A953" s="220"/>
      <c r="H953" s="5"/>
      <c r="P953" s="220"/>
      <c r="W953" s="5"/>
      <c r="X953" s="5"/>
      <c r="AE953" s="220"/>
      <c r="AL953" s="5"/>
      <c r="AM953" s="5"/>
      <c r="AT953" s="220"/>
      <c r="BB953" s="5"/>
    </row>
    <row r="954">
      <c r="A954" s="220"/>
      <c r="H954" s="5"/>
      <c r="P954" s="220"/>
      <c r="W954" s="5"/>
      <c r="X954" s="5"/>
      <c r="AE954" s="220"/>
      <c r="AL954" s="5"/>
      <c r="AM954" s="5"/>
      <c r="AT954" s="220"/>
      <c r="BB954" s="5"/>
    </row>
    <row r="955">
      <c r="A955" s="220"/>
      <c r="H955" s="5"/>
      <c r="P955" s="220"/>
      <c r="W955" s="5"/>
      <c r="X955" s="5"/>
      <c r="AE955" s="220"/>
      <c r="AL955" s="5"/>
      <c r="AM955" s="5"/>
      <c r="AT955" s="220"/>
      <c r="BB955" s="5"/>
    </row>
    <row r="956">
      <c r="A956" s="220"/>
      <c r="H956" s="5"/>
      <c r="P956" s="220"/>
      <c r="W956" s="5"/>
      <c r="X956" s="5"/>
      <c r="AE956" s="220"/>
      <c r="AL956" s="5"/>
      <c r="AM956" s="5"/>
      <c r="AT956" s="220"/>
      <c r="BB956" s="5"/>
    </row>
    <row r="957">
      <c r="A957" s="220"/>
      <c r="H957" s="5"/>
      <c r="P957" s="220"/>
      <c r="W957" s="5"/>
      <c r="X957" s="5"/>
      <c r="AE957" s="220"/>
      <c r="AL957" s="5"/>
      <c r="AM957" s="5"/>
      <c r="AT957" s="220"/>
      <c r="BB957" s="5"/>
    </row>
    <row r="958">
      <c r="A958" s="220"/>
      <c r="H958" s="5"/>
      <c r="P958" s="220"/>
      <c r="W958" s="5"/>
      <c r="X958" s="5"/>
      <c r="AE958" s="220"/>
      <c r="AL958" s="5"/>
      <c r="AM958" s="5"/>
      <c r="AT958" s="220"/>
      <c r="BB958" s="5"/>
    </row>
    <row r="959">
      <c r="A959" s="220"/>
      <c r="H959" s="5"/>
      <c r="P959" s="220"/>
      <c r="W959" s="5"/>
      <c r="X959" s="5"/>
      <c r="AE959" s="220"/>
      <c r="AL959" s="5"/>
      <c r="AM959" s="5"/>
      <c r="AT959" s="220"/>
      <c r="BB959" s="5"/>
    </row>
    <row r="960">
      <c r="A960" s="220"/>
      <c r="H960" s="5"/>
      <c r="P960" s="220"/>
      <c r="W960" s="5"/>
      <c r="X960" s="5"/>
      <c r="AE960" s="220"/>
      <c r="AL960" s="5"/>
      <c r="AM960" s="5"/>
      <c r="AT960" s="220"/>
      <c r="BB960" s="5"/>
    </row>
    <row r="961">
      <c r="A961" s="220"/>
      <c r="H961" s="5"/>
      <c r="P961" s="220"/>
      <c r="W961" s="5"/>
      <c r="X961" s="5"/>
      <c r="AE961" s="220"/>
      <c r="AL961" s="5"/>
      <c r="AM961" s="5"/>
      <c r="AT961" s="220"/>
      <c r="BB961" s="5"/>
    </row>
    <row r="962">
      <c r="A962" s="220"/>
      <c r="H962" s="5"/>
      <c r="P962" s="220"/>
      <c r="W962" s="5"/>
      <c r="X962" s="5"/>
      <c r="AE962" s="220"/>
      <c r="AL962" s="5"/>
      <c r="AM962" s="5"/>
      <c r="AT962" s="220"/>
      <c r="BB962" s="5"/>
    </row>
    <row r="963">
      <c r="A963" s="220"/>
      <c r="H963" s="5"/>
      <c r="P963" s="220"/>
      <c r="W963" s="5"/>
      <c r="X963" s="5"/>
      <c r="AE963" s="220"/>
      <c r="AL963" s="5"/>
      <c r="AM963" s="5"/>
      <c r="AT963" s="220"/>
      <c r="BB963" s="5"/>
    </row>
    <row r="964">
      <c r="A964" s="220"/>
      <c r="H964" s="5"/>
      <c r="P964" s="220"/>
      <c r="W964" s="5"/>
      <c r="X964" s="5"/>
      <c r="AE964" s="220"/>
      <c r="AL964" s="5"/>
      <c r="AM964" s="5"/>
      <c r="AT964" s="220"/>
      <c r="BB964" s="5"/>
    </row>
    <row r="965">
      <c r="A965" s="220"/>
      <c r="H965" s="5"/>
      <c r="P965" s="220"/>
      <c r="W965" s="5"/>
      <c r="X965" s="5"/>
      <c r="AE965" s="220"/>
      <c r="AL965" s="5"/>
      <c r="AM965" s="5"/>
      <c r="AT965" s="220"/>
      <c r="BB965" s="5"/>
    </row>
    <row r="966">
      <c r="A966" s="220"/>
      <c r="H966" s="5"/>
      <c r="P966" s="220"/>
      <c r="W966" s="5"/>
      <c r="X966" s="5"/>
      <c r="AE966" s="220"/>
      <c r="AL966" s="5"/>
      <c r="AM966" s="5"/>
      <c r="AT966" s="220"/>
      <c r="BB966" s="5"/>
    </row>
    <row r="967">
      <c r="A967" s="220"/>
      <c r="H967" s="5"/>
      <c r="P967" s="220"/>
      <c r="W967" s="5"/>
      <c r="X967" s="5"/>
      <c r="AE967" s="220"/>
      <c r="AL967" s="5"/>
      <c r="AM967" s="5"/>
      <c r="AT967" s="220"/>
      <c r="BB967" s="5"/>
    </row>
    <row r="968">
      <c r="A968" s="220"/>
      <c r="H968" s="5"/>
      <c r="P968" s="220"/>
      <c r="W968" s="5"/>
      <c r="X968" s="5"/>
      <c r="AE968" s="220"/>
      <c r="AL968" s="5"/>
      <c r="AM968" s="5"/>
      <c r="AT968" s="220"/>
      <c r="BB968" s="5"/>
    </row>
    <row r="969">
      <c r="A969" s="220"/>
      <c r="H969" s="5"/>
      <c r="P969" s="220"/>
      <c r="W969" s="5"/>
      <c r="X969" s="5"/>
      <c r="AE969" s="220"/>
      <c r="AL969" s="5"/>
      <c r="AM969" s="5"/>
      <c r="AT969" s="220"/>
      <c r="BB969" s="5"/>
    </row>
    <row r="970">
      <c r="A970" s="220"/>
      <c r="H970" s="5"/>
      <c r="P970" s="220"/>
      <c r="W970" s="5"/>
      <c r="X970" s="5"/>
      <c r="AE970" s="220"/>
      <c r="AL970" s="5"/>
      <c r="AM970" s="5"/>
      <c r="AT970" s="220"/>
      <c r="BB970" s="5"/>
    </row>
    <row r="971">
      <c r="A971" s="220"/>
      <c r="H971" s="5"/>
      <c r="P971" s="220"/>
      <c r="W971" s="5"/>
      <c r="X971" s="5"/>
      <c r="AE971" s="220"/>
      <c r="AL971" s="5"/>
      <c r="AM971" s="5"/>
      <c r="AT971" s="220"/>
      <c r="BB971" s="5"/>
    </row>
    <row r="972">
      <c r="A972" s="220"/>
      <c r="H972" s="5"/>
      <c r="P972" s="220"/>
      <c r="W972" s="5"/>
      <c r="X972" s="5"/>
      <c r="AE972" s="220"/>
      <c r="AL972" s="5"/>
      <c r="AM972" s="5"/>
      <c r="AT972" s="220"/>
      <c r="BB972" s="5"/>
    </row>
    <row r="973">
      <c r="A973" s="220"/>
      <c r="H973" s="5"/>
      <c r="P973" s="220"/>
      <c r="W973" s="5"/>
      <c r="X973" s="5"/>
      <c r="AE973" s="220"/>
      <c r="AL973" s="5"/>
      <c r="AM973" s="5"/>
      <c r="AT973" s="220"/>
      <c r="BB973" s="5"/>
    </row>
    <row r="974">
      <c r="A974" s="220"/>
      <c r="H974" s="5"/>
      <c r="P974" s="220"/>
      <c r="W974" s="5"/>
      <c r="X974" s="5"/>
      <c r="AE974" s="220"/>
      <c r="AL974" s="5"/>
      <c r="AM974" s="5"/>
      <c r="AT974" s="220"/>
      <c r="BB974" s="5"/>
    </row>
    <row r="975">
      <c r="A975" s="220"/>
      <c r="H975" s="5"/>
      <c r="P975" s="220"/>
      <c r="W975" s="5"/>
      <c r="X975" s="5"/>
      <c r="AE975" s="220"/>
      <c r="AL975" s="5"/>
      <c r="AM975" s="5"/>
      <c r="AT975" s="220"/>
      <c r="BB975" s="5"/>
    </row>
    <row r="976">
      <c r="A976" s="220"/>
      <c r="H976" s="5"/>
      <c r="P976" s="220"/>
      <c r="W976" s="5"/>
      <c r="X976" s="5"/>
      <c r="AE976" s="220"/>
      <c r="AL976" s="5"/>
      <c r="AM976" s="5"/>
      <c r="AT976" s="220"/>
      <c r="BB976" s="5"/>
    </row>
    <row r="977">
      <c r="A977" s="220"/>
      <c r="H977" s="5"/>
      <c r="P977" s="220"/>
      <c r="W977" s="5"/>
      <c r="X977" s="5"/>
      <c r="AE977" s="220"/>
      <c r="AL977" s="5"/>
      <c r="AM977" s="5"/>
      <c r="AT977" s="220"/>
      <c r="BB977" s="5"/>
    </row>
    <row r="978">
      <c r="A978" s="220"/>
      <c r="H978" s="5"/>
      <c r="P978" s="220"/>
      <c r="W978" s="5"/>
      <c r="X978" s="5"/>
      <c r="AE978" s="220"/>
      <c r="AL978" s="5"/>
      <c r="AM978" s="5"/>
      <c r="AT978" s="220"/>
      <c r="BB978" s="5"/>
    </row>
    <row r="979">
      <c r="A979" s="220"/>
      <c r="H979" s="5"/>
      <c r="P979" s="220"/>
      <c r="W979" s="5"/>
      <c r="X979" s="5"/>
      <c r="AE979" s="220"/>
      <c r="AL979" s="5"/>
      <c r="AM979" s="5"/>
      <c r="AT979" s="220"/>
      <c r="BB979" s="5"/>
    </row>
    <row r="980">
      <c r="A980" s="220"/>
      <c r="H980" s="5"/>
      <c r="P980" s="220"/>
      <c r="W980" s="5"/>
      <c r="X980" s="5"/>
      <c r="AE980" s="220"/>
      <c r="AL980" s="5"/>
      <c r="AM980" s="5"/>
      <c r="AT980" s="220"/>
      <c r="BB980" s="5"/>
    </row>
    <row r="981">
      <c r="A981" s="220"/>
      <c r="H981" s="5"/>
      <c r="P981" s="220"/>
      <c r="W981" s="5"/>
      <c r="X981" s="5"/>
      <c r="AE981" s="220"/>
      <c r="AL981" s="5"/>
      <c r="AM981" s="5"/>
      <c r="AT981" s="220"/>
      <c r="BB981" s="5"/>
    </row>
    <row r="982">
      <c r="A982" s="220"/>
      <c r="H982" s="5"/>
      <c r="P982" s="220"/>
      <c r="W982" s="5"/>
      <c r="X982" s="5"/>
      <c r="AE982" s="220"/>
      <c r="AL982" s="5"/>
      <c r="AM982" s="5"/>
      <c r="AT982" s="220"/>
      <c r="BB982" s="5"/>
    </row>
    <row r="983">
      <c r="A983" s="220"/>
      <c r="H983" s="5"/>
      <c r="P983" s="220"/>
      <c r="W983" s="5"/>
      <c r="X983" s="5"/>
      <c r="AE983" s="220"/>
      <c r="AL983" s="5"/>
      <c r="AM983" s="5"/>
      <c r="AT983" s="220"/>
      <c r="BB983" s="5"/>
    </row>
    <row r="984">
      <c r="A984" s="220"/>
      <c r="H984" s="5"/>
      <c r="P984" s="220"/>
      <c r="W984" s="5"/>
      <c r="X984" s="5"/>
      <c r="AE984" s="220"/>
      <c r="AL984" s="5"/>
      <c r="AM984" s="5"/>
      <c r="AT984" s="220"/>
      <c r="BB984" s="5"/>
    </row>
    <row r="985">
      <c r="A985" s="220"/>
      <c r="H985" s="5"/>
      <c r="P985" s="220"/>
      <c r="W985" s="5"/>
      <c r="X985" s="5"/>
      <c r="AE985" s="220"/>
      <c r="AL985" s="5"/>
      <c r="AM985" s="5"/>
      <c r="AT985" s="220"/>
      <c r="BB985" s="5"/>
    </row>
    <row r="986">
      <c r="A986" s="220"/>
      <c r="H986" s="5"/>
      <c r="P986" s="220"/>
      <c r="W986" s="5"/>
      <c r="X986" s="5"/>
      <c r="AE986" s="220"/>
      <c r="AL986" s="5"/>
      <c r="AM986" s="5"/>
      <c r="AT986" s="220"/>
      <c r="BB986" s="5"/>
    </row>
    <row r="987">
      <c r="A987" s="220"/>
      <c r="H987" s="5"/>
      <c r="P987" s="220"/>
      <c r="W987" s="5"/>
      <c r="X987" s="5"/>
      <c r="AE987" s="220"/>
      <c r="AL987" s="5"/>
      <c r="AM987" s="5"/>
      <c r="AT987" s="220"/>
      <c r="BB987" s="5"/>
    </row>
    <row r="988">
      <c r="A988" s="220"/>
      <c r="H988" s="5"/>
      <c r="P988" s="220"/>
      <c r="W988" s="5"/>
      <c r="X988" s="5"/>
      <c r="AE988" s="220"/>
      <c r="AL988" s="5"/>
      <c r="AM988" s="5"/>
      <c r="AT988" s="220"/>
      <c r="BB988" s="5"/>
    </row>
    <row r="989">
      <c r="A989" s="220"/>
      <c r="H989" s="5"/>
      <c r="P989" s="220"/>
      <c r="W989" s="5"/>
      <c r="X989" s="5"/>
      <c r="AE989" s="220"/>
      <c r="AL989" s="5"/>
      <c r="AM989" s="5"/>
      <c r="AT989" s="220"/>
      <c r="BB989" s="5"/>
    </row>
    <row r="990">
      <c r="A990" s="220"/>
      <c r="H990" s="5"/>
      <c r="P990" s="220"/>
      <c r="W990" s="5"/>
      <c r="X990" s="5"/>
      <c r="AE990" s="220"/>
      <c r="AL990" s="5"/>
      <c r="AM990" s="5"/>
      <c r="AT990" s="220"/>
      <c r="BB990" s="5"/>
    </row>
    <row r="991">
      <c r="A991" s="220"/>
      <c r="H991" s="5"/>
      <c r="P991" s="220"/>
      <c r="W991" s="5"/>
      <c r="X991" s="5"/>
      <c r="AE991" s="220"/>
      <c r="AL991" s="5"/>
      <c r="AM991" s="5"/>
      <c r="AT991" s="220"/>
      <c r="BB991" s="5"/>
    </row>
    <row r="992">
      <c r="A992" s="220"/>
      <c r="H992" s="5"/>
      <c r="P992" s="220"/>
      <c r="W992" s="5"/>
      <c r="X992" s="5"/>
      <c r="AE992" s="220"/>
      <c r="AL992" s="5"/>
      <c r="AM992" s="5"/>
      <c r="AT992" s="220"/>
      <c r="BB992" s="5"/>
    </row>
    <row r="993">
      <c r="A993" s="220"/>
      <c r="H993" s="5"/>
      <c r="P993" s="220"/>
      <c r="W993" s="5"/>
      <c r="X993" s="5"/>
      <c r="AE993" s="220"/>
      <c r="AL993" s="5"/>
      <c r="AM993" s="5"/>
      <c r="AT993" s="220"/>
      <c r="BB993" s="5"/>
    </row>
    <row r="994">
      <c r="A994" s="220"/>
      <c r="H994" s="5"/>
      <c r="P994" s="220"/>
      <c r="W994" s="5"/>
      <c r="X994" s="5"/>
      <c r="AE994" s="220"/>
      <c r="AL994" s="5"/>
      <c r="AM994" s="5"/>
      <c r="AT994" s="220"/>
      <c r="BB994" s="5"/>
    </row>
    <row r="995">
      <c r="A995" s="220"/>
      <c r="H995" s="5"/>
      <c r="P995" s="220"/>
      <c r="W995" s="5"/>
      <c r="X995" s="5"/>
      <c r="AE995" s="220"/>
      <c r="AL995" s="5"/>
      <c r="AM995" s="5"/>
      <c r="AT995" s="220"/>
      <c r="BB995" s="5"/>
    </row>
    <row r="996">
      <c r="A996" s="220"/>
      <c r="H996" s="5"/>
      <c r="P996" s="220"/>
      <c r="W996" s="5"/>
      <c r="X996" s="5"/>
      <c r="AE996" s="220"/>
      <c r="AL996" s="5"/>
      <c r="AM996" s="5"/>
      <c r="AT996" s="220"/>
      <c r="BB996" s="5"/>
    </row>
    <row r="997">
      <c r="A997" s="220"/>
      <c r="H997" s="5"/>
      <c r="P997" s="220"/>
      <c r="W997" s="5"/>
      <c r="X997" s="5"/>
      <c r="AE997" s="220"/>
      <c r="AL997" s="5"/>
      <c r="AM997" s="5"/>
      <c r="AT997" s="220"/>
      <c r="BB997" s="5"/>
    </row>
    <row r="998">
      <c r="A998" s="220"/>
      <c r="H998" s="5"/>
      <c r="P998" s="220"/>
      <c r="W998" s="5"/>
      <c r="X998" s="5"/>
      <c r="AE998" s="220"/>
      <c r="AL998" s="5"/>
      <c r="AM998" s="5"/>
      <c r="AT998" s="220"/>
      <c r="BB998" s="5"/>
    </row>
    <row r="999">
      <c r="A999" s="220"/>
      <c r="H999" s="5"/>
      <c r="P999" s="220"/>
      <c r="W999" s="5"/>
      <c r="X999" s="5"/>
      <c r="AE999" s="220"/>
      <c r="AL999" s="5"/>
      <c r="AM999" s="5"/>
      <c r="AT999" s="220"/>
      <c r="BB999" s="5"/>
    </row>
    <row r="1000">
      <c r="A1000" s="220"/>
      <c r="H1000" s="5"/>
      <c r="P1000" s="220"/>
      <c r="W1000" s="5"/>
      <c r="X1000" s="5"/>
      <c r="AE1000" s="220"/>
      <c r="AL1000" s="5"/>
      <c r="AM1000" s="5"/>
      <c r="AT1000" s="220"/>
      <c r="BB1000" s="5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  <col customWidth="1" min="56" max="56" width="17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1536</v>
      </c>
      <c r="I1" s="177" t="s">
        <v>1231</v>
      </c>
      <c r="J1" s="177" t="s">
        <v>1232</v>
      </c>
      <c r="K1" s="177" t="s">
        <v>1136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1536</v>
      </c>
      <c r="X1" s="177" t="s">
        <v>1231</v>
      </c>
      <c r="Y1" s="177" t="s">
        <v>1232</v>
      </c>
      <c r="Z1" s="177" t="s">
        <v>1136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1536</v>
      </c>
      <c r="AM1" s="177" t="s">
        <v>1231</v>
      </c>
      <c r="AN1" s="177" t="s">
        <v>1232</v>
      </c>
      <c r="AO1" s="177" t="s">
        <v>1136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1536</v>
      </c>
      <c r="BB1" s="177" t="s">
        <v>1231</v>
      </c>
      <c r="BC1" s="177" t="s">
        <v>1232</v>
      </c>
      <c r="BD1" s="177" t="s">
        <v>1136</v>
      </c>
      <c r="BE1" s="177" t="s">
        <v>1236</v>
      </c>
      <c r="BF1" s="196" t="s">
        <v>1234</v>
      </c>
      <c r="BG1" s="196" t="s">
        <v>1235</v>
      </c>
      <c r="BH1" s="177" t="s">
        <v>1457</v>
      </c>
      <c r="BI1" s="177" t="s">
        <v>1346</v>
      </c>
      <c r="BJ1" s="177" t="s">
        <v>1347</v>
      </c>
    </row>
    <row r="2">
      <c r="A2" s="179">
        <v>42696.0</v>
      </c>
      <c r="B2" s="166">
        <v>90.0</v>
      </c>
      <c r="C2" s="166">
        <v>99.0</v>
      </c>
      <c r="D2" s="166">
        <v>90.0</v>
      </c>
      <c r="E2" s="166">
        <v>99.0</v>
      </c>
      <c r="F2" s="180">
        <v>99.0</v>
      </c>
      <c r="G2" s="166">
        <v>5204.674</v>
      </c>
      <c r="H2" s="166"/>
      <c r="I2" s="166"/>
      <c r="J2" s="166"/>
      <c r="K2" s="166"/>
      <c r="L2" s="166">
        <v>2000.0</v>
      </c>
      <c r="M2" s="166">
        <v>4.184431795E9</v>
      </c>
      <c r="N2" s="7">
        <f t="shared" ref="N2:N34" si="2">L2/M2</f>
        <v>0.0000004779621459</v>
      </c>
      <c r="P2" s="179">
        <v>43062.0</v>
      </c>
      <c r="Q2" s="166">
        <v>134.0</v>
      </c>
      <c r="R2" s="166">
        <v>134.0</v>
      </c>
      <c r="S2" s="166">
        <v>126.0</v>
      </c>
      <c r="T2" s="166">
        <v>127.0</v>
      </c>
      <c r="U2" s="180">
        <v>127.0</v>
      </c>
      <c r="V2" s="166">
        <v>6063.245</v>
      </c>
      <c r="W2" s="166"/>
      <c r="X2" s="166"/>
      <c r="Y2" s="166"/>
      <c r="Z2" s="166"/>
      <c r="AA2" s="166">
        <v>1415200.0</v>
      </c>
      <c r="AB2" s="166">
        <v>4.184431795E9</v>
      </c>
      <c r="AC2" s="7">
        <f t="shared" ref="AC2:AC34" si="4">AA2/AB2</f>
        <v>0.0003382060144</v>
      </c>
      <c r="AE2" s="179">
        <v>43427.0</v>
      </c>
      <c r="AF2" s="166">
        <v>168.0</v>
      </c>
      <c r="AG2" s="166">
        <v>172.0</v>
      </c>
      <c r="AH2" s="166">
        <v>168.0</v>
      </c>
      <c r="AI2" s="166">
        <v>172.0</v>
      </c>
      <c r="AJ2" s="180">
        <v>172.0</v>
      </c>
      <c r="AK2" s="166">
        <v>6006.202</v>
      </c>
      <c r="AL2" s="166"/>
      <c r="AM2" s="166"/>
      <c r="AN2" s="166"/>
      <c r="AO2" s="166"/>
      <c r="AP2" s="166">
        <v>141400.0</v>
      </c>
      <c r="AQ2" s="166">
        <v>4.184431795E9</v>
      </c>
      <c r="AR2" s="7">
        <f t="shared" ref="AR2:AR34" si="6">AP2/AQ2</f>
        <v>0.00003379192371</v>
      </c>
      <c r="AT2" s="179">
        <v>43789.0</v>
      </c>
      <c r="AU2" s="166">
        <v>161.0</v>
      </c>
      <c r="AV2" s="166">
        <v>167.0</v>
      </c>
      <c r="AW2" s="166">
        <v>156.0</v>
      </c>
      <c r="AX2" s="166">
        <v>167.0</v>
      </c>
      <c r="AY2" s="180">
        <v>167.0</v>
      </c>
      <c r="AZ2" s="166">
        <v>6155.109</v>
      </c>
      <c r="BA2" s="166"/>
      <c r="BB2" s="166"/>
      <c r="BC2" s="166"/>
      <c r="BD2" s="166"/>
      <c r="BE2" s="166">
        <v>111600.0</v>
      </c>
      <c r="BF2" s="166">
        <v>4.184431795E9</v>
      </c>
      <c r="BG2" s="166">
        <f t="shared" ref="BG2:BG34" si="8">BE2/BF2</f>
        <v>0.00002667028774</v>
      </c>
      <c r="BH2" s="166"/>
      <c r="BI2" s="166"/>
      <c r="BJ2" s="166">
        <f t="shared" ref="BJ2:BJ34" si="9">average(BG2,AR2,AC2,N2)</f>
        <v>0.000099786547</v>
      </c>
    </row>
    <row r="3">
      <c r="A3" s="179">
        <v>42697.0</v>
      </c>
      <c r="B3" s="166">
        <v>99.0</v>
      </c>
      <c r="C3" s="166">
        <v>99.0</v>
      </c>
      <c r="D3" s="166">
        <v>99.0</v>
      </c>
      <c r="E3" s="166">
        <v>99.0</v>
      </c>
      <c r="F3" s="180">
        <v>99.0</v>
      </c>
      <c r="G3" s="166">
        <v>5211.996</v>
      </c>
      <c r="H3" s="181">
        <f t="shared" ref="H3:I3" si="1">(F3-F2)/F2</f>
        <v>0</v>
      </c>
      <c r="I3" s="181">
        <f t="shared" si="1"/>
        <v>0.001406812415</v>
      </c>
      <c r="J3" s="166"/>
      <c r="K3" s="166"/>
      <c r="L3" s="166">
        <v>0.0</v>
      </c>
      <c r="M3" s="166">
        <v>4.184431795E9</v>
      </c>
      <c r="N3" s="7">
        <f t="shared" si="2"/>
        <v>0</v>
      </c>
      <c r="P3" s="179">
        <v>43063.0</v>
      </c>
      <c r="Q3" s="166">
        <v>128.0</v>
      </c>
      <c r="R3" s="166">
        <v>129.0</v>
      </c>
      <c r="S3" s="166">
        <v>127.0</v>
      </c>
      <c r="T3" s="166">
        <v>128.0</v>
      </c>
      <c r="U3" s="180">
        <v>128.0</v>
      </c>
      <c r="V3" s="166">
        <v>6067.142</v>
      </c>
      <c r="W3" s="181">
        <f t="shared" ref="W3:X3" si="3">(U3-U2)/U2</f>
        <v>0.007874015748</v>
      </c>
      <c r="X3" s="181">
        <f t="shared" si="3"/>
        <v>0.0006427251414</v>
      </c>
      <c r="Y3" s="166"/>
      <c r="Z3" s="166"/>
      <c r="AA3" s="166">
        <v>698500.0</v>
      </c>
      <c r="AB3" s="166">
        <v>4.184431795E9</v>
      </c>
      <c r="AC3" s="7">
        <f t="shared" si="4"/>
        <v>0.0001669282794</v>
      </c>
      <c r="AE3" s="179">
        <v>43430.0</v>
      </c>
      <c r="AF3" s="166">
        <v>165.0</v>
      </c>
      <c r="AG3" s="166">
        <v>172.0</v>
      </c>
      <c r="AH3" s="166">
        <v>165.0</v>
      </c>
      <c r="AI3" s="166">
        <v>170.0</v>
      </c>
      <c r="AJ3" s="180">
        <v>170.0</v>
      </c>
      <c r="AK3" s="166">
        <v>6022.778</v>
      </c>
      <c r="AL3" s="181">
        <f t="shared" ref="AL3:AM3" si="5">(AJ3-AJ2)/AJ2</f>
        <v>-0.01162790698</v>
      </c>
      <c r="AM3" s="181">
        <f t="shared" si="5"/>
        <v>0.002759813939</v>
      </c>
      <c r="AN3" s="166"/>
      <c r="AO3" s="166"/>
      <c r="AP3" s="166">
        <v>199600.0</v>
      </c>
      <c r="AQ3" s="166">
        <v>4.184431795E9</v>
      </c>
      <c r="AR3" s="7">
        <f t="shared" si="6"/>
        <v>0.00004770062216</v>
      </c>
      <c r="AT3" s="179">
        <v>43790.0</v>
      </c>
      <c r="AU3" s="166">
        <v>170.0</v>
      </c>
      <c r="AV3" s="166">
        <v>170.0</v>
      </c>
      <c r="AW3" s="166">
        <v>160.0</v>
      </c>
      <c r="AX3" s="166">
        <v>160.0</v>
      </c>
      <c r="AY3" s="180">
        <v>160.0</v>
      </c>
      <c r="AZ3" s="166">
        <v>6117.364</v>
      </c>
      <c r="BA3" s="181">
        <f t="shared" ref="BA3:BB3" si="7">(AY3-AY2)/AY2</f>
        <v>-0.04191616766</v>
      </c>
      <c r="BB3" s="181">
        <f t="shared" si="7"/>
        <v>-0.006132304075</v>
      </c>
      <c r="BC3" s="166"/>
      <c r="BD3" s="166"/>
      <c r="BE3" s="166">
        <v>100100.0</v>
      </c>
      <c r="BF3" s="166">
        <v>4.184431795E9</v>
      </c>
      <c r="BG3" s="166">
        <f t="shared" si="8"/>
        <v>0.0000239220054</v>
      </c>
      <c r="BH3" s="181">
        <f t="shared" ref="BH3:BH34" si="14">average(H3,W3,AL3,BA3)</f>
        <v>-0.01141751472</v>
      </c>
      <c r="BI3" s="166"/>
      <c r="BJ3" s="166">
        <f t="shared" si="9"/>
        <v>0.00005963772675</v>
      </c>
    </row>
    <row r="4">
      <c r="A4" s="179">
        <v>42698.0</v>
      </c>
      <c r="B4" s="166">
        <v>99.0</v>
      </c>
      <c r="C4" s="166">
        <v>99.0</v>
      </c>
      <c r="D4" s="166">
        <v>99.0</v>
      </c>
      <c r="E4" s="166">
        <v>99.0</v>
      </c>
      <c r="F4" s="180">
        <v>99.0</v>
      </c>
      <c r="G4" s="166">
        <v>5107.623</v>
      </c>
      <c r="H4" s="181">
        <f t="shared" ref="H4:I4" si="10">(F4-F3)/F3</f>
        <v>0</v>
      </c>
      <c r="I4" s="181">
        <f t="shared" si="10"/>
        <v>-0.0200255334</v>
      </c>
      <c r="J4" s="166"/>
      <c r="K4" s="166"/>
      <c r="L4" s="166">
        <v>0.0</v>
      </c>
      <c r="M4" s="166">
        <v>4.184431795E9</v>
      </c>
      <c r="N4" s="7">
        <f t="shared" si="2"/>
        <v>0</v>
      </c>
      <c r="P4" s="179">
        <v>43066.0</v>
      </c>
      <c r="Q4" s="166">
        <v>127.0</v>
      </c>
      <c r="R4" s="166">
        <v>133.0</v>
      </c>
      <c r="S4" s="166">
        <v>127.0</v>
      </c>
      <c r="T4" s="166">
        <v>133.0</v>
      </c>
      <c r="U4" s="180">
        <v>133.0</v>
      </c>
      <c r="V4" s="166">
        <v>6064.589</v>
      </c>
      <c r="W4" s="181">
        <f t="shared" ref="W4:X4" si="11">(U4-U3)/U3</f>
        <v>0.0390625</v>
      </c>
      <c r="X4" s="181">
        <f t="shared" si="11"/>
        <v>-0.0004207912061</v>
      </c>
      <c r="Y4" s="166"/>
      <c r="Z4" s="166"/>
      <c r="AA4" s="166">
        <v>4016200.0</v>
      </c>
      <c r="AB4" s="166">
        <v>4.184431795E9</v>
      </c>
      <c r="AC4" s="7">
        <f t="shared" si="4"/>
        <v>0.0009597957851</v>
      </c>
      <c r="AE4" s="179">
        <v>43431.0</v>
      </c>
      <c r="AF4" s="166">
        <v>170.0</v>
      </c>
      <c r="AG4" s="166">
        <v>173.0</v>
      </c>
      <c r="AH4" s="166">
        <v>170.0</v>
      </c>
      <c r="AI4" s="166">
        <v>171.0</v>
      </c>
      <c r="AJ4" s="180">
        <v>171.0</v>
      </c>
      <c r="AK4" s="166">
        <v>6013.589</v>
      </c>
      <c r="AL4" s="181">
        <f t="shared" ref="AL4:AM4" si="12">(AJ4-AJ3)/AJ3</f>
        <v>0.005882352941</v>
      </c>
      <c r="AM4" s="181">
        <f t="shared" si="12"/>
        <v>-0.001525707904</v>
      </c>
      <c r="AN4" s="166"/>
      <c r="AO4" s="166"/>
      <c r="AP4" s="166">
        <v>569400.0</v>
      </c>
      <c r="AQ4" s="166">
        <v>4.184431795E9</v>
      </c>
      <c r="AR4" s="7">
        <f t="shared" si="6"/>
        <v>0.0001360758229</v>
      </c>
      <c r="AT4" s="179">
        <v>43791.0</v>
      </c>
      <c r="AU4" s="166">
        <v>164.0</v>
      </c>
      <c r="AV4" s="166">
        <v>173.0</v>
      </c>
      <c r="AW4" s="166">
        <v>160.0</v>
      </c>
      <c r="AX4" s="166">
        <v>173.0</v>
      </c>
      <c r="AY4" s="180">
        <v>173.0</v>
      </c>
      <c r="AZ4" s="166">
        <v>6100.242</v>
      </c>
      <c r="BA4" s="181">
        <f t="shared" ref="BA4:BB4" si="13">(AY4-AY3)/AY3</f>
        <v>0.08125</v>
      </c>
      <c r="BB4" s="181">
        <f t="shared" si="13"/>
        <v>-0.002798917965</v>
      </c>
      <c r="BC4" s="166"/>
      <c r="BD4" s="166"/>
      <c r="BE4" s="166">
        <v>16000.0</v>
      </c>
      <c r="BF4" s="166">
        <v>4.184431795E9</v>
      </c>
      <c r="BG4" s="166">
        <f t="shared" si="8"/>
        <v>0.000003823697167</v>
      </c>
      <c r="BH4" s="181">
        <f t="shared" si="14"/>
        <v>0.03154871324</v>
      </c>
      <c r="BI4" s="166"/>
      <c r="BJ4" s="166">
        <f t="shared" si="9"/>
        <v>0.0002749238263</v>
      </c>
    </row>
    <row r="5">
      <c r="A5" s="179">
        <v>42699.0</v>
      </c>
      <c r="B5" s="166">
        <v>99.0</v>
      </c>
      <c r="C5" s="166">
        <v>99.0</v>
      </c>
      <c r="D5" s="166">
        <v>99.0</v>
      </c>
      <c r="E5" s="166">
        <v>99.0</v>
      </c>
      <c r="F5" s="180">
        <v>99.0</v>
      </c>
      <c r="G5" s="166">
        <v>5122.104</v>
      </c>
      <c r="H5" s="181">
        <f t="shared" ref="H5:I5" si="15">(F5-F4)/F4</f>
        <v>0</v>
      </c>
      <c r="I5" s="181">
        <f t="shared" si="15"/>
        <v>0.002835174013</v>
      </c>
      <c r="J5" s="166"/>
      <c r="K5" s="166"/>
      <c r="L5" s="166">
        <v>0.0</v>
      </c>
      <c r="M5" s="166">
        <v>4.184431795E9</v>
      </c>
      <c r="N5" s="7">
        <f t="shared" si="2"/>
        <v>0</v>
      </c>
      <c r="P5" s="179">
        <v>43067.0</v>
      </c>
      <c r="Q5" s="166">
        <v>134.0</v>
      </c>
      <c r="R5" s="166">
        <v>143.0</v>
      </c>
      <c r="S5" s="166">
        <v>130.0</v>
      </c>
      <c r="T5" s="166">
        <v>134.0</v>
      </c>
      <c r="U5" s="180">
        <v>134.0</v>
      </c>
      <c r="V5" s="166">
        <v>6070.716</v>
      </c>
      <c r="W5" s="181">
        <f t="shared" ref="W5:X5" si="16">(U5-U4)/U4</f>
        <v>0.007518796992</v>
      </c>
      <c r="X5" s="181">
        <f t="shared" si="16"/>
        <v>0.001010291052</v>
      </c>
      <c r="Y5" s="166"/>
      <c r="Z5" s="166"/>
      <c r="AA5" s="166">
        <v>2.14057E7</v>
      </c>
      <c r="AB5" s="166">
        <v>4.184431795E9</v>
      </c>
      <c r="AC5" s="7">
        <f t="shared" si="4"/>
        <v>0.005115557153</v>
      </c>
      <c r="AE5" s="179">
        <v>43432.0</v>
      </c>
      <c r="AF5" s="166">
        <v>170.0</v>
      </c>
      <c r="AG5" s="166">
        <v>173.0</v>
      </c>
      <c r="AH5" s="166">
        <v>168.0</v>
      </c>
      <c r="AI5" s="166">
        <v>169.0</v>
      </c>
      <c r="AJ5" s="180">
        <v>169.0</v>
      </c>
      <c r="AK5" s="166">
        <v>5991.246</v>
      </c>
      <c r="AL5" s="181">
        <f t="shared" ref="AL5:AM5" si="17">(AJ5-AJ4)/AJ4</f>
        <v>-0.01169590643</v>
      </c>
      <c r="AM5" s="181">
        <f t="shared" si="17"/>
        <v>-0.00371541853</v>
      </c>
      <c r="AN5" s="166"/>
      <c r="AO5" s="166"/>
      <c r="AP5" s="166">
        <v>698300.0</v>
      </c>
      <c r="AQ5" s="166">
        <v>4.184431795E9</v>
      </c>
      <c r="AR5" s="7">
        <f t="shared" si="6"/>
        <v>0.0001668804832</v>
      </c>
      <c r="AT5" s="179">
        <v>43794.0</v>
      </c>
      <c r="AU5" s="166">
        <v>160.0</v>
      </c>
      <c r="AV5" s="166">
        <v>165.0</v>
      </c>
      <c r="AW5" s="166">
        <v>160.0</v>
      </c>
      <c r="AX5" s="166">
        <v>161.0</v>
      </c>
      <c r="AY5" s="180">
        <v>161.0</v>
      </c>
      <c r="AZ5" s="166">
        <v>6070.762</v>
      </c>
      <c r="BA5" s="181">
        <f t="shared" ref="BA5:BB5" si="18">(AY5-AY4)/AY4</f>
        <v>-0.06936416185</v>
      </c>
      <c r="BB5" s="181">
        <f t="shared" si="18"/>
        <v>-0.004832595166</v>
      </c>
      <c r="BC5" s="166"/>
      <c r="BD5" s="166"/>
      <c r="BE5" s="166">
        <v>206400.0</v>
      </c>
      <c r="BF5" s="166">
        <v>4.184431795E9</v>
      </c>
      <c r="BG5" s="166">
        <f t="shared" si="8"/>
        <v>0.00004932569345</v>
      </c>
      <c r="BH5" s="181">
        <f t="shared" si="14"/>
        <v>-0.01838531782</v>
      </c>
      <c r="BI5" s="166"/>
      <c r="BJ5" s="166">
        <f t="shared" si="9"/>
        <v>0.001332940832</v>
      </c>
    </row>
    <row r="6">
      <c r="A6" s="179">
        <v>42702.0</v>
      </c>
      <c r="B6" s="166">
        <v>99.0</v>
      </c>
      <c r="C6" s="166">
        <v>99.0</v>
      </c>
      <c r="D6" s="166">
        <v>90.0</v>
      </c>
      <c r="E6" s="166">
        <v>90.0</v>
      </c>
      <c r="F6" s="180">
        <v>90.0</v>
      </c>
      <c r="G6" s="166">
        <v>5114.572</v>
      </c>
      <c r="H6" s="181">
        <f t="shared" ref="H6:I6" si="19">(F6-F5)/F5</f>
        <v>-0.09090909091</v>
      </c>
      <c r="I6" s="181">
        <f t="shared" si="19"/>
        <v>-0.001470489471</v>
      </c>
      <c r="J6" s="166"/>
      <c r="K6" s="166"/>
      <c r="L6" s="166">
        <v>200.0</v>
      </c>
      <c r="M6" s="166">
        <v>4.184431795E9</v>
      </c>
      <c r="N6" s="7">
        <f t="shared" si="2"/>
        <v>0.00000004779621459</v>
      </c>
      <c r="P6" s="179">
        <v>43068.0</v>
      </c>
      <c r="Q6" s="166">
        <v>135.0</v>
      </c>
      <c r="R6" s="166">
        <v>137.0</v>
      </c>
      <c r="S6" s="166">
        <v>128.0</v>
      </c>
      <c r="T6" s="166">
        <v>130.0</v>
      </c>
      <c r="U6" s="180">
        <v>130.0</v>
      </c>
      <c r="V6" s="166">
        <v>6061.367</v>
      </c>
      <c r="W6" s="181">
        <f t="shared" ref="W6:X6" si="20">(U6-U5)/U5</f>
        <v>-0.02985074627</v>
      </c>
      <c r="X6" s="181">
        <f t="shared" si="20"/>
        <v>-0.001540016038</v>
      </c>
      <c r="Y6" s="166"/>
      <c r="Z6" s="166"/>
      <c r="AA6" s="166">
        <v>1296900.0</v>
      </c>
      <c r="AB6" s="166">
        <v>4.184431795E9</v>
      </c>
      <c r="AC6" s="7">
        <f t="shared" si="4"/>
        <v>0.0003099345535</v>
      </c>
      <c r="AE6" s="179">
        <v>43433.0</v>
      </c>
      <c r="AF6" s="166">
        <v>173.0</v>
      </c>
      <c r="AG6" s="166">
        <v>173.0</v>
      </c>
      <c r="AH6" s="166">
        <v>167.0</v>
      </c>
      <c r="AI6" s="166">
        <v>167.0</v>
      </c>
      <c r="AJ6" s="180">
        <v>167.0</v>
      </c>
      <c r="AK6" s="166">
        <v>6107.168</v>
      </c>
      <c r="AL6" s="181">
        <f t="shared" ref="AL6:AM6" si="21">(AJ6-AJ5)/AJ5</f>
        <v>-0.01183431953</v>
      </c>
      <c r="AM6" s="181">
        <f t="shared" si="21"/>
        <v>0.01934856289</v>
      </c>
      <c r="AN6" s="166"/>
      <c r="AO6" s="166"/>
      <c r="AP6" s="166">
        <v>151900.0</v>
      </c>
      <c r="AQ6" s="166">
        <v>4.184431795E9</v>
      </c>
      <c r="AR6" s="7">
        <f t="shared" si="6"/>
        <v>0.00003630122498</v>
      </c>
      <c r="AT6" s="179">
        <v>43795.0</v>
      </c>
      <c r="AU6" s="166">
        <v>151.0</v>
      </c>
      <c r="AV6" s="166">
        <v>164.0</v>
      </c>
      <c r="AW6" s="166">
        <v>151.0</v>
      </c>
      <c r="AX6" s="166">
        <v>163.0</v>
      </c>
      <c r="AY6" s="180">
        <v>163.0</v>
      </c>
      <c r="AZ6" s="166">
        <v>6026.188</v>
      </c>
      <c r="BA6" s="181">
        <f t="shared" ref="BA6:BB6" si="22">(AY6-AY5)/AY5</f>
        <v>0.01242236025</v>
      </c>
      <c r="BB6" s="181">
        <f t="shared" si="22"/>
        <v>-0.00734240611</v>
      </c>
      <c r="BC6" s="166"/>
      <c r="BD6" s="166"/>
      <c r="BE6" s="166">
        <v>895000.0</v>
      </c>
      <c r="BF6" s="166">
        <v>4.184431795E9</v>
      </c>
      <c r="BG6" s="166">
        <f t="shared" si="8"/>
        <v>0.0002138880603</v>
      </c>
      <c r="BH6" s="181">
        <f t="shared" si="14"/>
        <v>-0.03004294911</v>
      </c>
      <c r="BI6" s="166"/>
      <c r="BJ6" s="166">
        <f t="shared" si="9"/>
        <v>0.0001400429087</v>
      </c>
    </row>
    <row r="7">
      <c r="A7" s="179">
        <v>42703.0</v>
      </c>
      <c r="B7" s="166">
        <v>84.0</v>
      </c>
      <c r="C7" s="166">
        <v>87.0</v>
      </c>
      <c r="D7" s="166">
        <v>81.0</v>
      </c>
      <c r="E7" s="166">
        <v>81.0</v>
      </c>
      <c r="F7" s="180">
        <v>81.0</v>
      </c>
      <c r="G7" s="166">
        <v>5136.667</v>
      </c>
      <c r="H7" s="181">
        <f t="shared" ref="H7:I7" si="23">(F7-F6)/F6</f>
        <v>-0.1</v>
      </c>
      <c r="I7" s="181">
        <f t="shared" si="23"/>
        <v>0.004320009573</v>
      </c>
      <c r="J7" s="166"/>
      <c r="K7" s="166"/>
      <c r="L7" s="166">
        <v>101200.0</v>
      </c>
      <c r="M7" s="166">
        <v>4.184431795E9</v>
      </c>
      <c r="N7" s="7">
        <f t="shared" si="2"/>
        <v>0.00002418488458</v>
      </c>
      <c r="P7" s="179">
        <v>43069.0</v>
      </c>
      <c r="Q7" s="166">
        <v>132.0</v>
      </c>
      <c r="R7" s="166">
        <v>132.0</v>
      </c>
      <c r="S7" s="166">
        <v>127.0</v>
      </c>
      <c r="T7" s="166">
        <v>128.0</v>
      </c>
      <c r="U7" s="180">
        <v>128.0</v>
      </c>
      <c r="V7" s="166">
        <v>5952.138</v>
      </c>
      <c r="W7" s="181">
        <f t="shared" ref="W7:X7" si="24">(U7-U6)/U6</f>
        <v>-0.01538461538</v>
      </c>
      <c r="X7" s="181">
        <f t="shared" si="24"/>
        <v>-0.01802052243</v>
      </c>
      <c r="Y7" s="166"/>
      <c r="Z7" s="166"/>
      <c r="AA7" s="166">
        <v>824700.0</v>
      </c>
      <c r="AB7" s="166">
        <v>4.184431795E9</v>
      </c>
      <c r="AC7" s="7">
        <f t="shared" si="4"/>
        <v>0.0001970876909</v>
      </c>
      <c r="AE7" s="179">
        <v>43434.0</v>
      </c>
      <c r="AF7" s="166">
        <v>170.0</v>
      </c>
      <c r="AG7" s="166">
        <v>170.0</v>
      </c>
      <c r="AH7" s="166">
        <v>168.0</v>
      </c>
      <c r="AI7" s="166">
        <v>170.0</v>
      </c>
      <c r="AJ7" s="180">
        <v>170.0</v>
      </c>
      <c r="AK7" s="166">
        <v>6056.124</v>
      </c>
      <c r="AL7" s="181">
        <f t="shared" ref="AL7:AM7" si="25">(AJ7-AJ6)/AJ6</f>
        <v>0.01796407186</v>
      </c>
      <c r="AM7" s="181">
        <f t="shared" si="25"/>
        <v>-0.008358047462</v>
      </c>
      <c r="AN7" s="166"/>
      <c r="AO7" s="166"/>
      <c r="AP7" s="166">
        <v>139800.0</v>
      </c>
      <c r="AQ7" s="166">
        <v>4.184431795E9</v>
      </c>
      <c r="AR7" s="7">
        <f t="shared" si="6"/>
        <v>0.000033409554</v>
      </c>
      <c r="AT7" s="179">
        <v>43796.0</v>
      </c>
      <c r="AU7" s="166">
        <v>160.0</v>
      </c>
      <c r="AV7" s="166">
        <v>160.0</v>
      </c>
      <c r="AW7" s="166">
        <v>151.0</v>
      </c>
      <c r="AX7" s="166">
        <v>151.0</v>
      </c>
      <c r="AY7" s="180">
        <v>151.0</v>
      </c>
      <c r="AZ7" s="166">
        <v>6023.039</v>
      </c>
      <c r="BA7" s="181">
        <f t="shared" ref="BA7:BB7" si="26">(AY7-AY6)/AY6</f>
        <v>-0.0736196319</v>
      </c>
      <c r="BB7" s="181">
        <f t="shared" si="26"/>
        <v>-0.0005225525656</v>
      </c>
      <c r="BC7" s="166"/>
      <c r="BD7" s="166"/>
      <c r="BE7" s="166">
        <v>463900.0</v>
      </c>
      <c r="BF7" s="166">
        <v>4.184431795E9</v>
      </c>
      <c r="BG7" s="166">
        <f t="shared" si="8"/>
        <v>0.0001108633197</v>
      </c>
      <c r="BH7" s="181">
        <f t="shared" si="14"/>
        <v>-0.04276004386</v>
      </c>
      <c r="BI7" s="166"/>
      <c r="BJ7" s="166">
        <f t="shared" si="9"/>
        <v>0.00009138636229</v>
      </c>
    </row>
    <row r="8">
      <c r="A8" s="179">
        <v>42704.0</v>
      </c>
      <c r="B8" s="166">
        <v>89.0</v>
      </c>
      <c r="C8" s="166">
        <v>89.0</v>
      </c>
      <c r="D8" s="166">
        <v>74.0</v>
      </c>
      <c r="E8" s="166">
        <v>74.0</v>
      </c>
      <c r="F8" s="180">
        <v>74.0</v>
      </c>
      <c r="G8" s="166">
        <v>5148.91</v>
      </c>
      <c r="H8" s="181">
        <f t="shared" ref="H8:I8" si="27">(F8-F7)/F7</f>
        <v>-0.08641975309</v>
      </c>
      <c r="I8" s="181">
        <f t="shared" si="27"/>
        <v>0.002383452149</v>
      </c>
      <c r="J8" s="166"/>
      <c r="K8" s="166"/>
      <c r="L8" s="166">
        <v>5700.0</v>
      </c>
      <c r="M8" s="166">
        <v>4.184431795E9</v>
      </c>
      <c r="N8" s="7">
        <f t="shared" si="2"/>
        <v>0.000001362192116</v>
      </c>
      <c r="P8" s="179">
        <v>43070.0</v>
      </c>
      <c r="Q8" s="166">
        <v>128.0</v>
      </c>
      <c r="R8" s="166">
        <v>128.0</v>
      </c>
      <c r="S8" s="166">
        <v>128.0</v>
      </c>
      <c r="T8" s="166">
        <v>128.0</v>
      </c>
      <c r="U8" s="180">
        <v>128.0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4.184431795E9</v>
      </c>
      <c r="AC8" s="7">
        <f t="shared" si="4"/>
        <v>0</v>
      </c>
      <c r="AE8" s="179">
        <v>43437.0</v>
      </c>
      <c r="AF8" s="166">
        <v>174.0</v>
      </c>
      <c r="AG8" s="166">
        <v>176.0</v>
      </c>
      <c r="AH8" s="166">
        <v>168.0</v>
      </c>
      <c r="AI8" s="166">
        <v>172.0</v>
      </c>
      <c r="AJ8" s="180">
        <v>172.0</v>
      </c>
      <c r="AK8" s="166">
        <v>6118.32</v>
      </c>
      <c r="AL8" s="181">
        <f t="shared" ref="AL8:AM8" si="29">(AJ8-AJ7)/AJ7</f>
        <v>0.01176470588</v>
      </c>
      <c r="AM8" s="181">
        <f t="shared" si="29"/>
        <v>0.01026993503</v>
      </c>
      <c r="AN8" s="166"/>
      <c r="AO8" s="166"/>
      <c r="AP8" s="166">
        <v>136200.0</v>
      </c>
      <c r="AQ8" s="166">
        <v>4.184431795E9</v>
      </c>
      <c r="AR8" s="7">
        <f t="shared" si="6"/>
        <v>0.00003254922213</v>
      </c>
      <c r="AT8" s="179">
        <v>43797.0</v>
      </c>
      <c r="AU8" s="166">
        <v>141.0</v>
      </c>
      <c r="AV8" s="166">
        <v>153.0</v>
      </c>
      <c r="AW8" s="166">
        <v>141.0</v>
      </c>
      <c r="AX8" s="166">
        <v>141.0</v>
      </c>
      <c r="AY8" s="180">
        <v>141.0</v>
      </c>
      <c r="AZ8" s="166">
        <v>5953.06</v>
      </c>
      <c r="BA8" s="181">
        <f t="shared" ref="BA8:BB8" si="30">(AY8-AY7)/AY7</f>
        <v>-0.06622516556</v>
      </c>
      <c r="BB8" s="181">
        <f t="shared" si="30"/>
        <v>-0.01161855336</v>
      </c>
      <c r="BC8" s="166"/>
      <c r="BD8" s="166"/>
      <c r="BE8" s="166">
        <v>51600.0</v>
      </c>
      <c r="BF8" s="166">
        <v>4.184431795E9</v>
      </c>
      <c r="BG8" s="166">
        <f t="shared" si="8"/>
        <v>0.00001233142336</v>
      </c>
      <c r="BH8" s="181">
        <f t="shared" si="14"/>
        <v>-0.03522005319</v>
      </c>
      <c r="BI8" s="166"/>
      <c r="BJ8" s="166">
        <f t="shared" si="9"/>
        <v>0.0000115607094</v>
      </c>
    </row>
    <row r="9">
      <c r="A9" s="179">
        <v>42705.0</v>
      </c>
      <c r="B9" s="166">
        <v>74.0</v>
      </c>
      <c r="C9" s="166">
        <v>74.0</v>
      </c>
      <c r="D9" s="166">
        <v>74.0</v>
      </c>
      <c r="E9" s="166">
        <v>74.0</v>
      </c>
      <c r="F9" s="180">
        <v>74.0</v>
      </c>
      <c r="G9" s="166">
        <v>5198.755</v>
      </c>
      <c r="H9" s="181">
        <f t="shared" ref="H9:I9" si="31">(F9-F8)/F8</f>
        <v>0</v>
      </c>
      <c r="I9" s="181">
        <f t="shared" si="31"/>
        <v>0.009680689699</v>
      </c>
      <c r="J9" s="166"/>
      <c r="K9" s="166"/>
      <c r="L9" s="166">
        <v>8500.0</v>
      </c>
      <c r="M9" s="166">
        <v>4.184431795E9</v>
      </c>
      <c r="N9" s="7">
        <f t="shared" si="2"/>
        <v>0.00000203133912</v>
      </c>
      <c r="P9" s="179">
        <v>43073.0</v>
      </c>
      <c r="Q9" s="166">
        <v>128.0</v>
      </c>
      <c r="R9" s="166">
        <v>128.0</v>
      </c>
      <c r="S9" s="166">
        <v>122.0</v>
      </c>
      <c r="T9" s="166">
        <v>123.0</v>
      </c>
      <c r="U9" s="180">
        <v>123.0</v>
      </c>
      <c r="V9" s="166">
        <v>5998.195</v>
      </c>
      <c r="W9" s="181">
        <f t="shared" ref="W9:X9" si="32">(U9-U8)/U8</f>
        <v>-0.0390625</v>
      </c>
      <c r="X9" s="181">
        <f t="shared" si="32"/>
        <v>0.00773789183</v>
      </c>
      <c r="Y9" s="166"/>
      <c r="Z9" s="166"/>
      <c r="AA9" s="166">
        <v>1928500.0</v>
      </c>
      <c r="AB9" s="166">
        <v>4.184431795E9</v>
      </c>
      <c r="AC9" s="7">
        <f t="shared" si="4"/>
        <v>0.0004608749992</v>
      </c>
      <c r="AE9" s="179">
        <v>43438.0</v>
      </c>
      <c r="AF9" s="166">
        <v>172.0</v>
      </c>
      <c r="AG9" s="166">
        <v>172.0</v>
      </c>
      <c r="AH9" s="166">
        <v>170.0</v>
      </c>
      <c r="AI9" s="166">
        <v>171.0</v>
      </c>
      <c r="AJ9" s="180">
        <v>171.0</v>
      </c>
      <c r="AK9" s="166">
        <v>6152.86</v>
      </c>
      <c r="AL9" s="181">
        <f t="shared" ref="AL9:AM9" si="33">(AJ9-AJ8)/AJ8</f>
        <v>-0.005813953488</v>
      </c>
      <c r="AM9" s="181">
        <f t="shared" si="33"/>
        <v>0.005645340551</v>
      </c>
      <c r="AN9" s="166"/>
      <c r="AO9" s="166"/>
      <c r="AP9" s="166">
        <v>206000.0</v>
      </c>
      <c r="AQ9" s="166">
        <v>4.184431795E9</v>
      </c>
      <c r="AR9" s="7">
        <f t="shared" si="6"/>
        <v>0.00004923010102</v>
      </c>
      <c r="AT9" s="179">
        <v>43798.0</v>
      </c>
      <c r="AU9" s="166">
        <v>131.0</v>
      </c>
      <c r="AV9" s="166">
        <v>149.0</v>
      </c>
      <c r="AW9" s="166">
        <v>131.0</v>
      </c>
      <c r="AX9" s="166">
        <v>149.0</v>
      </c>
      <c r="AY9" s="180">
        <v>149.0</v>
      </c>
      <c r="AZ9" s="166">
        <v>6011.83</v>
      </c>
      <c r="BA9" s="181">
        <f t="shared" ref="BA9:BB9" si="34">(AY9-AY8)/AY8</f>
        <v>0.05673758865</v>
      </c>
      <c r="BB9" s="181">
        <f t="shared" si="34"/>
        <v>0.009872233776</v>
      </c>
      <c r="BC9" s="166"/>
      <c r="BD9" s="166"/>
      <c r="BE9" s="166">
        <v>9500.0</v>
      </c>
      <c r="BF9" s="166">
        <v>4.184431795E9</v>
      </c>
      <c r="BG9" s="166">
        <f t="shared" si="8"/>
        <v>0.000002270320193</v>
      </c>
      <c r="BH9" s="181">
        <f t="shared" si="14"/>
        <v>0.002965283791</v>
      </c>
      <c r="BI9" s="166"/>
      <c r="BJ9" s="166">
        <f t="shared" si="9"/>
        <v>0.0001286016899</v>
      </c>
    </row>
    <row r="10">
      <c r="A10" s="179">
        <v>42706.0</v>
      </c>
      <c r="B10" s="166">
        <v>70.0</v>
      </c>
      <c r="C10" s="166">
        <v>75.0</v>
      </c>
      <c r="D10" s="166">
        <v>70.0</v>
      </c>
      <c r="E10" s="166">
        <v>75.0</v>
      </c>
      <c r="F10" s="180">
        <v>75.0</v>
      </c>
      <c r="G10" s="166">
        <v>5245.956</v>
      </c>
      <c r="H10" s="181">
        <f t="shared" ref="H10:I10" si="35">(F10-F9)/F9</f>
        <v>0.01351351351</v>
      </c>
      <c r="I10" s="181">
        <f t="shared" si="35"/>
        <v>0.009079289176</v>
      </c>
      <c r="J10" s="166"/>
      <c r="K10" s="166"/>
      <c r="L10" s="166">
        <v>50100.0</v>
      </c>
      <c r="M10" s="166">
        <v>4.184431795E9</v>
      </c>
      <c r="N10" s="7">
        <f t="shared" si="2"/>
        <v>0.00001197295175</v>
      </c>
      <c r="P10" s="179">
        <v>43074.0</v>
      </c>
      <c r="Q10" s="166">
        <v>123.0</v>
      </c>
      <c r="R10" s="166">
        <v>124.0</v>
      </c>
      <c r="S10" s="166">
        <v>116.0</v>
      </c>
      <c r="T10" s="166">
        <v>118.0</v>
      </c>
      <c r="U10" s="180">
        <v>118.0</v>
      </c>
      <c r="V10" s="166">
        <v>6000.474</v>
      </c>
      <c r="W10" s="181">
        <f t="shared" ref="W10:X10" si="36">(U10-U9)/U9</f>
        <v>-0.0406504065</v>
      </c>
      <c r="X10" s="181">
        <f t="shared" si="36"/>
        <v>0.0003799476342</v>
      </c>
      <c r="Y10" s="166"/>
      <c r="Z10" s="166"/>
      <c r="AA10" s="166">
        <v>928500.0</v>
      </c>
      <c r="AB10" s="166">
        <v>4.184431795E9</v>
      </c>
      <c r="AC10" s="7">
        <f t="shared" si="4"/>
        <v>0.0002218939262</v>
      </c>
      <c r="AE10" s="179">
        <v>43439.0</v>
      </c>
      <c r="AF10" s="166">
        <v>170.0</v>
      </c>
      <c r="AG10" s="166">
        <v>173.0</v>
      </c>
      <c r="AH10" s="166">
        <v>168.0</v>
      </c>
      <c r="AI10" s="166">
        <v>170.0</v>
      </c>
      <c r="AJ10" s="180">
        <v>170.0</v>
      </c>
      <c r="AK10" s="166">
        <v>6133.12</v>
      </c>
      <c r="AL10" s="181">
        <f t="shared" ref="AL10:AM10" si="37">(AJ10-AJ9)/AJ9</f>
        <v>-0.005847953216</v>
      </c>
      <c r="AM10" s="181">
        <f t="shared" si="37"/>
        <v>-0.003208264124</v>
      </c>
      <c r="AN10" s="166"/>
      <c r="AO10" s="166"/>
      <c r="AP10" s="166">
        <v>279400.0</v>
      </c>
      <c r="AQ10" s="166">
        <v>4.184431795E9</v>
      </c>
      <c r="AR10" s="7">
        <f t="shared" si="6"/>
        <v>0.00006677131178</v>
      </c>
      <c r="AT10" s="179">
        <v>43801.0</v>
      </c>
      <c r="AU10" s="166">
        <v>139.0</v>
      </c>
      <c r="AV10" s="166">
        <v>149.0</v>
      </c>
      <c r="AW10" s="166">
        <v>125.0</v>
      </c>
      <c r="AX10" s="166">
        <v>140.0</v>
      </c>
      <c r="AY10" s="180">
        <v>140.0</v>
      </c>
      <c r="AZ10" s="166">
        <v>6130.055</v>
      </c>
      <c r="BA10" s="181">
        <f t="shared" ref="BA10:BB10" si="38">(AY10-AY9)/AY9</f>
        <v>-0.06040268456</v>
      </c>
      <c r="BB10" s="181">
        <f t="shared" si="38"/>
        <v>0.01966539307</v>
      </c>
      <c r="BC10" s="166"/>
      <c r="BD10" s="166"/>
      <c r="BE10" s="166">
        <v>657200.0</v>
      </c>
      <c r="BF10" s="166">
        <v>4.184431795E9</v>
      </c>
      <c r="BG10" s="166">
        <f t="shared" si="8"/>
        <v>0.0001570583611</v>
      </c>
      <c r="BH10" s="181">
        <f t="shared" si="14"/>
        <v>-0.02334688269</v>
      </c>
      <c r="BI10" s="166"/>
      <c r="BJ10" s="166">
        <f t="shared" si="9"/>
        <v>0.0001144241377</v>
      </c>
    </row>
    <row r="11">
      <c r="A11" s="179">
        <v>42709.0</v>
      </c>
      <c r="B11" s="166">
        <v>75.0</v>
      </c>
      <c r="C11" s="166">
        <v>75.0</v>
      </c>
      <c r="D11" s="166">
        <v>75.0</v>
      </c>
      <c r="E11" s="166">
        <v>75.0</v>
      </c>
      <c r="F11" s="180">
        <v>75.0</v>
      </c>
      <c r="G11" s="166">
        <v>5268.308</v>
      </c>
      <c r="H11" s="181">
        <f t="shared" ref="H11:I11" si="39">(F11-F10)/F10</f>
        <v>0</v>
      </c>
      <c r="I11" s="181">
        <f t="shared" si="39"/>
        <v>0.004260805847</v>
      </c>
      <c r="J11" s="166"/>
      <c r="K11" s="166"/>
      <c r="L11" s="166">
        <v>0.0</v>
      </c>
      <c r="M11" s="166">
        <v>4.184431795E9</v>
      </c>
      <c r="N11" s="7">
        <f t="shared" si="2"/>
        <v>0</v>
      </c>
      <c r="P11" s="179">
        <v>43075.0</v>
      </c>
      <c r="Q11" s="166">
        <v>120.0</v>
      </c>
      <c r="R11" s="166">
        <v>121.0</v>
      </c>
      <c r="S11" s="166">
        <v>110.0</v>
      </c>
      <c r="T11" s="166">
        <v>118.0</v>
      </c>
      <c r="U11" s="180">
        <v>118.0</v>
      </c>
      <c r="V11" s="166">
        <v>6035.508</v>
      </c>
      <c r="W11" s="181">
        <f t="shared" ref="W11:X11" si="40">(U11-U10)/U10</f>
        <v>0</v>
      </c>
      <c r="X11" s="181">
        <f t="shared" si="40"/>
        <v>0.005838538755</v>
      </c>
      <c r="Y11" s="166"/>
      <c r="Z11" s="166"/>
      <c r="AA11" s="166">
        <v>370400.0</v>
      </c>
      <c r="AB11" s="166">
        <v>4.184431795E9</v>
      </c>
      <c r="AC11" s="7">
        <f t="shared" si="4"/>
        <v>0.00008851858942</v>
      </c>
      <c r="AE11" s="179">
        <v>43440.0</v>
      </c>
      <c r="AF11" s="166">
        <v>168.0</v>
      </c>
      <c r="AG11" s="166">
        <v>173.0</v>
      </c>
      <c r="AH11" s="166">
        <v>168.0</v>
      </c>
      <c r="AI11" s="166">
        <v>170.0</v>
      </c>
      <c r="AJ11" s="180">
        <v>170.0</v>
      </c>
      <c r="AK11" s="166">
        <v>6115.493</v>
      </c>
      <c r="AL11" s="181">
        <f t="shared" ref="AL11:AM11" si="41">(AJ11-AJ10)/AJ10</f>
        <v>0</v>
      </c>
      <c r="AM11" s="181">
        <f t="shared" si="41"/>
        <v>-0.002874067359</v>
      </c>
      <c r="AN11" s="166"/>
      <c r="AO11" s="166"/>
      <c r="AP11" s="166">
        <v>32500.0</v>
      </c>
      <c r="AQ11" s="166">
        <v>4.184431795E9</v>
      </c>
      <c r="AR11" s="7">
        <f t="shared" si="6"/>
        <v>0.00000776688487</v>
      </c>
      <c r="AT11" s="179">
        <v>43802.0</v>
      </c>
      <c r="AU11" s="166">
        <v>130.0</v>
      </c>
      <c r="AV11" s="166">
        <v>145.0</v>
      </c>
      <c r="AW11" s="166">
        <v>129.0</v>
      </c>
      <c r="AX11" s="166">
        <v>140.0</v>
      </c>
      <c r="AY11" s="180">
        <v>140.0</v>
      </c>
      <c r="AZ11" s="166">
        <v>6133.896</v>
      </c>
      <c r="BA11" s="181">
        <f t="shared" ref="BA11:BB11" si="42">(AY11-AY10)/AY10</f>
        <v>0</v>
      </c>
      <c r="BB11" s="181">
        <f t="shared" si="42"/>
        <v>0.0006265849164</v>
      </c>
      <c r="BC11" s="166"/>
      <c r="BD11" s="166"/>
      <c r="BE11" s="166">
        <v>1854200.0</v>
      </c>
      <c r="BF11" s="166">
        <v>4.184431795E9</v>
      </c>
      <c r="BG11" s="166">
        <f t="shared" si="8"/>
        <v>0.0004431187054</v>
      </c>
      <c r="BH11" s="181">
        <f t="shared" si="14"/>
        <v>0</v>
      </c>
      <c r="BI11" s="166"/>
      <c r="BJ11" s="166">
        <f t="shared" si="9"/>
        <v>0.0001348510449</v>
      </c>
    </row>
    <row r="12">
      <c r="A12" s="179">
        <v>42710.0</v>
      </c>
      <c r="B12" s="166">
        <v>75.0</v>
      </c>
      <c r="C12" s="166">
        <v>75.0</v>
      </c>
      <c r="D12" s="166">
        <v>75.0</v>
      </c>
      <c r="E12" s="166">
        <v>75.0</v>
      </c>
      <c r="F12" s="180">
        <v>75.0</v>
      </c>
      <c r="G12" s="166">
        <v>5272.965</v>
      </c>
      <c r="H12" s="181">
        <f t="shared" ref="H12:I12" si="43">(F12-F11)/F11</f>
        <v>0</v>
      </c>
      <c r="I12" s="181">
        <f t="shared" si="43"/>
        <v>0.0008839650225</v>
      </c>
      <c r="J12" s="166"/>
      <c r="K12" s="166"/>
      <c r="L12" s="166">
        <v>8000.0</v>
      </c>
      <c r="M12" s="166">
        <v>4.184431795E9</v>
      </c>
      <c r="N12" s="7">
        <f t="shared" si="2"/>
        <v>0.000001911848583</v>
      </c>
      <c r="P12" s="179">
        <v>43076.0</v>
      </c>
      <c r="Q12" s="166">
        <v>120.0</v>
      </c>
      <c r="R12" s="166">
        <v>120.0</v>
      </c>
      <c r="S12" s="166">
        <v>111.0</v>
      </c>
      <c r="T12" s="166">
        <v>113.0</v>
      </c>
      <c r="U12" s="180">
        <v>113.0</v>
      </c>
      <c r="V12" s="166">
        <v>6006.835</v>
      </c>
      <c r="W12" s="181">
        <f t="shared" ref="W12:X12" si="44">(U12-U11)/U11</f>
        <v>-0.04237288136</v>
      </c>
      <c r="X12" s="181">
        <f t="shared" si="44"/>
        <v>-0.004750718581</v>
      </c>
      <c r="Y12" s="166"/>
      <c r="Z12" s="166"/>
      <c r="AA12" s="166">
        <v>756900.0</v>
      </c>
      <c r="AB12" s="166">
        <v>4.184431795E9</v>
      </c>
      <c r="AC12" s="7">
        <f t="shared" si="4"/>
        <v>0.0001808847741</v>
      </c>
      <c r="AE12" s="179">
        <v>43441.0</v>
      </c>
      <c r="AF12" s="166">
        <v>173.0</v>
      </c>
      <c r="AG12" s="166">
        <v>173.0</v>
      </c>
      <c r="AH12" s="166">
        <v>172.0</v>
      </c>
      <c r="AI12" s="166">
        <v>173.0</v>
      </c>
      <c r="AJ12" s="180">
        <v>173.0</v>
      </c>
      <c r="AK12" s="166">
        <v>6126.356</v>
      </c>
      <c r="AL12" s="181">
        <f t="shared" ref="AL12:AM12" si="45">(AJ12-AJ11)/AJ11</f>
        <v>0.01764705882</v>
      </c>
      <c r="AM12" s="181">
        <f t="shared" si="45"/>
        <v>0.001776308141</v>
      </c>
      <c r="AN12" s="166"/>
      <c r="AO12" s="166"/>
      <c r="AP12" s="166">
        <v>35900.0</v>
      </c>
      <c r="AQ12" s="166">
        <v>4.184431795E9</v>
      </c>
      <c r="AR12" s="7">
        <f t="shared" si="6"/>
        <v>0.000008579420518</v>
      </c>
      <c r="AT12" s="179">
        <v>43803.0</v>
      </c>
      <c r="AU12" s="166">
        <v>130.0</v>
      </c>
      <c r="AV12" s="166">
        <v>140.0</v>
      </c>
      <c r="AW12" s="166">
        <v>130.0</v>
      </c>
      <c r="AX12" s="166">
        <v>134.0</v>
      </c>
      <c r="AY12" s="180">
        <v>134.0</v>
      </c>
      <c r="AZ12" s="166">
        <v>6112.879</v>
      </c>
      <c r="BA12" s="181">
        <f t="shared" ref="BA12:BB12" si="46">(AY12-AY11)/AY11</f>
        <v>-0.04285714286</v>
      </c>
      <c r="BB12" s="181">
        <f t="shared" si="46"/>
        <v>-0.00342637045</v>
      </c>
      <c r="BC12" s="166"/>
      <c r="BD12" s="166"/>
      <c r="BE12" s="166">
        <v>17500.0</v>
      </c>
      <c r="BF12" s="166">
        <v>4.184431795E9</v>
      </c>
      <c r="BG12" s="166">
        <f t="shared" si="8"/>
        <v>0.000004182168776</v>
      </c>
      <c r="BH12" s="181">
        <f t="shared" si="14"/>
        <v>-0.01689574135</v>
      </c>
      <c r="BI12" s="166"/>
      <c r="BJ12" s="166">
        <f t="shared" si="9"/>
        <v>0.000048889553</v>
      </c>
    </row>
    <row r="13">
      <c r="A13" s="179">
        <v>42711.0</v>
      </c>
      <c r="B13" s="166">
        <v>75.0</v>
      </c>
      <c r="C13" s="166">
        <v>75.0</v>
      </c>
      <c r="D13" s="166">
        <v>75.0</v>
      </c>
      <c r="E13" s="166">
        <v>75.0</v>
      </c>
      <c r="F13" s="180">
        <v>75.0</v>
      </c>
      <c r="G13" s="166">
        <v>5265.368</v>
      </c>
      <c r="H13" s="181">
        <f t="shared" ref="H13:I13" si="47">(F13-F12)/F12</f>
        <v>0</v>
      </c>
      <c r="I13" s="181">
        <f t="shared" si="47"/>
        <v>-0.001440745387</v>
      </c>
      <c r="J13" s="166"/>
      <c r="K13" s="166"/>
      <c r="L13" s="166">
        <v>0.0</v>
      </c>
      <c r="M13" s="166">
        <v>4.184431795E9</v>
      </c>
      <c r="N13" s="7">
        <f t="shared" si="2"/>
        <v>0</v>
      </c>
      <c r="P13" s="179">
        <v>43077.0</v>
      </c>
      <c r="Q13" s="166">
        <v>118.0</v>
      </c>
      <c r="R13" s="166">
        <v>118.0</v>
      </c>
      <c r="S13" s="166">
        <v>108.0</v>
      </c>
      <c r="T13" s="166">
        <v>108.0</v>
      </c>
      <c r="U13" s="180">
        <v>108.0</v>
      </c>
      <c r="V13" s="166">
        <v>6030.958</v>
      </c>
      <c r="W13" s="181">
        <f t="shared" ref="W13:X13" si="48">(U13-U12)/U12</f>
        <v>-0.04424778761</v>
      </c>
      <c r="X13" s="181">
        <f t="shared" si="48"/>
        <v>0.004015925192</v>
      </c>
      <c r="Y13" s="166"/>
      <c r="Z13" s="166"/>
      <c r="AA13" s="166">
        <v>738300.0</v>
      </c>
      <c r="AB13" s="166">
        <v>4.184431795E9</v>
      </c>
      <c r="AC13" s="7">
        <f t="shared" si="4"/>
        <v>0.0001764397261</v>
      </c>
      <c r="AE13" s="179">
        <v>43444.0</v>
      </c>
      <c r="AF13" s="166">
        <v>172.0</v>
      </c>
      <c r="AG13" s="166">
        <v>172.0</v>
      </c>
      <c r="AH13" s="166">
        <v>170.0</v>
      </c>
      <c r="AI13" s="166">
        <v>170.0</v>
      </c>
      <c r="AJ13" s="180">
        <v>170.0</v>
      </c>
      <c r="AK13" s="166">
        <v>6111.36</v>
      </c>
      <c r="AL13" s="181">
        <f t="shared" ref="AL13:AM13" si="49">(AJ13-AJ12)/AJ12</f>
        <v>-0.01734104046</v>
      </c>
      <c r="AM13" s="181">
        <f t="shared" si="49"/>
        <v>-0.002447784621</v>
      </c>
      <c r="AN13" s="166"/>
      <c r="AO13" s="166"/>
      <c r="AP13" s="166">
        <v>196600.0</v>
      </c>
      <c r="AQ13" s="166">
        <v>4.184431795E9</v>
      </c>
      <c r="AR13" s="7">
        <f t="shared" si="6"/>
        <v>0.00004698367894</v>
      </c>
      <c r="AT13" s="179">
        <v>43804.0</v>
      </c>
      <c r="AU13" s="166">
        <v>124.0</v>
      </c>
      <c r="AV13" s="166">
        <v>149.0</v>
      </c>
      <c r="AW13" s="166">
        <v>124.0</v>
      </c>
      <c r="AX13" s="166">
        <v>134.0</v>
      </c>
      <c r="AY13" s="180">
        <v>134.0</v>
      </c>
      <c r="AZ13" s="166">
        <v>6152.117</v>
      </c>
      <c r="BA13" s="181">
        <f t="shared" ref="BA13:BB13" si="50">(AY13-AY12)/AY12</f>
        <v>0</v>
      </c>
      <c r="BB13" s="181">
        <f t="shared" si="50"/>
        <v>0.006418906705</v>
      </c>
      <c r="BC13" s="166"/>
      <c r="BD13" s="166"/>
      <c r="BE13" s="166">
        <v>10500.0</v>
      </c>
      <c r="BF13" s="166">
        <v>4.184431795E9</v>
      </c>
      <c r="BG13" s="166">
        <f t="shared" si="8"/>
        <v>0.000002509301266</v>
      </c>
      <c r="BH13" s="181">
        <f t="shared" si="14"/>
        <v>-0.01539720702</v>
      </c>
      <c r="BI13" s="166"/>
      <c r="BJ13" s="166">
        <f t="shared" si="9"/>
        <v>0.00005648317659</v>
      </c>
    </row>
    <row r="14">
      <c r="A14" s="179">
        <v>42712.0</v>
      </c>
      <c r="B14" s="166">
        <v>71.0</v>
      </c>
      <c r="C14" s="166">
        <v>71.0</v>
      </c>
      <c r="D14" s="166">
        <v>71.0</v>
      </c>
      <c r="E14" s="166">
        <v>71.0</v>
      </c>
      <c r="F14" s="180">
        <v>71.0</v>
      </c>
      <c r="G14" s="166">
        <v>5303.734</v>
      </c>
      <c r="H14" s="181">
        <f t="shared" ref="H14:I14" si="51">(F14-F13)/F13</f>
        <v>-0.05333333333</v>
      </c>
      <c r="I14" s="181">
        <f t="shared" si="51"/>
        <v>0.007286480261</v>
      </c>
      <c r="J14" s="166"/>
      <c r="K14" s="166"/>
      <c r="L14" s="166">
        <v>100.0</v>
      </c>
      <c r="M14" s="166">
        <v>4.184431795E9</v>
      </c>
      <c r="N14" s="7">
        <f t="shared" si="2"/>
        <v>0.00000002389810729</v>
      </c>
      <c r="P14" s="179">
        <v>43080.0</v>
      </c>
      <c r="Q14" s="166">
        <v>108.0</v>
      </c>
      <c r="R14" s="166">
        <v>111.0</v>
      </c>
      <c r="S14" s="166">
        <v>107.0</v>
      </c>
      <c r="T14" s="166">
        <v>109.0</v>
      </c>
      <c r="U14" s="180">
        <v>109.0</v>
      </c>
      <c r="V14" s="166">
        <v>6026.633</v>
      </c>
      <c r="W14" s="181">
        <f t="shared" ref="W14:X14" si="52">(U14-U13)/U13</f>
        <v>0.009259259259</v>
      </c>
      <c r="X14" s="181">
        <f t="shared" si="52"/>
        <v>-0.0007171331652</v>
      </c>
      <c r="Y14" s="166"/>
      <c r="Z14" s="166"/>
      <c r="AA14" s="166">
        <v>1007500.0</v>
      </c>
      <c r="AB14" s="166">
        <v>4.184431795E9</v>
      </c>
      <c r="AC14" s="7">
        <f t="shared" si="4"/>
        <v>0.000240773431</v>
      </c>
      <c r="AE14" s="179">
        <v>43445.0</v>
      </c>
      <c r="AF14" s="166">
        <v>169.0</v>
      </c>
      <c r="AG14" s="166">
        <v>173.0</v>
      </c>
      <c r="AH14" s="166">
        <v>169.0</v>
      </c>
      <c r="AI14" s="166">
        <v>170.0</v>
      </c>
      <c r="AJ14" s="180">
        <v>170.0</v>
      </c>
      <c r="AK14" s="166">
        <v>6076.587</v>
      </c>
      <c r="AL14" s="181">
        <f t="shared" ref="AL14:AM14" si="53">(AJ14-AJ13)/AJ13</f>
        <v>0</v>
      </c>
      <c r="AM14" s="181">
        <f t="shared" si="53"/>
        <v>-0.005689895539</v>
      </c>
      <c r="AN14" s="166"/>
      <c r="AO14" s="166"/>
      <c r="AP14" s="166">
        <v>2032300.0</v>
      </c>
      <c r="AQ14" s="166">
        <v>4.184431795E9</v>
      </c>
      <c r="AR14" s="7">
        <f t="shared" si="6"/>
        <v>0.0004856812345</v>
      </c>
      <c r="AT14" s="179">
        <v>43805.0</v>
      </c>
      <c r="AU14" s="166">
        <v>125.0</v>
      </c>
      <c r="AV14" s="166">
        <v>144.0</v>
      </c>
      <c r="AW14" s="166">
        <v>125.0</v>
      </c>
      <c r="AX14" s="166">
        <v>134.0</v>
      </c>
      <c r="AY14" s="180">
        <v>134.0</v>
      </c>
      <c r="AZ14" s="166">
        <v>6186.868</v>
      </c>
      <c r="BA14" s="181">
        <f t="shared" ref="BA14:BB14" si="54">(AY14-AY13)/AY13</f>
        <v>0</v>
      </c>
      <c r="BB14" s="181">
        <f t="shared" si="54"/>
        <v>0.005648624693</v>
      </c>
      <c r="BC14" s="166"/>
      <c r="BD14" s="166"/>
      <c r="BE14" s="166">
        <v>226200.0</v>
      </c>
      <c r="BF14" s="166">
        <v>4.184431795E9</v>
      </c>
      <c r="BG14" s="166">
        <f t="shared" si="8"/>
        <v>0.0000540575187</v>
      </c>
      <c r="BH14" s="181">
        <f t="shared" si="14"/>
        <v>-0.01101851852</v>
      </c>
      <c r="BI14" s="166"/>
      <c r="BJ14" s="166">
        <f t="shared" si="9"/>
        <v>0.0001951340206</v>
      </c>
    </row>
    <row r="15">
      <c r="A15" s="179">
        <v>42713.0</v>
      </c>
      <c r="B15" s="166">
        <v>71.0</v>
      </c>
      <c r="C15" s="166">
        <v>71.0</v>
      </c>
      <c r="D15" s="166">
        <v>71.0</v>
      </c>
      <c r="E15" s="166">
        <v>71.0</v>
      </c>
      <c r="F15" s="180">
        <v>71.0</v>
      </c>
      <c r="G15" s="166">
        <v>5308.126</v>
      </c>
      <c r="H15" s="181">
        <f t="shared" ref="H15:I15" si="55">(F15-F14)/F14</f>
        <v>0</v>
      </c>
      <c r="I15" s="181">
        <f t="shared" si="55"/>
        <v>0.0008280958283</v>
      </c>
      <c r="J15" s="166"/>
      <c r="K15" s="166"/>
      <c r="L15" s="166">
        <v>0.0</v>
      </c>
      <c r="M15" s="166">
        <v>4.184431795E9</v>
      </c>
      <c r="N15" s="7">
        <f t="shared" si="2"/>
        <v>0</v>
      </c>
      <c r="P15" s="179">
        <v>43081.0</v>
      </c>
      <c r="Q15" s="166">
        <v>109.0</v>
      </c>
      <c r="R15" s="166">
        <v>109.0</v>
      </c>
      <c r="S15" s="166">
        <v>101.0</v>
      </c>
      <c r="T15" s="166">
        <v>103.0</v>
      </c>
      <c r="U15" s="180">
        <v>103.0</v>
      </c>
      <c r="V15" s="166">
        <v>6032.371</v>
      </c>
      <c r="W15" s="181">
        <f t="shared" ref="W15:X15" si="56">(U15-U14)/U14</f>
        <v>-0.05504587156</v>
      </c>
      <c r="X15" s="181">
        <f t="shared" si="56"/>
        <v>0.0009521070887</v>
      </c>
      <c r="Y15" s="166"/>
      <c r="Z15" s="166"/>
      <c r="AA15" s="166">
        <v>589800.0</v>
      </c>
      <c r="AB15" s="166">
        <v>4.184431795E9</v>
      </c>
      <c r="AC15" s="7">
        <f t="shared" si="4"/>
        <v>0.0001409510368</v>
      </c>
      <c r="AE15" s="179">
        <v>43446.0</v>
      </c>
      <c r="AF15" s="166">
        <v>176.0</v>
      </c>
      <c r="AG15" s="166">
        <v>179.0</v>
      </c>
      <c r="AH15" s="166">
        <v>170.0</v>
      </c>
      <c r="AI15" s="166">
        <v>178.0</v>
      </c>
      <c r="AJ15" s="180">
        <v>178.0</v>
      </c>
      <c r="AK15" s="166">
        <v>6115.577</v>
      </c>
      <c r="AL15" s="181">
        <f t="shared" ref="AL15:AM15" si="57">(AJ15-AJ14)/AJ14</f>
        <v>0.04705882353</v>
      </c>
      <c r="AM15" s="181">
        <f t="shared" si="57"/>
        <v>0.006416430802</v>
      </c>
      <c r="AN15" s="166"/>
      <c r="AO15" s="166"/>
      <c r="AP15" s="166">
        <v>333100.0</v>
      </c>
      <c r="AQ15" s="166">
        <v>4.184431795E9</v>
      </c>
      <c r="AR15" s="7">
        <f t="shared" si="6"/>
        <v>0.0000796045954</v>
      </c>
      <c r="AT15" s="179">
        <v>43808.0</v>
      </c>
      <c r="AU15" s="166">
        <v>124.0</v>
      </c>
      <c r="AV15" s="166">
        <v>140.0</v>
      </c>
      <c r="AW15" s="166">
        <v>124.0</v>
      </c>
      <c r="AX15" s="166">
        <v>140.0</v>
      </c>
      <c r="AY15" s="180">
        <v>140.0</v>
      </c>
      <c r="AZ15" s="166">
        <v>6193.791</v>
      </c>
      <c r="BA15" s="181">
        <f t="shared" ref="BA15:BB15" si="58">(AY15-AY14)/AY14</f>
        <v>0.0447761194</v>
      </c>
      <c r="BB15" s="181">
        <f t="shared" si="58"/>
        <v>0.001118982981</v>
      </c>
      <c r="BC15" s="166"/>
      <c r="BD15" s="166"/>
      <c r="BE15" s="166">
        <v>1200.0</v>
      </c>
      <c r="BF15" s="166">
        <v>4.184431795E9</v>
      </c>
      <c r="BG15" s="166">
        <f t="shared" si="8"/>
        <v>0.0000002867772875</v>
      </c>
      <c r="BH15" s="181">
        <f t="shared" si="14"/>
        <v>0.009197267843</v>
      </c>
      <c r="BI15" s="166"/>
      <c r="BJ15" s="166">
        <f t="shared" si="9"/>
        <v>0.00005521060238</v>
      </c>
    </row>
    <row r="16">
      <c r="A16" s="179">
        <v>42717.0</v>
      </c>
      <c r="B16" s="166">
        <v>71.0</v>
      </c>
      <c r="C16" s="166">
        <v>71.0</v>
      </c>
      <c r="D16" s="166">
        <v>69.0</v>
      </c>
      <c r="E16" s="166">
        <v>69.0</v>
      </c>
      <c r="F16" s="180">
        <v>69.0</v>
      </c>
      <c r="G16" s="166">
        <v>5293.619</v>
      </c>
      <c r="H16" s="181">
        <f t="shared" ref="H16:I16" si="59">(F16-F15)/F15</f>
        <v>-0.02816901408</v>
      </c>
      <c r="I16" s="181">
        <f t="shared" si="59"/>
        <v>-0.002732979586</v>
      </c>
      <c r="J16" s="166"/>
      <c r="K16" s="166"/>
      <c r="L16" s="166">
        <v>7100.0</v>
      </c>
      <c r="M16" s="166">
        <v>4.184431795E9</v>
      </c>
      <c r="N16" s="7">
        <f t="shared" si="2"/>
        <v>0.000001696765618</v>
      </c>
      <c r="P16" s="179">
        <v>43082.0</v>
      </c>
      <c r="Q16" s="166">
        <v>104.0</v>
      </c>
      <c r="R16" s="166">
        <v>105.0</v>
      </c>
      <c r="S16" s="166">
        <v>101.0</v>
      </c>
      <c r="T16" s="166">
        <v>103.0</v>
      </c>
      <c r="U16" s="180">
        <v>103.0</v>
      </c>
      <c r="V16" s="166">
        <v>6054.604</v>
      </c>
      <c r="W16" s="181">
        <f t="shared" ref="W16:X16" si="60">(U16-U15)/U15</f>
        <v>0</v>
      </c>
      <c r="X16" s="181">
        <f t="shared" si="60"/>
        <v>0.00368561549</v>
      </c>
      <c r="Y16" s="166"/>
      <c r="Z16" s="166"/>
      <c r="AA16" s="166">
        <v>679100.0</v>
      </c>
      <c r="AB16" s="166">
        <v>4.184431795E9</v>
      </c>
      <c r="AC16" s="7">
        <f t="shared" si="4"/>
        <v>0.0001622920466</v>
      </c>
      <c r="AE16" s="179">
        <v>43447.0</v>
      </c>
      <c r="AF16" s="166">
        <v>178.0</v>
      </c>
      <c r="AG16" s="166">
        <v>179.0</v>
      </c>
      <c r="AH16" s="166">
        <v>170.0</v>
      </c>
      <c r="AI16" s="166">
        <v>172.0</v>
      </c>
      <c r="AJ16" s="180">
        <v>172.0</v>
      </c>
      <c r="AK16" s="166">
        <v>6177.72</v>
      </c>
      <c r="AL16" s="181">
        <f t="shared" ref="AL16:AM16" si="61">(AJ16-AJ15)/AJ15</f>
        <v>-0.03370786517</v>
      </c>
      <c r="AM16" s="181">
        <f t="shared" si="61"/>
        <v>0.01016142876</v>
      </c>
      <c r="AN16" s="166"/>
      <c r="AO16" s="166"/>
      <c r="AP16" s="166">
        <v>415300.0</v>
      </c>
      <c r="AQ16" s="166">
        <v>4.184431795E9</v>
      </c>
      <c r="AR16" s="7">
        <f t="shared" si="6"/>
        <v>0.00009924883959</v>
      </c>
      <c r="AT16" s="179">
        <v>43809.0</v>
      </c>
      <c r="AU16" s="166">
        <v>130.0</v>
      </c>
      <c r="AV16" s="166">
        <v>138.0</v>
      </c>
      <c r="AW16" s="166">
        <v>130.0</v>
      </c>
      <c r="AX16" s="166">
        <v>136.0</v>
      </c>
      <c r="AY16" s="180">
        <v>136.0</v>
      </c>
      <c r="AZ16" s="166">
        <v>6183.505</v>
      </c>
      <c r="BA16" s="181">
        <f t="shared" ref="BA16:BB16" si="62">(AY16-AY15)/AY15</f>
        <v>-0.02857142857</v>
      </c>
      <c r="BB16" s="181">
        <f t="shared" si="62"/>
        <v>-0.001660695364</v>
      </c>
      <c r="BC16" s="166"/>
      <c r="BD16" s="166"/>
      <c r="BE16" s="166">
        <v>45900.0</v>
      </c>
      <c r="BF16" s="166">
        <v>4.184431795E9</v>
      </c>
      <c r="BG16" s="166">
        <f t="shared" si="8"/>
        <v>0.00001096923125</v>
      </c>
      <c r="BH16" s="181">
        <f t="shared" si="14"/>
        <v>-0.02261207696</v>
      </c>
      <c r="BI16" s="166"/>
      <c r="BJ16" s="166">
        <f t="shared" si="9"/>
        <v>0.00006855172077</v>
      </c>
    </row>
    <row r="17">
      <c r="A17" s="179">
        <v>42718.0</v>
      </c>
      <c r="B17" s="166">
        <v>68.0</v>
      </c>
      <c r="C17" s="166">
        <v>68.0</v>
      </c>
      <c r="D17" s="166">
        <v>68.0</v>
      </c>
      <c r="E17" s="166">
        <v>68.0</v>
      </c>
      <c r="F17" s="180">
        <v>68.0</v>
      </c>
      <c r="G17" s="166">
        <v>5262.817</v>
      </c>
      <c r="H17" s="181">
        <f t="shared" ref="H17:I17" si="63">(F17-F16)/F16</f>
        <v>-0.01449275362</v>
      </c>
      <c r="I17" s="181">
        <f t="shared" si="63"/>
        <v>-0.005818703613</v>
      </c>
      <c r="J17" s="166"/>
      <c r="K17" s="166"/>
      <c r="L17" s="166">
        <v>100.0</v>
      </c>
      <c r="M17" s="166">
        <v>4.184431795E9</v>
      </c>
      <c r="N17" s="7">
        <f t="shared" si="2"/>
        <v>0.00000002389810729</v>
      </c>
      <c r="P17" s="179">
        <v>43083.0</v>
      </c>
      <c r="Q17" s="166">
        <v>103.0</v>
      </c>
      <c r="R17" s="166">
        <v>107.0</v>
      </c>
      <c r="S17" s="166">
        <v>103.0</v>
      </c>
      <c r="T17" s="166">
        <v>103.0</v>
      </c>
      <c r="U17" s="180">
        <v>103.0</v>
      </c>
      <c r="V17" s="166">
        <v>6113.653</v>
      </c>
      <c r="W17" s="181">
        <f t="shared" ref="W17:X17" si="64">(U17-U16)/U16</f>
        <v>0</v>
      </c>
      <c r="X17" s="181">
        <f t="shared" si="64"/>
        <v>0.009752743532</v>
      </c>
      <c r="Y17" s="166"/>
      <c r="Z17" s="166"/>
      <c r="AA17" s="166">
        <v>474500.0</v>
      </c>
      <c r="AB17" s="166">
        <v>4.184431795E9</v>
      </c>
      <c r="AC17" s="7">
        <f t="shared" si="4"/>
        <v>0.0001133965191</v>
      </c>
      <c r="AE17" s="179">
        <v>43448.0</v>
      </c>
      <c r="AF17" s="166">
        <v>172.0</v>
      </c>
      <c r="AG17" s="166">
        <v>175.0</v>
      </c>
      <c r="AH17" s="166">
        <v>170.0</v>
      </c>
      <c r="AI17" s="166">
        <v>170.0</v>
      </c>
      <c r="AJ17" s="180">
        <v>170.0</v>
      </c>
      <c r="AK17" s="166">
        <v>6169.843</v>
      </c>
      <c r="AL17" s="181">
        <f t="shared" ref="AL17:AM17" si="65">(AJ17-AJ16)/AJ16</f>
        <v>-0.01162790698</v>
      </c>
      <c r="AM17" s="181">
        <f t="shared" si="65"/>
        <v>-0.001275065882</v>
      </c>
      <c r="AN17" s="166"/>
      <c r="AO17" s="166"/>
      <c r="AP17" s="166">
        <v>574100.0</v>
      </c>
      <c r="AQ17" s="166">
        <v>4.184431795E9</v>
      </c>
      <c r="AR17" s="7">
        <f t="shared" si="6"/>
        <v>0.000137199034</v>
      </c>
      <c r="AT17" s="179">
        <v>43810.0</v>
      </c>
      <c r="AU17" s="166">
        <v>126.0</v>
      </c>
      <c r="AV17" s="166">
        <v>140.0</v>
      </c>
      <c r="AW17" s="166">
        <v>126.0</v>
      </c>
      <c r="AX17" s="166">
        <v>135.0</v>
      </c>
      <c r="AY17" s="180">
        <v>135.0</v>
      </c>
      <c r="AZ17" s="166">
        <v>6180.099</v>
      </c>
      <c r="BA17" s="181">
        <f t="shared" ref="BA17:BB17" si="66">(AY17-AY16)/AY16</f>
        <v>-0.007352941176</v>
      </c>
      <c r="BB17" s="181">
        <f t="shared" si="66"/>
        <v>-0.0005508202872</v>
      </c>
      <c r="BC17" s="166"/>
      <c r="BD17" s="166"/>
      <c r="BE17" s="166">
        <v>303800.0</v>
      </c>
      <c r="BF17" s="166">
        <v>4.184431795E9</v>
      </c>
      <c r="BG17" s="166">
        <f t="shared" si="8"/>
        <v>0.00007260244996</v>
      </c>
      <c r="BH17" s="181">
        <f t="shared" si="14"/>
        <v>-0.008368400444</v>
      </c>
      <c r="BI17" s="166"/>
      <c r="BJ17" s="166">
        <f t="shared" si="9"/>
        <v>0.00008080547529</v>
      </c>
    </row>
    <row r="18">
      <c r="A18" s="179">
        <v>42719.0</v>
      </c>
      <c r="B18" s="166">
        <v>68.0</v>
      </c>
      <c r="C18" s="166">
        <v>68.0</v>
      </c>
      <c r="D18" s="166">
        <v>68.0</v>
      </c>
      <c r="E18" s="166">
        <v>68.0</v>
      </c>
      <c r="F18" s="180">
        <v>68.0</v>
      </c>
      <c r="G18" s="166">
        <v>5254.362</v>
      </c>
      <c r="H18" s="181">
        <f t="shared" ref="H18:I18" si="67">(F18-F17)/F17</f>
        <v>0</v>
      </c>
      <c r="I18" s="181">
        <f t="shared" si="67"/>
        <v>-0.001606554057</v>
      </c>
      <c r="J18" s="166"/>
      <c r="K18" s="166"/>
      <c r="L18" s="166">
        <v>0.0</v>
      </c>
      <c r="M18" s="166">
        <v>4.184431795E9</v>
      </c>
      <c r="N18" s="7">
        <f t="shared" si="2"/>
        <v>0</v>
      </c>
      <c r="P18" s="179">
        <v>43084.0</v>
      </c>
      <c r="Q18" s="166">
        <v>106.0</v>
      </c>
      <c r="R18" s="166">
        <v>106.0</v>
      </c>
      <c r="S18" s="166">
        <v>103.0</v>
      </c>
      <c r="T18" s="166">
        <v>103.0</v>
      </c>
      <c r="U18" s="180">
        <v>103.0</v>
      </c>
      <c r="V18" s="166">
        <v>6119.419</v>
      </c>
      <c r="W18" s="181">
        <f t="shared" ref="W18:X18" si="68">(U18-U17)/U17</f>
        <v>0</v>
      </c>
      <c r="X18" s="181">
        <f t="shared" si="68"/>
        <v>0.00094313498</v>
      </c>
      <c r="Y18" s="166"/>
      <c r="Z18" s="166"/>
      <c r="AA18" s="166">
        <v>140900.0</v>
      </c>
      <c r="AB18" s="166">
        <v>4.184431795E9</v>
      </c>
      <c r="AC18" s="7">
        <f t="shared" si="4"/>
        <v>0.00003367243318</v>
      </c>
      <c r="AE18" s="179">
        <v>43451.0</v>
      </c>
      <c r="AF18" s="166">
        <v>170.0</v>
      </c>
      <c r="AG18" s="166">
        <v>171.0</v>
      </c>
      <c r="AH18" s="166">
        <v>170.0</v>
      </c>
      <c r="AI18" s="166">
        <v>170.0</v>
      </c>
      <c r="AJ18" s="180">
        <v>170.0</v>
      </c>
      <c r="AK18" s="166">
        <v>6089.305</v>
      </c>
      <c r="AL18" s="181">
        <f t="shared" ref="AL18:AM18" si="69">(AJ18-AJ17)/AJ17</f>
        <v>0</v>
      </c>
      <c r="AM18" s="181">
        <f t="shared" si="69"/>
        <v>-0.01305349261</v>
      </c>
      <c r="AN18" s="166"/>
      <c r="AO18" s="166"/>
      <c r="AP18" s="166">
        <v>177900.0</v>
      </c>
      <c r="AQ18" s="166">
        <v>4.184431795E9</v>
      </c>
      <c r="AR18" s="7">
        <f t="shared" si="6"/>
        <v>0.00004251473288</v>
      </c>
      <c r="AT18" s="179">
        <v>43811.0</v>
      </c>
      <c r="AU18" s="166">
        <v>123.0</v>
      </c>
      <c r="AV18" s="166">
        <v>140.0</v>
      </c>
      <c r="AW18" s="166">
        <v>123.0</v>
      </c>
      <c r="AX18" s="166">
        <v>133.0</v>
      </c>
      <c r="AY18" s="180">
        <v>133.0</v>
      </c>
      <c r="AZ18" s="166">
        <v>6139.397</v>
      </c>
      <c r="BA18" s="181">
        <f t="shared" ref="BA18:BB18" si="70">(AY18-AY17)/AY17</f>
        <v>-0.01481481481</v>
      </c>
      <c r="BB18" s="181">
        <f t="shared" si="70"/>
        <v>-0.006585978639</v>
      </c>
      <c r="BC18" s="166"/>
      <c r="BD18" s="166"/>
      <c r="BE18" s="166">
        <v>104700.0</v>
      </c>
      <c r="BF18" s="166">
        <v>4.184431795E9</v>
      </c>
      <c r="BG18" s="166">
        <f t="shared" si="8"/>
        <v>0.00002502131834</v>
      </c>
      <c r="BH18" s="181">
        <f t="shared" si="14"/>
        <v>-0.003703703704</v>
      </c>
      <c r="BI18" s="166"/>
      <c r="BJ18" s="166">
        <f t="shared" si="9"/>
        <v>0.0000253021211</v>
      </c>
    </row>
    <row r="19">
      <c r="A19" s="179">
        <v>42720.0</v>
      </c>
      <c r="B19" s="166">
        <v>68.0</v>
      </c>
      <c r="C19" s="166">
        <v>74.0</v>
      </c>
      <c r="D19" s="166">
        <v>68.0</v>
      </c>
      <c r="E19" s="166">
        <v>69.0</v>
      </c>
      <c r="F19" s="180">
        <v>69.0</v>
      </c>
      <c r="G19" s="166">
        <v>5231.652</v>
      </c>
      <c r="H19" s="181">
        <f t="shared" ref="H19:I19" si="71">(F19-F18)/F18</f>
        <v>0.01470588235</v>
      </c>
      <c r="I19" s="181">
        <f t="shared" si="71"/>
        <v>-0.004322123219</v>
      </c>
      <c r="J19" s="166"/>
      <c r="K19" s="166"/>
      <c r="L19" s="166">
        <v>10900.0</v>
      </c>
      <c r="M19" s="166">
        <v>4.184431795E9</v>
      </c>
      <c r="N19" s="7">
        <f t="shared" si="2"/>
        <v>0.000002604893695</v>
      </c>
      <c r="P19" s="179">
        <v>43087.0</v>
      </c>
      <c r="Q19" s="166">
        <v>103.0</v>
      </c>
      <c r="R19" s="166">
        <v>105.0</v>
      </c>
      <c r="S19" s="166">
        <v>100.0</v>
      </c>
      <c r="T19" s="166">
        <v>103.0</v>
      </c>
      <c r="U19" s="180">
        <v>103.0</v>
      </c>
      <c r="V19" s="166">
        <v>6133.963</v>
      </c>
      <c r="W19" s="181">
        <f t="shared" ref="W19:X19" si="72">(U19-U18)/U18</f>
        <v>0</v>
      </c>
      <c r="X19" s="181">
        <f t="shared" si="72"/>
        <v>0.002376696219</v>
      </c>
      <c r="Y19" s="166"/>
      <c r="Z19" s="166"/>
      <c r="AA19" s="166">
        <v>262500.0</v>
      </c>
      <c r="AB19" s="166">
        <v>4.184431795E9</v>
      </c>
      <c r="AC19" s="7">
        <f t="shared" si="4"/>
        <v>0.00006273253165</v>
      </c>
      <c r="AE19" s="179">
        <v>43452.0</v>
      </c>
      <c r="AF19" s="166">
        <v>168.0</v>
      </c>
      <c r="AG19" s="166">
        <v>178.0</v>
      </c>
      <c r="AH19" s="166">
        <v>168.0</v>
      </c>
      <c r="AI19" s="166">
        <v>177.0</v>
      </c>
      <c r="AJ19" s="180">
        <v>177.0</v>
      </c>
      <c r="AK19" s="166">
        <v>6081.867</v>
      </c>
      <c r="AL19" s="181">
        <f t="shared" ref="AL19:AM19" si="73">(AJ19-AJ18)/AJ18</f>
        <v>0.04117647059</v>
      </c>
      <c r="AM19" s="181">
        <f t="shared" si="73"/>
        <v>-0.001221485867</v>
      </c>
      <c r="AN19" s="166"/>
      <c r="AO19" s="166"/>
      <c r="AP19" s="166">
        <v>175300.0</v>
      </c>
      <c r="AQ19" s="166">
        <v>4.184431795E9</v>
      </c>
      <c r="AR19" s="7">
        <f t="shared" si="6"/>
        <v>0.00004189338209</v>
      </c>
      <c r="AT19" s="179">
        <v>43812.0</v>
      </c>
      <c r="AU19" s="166">
        <v>123.0</v>
      </c>
      <c r="AV19" s="166">
        <v>150.0</v>
      </c>
      <c r="AW19" s="166">
        <v>123.0</v>
      </c>
      <c r="AX19" s="166">
        <v>141.0</v>
      </c>
      <c r="AY19" s="180">
        <v>141.0</v>
      </c>
      <c r="AZ19" s="166">
        <v>6197.318</v>
      </c>
      <c r="BA19" s="181">
        <f t="shared" ref="BA19:BB19" si="74">(AY19-AY18)/AY18</f>
        <v>0.06015037594</v>
      </c>
      <c r="BB19" s="181">
        <f t="shared" si="74"/>
        <v>0.009434314152</v>
      </c>
      <c r="BC19" s="166"/>
      <c r="BD19" s="166"/>
      <c r="BE19" s="166">
        <v>101600.0</v>
      </c>
      <c r="BF19" s="166">
        <v>4.184431795E9</v>
      </c>
      <c r="BG19" s="166">
        <f t="shared" si="8"/>
        <v>0.00002428047701</v>
      </c>
      <c r="BH19" s="181">
        <f t="shared" si="14"/>
        <v>0.02900818222</v>
      </c>
      <c r="BI19" s="166"/>
      <c r="BJ19" s="166">
        <f t="shared" si="9"/>
        <v>0.00003287782111</v>
      </c>
    </row>
    <row r="20">
      <c r="A20" s="179">
        <v>42723.0</v>
      </c>
      <c r="B20" s="166">
        <v>69.0</v>
      </c>
      <c r="C20" s="166">
        <v>69.0</v>
      </c>
      <c r="D20" s="166">
        <v>69.0</v>
      </c>
      <c r="E20" s="166">
        <v>69.0</v>
      </c>
      <c r="F20" s="180">
        <v>69.0</v>
      </c>
      <c r="G20" s="166">
        <v>5191.912</v>
      </c>
      <c r="H20" s="181">
        <f t="shared" ref="H20:I20" si="75">(F20-F19)/F19</f>
        <v>0</v>
      </c>
      <c r="I20" s="181">
        <f t="shared" si="75"/>
        <v>-0.007596070992</v>
      </c>
      <c r="J20" s="166"/>
      <c r="K20" s="166"/>
      <c r="L20" s="166">
        <v>0.0</v>
      </c>
      <c r="M20" s="166">
        <v>4.184431795E9</v>
      </c>
      <c r="N20" s="7">
        <f t="shared" si="2"/>
        <v>0</v>
      </c>
      <c r="P20" s="179">
        <v>43088.0</v>
      </c>
      <c r="Q20" s="166">
        <v>103.0</v>
      </c>
      <c r="R20" s="166">
        <v>104.0</v>
      </c>
      <c r="S20" s="166">
        <v>102.0</v>
      </c>
      <c r="T20" s="166">
        <v>104.0</v>
      </c>
      <c r="U20" s="180">
        <v>104.0</v>
      </c>
      <c r="V20" s="166">
        <v>6167.666</v>
      </c>
      <c r="W20" s="181">
        <f t="shared" ref="W20:X20" si="76">(U20-U19)/U19</f>
        <v>0.009708737864</v>
      </c>
      <c r="X20" s="181">
        <f t="shared" si="76"/>
        <v>0.005494490267</v>
      </c>
      <c r="Y20" s="166"/>
      <c r="Z20" s="166"/>
      <c r="AA20" s="166">
        <v>338100.0</v>
      </c>
      <c r="AB20" s="166">
        <v>4.184431795E9</v>
      </c>
      <c r="AC20" s="7">
        <f t="shared" si="4"/>
        <v>0.00008079950076</v>
      </c>
      <c r="AE20" s="179">
        <v>43453.0</v>
      </c>
      <c r="AF20" s="166">
        <v>174.0</v>
      </c>
      <c r="AG20" s="166">
        <v>174.0</v>
      </c>
      <c r="AH20" s="166">
        <v>170.0</v>
      </c>
      <c r="AI20" s="166">
        <v>170.0</v>
      </c>
      <c r="AJ20" s="180">
        <v>170.0</v>
      </c>
      <c r="AK20" s="166">
        <v>6176.094</v>
      </c>
      <c r="AL20" s="181">
        <f t="shared" ref="AL20:AM20" si="77">(AJ20-AJ19)/AJ19</f>
        <v>-0.0395480226</v>
      </c>
      <c r="AM20" s="181">
        <f t="shared" si="77"/>
        <v>0.01549310434</v>
      </c>
      <c r="AN20" s="166"/>
      <c r="AO20" s="166"/>
      <c r="AP20" s="166">
        <v>844800.0</v>
      </c>
      <c r="AQ20" s="166">
        <v>4.184431795E9</v>
      </c>
      <c r="AR20" s="7">
        <f t="shared" si="6"/>
        <v>0.0002018912104</v>
      </c>
      <c r="AT20" s="179">
        <v>43815.0</v>
      </c>
      <c r="AU20" s="166">
        <v>130.0</v>
      </c>
      <c r="AV20" s="166">
        <v>150.0</v>
      </c>
      <c r="AW20" s="166">
        <v>130.0</v>
      </c>
      <c r="AX20" s="166">
        <v>146.0</v>
      </c>
      <c r="AY20" s="180">
        <v>146.0</v>
      </c>
      <c r="AZ20" s="166">
        <v>6211.592</v>
      </c>
      <c r="BA20" s="181">
        <f t="shared" ref="BA20:BB20" si="78">(AY20-AY19)/AY19</f>
        <v>0.03546099291</v>
      </c>
      <c r="BB20" s="181">
        <f t="shared" si="78"/>
        <v>0.002303254408</v>
      </c>
      <c r="BC20" s="166"/>
      <c r="BD20" s="166"/>
      <c r="BE20" s="166">
        <v>61100.0</v>
      </c>
      <c r="BF20" s="166">
        <v>4.184431795E9</v>
      </c>
      <c r="BG20" s="166">
        <f t="shared" si="8"/>
        <v>0.00001460174356</v>
      </c>
      <c r="BH20" s="181">
        <f t="shared" si="14"/>
        <v>0.001405427043</v>
      </c>
      <c r="BI20" s="166"/>
      <c r="BJ20" s="166">
        <f t="shared" si="9"/>
        <v>0.00007432311368</v>
      </c>
    </row>
    <row r="21">
      <c r="A21" s="179">
        <v>42724.0</v>
      </c>
      <c r="B21" s="166">
        <v>69.0</v>
      </c>
      <c r="C21" s="166">
        <v>84.0</v>
      </c>
      <c r="D21" s="166">
        <v>69.0</v>
      </c>
      <c r="E21" s="166">
        <v>82.0</v>
      </c>
      <c r="F21" s="180">
        <v>82.0</v>
      </c>
      <c r="G21" s="166">
        <v>5162.477</v>
      </c>
      <c r="H21" s="181">
        <f t="shared" ref="H21:I21" si="79">(F21-F20)/F20</f>
        <v>0.1884057971</v>
      </c>
      <c r="I21" s="181">
        <f t="shared" si="79"/>
        <v>-0.005669395013</v>
      </c>
      <c r="J21" s="166"/>
      <c r="K21" s="166"/>
      <c r="L21" s="166">
        <v>2600.0</v>
      </c>
      <c r="M21" s="166">
        <v>4.184431795E9</v>
      </c>
      <c r="N21" s="7">
        <f t="shared" si="2"/>
        <v>0.0000006213507896</v>
      </c>
      <c r="P21" s="179">
        <v>43089.0</v>
      </c>
      <c r="Q21" s="166">
        <v>104.0</v>
      </c>
      <c r="R21" s="166">
        <v>105.0</v>
      </c>
      <c r="S21" s="166">
        <v>103.0</v>
      </c>
      <c r="T21" s="166">
        <v>103.0</v>
      </c>
      <c r="U21" s="180">
        <v>103.0</v>
      </c>
      <c r="V21" s="166">
        <v>6109.482</v>
      </c>
      <c r="W21" s="181">
        <f t="shared" ref="W21:X21" si="80">(U21-U20)/U20</f>
        <v>-0.009615384615</v>
      </c>
      <c r="X21" s="181">
        <f t="shared" si="80"/>
        <v>-0.009433714472</v>
      </c>
      <c r="Y21" s="166"/>
      <c r="Z21" s="166"/>
      <c r="AA21" s="166">
        <v>210500.0</v>
      </c>
      <c r="AB21" s="166">
        <v>4.184431795E9</v>
      </c>
      <c r="AC21" s="7">
        <f t="shared" si="4"/>
        <v>0.00005030551585</v>
      </c>
      <c r="AE21" s="179">
        <v>43454.0</v>
      </c>
      <c r="AF21" s="166">
        <v>174.0</v>
      </c>
      <c r="AG21" s="166">
        <v>177.0</v>
      </c>
      <c r="AH21" s="166">
        <v>171.0</v>
      </c>
      <c r="AI21" s="166">
        <v>171.0</v>
      </c>
      <c r="AJ21" s="180">
        <v>171.0</v>
      </c>
      <c r="AK21" s="166">
        <v>6147.876</v>
      </c>
      <c r="AL21" s="181">
        <f t="shared" ref="AL21:AM21" si="81">(AJ21-AJ20)/AJ20</f>
        <v>0.005882352941</v>
      </c>
      <c r="AM21" s="181">
        <f t="shared" si="81"/>
        <v>-0.004568907144</v>
      </c>
      <c r="AN21" s="166"/>
      <c r="AO21" s="166"/>
      <c r="AP21" s="166">
        <v>273700.0</v>
      </c>
      <c r="AQ21" s="166">
        <v>4.184431795E9</v>
      </c>
      <c r="AR21" s="7">
        <f t="shared" si="6"/>
        <v>0.00006540911966</v>
      </c>
      <c r="AT21" s="179">
        <v>43816.0</v>
      </c>
      <c r="AU21" s="166">
        <v>136.0</v>
      </c>
      <c r="AV21" s="166">
        <v>139.0</v>
      </c>
      <c r="AW21" s="166">
        <v>136.0</v>
      </c>
      <c r="AX21" s="166">
        <v>139.0</v>
      </c>
      <c r="AY21" s="180">
        <v>139.0</v>
      </c>
      <c r="AZ21" s="166">
        <v>6244.352</v>
      </c>
      <c r="BA21" s="181">
        <f t="shared" ref="BA21:BB21" si="82">(AY21-AY20)/AY20</f>
        <v>-0.04794520548</v>
      </c>
      <c r="BB21" s="181">
        <f t="shared" si="82"/>
        <v>0.00527401027</v>
      </c>
      <c r="BC21" s="166"/>
      <c r="BD21" s="166"/>
      <c r="BE21" s="166">
        <v>8200.0</v>
      </c>
      <c r="BF21" s="166">
        <v>4.184431795E9</v>
      </c>
      <c r="BG21" s="166">
        <f t="shared" si="8"/>
        <v>0.000001959644798</v>
      </c>
      <c r="BH21" s="181">
        <f t="shared" si="14"/>
        <v>0.03418188999</v>
      </c>
      <c r="BI21" s="166"/>
      <c r="BJ21" s="166">
        <f t="shared" si="9"/>
        <v>0.00002957390778</v>
      </c>
    </row>
    <row r="22">
      <c r="A22" s="179">
        <v>42725.0</v>
      </c>
      <c r="B22" s="166">
        <v>82.0</v>
      </c>
      <c r="C22" s="166">
        <v>82.0</v>
      </c>
      <c r="D22" s="166">
        <v>74.0</v>
      </c>
      <c r="E22" s="166">
        <v>75.0</v>
      </c>
      <c r="F22" s="180">
        <v>75.0</v>
      </c>
      <c r="G22" s="166">
        <v>5111.392</v>
      </c>
      <c r="H22" s="181">
        <f t="shared" ref="H22:I22" si="83">(F22-F21)/F21</f>
        <v>-0.08536585366</v>
      </c>
      <c r="I22" s="181">
        <f t="shared" si="83"/>
        <v>-0.009895443602</v>
      </c>
      <c r="J22" s="166"/>
      <c r="K22" s="166"/>
      <c r="L22" s="166">
        <v>17700.0</v>
      </c>
      <c r="M22" s="166">
        <v>4.184431795E9</v>
      </c>
      <c r="N22" s="7">
        <f t="shared" si="2"/>
        <v>0.000004229964991</v>
      </c>
      <c r="P22" s="179">
        <v>43090.0</v>
      </c>
      <c r="Q22" s="166">
        <v>103.0</v>
      </c>
      <c r="R22" s="166">
        <v>116.0</v>
      </c>
      <c r="S22" s="166">
        <v>103.0</v>
      </c>
      <c r="T22" s="166">
        <v>112.0</v>
      </c>
      <c r="U22" s="180">
        <v>112.0</v>
      </c>
      <c r="V22" s="166">
        <v>6183.391</v>
      </c>
      <c r="W22" s="181">
        <f t="shared" ref="W22:X22" si="84">(U22-U21)/U21</f>
        <v>0.08737864078</v>
      </c>
      <c r="X22" s="181">
        <f t="shared" si="84"/>
        <v>0.01209742495</v>
      </c>
      <c r="Y22" s="166"/>
      <c r="Z22" s="166"/>
      <c r="AA22" s="166">
        <v>1543500.0</v>
      </c>
      <c r="AB22" s="166">
        <v>4.184431795E9</v>
      </c>
      <c r="AC22" s="7">
        <f t="shared" si="4"/>
        <v>0.0003688672861</v>
      </c>
      <c r="AE22" s="179">
        <v>43455.0</v>
      </c>
      <c r="AF22" s="166">
        <v>172.0</v>
      </c>
      <c r="AG22" s="166">
        <v>172.0</v>
      </c>
      <c r="AH22" s="166">
        <v>171.0</v>
      </c>
      <c r="AI22" s="166">
        <v>171.0</v>
      </c>
      <c r="AJ22" s="180">
        <v>171.0</v>
      </c>
      <c r="AK22" s="166">
        <v>6163.596</v>
      </c>
      <c r="AL22" s="181">
        <f t="shared" ref="AL22:AM22" si="85">(AJ22-AJ21)/AJ21</f>
        <v>0</v>
      </c>
      <c r="AM22" s="181">
        <f t="shared" si="85"/>
        <v>0.002556980655</v>
      </c>
      <c r="AN22" s="166"/>
      <c r="AO22" s="166"/>
      <c r="AP22" s="166">
        <v>500.0</v>
      </c>
      <c r="AQ22" s="166">
        <v>4.184431795E9</v>
      </c>
      <c r="AR22" s="7">
        <f t="shared" si="6"/>
        <v>0.0000001194905365</v>
      </c>
      <c r="AT22" s="179">
        <v>43817.0</v>
      </c>
      <c r="AU22" s="166">
        <v>135.0</v>
      </c>
      <c r="AV22" s="166">
        <v>150.0</v>
      </c>
      <c r="AW22" s="166">
        <v>135.0</v>
      </c>
      <c r="AX22" s="166">
        <v>150.0</v>
      </c>
      <c r="AY22" s="180">
        <v>150.0</v>
      </c>
      <c r="AZ22" s="166">
        <v>6287.25</v>
      </c>
      <c r="BA22" s="181">
        <f t="shared" ref="BA22:BB22" si="86">(AY22-AY21)/AY21</f>
        <v>0.07913669065</v>
      </c>
      <c r="BB22" s="181">
        <f t="shared" si="86"/>
        <v>0.006869888181</v>
      </c>
      <c r="BC22" s="166"/>
      <c r="BD22" s="166"/>
      <c r="BE22" s="166">
        <v>25200.0</v>
      </c>
      <c r="BF22" s="166">
        <v>4.184431795E9</v>
      </c>
      <c r="BG22" s="166">
        <f t="shared" si="8"/>
        <v>0.000006022323038</v>
      </c>
      <c r="BH22" s="181">
        <f t="shared" si="14"/>
        <v>0.02028736944</v>
      </c>
      <c r="BI22" s="166"/>
      <c r="BJ22" s="166">
        <f t="shared" si="9"/>
        <v>0.00009480976616</v>
      </c>
    </row>
    <row r="23">
      <c r="A23" s="179">
        <v>42726.0</v>
      </c>
      <c r="B23" s="166">
        <v>85.0</v>
      </c>
      <c r="C23" s="166">
        <v>85.0</v>
      </c>
      <c r="D23" s="166">
        <v>71.0</v>
      </c>
      <c r="E23" s="166">
        <v>71.0</v>
      </c>
      <c r="F23" s="180">
        <v>71.0</v>
      </c>
      <c r="G23" s="166">
        <v>5042.87</v>
      </c>
      <c r="H23" s="181">
        <f t="shared" ref="H23:I23" si="87">(F23-F22)/F22</f>
        <v>-0.05333333333</v>
      </c>
      <c r="I23" s="181">
        <f t="shared" si="87"/>
        <v>-0.01340574153</v>
      </c>
      <c r="J23" s="166"/>
      <c r="K23" s="166"/>
      <c r="L23" s="166">
        <v>600.0</v>
      </c>
      <c r="M23" s="166">
        <v>4.184431795E9</v>
      </c>
      <c r="N23" s="7">
        <f t="shared" si="2"/>
        <v>0.0000001433886438</v>
      </c>
      <c r="P23" s="179">
        <v>43091.0</v>
      </c>
      <c r="Q23" s="166">
        <v>115.0</v>
      </c>
      <c r="R23" s="166">
        <v>118.0</v>
      </c>
      <c r="S23" s="166">
        <v>104.0</v>
      </c>
      <c r="T23" s="166">
        <v>106.0</v>
      </c>
      <c r="U23" s="180">
        <v>106.0</v>
      </c>
      <c r="V23" s="166">
        <v>6221.013</v>
      </c>
      <c r="W23" s="181">
        <f t="shared" ref="W23:X23" si="88">(U23-U22)/U22</f>
        <v>-0.05357142857</v>
      </c>
      <c r="X23" s="181">
        <f t="shared" si="88"/>
        <v>0.006084363742</v>
      </c>
      <c r="Y23" s="166"/>
      <c r="Z23" s="166"/>
      <c r="AA23" s="166">
        <v>710900.0</v>
      </c>
      <c r="AB23" s="166">
        <v>4.184431795E9</v>
      </c>
      <c r="AC23" s="7">
        <f t="shared" si="4"/>
        <v>0.0001698916448</v>
      </c>
      <c r="AE23" s="179">
        <v>43458.0</v>
      </c>
      <c r="AF23" s="166">
        <v>171.0</v>
      </c>
      <c r="AG23" s="166">
        <v>171.0</v>
      </c>
      <c r="AH23" s="166">
        <v>171.0</v>
      </c>
      <c r="AI23" s="166">
        <v>171.0</v>
      </c>
      <c r="AJ23" s="180">
        <v>171.0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4.184431795E9</v>
      </c>
      <c r="AR23" s="7">
        <f t="shared" si="6"/>
        <v>0</v>
      </c>
      <c r="AT23" s="179">
        <v>43818.0</v>
      </c>
      <c r="AU23" s="166">
        <v>141.0</v>
      </c>
      <c r="AV23" s="166">
        <v>141.0</v>
      </c>
      <c r="AW23" s="166">
        <v>126.0</v>
      </c>
      <c r="AX23" s="166">
        <v>130.0</v>
      </c>
      <c r="AY23" s="180">
        <v>130.0</v>
      </c>
      <c r="AZ23" s="166">
        <v>6249.93</v>
      </c>
      <c r="BA23" s="181">
        <f t="shared" ref="BA23:BB23" si="90">(AY23-AY22)/AY22</f>
        <v>-0.1333333333</v>
      </c>
      <c r="BB23" s="181">
        <f t="shared" si="90"/>
        <v>-0.005935822498</v>
      </c>
      <c r="BC23" s="166"/>
      <c r="BD23" s="166"/>
      <c r="BE23" s="166">
        <v>246900.0</v>
      </c>
      <c r="BF23" s="166">
        <v>4.184431795E9</v>
      </c>
      <c r="BG23" s="166">
        <f t="shared" si="8"/>
        <v>0.00005900442691</v>
      </c>
      <c r="BH23" s="181">
        <f t="shared" si="14"/>
        <v>-0.06005952381</v>
      </c>
      <c r="BI23" s="166"/>
      <c r="BJ23" s="166">
        <f t="shared" si="9"/>
        <v>0.00005725986508</v>
      </c>
    </row>
    <row r="24">
      <c r="A24" s="182">
        <v>42727.0</v>
      </c>
      <c r="B24" s="183">
        <v>85.0</v>
      </c>
      <c r="C24" s="183">
        <v>85.0</v>
      </c>
      <c r="D24" s="183">
        <v>70.0</v>
      </c>
      <c r="E24" s="183">
        <v>70.0</v>
      </c>
      <c r="F24" s="184">
        <v>70.0</v>
      </c>
      <c r="G24" s="183">
        <v>5027.704</v>
      </c>
      <c r="H24" s="185">
        <f t="shared" ref="H24:I24" si="91">(F24-F23)/F23</f>
        <v>-0.01408450704</v>
      </c>
      <c r="I24" s="185">
        <f t="shared" si="91"/>
        <v>-0.003007414429</v>
      </c>
      <c r="J24" s="185">
        <f t="shared" ref="J24:J34" si="96">$G$65+(I24*$G$66)</f>
        <v>-0.01359341342</v>
      </c>
      <c r="K24" s="185">
        <f t="shared" ref="K24:K34" si="97">H24-J24</f>
        <v>-0.0004910936249</v>
      </c>
      <c r="L24" s="183">
        <v>8400.0</v>
      </c>
      <c r="M24" s="183">
        <v>4.184431795E9</v>
      </c>
      <c r="N24" s="186">
        <f t="shared" si="2"/>
        <v>0.000002007441013</v>
      </c>
      <c r="O24" s="186"/>
      <c r="P24" s="182">
        <v>43094.0</v>
      </c>
      <c r="Q24" s="183">
        <v>106.0</v>
      </c>
      <c r="R24" s="183">
        <v>106.0</v>
      </c>
      <c r="S24" s="183">
        <v>106.0</v>
      </c>
      <c r="T24" s="183">
        <v>106.0</v>
      </c>
      <c r="U24" s="184">
        <v>106.0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-0.00014</v>
      </c>
      <c r="Z24" s="185">
        <f t="shared" ref="Z24:Z34" si="100">W24-Y24</f>
        <v>0.00014</v>
      </c>
      <c r="AA24" s="183">
        <v>0.0</v>
      </c>
      <c r="AB24" s="183">
        <v>4.184431795E9</v>
      </c>
      <c r="AC24" s="186">
        <f t="shared" si="4"/>
        <v>0</v>
      </c>
      <c r="AD24" s="186"/>
      <c r="AE24" s="182">
        <v>43459.0</v>
      </c>
      <c r="AF24" s="183">
        <v>171.0</v>
      </c>
      <c r="AG24" s="183">
        <v>171.0</v>
      </c>
      <c r="AH24" s="183">
        <v>171.0</v>
      </c>
      <c r="AI24" s="183">
        <v>171.0</v>
      </c>
      <c r="AJ24" s="184">
        <v>171.0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0.007759082332</v>
      </c>
      <c r="AO24" s="185">
        <f t="shared" ref="AO24:AO34" si="103">AL24-AN24</f>
        <v>-0.007759082332</v>
      </c>
      <c r="AP24" s="183">
        <v>0.0</v>
      </c>
      <c r="AQ24" s="183">
        <v>4.184431795E9</v>
      </c>
      <c r="AR24" s="186">
        <f t="shared" si="6"/>
        <v>0</v>
      </c>
      <c r="AS24" s="186"/>
      <c r="AT24" s="182">
        <v>43819.0</v>
      </c>
      <c r="AU24" s="183">
        <v>130.0</v>
      </c>
      <c r="AV24" s="183">
        <v>149.0</v>
      </c>
      <c r="AW24" s="183">
        <v>130.0</v>
      </c>
      <c r="AX24" s="183">
        <v>140.0</v>
      </c>
      <c r="AY24" s="184">
        <v>140.0</v>
      </c>
      <c r="AZ24" s="183">
        <v>6284.372</v>
      </c>
      <c r="BA24" s="185">
        <f t="shared" ref="BA24:BB24" si="94">(AY24-AY23)/AY23</f>
        <v>0.07692307692</v>
      </c>
      <c r="BB24" s="185">
        <f t="shared" si="94"/>
        <v>0.005510781721</v>
      </c>
      <c r="BC24" s="185">
        <f t="shared" ref="BC24:BC34" si="105">$AZ$65+(BB24*$AZ$66)</f>
        <v>0.001398022351</v>
      </c>
      <c r="BD24" s="185">
        <f t="shared" ref="BD24:BD34" si="106">BA24-BC24</f>
        <v>0.07552505457</v>
      </c>
      <c r="BE24" s="183">
        <v>81200.0</v>
      </c>
      <c r="BF24" s="183">
        <v>4.184431795E9</v>
      </c>
      <c r="BG24" s="183">
        <f t="shared" si="8"/>
        <v>0.00001940526312</v>
      </c>
      <c r="BH24" s="187">
        <f t="shared" si="14"/>
        <v>0.01570964247</v>
      </c>
      <c r="BI24" s="214">
        <f t="shared" ref="BI24:BI34" si="107">average(BD24,AO24,Z24,K24)</f>
        <v>0.01685371965</v>
      </c>
      <c r="BJ24" s="183">
        <f t="shared" si="9"/>
        <v>0.000005353176034</v>
      </c>
    </row>
    <row r="25">
      <c r="A25" s="179">
        <v>42731.0</v>
      </c>
      <c r="B25" s="166">
        <v>85.0</v>
      </c>
      <c r="C25" s="166">
        <v>85.0</v>
      </c>
      <c r="D25" s="166">
        <v>71.0</v>
      </c>
      <c r="E25" s="166">
        <v>71.0</v>
      </c>
      <c r="F25" s="180">
        <v>71.0</v>
      </c>
      <c r="G25" s="166">
        <v>5102.954</v>
      </c>
      <c r="H25" s="181">
        <f t="shared" ref="H25:I25" si="95">(F25-F24)/F24</f>
        <v>0.01428571429</v>
      </c>
      <c r="I25" s="181">
        <f t="shared" si="95"/>
        <v>0.01496707046</v>
      </c>
      <c r="J25" s="181">
        <f t="shared" si="96"/>
        <v>-0.02134275309</v>
      </c>
      <c r="K25" s="181">
        <f t="shared" si="97"/>
        <v>0.03562846737</v>
      </c>
      <c r="L25" s="166">
        <v>1500.0</v>
      </c>
      <c r="M25" s="166">
        <v>4.184431795E9</v>
      </c>
      <c r="N25" s="7">
        <f t="shared" si="2"/>
        <v>0.0000003584716094</v>
      </c>
      <c r="P25" s="179">
        <v>43095.0</v>
      </c>
      <c r="Q25" s="166">
        <v>106.0</v>
      </c>
      <c r="R25" s="166">
        <v>106.0</v>
      </c>
      <c r="S25" s="166">
        <v>106.0</v>
      </c>
      <c r="T25" s="166">
        <v>106.0</v>
      </c>
      <c r="U25" s="180">
        <v>106.0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0.009299654091</v>
      </c>
      <c r="Z25" s="181">
        <f t="shared" si="100"/>
        <v>-0.009299654091</v>
      </c>
      <c r="AA25" s="166">
        <v>0.0</v>
      </c>
      <c r="AB25" s="166">
        <v>4.184431795E9</v>
      </c>
      <c r="AC25" s="7">
        <f t="shared" si="4"/>
        <v>0</v>
      </c>
      <c r="AE25" s="179">
        <v>43460.0</v>
      </c>
      <c r="AF25" s="166">
        <v>170.0</v>
      </c>
      <c r="AG25" s="166">
        <v>171.0</v>
      </c>
      <c r="AH25" s="166">
        <v>170.0</v>
      </c>
      <c r="AI25" s="166">
        <v>171.0</v>
      </c>
      <c r="AJ25" s="180">
        <v>171.0</v>
      </c>
      <c r="AK25" s="166">
        <v>6127.85</v>
      </c>
      <c r="AL25" s="181">
        <f t="shared" ref="AL25:AM25" si="101">(AJ25-AJ24)/AJ24</f>
        <v>0</v>
      </c>
      <c r="AM25" s="181">
        <f t="shared" si="101"/>
        <v>0</v>
      </c>
      <c r="AN25" s="181">
        <f t="shared" si="102"/>
        <v>0.003559</v>
      </c>
      <c r="AO25" s="181">
        <f t="shared" si="103"/>
        <v>-0.003559</v>
      </c>
      <c r="AP25" s="166">
        <v>148000.0</v>
      </c>
      <c r="AQ25" s="166">
        <v>4.184431795E9</v>
      </c>
      <c r="AR25" s="7">
        <f t="shared" si="6"/>
        <v>0.00003536919879</v>
      </c>
      <c r="AT25" s="179">
        <v>43822.0</v>
      </c>
      <c r="AU25" s="166">
        <v>140.0</v>
      </c>
      <c r="AV25" s="166">
        <v>140.0</v>
      </c>
      <c r="AW25" s="166">
        <v>140.0</v>
      </c>
      <c r="AX25" s="166">
        <v>140.0</v>
      </c>
      <c r="AY25" s="180">
        <v>140.0</v>
      </c>
      <c r="AZ25" s="166">
        <v>6305.91</v>
      </c>
      <c r="BA25" s="181">
        <f t="shared" ref="BA25:BB25" si="104">(AY25-AY24)/AY24</f>
        <v>0</v>
      </c>
      <c r="BB25" s="181">
        <f t="shared" si="104"/>
        <v>0.00342723187</v>
      </c>
      <c r="BC25" s="181">
        <f t="shared" si="105"/>
        <v>-0.003225222669</v>
      </c>
      <c r="BD25" s="181">
        <f t="shared" si="106"/>
        <v>0.003225222669</v>
      </c>
      <c r="BE25" s="166">
        <v>100.0</v>
      </c>
      <c r="BF25" s="166">
        <v>4.184431795E9</v>
      </c>
      <c r="BG25" s="166">
        <f t="shared" si="8"/>
        <v>0.00000002389810729</v>
      </c>
      <c r="BH25" s="188">
        <f t="shared" si="14"/>
        <v>0.003571428571</v>
      </c>
      <c r="BI25" s="215">
        <f t="shared" si="107"/>
        <v>0.006498758987</v>
      </c>
      <c r="BJ25" s="166">
        <f t="shared" si="9"/>
        <v>0.000008937892128</v>
      </c>
    </row>
    <row r="26">
      <c r="A26" s="179">
        <v>42732.0</v>
      </c>
      <c r="B26" s="166">
        <v>70.0</v>
      </c>
      <c r="C26" s="166">
        <v>80.0</v>
      </c>
      <c r="D26" s="166">
        <v>69.0</v>
      </c>
      <c r="E26" s="166">
        <v>69.0</v>
      </c>
      <c r="F26" s="180">
        <v>69.0</v>
      </c>
      <c r="G26" s="166">
        <v>5209.445</v>
      </c>
      <c r="H26" s="181">
        <f t="shared" ref="H26:I26" si="108">(F26-F25)/F25</f>
        <v>-0.02816901408</v>
      </c>
      <c r="I26" s="181">
        <f t="shared" si="108"/>
        <v>0.02086850087</v>
      </c>
      <c r="J26" s="181">
        <f t="shared" si="96"/>
        <v>-0.02388703678</v>
      </c>
      <c r="K26" s="181">
        <f t="shared" si="97"/>
        <v>-0.004281977303</v>
      </c>
      <c r="L26" s="166">
        <v>15800.0</v>
      </c>
      <c r="M26" s="166">
        <v>4.184431795E9</v>
      </c>
      <c r="N26" s="7">
        <f t="shared" si="2"/>
        <v>0.000003775900952</v>
      </c>
      <c r="P26" s="179">
        <v>43096.0</v>
      </c>
      <c r="Q26" s="166">
        <v>106.0</v>
      </c>
      <c r="R26" s="166">
        <v>115.0</v>
      </c>
      <c r="S26" s="166">
        <v>106.0</v>
      </c>
      <c r="T26" s="166">
        <v>109.0</v>
      </c>
      <c r="U26" s="180">
        <v>109.0</v>
      </c>
      <c r="V26" s="166">
        <v>6277.165</v>
      </c>
      <c r="W26" s="181">
        <f t="shared" ref="W26:X26" si="109">(U26-U25)/U25</f>
        <v>0.02830188679</v>
      </c>
      <c r="X26" s="181">
        <f t="shared" si="109"/>
        <v>0</v>
      </c>
      <c r="Y26" s="181">
        <f t="shared" si="99"/>
        <v>-0.00014</v>
      </c>
      <c r="Z26" s="181">
        <f t="shared" si="100"/>
        <v>0.02844188679</v>
      </c>
      <c r="AA26" s="166">
        <v>1287500.0</v>
      </c>
      <c r="AB26" s="166">
        <v>4.184431795E9</v>
      </c>
      <c r="AC26" s="7">
        <f t="shared" si="4"/>
        <v>0.0003076881314</v>
      </c>
      <c r="AE26" s="179">
        <v>43461.0</v>
      </c>
      <c r="AF26" s="166">
        <v>170.0</v>
      </c>
      <c r="AG26" s="166">
        <v>171.0</v>
      </c>
      <c r="AH26" s="166">
        <v>170.0</v>
      </c>
      <c r="AI26" s="166">
        <v>170.0</v>
      </c>
      <c r="AJ26" s="180">
        <v>170.0</v>
      </c>
      <c r="AK26" s="166">
        <v>6190.643</v>
      </c>
      <c r="AL26" s="181">
        <f t="shared" ref="AL26:AM26" si="110">(AJ26-AJ25)/AJ25</f>
        <v>-0.005847953216</v>
      </c>
      <c r="AM26" s="181">
        <f t="shared" si="110"/>
        <v>0.01024715031</v>
      </c>
      <c r="AN26" s="181">
        <f t="shared" si="102"/>
        <v>-0.003862088723</v>
      </c>
      <c r="AO26" s="181">
        <f t="shared" si="103"/>
        <v>-0.001985864494</v>
      </c>
      <c r="AP26" s="166">
        <v>109800.0</v>
      </c>
      <c r="AQ26" s="166">
        <v>4.184431795E9</v>
      </c>
      <c r="AR26" s="7">
        <f t="shared" si="6"/>
        <v>0.00002624012181</v>
      </c>
      <c r="AT26" s="179">
        <v>43825.0</v>
      </c>
      <c r="AU26" s="166">
        <v>140.0</v>
      </c>
      <c r="AV26" s="166">
        <v>140.0</v>
      </c>
      <c r="AW26" s="166">
        <v>135.0</v>
      </c>
      <c r="AX26" s="166">
        <v>135.0</v>
      </c>
      <c r="AY26" s="180">
        <v>135.0</v>
      </c>
      <c r="AZ26" s="166">
        <v>6319.443</v>
      </c>
      <c r="BA26" s="181">
        <f t="shared" ref="BA26:BB26" si="111">(AY26-AY25)/AY25</f>
        <v>-0.03571428571</v>
      </c>
      <c r="BB26" s="181">
        <f t="shared" si="111"/>
        <v>0.002146082009</v>
      </c>
      <c r="BC26" s="181">
        <f t="shared" si="105"/>
        <v>-0.006068000686</v>
      </c>
      <c r="BD26" s="181">
        <f t="shared" si="106"/>
        <v>-0.02964628503</v>
      </c>
      <c r="BE26" s="166">
        <v>3200.0</v>
      </c>
      <c r="BF26" s="166">
        <v>4.184431795E9</v>
      </c>
      <c r="BG26" s="166">
        <f t="shared" si="8"/>
        <v>0.0000007647394334</v>
      </c>
      <c r="BH26" s="188">
        <f t="shared" si="14"/>
        <v>-0.01035734156</v>
      </c>
      <c r="BI26" s="215">
        <f t="shared" si="107"/>
        <v>-0.001868060008</v>
      </c>
      <c r="BJ26" s="166">
        <f t="shared" si="9"/>
        <v>0.0000846172234</v>
      </c>
    </row>
    <row r="27">
      <c r="A27" s="179">
        <v>42733.0</v>
      </c>
      <c r="B27" s="166">
        <v>85.0</v>
      </c>
      <c r="C27" s="166">
        <v>85.0</v>
      </c>
      <c r="D27" s="166">
        <v>69.0</v>
      </c>
      <c r="E27" s="166">
        <v>69.0</v>
      </c>
      <c r="F27" s="180">
        <v>69.0</v>
      </c>
      <c r="G27" s="166">
        <v>5302.566</v>
      </c>
      <c r="H27" s="181">
        <f t="shared" ref="H27:I27" si="112">(F27-F26)/F26</f>
        <v>0</v>
      </c>
      <c r="I27" s="181">
        <f t="shared" si="112"/>
        <v>0.01787541667</v>
      </c>
      <c r="J27" s="181">
        <f t="shared" si="96"/>
        <v>-0.02259662839</v>
      </c>
      <c r="K27" s="181">
        <f t="shared" si="97"/>
        <v>0.02259662839</v>
      </c>
      <c r="L27" s="166">
        <v>1316700.0</v>
      </c>
      <c r="M27" s="166">
        <v>4.184431795E9</v>
      </c>
      <c r="N27" s="7">
        <f t="shared" si="2"/>
        <v>0.0003146663787</v>
      </c>
      <c r="P27" s="179">
        <v>43097.0</v>
      </c>
      <c r="Q27" s="166">
        <v>110.0</v>
      </c>
      <c r="R27" s="166">
        <v>115.0</v>
      </c>
      <c r="S27" s="166">
        <v>106.0</v>
      </c>
      <c r="T27" s="166">
        <v>109.0</v>
      </c>
      <c r="U27" s="180">
        <v>109.0</v>
      </c>
      <c r="V27" s="166">
        <v>6314.046</v>
      </c>
      <c r="W27" s="181">
        <f t="shared" ref="W27:X27" si="113">(U27-U26)/U26</f>
        <v>0</v>
      </c>
      <c r="X27" s="181">
        <f t="shared" si="113"/>
        <v>0.005875423061</v>
      </c>
      <c r="Y27" s="181">
        <f t="shared" si="99"/>
        <v>0.006004564441</v>
      </c>
      <c r="Z27" s="181">
        <f t="shared" si="100"/>
        <v>-0.006004564441</v>
      </c>
      <c r="AA27" s="166">
        <v>269200.0</v>
      </c>
      <c r="AB27" s="166">
        <v>4.184431795E9</v>
      </c>
      <c r="AC27" s="7">
        <f t="shared" si="4"/>
        <v>0.00006433370483</v>
      </c>
      <c r="AE27" s="179">
        <v>43462.0</v>
      </c>
      <c r="AF27" s="166">
        <v>162.0</v>
      </c>
      <c r="AG27" s="166">
        <v>178.0</v>
      </c>
      <c r="AH27" s="166">
        <v>162.0</v>
      </c>
      <c r="AI27" s="166">
        <v>171.0</v>
      </c>
      <c r="AJ27" s="180">
        <v>171.0</v>
      </c>
      <c r="AK27" s="166">
        <v>6194.498</v>
      </c>
      <c r="AL27" s="181">
        <f t="shared" ref="AL27:AM27" si="114">(AJ27-AJ26)/AJ26</f>
        <v>0.005882352941</v>
      </c>
      <c r="AM27" s="181">
        <f t="shared" si="114"/>
        <v>0.0006227139895</v>
      </c>
      <c r="AN27" s="181">
        <f t="shared" si="102"/>
        <v>0.003108024302</v>
      </c>
      <c r="AO27" s="181">
        <f t="shared" si="103"/>
        <v>0.00277432864</v>
      </c>
      <c r="AP27" s="166">
        <v>55300.0</v>
      </c>
      <c r="AQ27" s="166">
        <v>4.184431795E9</v>
      </c>
      <c r="AR27" s="7">
        <f t="shared" si="6"/>
        <v>0.00001321565333</v>
      </c>
      <c r="AT27" s="179">
        <v>43826.0</v>
      </c>
      <c r="AU27" s="166">
        <v>135.0</v>
      </c>
      <c r="AV27" s="166">
        <v>137.0</v>
      </c>
      <c r="AW27" s="166">
        <v>135.0</v>
      </c>
      <c r="AX27" s="166">
        <v>137.0</v>
      </c>
      <c r="AY27" s="180">
        <v>137.0</v>
      </c>
      <c r="AZ27" s="166">
        <v>6329.314</v>
      </c>
      <c r="BA27" s="181">
        <f t="shared" ref="BA27:BB27" si="115">(AY27-AY26)/AY26</f>
        <v>0.01481481481</v>
      </c>
      <c r="BB27" s="181">
        <f t="shared" si="115"/>
        <v>0.001562004753</v>
      </c>
      <c r="BC27" s="181">
        <f t="shared" si="105"/>
        <v>-0.00736402548</v>
      </c>
      <c r="BD27" s="181">
        <f t="shared" si="106"/>
        <v>0.0221788403</v>
      </c>
      <c r="BE27" s="166">
        <v>5600.0</v>
      </c>
      <c r="BF27" s="166">
        <v>4.184431795E9</v>
      </c>
      <c r="BG27" s="166">
        <f t="shared" si="8"/>
        <v>0.000001338294008</v>
      </c>
      <c r="BH27" s="188">
        <f t="shared" si="14"/>
        <v>0.005174291939</v>
      </c>
      <c r="BI27" s="215">
        <f t="shared" si="107"/>
        <v>0.01038630822</v>
      </c>
      <c r="BJ27" s="166">
        <f t="shared" si="9"/>
        <v>0.00009838850773</v>
      </c>
    </row>
    <row r="28">
      <c r="A28" s="179">
        <v>42734.0</v>
      </c>
      <c r="B28" s="166">
        <v>70.0</v>
      </c>
      <c r="C28" s="166">
        <v>70.0</v>
      </c>
      <c r="D28" s="166">
        <v>63.0</v>
      </c>
      <c r="E28" s="166">
        <v>66.0</v>
      </c>
      <c r="F28" s="180">
        <v>66.0</v>
      </c>
      <c r="G28" s="166">
        <v>5296.711</v>
      </c>
      <c r="H28" s="181">
        <f t="shared" ref="H28:I28" si="116">(F28-F27)/F27</f>
        <v>-0.04347826087</v>
      </c>
      <c r="I28" s="181">
        <f t="shared" si="116"/>
        <v>-0.00110418239</v>
      </c>
      <c r="J28" s="181">
        <f t="shared" si="96"/>
        <v>-0.01441395385</v>
      </c>
      <c r="K28" s="181">
        <f t="shared" si="97"/>
        <v>-0.02906430702</v>
      </c>
      <c r="L28" s="166">
        <v>2700.0</v>
      </c>
      <c r="M28" s="166">
        <v>4.184431795E9</v>
      </c>
      <c r="N28" s="7">
        <f t="shared" si="2"/>
        <v>0.0000006452488969</v>
      </c>
      <c r="P28" s="179">
        <v>43098.0</v>
      </c>
      <c r="Q28" s="166">
        <v>110.0</v>
      </c>
      <c r="R28" s="166">
        <v>115.0</v>
      </c>
      <c r="S28" s="166">
        <v>108.0</v>
      </c>
      <c r="T28" s="166">
        <v>113.0</v>
      </c>
      <c r="U28" s="180">
        <v>113.0</v>
      </c>
      <c r="V28" s="166">
        <v>6355.654</v>
      </c>
      <c r="W28" s="181">
        <f t="shared" ref="W28:X28" si="117">(U28-U27)/U27</f>
        <v>0.03669724771</v>
      </c>
      <c r="X28" s="181">
        <f t="shared" si="117"/>
        <v>0.006589752434</v>
      </c>
      <c r="Y28" s="181">
        <f t="shared" si="99"/>
        <v>0.006751615814</v>
      </c>
      <c r="Z28" s="181">
        <f t="shared" si="100"/>
        <v>0.02994563189</v>
      </c>
      <c r="AA28" s="166">
        <v>854900.0</v>
      </c>
      <c r="AB28" s="166">
        <v>4.184431795E9</v>
      </c>
      <c r="AC28" s="7">
        <f t="shared" si="4"/>
        <v>0.0002043049193</v>
      </c>
      <c r="AE28" s="179">
        <v>43465.0</v>
      </c>
      <c r="AF28" s="166">
        <v>171.0</v>
      </c>
      <c r="AG28" s="166">
        <v>171.0</v>
      </c>
      <c r="AH28" s="166">
        <v>171.0</v>
      </c>
      <c r="AI28" s="166">
        <v>171.0</v>
      </c>
      <c r="AJ28" s="180">
        <v>171.0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0.003559</v>
      </c>
      <c r="AO28" s="181">
        <f t="shared" si="103"/>
        <v>-0.003559</v>
      </c>
      <c r="AP28" s="166">
        <v>0.0</v>
      </c>
      <c r="AQ28" s="166">
        <v>4.184431795E9</v>
      </c>
      <c r="AR28" s="7">
        <f t="shared" si="6"/>
        <v>0</v>
      </c>
      <c r="AT28" s="179">
        <v>43829.0</v>
      </c>
      <c r="AU28" s="166">
        <v>137.0</v>
      </c>
      <c r="AV28" s="166">
        <v>137.0</v>
      </c>
      <c r="AW28" s="166">
        <v>121.0</v>
      </c>
      <c r="AX28" s="166">
        <v>125.0</v>
      </c>
      <c r="AY28" s="180">
        <v>125.0</v>
      </c>
      <c r="AZ28" s="166">
        <v>6299.539</v>
      </c>
      <c r="BA28" s="181">
        <f t="shared" ref="BA28:BB28" si="119">(AY28-AY27)/AY27</f>
        <v>-0.08759124088</v>
      </c>
      <c r="BB28" s="181">
        <f t="shared" si="119"/>
        <v>-0.004704301288</v>
      </c>
      <c r="BC28" s="181">
        <f t="shared" si="105"/>
        <v>-0.02126850114</v>
      </c>
      <c r="BD28" s="181">
        <f t="shared" si="106"/>
        <v>-0.06632273973</v>
      </c>
      <c r="BE28" s="166">
        <v>317600.0</v>
      </c>
      <c r="BF28" s="166">
        <v>4.184431795E9</v>
      </c>
      <c r="BG28" s="166">
        <f t="shared" si="8"/>
        <v>0.00007590038876</v>
      </c>
      <c r="BH28" s="188">
        <f t="shared" si="14"/>
        <v>-0.02359306351</v>
      </c>
      <c r="BI28" s="215">
        <f t="shared" si="107"/>
        <v>-0.01725010372</v>
      </c>
      <c r="BJ28" s="166">
        <f t="shared" si="9"/>
        <v>0.00007021263923</v>
      </c>
    </row>
    <row r="29">
      <c r="A29" s="189">
        <v>42738.0</v>
      </c>
      <c r="B29" s="190">
        <v>69.0</v>
      </c>
      <c r="C29" s="190">
        <v>83.0</v>
      </c>
      <c r="D29" s="190">
        <v>67.0</v>
      </c>
      <c r="E29" s="190">
        <v>68.0</v>
      </c>
      <c r="F29" s="191">
        <v>68.0</v>
      </c>
      <c r="G29" s="190">
        <v>5275.971</v>
      </c>
      <c r="H29" s="192">
        <f t="shared" ref="H29:I29" si="120">(F29-F28)/F28</f>
        <v>0.0303030303</v>
      </c>
      <c r="I29" s="192">
        <f t="shared" si="120"/>
        <v>-0.003915637459</v>
      </c>
      <c r="J29" s="192">
        <f t="shared" si="96"/>
        <v>-0.01320185122</v>
      </c>
      <c r="K29" s="192">
        <f t="shared" si="97"/>
        <v>0.04350488153</v>
      </c>
      <c r="L29" s="190">
        <v>26800.0</v>
      </c>
      <c r="M29" s="190">
        <v>4.184431795E9</v>
      </c>
      <c r="N29" s="193">
        <f t="shared" si="2"/>
        <v>0.000006404692755</v>
      </c>
      <c r="O29" s="193"/>
      <c r="P29" s="189">
        <v>43102.0</v>
      </c>
      <c r="Q29" s="190">
        <v>106.0</v>
      </c>
      <c r="R29" s="190">
        <v>114.0</v>
      </c>
      <c r="S29" s="190">
        <v>106.0</v>
      </c>
      <c r="T29" s="190">
        <v>111.0</v>
      </c>
      <c r="U29" s="191">
        <v>111.0</v>
      </c>
      <c r="V29" s="190">
        <v>6339.238</v>
      </c>
      <c r="W29" s="192">
        <f t="shared" ref="W29:X29" si="121">(U29-U28)/U28</f>
        <v>-0.01769911504</v>
      </c>
      <c r="X29" s="192">
        <f t="shared" si="121"/>
        <v>-0.002582897055</v>
      </c>
      <c r="Y29" s="192">
        <f t="shared" si="99"/>
        <v>-0.002841214403</v>
      </c>
      <c r="Z29" s="192">
        <f t="shared" si="100"/>
        <v>-0.01485790064</v>
      </c>
      <c r="AA29" s="190">
        <v>286300.0</v>
      </c>
      <c r="AB29" s="190">
        <v>4.184431795E9</v>
      </c>
      <c r="AC29" s="193">
        <f t="shared" si="4"/>
        <v>0.00006842028118</v>
      </c>
      <c r="AD29" s="193"/>
      <c r="AE29" s="189">
        <v>43467.0</v>
      </c>
      <c r="AF29" s="190">
        <v>172.0</v>
      </c>
      <c r="AG29" s="190">
        <v>177.0</v>
      </c>
      <c r="AH29" s="190">
        <v>172.0</v>
      </c>
      <c r="AI29" s="190">
        <v>177.0</v>
      </c>
      <c r="AJ29" s="191">
        <v>177.0</v>
      </c>
      <c r="AK29" s="190">
        <v>6181.175</v>
      </c>
      <c r="AL29" s="192">
        <f t="shared" ref="AL29:AM29" si="122">(AJ29-AJ28)/AJ28</f>
        <v>0.0350877193</v>
      </c>
      <c r="AM29" s="192">
        <f t="shared" si="122"/>
        <v>-0.002150779611</v>
      </c>
      <c r="AN29" s="192">
        <f t="shared" si="102"/>
        <v>0.005116616102</v>
      </c>
      <c r="AO29" s="192">
        <f t="shared" si="103"/>
        <v>0.0299711032</v>
      </c>
      <c r="AP29" s="190">
        <v>201000.0</v>
      </c>
      <c r="AQ29" s="190">
        <v>4.184431795E9</v>
      </c>
      <c r="AR29" s="193">
        <f t="shared" si="6"/>
        <v>0.00004803519566</v>
      </c>
      <c r="AS29" s="193"/>
      <c r="AT29" s="189">
        <v>43832.0</v>
      </c>
      <c r="AU29" s="190">
        <v>125.0</v>
      </c>
      <c r="AV29" s="190">
        <v>139.0</v>
      </c>
      <c r="AW29" s="190">
        <v>110.0</v>
      </c>
      <c r="AX29" s="190">
        <v>117.0</v>
      </c>
      <c r="AY29" s="191">
        <v>117.0</v>
      </c>
      <c r="AZ29" s="190">
        <v>6283.581</v>
      </c>
      <c r="BA29" s="192">
        <f t="shared" ref="BA29:BB29" si="123">(AY29-AY28)/AY28</f>
        <v>-0.064</v>
      </c>
      <c r="BB29" s="192">
        <f t="shared" si="123"/>
        <v>-0.002533201239</v>
      </c>
      <c r="BC29" s="192">
        <f t="shared" si="105"/>
        <v>-0.01645098863</v>
      </c>
      <c r="BD29" s="192">
        <f t="shared" si="106"/>
        <v>-0.04754901137</v>
      </c>
      <c r="BE29" s="190">
        <v>272100.0</v>
      </c>
      <c r="BF29" s="190">
        <v>4.184431795E9</v>
      </c>
      <c r="BG29" s="190">
        <f t="shared" si="8"/>
        <v>0.00006502674995</v>
      </c>
      <c r="BH29" s="202">
        <f t="shared" si="14"/>
        <v>-0.004077091361</v>
      </c>
      <c r="BI29" s="219">
        <f t="shared" si="107"/>
        <v>0.002767268177</v>
      </c>
      <c r="BJ29" s="190">
        <f t="shared" si="9"/>
        <v>0.00004697172989</v>
      </c>
    </row>
    <row r="30">
      <c r="A30" s="179">
        <v>42739.0</v>
      </c>
      <c r="B30" s="166">
        <v>68.0</v>
      </c>
      <c r="C30" s="166">
        <v>68.0</v>
      </c>
      <c r="D30" s="166">
        <v>67.0</v>
      </c>
      <c r="E30" s="166">
        <v>67.0</v>
      </c>
      <c r="F30" s="180">
        <v>67.0</v>
      </c>
      <c r="G30" s="166">
        <v>5301.183</v>
      </c>
      <c r="H30" s="181">
        <f t="shared" ref="H30:I30" si="124">(F30-F29)/F29</f>
        <v>-0.01470588235</v>
      </c>
      <c r="I30" s="181">
        <f t="shared" si="124"/>
        <v>0.004778646433</v>
      </c>
      <c r="J30" s="181">
        <f t="shared" si="96"/>
        <v>-0.01695021784</v>
      </c>
      <c r="K30" s="181">
        <f t="shared" si="97"/>
        <v>0.002244335484</v>
      </c>
      <c r="L30" s="166">
        <v>100.0</v>
      </c>
      <c r="M30" s="166">
        <v>4.184431795E9</v>
      </c>
      <c r="N30" s="7">
        <f t="shared" si="2"/>
        <v>0.00000002389810729</v>
      </c>
      <c r="P30" s="179">
        <v>43103.0</v>
      </c>
      <c r="Q30" s="166">
        <v>111.0</v>
      </c>
      <c r="R30" s="166">
        <v>112.0</v>
      </c>
      <c r="S30" s="166">
        <v>108.0</v>
      </c>
      <c r="T30" s="166">
        <v>108.0</v>
      </c>
      <c r="U30" s="180">
        <v>108.0</v>
      </c>
      <c r="V30" s="166">
        <v>6251.479</v>
      </c>
      <c r="W30" s="181">
        <f t="shared" ref="W30:X30" si="125">(U30-U29)/U29</f>
        <v>-0.02702702703</v>
      </c>
      <c r="X30" s="181">
        <f t="shared" si="125"/>
        <v>-0.01384377744</v>
      </c>
      <c r="Y30" s="181">
        <f t="shared" si="99"/>
        <v>-0.0146179332</v>
      </c>
      <c r="Z30" s="181">
        <f t="shared" si="100"/>
        <v>-0.01240909383</v>
      </c>
      <c r="AA30" s="166">
        <v>46500.0</v>
      </c>
      <c r="AB30" s="166">
        <v>4.184431795E9</v>
      </c>
      <c r="AC30" s="7">
        <f t="shared" si="4"/>
        <v>0.00001111261989</v>
      </c>
      <c r="AE30" s="179">
        <v>43468.0</v>
      </c>
      <c r="AF30" s="166">
        <v>177.0</v>
      </c>
      <c r="AG30" s="166">
        <v>177.0</v>
      </c>
      <c r="AH30" s="166">
        <v>174.0</v>
      </c>
      <c r="AI30" s="166">
        <v>176.0</v>
      </c>
      <c r="AJ30" s="180">
        <v>176.0</v>
      </c>
      <c r="AK30" s="166">
        <v>6221.01</v>
      </c>
      <c r="AL30" s="181">
        <f t="shared" ref="AL30:AM30" si="126">(AJ30-AJ29)/AJ29</f>
        <v>-0.005649717514</v>
      </c>
      <c r="AM30" s="181">
        <f t="shared" si="126"/>
        <v>0.006444567578</v>
      </c>
      <c r="AN30" s="181">
        <f t="shared" si="102"/>
        <v>-0.001108220286</v>
      </c>
      <c r="AO30" s="181">
        <f t="shared" si="103"/>
        <v>-0.004541497228</v>
      </c>
      <c r="AP30" s="166">
        <v>3200.0</v>
      </c>
      <c r="AQ30" s="166">
        <v>4.184431795E9</v>
      </c>
      <c r="AR30" s="7">
        <f t="shared" si="6"/>
        <v>0.0000007647394334</v>
      </c>
      <c r="AT30" s="179">
        <v>43833.0</v>
      </c>
      <c r="AU30" s="166">
        <v>117.0</v>
      </c>
      <c r="AV30" s="166">
        <v>125.0</v>
      </c>
      <c r="AW30" s="166">
        <v>111.0</v>
      </c>
      <c r="AX30" s="166">
        <v>120.0</v>
      </c>
      <c r="AY30" s="180">
        <v>120.0</v>
      </c>
      <c r="AZ30" s="166">
        <v>6323.466</v>
      </c>
      <c r="BA30" s="181">
        <f t="shared" ref="BA30:BB30" si="127">(AY30-AY29)/AY29</f>
        <v>0.02564102564</v>
      </c>
      <c r="BB30" s="181">
        <f t="shared" si="127"/>
        <v>0.006347495162</v>
      </c>
      <c r="BC30" s="181">
        <f t="shared" si="105"/>
        <v>0.003254628398</v>
      </c>
      <c r="BD30" s="181">
        <f t="shared" si="106"/>
        <v>0.02238639724</v>
      </c>
      <c r="BE30" s="166">
        <v>16100.0</v>
      </c>
      <c r="BF30" s="166">
        <v>4.184431795E9</v>
      </c>
      <c r="BG30" s="166">
        <f t="shared" si="8"/>
        <v>0.000003847595274</v>
      </c>
      <c r="BH30" s="188">
        <f t="shared" si="14"/>
        <v>-0.005435400313</v>
      </c>
      <c r="BI30" s="215">
        <f t="shared" si="107"/>
        <v>0.001920035417</v>
      </c>
      <c r="BJ30" s="166">
        <f t="shared" si="9"/>
        <v>0.000003937213177</v>
      </c>
    </row>
    <row r="31">
      <c r="A31" s="179">
        <v>42740.0</v>
      </c>
      <c r="B31" s="166">
        <v>58.0</v>
      </c>
      <c r="C31" s="166">
        <v>58.0</v>
      </c>
      <c r="D31" s="166">
        <v>58.0</v>
      </c>
      <c r="E31" s="166">
        <v>58.0</v>
      </c>
      <c r="F31" s="180">
        <v>58.0</v>
      </c>
      <c r="G31" s="166">
        <v>5325.504</v>
      </c>
      <c r="H31" s="181">
        <f t="shared" ref="H31:I31" si="128">(F31-F30)/F30</f>
        <v>-0.1343283582</v>
      </c>
      <c r="I31" s="181">
        <f t="shared" si="128"/>
        <v>0.004587843883</v>
      </c>
      <c r="J31" s="181">
        <f t="shared" si="96"/>
        <v>-0.01686795713</v>
      </c>
      <c r="K31" s="181">
        <f t="shared" si="97"/>
        <v>-0.1174604011</v>
      </c>
      <c r="L31" s="166">
        <v>100.0</v>
      </c>
      <c r="M31" s="166">
        <v>4.184431795E9</v>
      </c>
      <c r="N31" s="7">
        <f t="shared" si="2"/>
        <v>0.00000002389810729</v>
      </c>
      <c r="P31" s="179">
        <v>43104.0</v>
      </c>
      <c r="Q31" s="166">
        <v>102.0</v>
      </c>
      <c r="R31" s="166">
        <v>109.0</v>
      </c>
      <c r="S31" s="166">
        <v>102.0</v>
      </c>
      <c r="T31" s="166">
        <v>107.0</v>
      </c>
      <c r="U31" s="180">
        <v>107.0</v>
      </c>
      <c r="V31" s="166">
        <v>6292.321</v>
      </c>
      <c r="W31" s="181">
        <f t="shared" ref="W31:X31" si="129">(U31-U30)/U30</f>
        <v>-0.009259259259</v>
      </c>
      <c r="X31" s="181">
        <f t="shared" si="129"/>
        <v>0.00653317399</v>
      </c>
      <c r="Y31" s="181">
        <f t="shared" si="99"/>
        <v>0.006692445624</v>
      </c>
      <c r="Z31" s="181">
        <f t="shared" si="100"/>
        <v>-0.01595170488</v>
      </c>
      <c r="AA31" s="166">
        <v>326800.0</v>
      </c>
      <c r="AB31" s="166">
        <v>4.184431795E9</v>
      </c>
      <c r="AC31" s="7">
        <f t="shared" si="4"/>
        <v>0.00007809901464</v>
      </c>
      <c r="AE31" s="179">
        <v>43469.0</v>
      </c>
      <c r="AF31" s="166">
        <v>175.0</v>
      </c>
      <c r="AG31" s="166">
        <v>175.0</v>
      </c>
      <c r="AH31" s="166">
        <v>171.0</v>
      </c>
      <c r="AI31" s="166">
        <v>175.0</v>
      </c>
      <c r="AJ31" s="180">
        <v>175.0</v>
      </c>
      <c r="AK31" s="166">
        <v>6274.54</v>
      </c>
      <c r="AL31" s="181">
        <f t="shared" ref="AL31:AM31" si="130">(AJ31-AJ30)/AJ30</f>
        <v>-0.005681818182</v>
      </c>
      <c r="AM31" s="181">
        <f t="shared" si="130"/>
        <v>0.008604712097</v>
      </c>
      <c r="AN31" s="181">
        <f t="shared" si="102"/>
        <v>-0.002672618547</v>
      </c>
      <c r="AO31" s="181">
        <f t="shared" si="103"/>
        <v>-0.003009199634</v>
      </c>
      <c r="AP31" s="166">
        <v>35800.0</v>
      </c>
      <c r="AQ31" s="166">
        <v>4.184431795E9</v>
      </c>
      <c r="AR31" s="7">
        <f t="shared" si="6"/>
        <v>0.000008555522411</v>
      </c>
      <c r="AT31" s="179">
        <v>43836.0</v>
      </c>
      <c r="AU31" s="166">
        <v>113.0</v>
      </c>
      <c r="AV31" s="166">
        <v>124.0</v>
      </c>
      <c r="AW31" s="166">
        <v>113.0</v>
      </c>
      <c r="AX31" s="166">
        <v>124.0</v>
      </c>
      <c r="AY31" s="180">
        <v>124.0</v>
      </c>
      <c r="AZ31" s="166">
        <v>6257.403</v>
      </c>
      <c r="BA31" s="181">
        <f t="shared" ref="BA31:BB31" si="131">(AY31-AY30)/AY30</f>
        <v>0.03333333333</v>
      </c>
      <c r="BB31" s="181">
        <f t="shared" si="131"/>
        <v>-0.01044727686</v>
      </c>
      <c r="BC31" s="181">
        <f t="shared" si="105"/>
        <v>-0.0340117447</v>
      </c>
      <c r="BD31" s="181">
        <f t="shared" si="106"/>
        <v>0.06734507803</v>
      </c>
      <c r="BE31" s="166">
        <v>201200.0</v>
      </c>
      <c r="BF31" s="166">
        <v>4.184431795E9</v>
      </c>
      <c r="BG31" s="166">
        <f t="shared" si="8"/>
        <v>0.00004808299187</v>
      </c>
      <c r="BH31" s="188">
        <f t="shared" si="14"/>
        <v>-0.02898402558</v>
      </c>
      <c r="BI31" s="215">
        <f t="shared" si="107"/>
        <v>-0.01726905689</v>
      </c>
      <c r="BJ31" s="166">
        <f t="shared" si="9"/>
        <v>0.00003369035676</v>
      </c>
    </row>
    <row r="32">
      <c r="A32" s="179">
        <v>42741.0</v>
      </c>
      <c r="B32" s="166">
        <v>58.0</v>
      </c>
      <c r="C32" s="166">
        <v>58.0</v>
      </c>
      <c r="D32" s="166">
        <v>58.0</v>
      </c>
      <c r="E32" s="166">
        <v>58.0</v>
      </c>
      <c r="F32" s="180">
        <v>58.0</v>
      </c>
      <c r="G32" s="166">
        <v>5347.022</v>
      </c>
      <c r="H32" s="181">
        <f t="shared" ref="H32:I32" si="132">(F32-F31)/F31</f>
        <v>0</v>
      </c>
      <c r="I32" s="181">
        <f t="shared" si="132"/>
        <v>0.004040556537</v>
      </c>
      <c r="J32" s="181">
        <f t="shared" si="96"/>
        <v>-0.01663200514</v>
      </c>
      <c r="K32" s="181">
        <f t="shared" si="97"/>
        <v>0.01663200514</v>
      </c>
      <c r="L32" s="166">
        <v>0.0</v>
      </c>
      <c r="M32" s="166">
        <v>4.184431795E9</v>
      </c>
      <c r="N32" s="7">
        <f t="shared" si="2"/>
        <v>0</v>
      </c>
      <c r="P32" s="179">
        <v>43105.0</v>
      </c>
      <c r="Q32" s="166">
        <v>102.0</v>
      </c>
      <c r="R32" s="166">
        <v>110.0</v>
      </c>
      <c r="S32" s="166">
        <v>102.0</v>
      </c>
      <c r="T32" s="166">
        <v>106.0</v>
      </c>
      <c r="U32" s="180">
        <v>106.0</v>
      </c>
      <c r="V32" s="166">
        <v>6353.738</v>
      </c>
      <c r="W32" s="181">
        <f t="shared" ref="W32:X32" si="133">(U32-U31)/U31</f>
        <v>-0.009345794393</v>
      </c>
      <c r="X32" s="181">
        <f t="shared" si="133"/>
        <v>0.009760627279</v>
      </c>
      <c r="Y32" s="181">
        <f t="shared" si="99"/>
        <v>0.01006774209</v>
      </c>
      <c r="Z32" s="181">
        <f t="shared" si="100"/>
        <v>-0.01941353649</v>
      </c>
      <c r="AA32" s="166">
        <v>133700.0</v>
      </c>
      <c r="AB32" s="166">
        <v>4.184431795E9</v>
      </c>
      <c r="AC32" s="7">
        <f t="shared" si="4"/>
        <v>0.00003195176945</v>
      </c>
      <c r="AE32" s="179">
        <v>43472.0</v>
      </c>
      <c r="AF32" s="166">
        <v>177.0</v>
      </c>
      <c r="AG32" s="166">
        <v>177.0</v>
      </c>
      <c r="AH32" s="166">
        <v>173.0</v>
      </c>
      <c r="AI32" s="166">
        <v>173.0</v>
      </c>
      <c r="AJ32" s="180">
        <v>173.0</v>
      </c>
      <c r="AK32" s="166">
        <v>6287.224</v>
      </c>
      <c r="AL32" s="181">
        <f t="shared" ref="AL32:AM32" si="134">(AJ32-AJ31)/AJ31</f>
        <v>-0.01142857143</v>
      </c>
      <c r="AM32" s="181">
        <f t="shared" si="134"/>
        <v>0.002021502772</v>
      </c>
      <c r="AN32" s="181">
        <f t="shared" si="102"/>
        <v>0.002095007478</v>
      </c>
      <c r="AO32" s="181">
        <f t="shared" si="103"/>
        <v>-0.01352357891</v>
      </c>
      <c r="AP32" s="166">
        <v>118700.0</v>
      </c>
      <c r="AQ32" s="166">
        <v>4.184431795E9</v>
      </c>
      <c r="AR32" s="7">
        <f t="shared" si="6"/>
        <v>0.00002836705336</v>
      </c>
      <c r="AT32" s="179">
        <v>43837.0</v>
      </c>
      <c r="AU32" s="166">
        <v>120.0</v>
      </c>
      <c r="AV32" s="166">
        <v>122.0</v>
      </c>
      <c r="AW32" s="166">
        <v>120.0</v>
      </c>
      <c r="AX32" s="166">
        <v>121.0</v>
      </c>
      <c r="AY32" s="180">
        <v>121.0</v>
      </c>
      <c r="AZ32" s="166">
        <v>6279.346</v>
      </c>
      <c r="BA32" s="181">
        <f t="shared" ref="BA32:BB32" si="135">(AY32-AY31)/AY31</f>
        <v>-0.02419354839</v>
      </c>
      <c r="BB32" s="181">
        <f t="shared" si="135"/>
        <v>0.003506726353</v>
      </c>
      <c r="BC32" s="181">
        <f t="shared" si="105"/>
        <v>-0.003048830214</v>
      </c>
      <c r="BD32" s="181">
        <f t="shared" si="106"/>
        <v>-0.02114471817</v>
      </c>
      <c r="BE32" s="166">
        <v>10400.0</v>
      </c>
      <c r="BF32" s="166">
        <v>4.184431795E9</v>
      </c>
      <c r="BG32" s="166">
        <f t="shared" si="8"/>
        <v>0.000002485403159</v>
      </c>
      <c r="BH32" s="188">
        <f t="shared" si="14"/>
        <v>-0.01124197855</v>
      </c>
      <c r="BI32" s="215">
        <f t="shared" si="107"/>
        <v>-0.009362457106</v>
      </c>
      <c r="BJ32" s="166">
        <f t="shared" si="9"/>
        <v>0.00001570105649</v>
      </c>
    </row>
    <row r="33">
      <c r="A33" s="179">
        <v>42744.0</v>
      </c>
      <c r="B33" s="166">
        <v>58.0</v>
      </c>
      <c r="C33" s="166">
        <v>77.0</v>
      </c>
      <c r="D33" s="166">
        <v>58.0</v>
      </c>
      <c r="E33" s="166">
        <v>58.0</v>
      </c>
      <c r="F33" s="180">
        <v>58.0</v>
      </c>
      <c r="G33" s="166">
        <v>5316.364</v>
      </c>
      <c r="H33" s="181">
        <f t="shared" ref="H33:I33" si="136">(F33-F32)/F32</f>
        <v>0</v>
      </c>
      <c r="I33" s="181">
        <f t="shared" si="136"/>
        <v>-0.005733658848</v>
      </c>
      <c r="J33" s="181">
        <f t="shared" si="96"/>
        <v>-0.01241804766</v>
      </c>
      <c r="K33" s="181">
        <f t="shared" si="97"/>
        <v>0.01241804766</v>
      </c>
      <c r="L33" s="166">
        <v>3665900.0</v>
      </c>
      <c r="M33" s="166">
        <v>4.184431795E9</v>
      </c>
      <c r="N33" s="7">
        <f t="shared" si="2"/>
        <v>0.0008760807153</v>
      </c>
      <c r="P33" s="179">
        <v>43108.0</v>
      </c>
      <c r="Q33" s="166">
        <v>106.0</v>
      </c>
      <c r="R33" s="166">
        <v>115.0</v>
      </c>
      <c r="S33" s="166">
        <v>106.0</v>
      </c>
      <c r="T33" s="166">
        <v>114.0</v>
      </c>
      <c r="U33" s="180">
        <v>114.0</v>
      </c>
      <c r="V33" s="166">
        <v>6385.404</v>
      </c>
      <c r="W33" s="181">
        <f t="shared" ref="W33:X33" si="137">(U33-U32)/U32</f>
        <v>0.07547169811</v>
      </c>
      <c r="X33" s="181">
        <f t="shared" si="137"/>
        <v>0.00498383786</v>
      </c>
      <c r="Y33" s="181">
        <f t="shared" si="99"/>
        <v>0.005072137505</v>
      </c>
      <c r="Z33" s="181">
        <f t="shared" si="100"/>
        <v>0.07039956061</v>
      </c>
      <c r="AA33" s="166">
        <v>1045500.0</v>
      </c>
      <c r="AB33" s="166">
        <v>4.184431795E9</v>
      </c>
      <c r="AC33" s="7">
        <f t="shared" si="4"/>
        <v>0.0002498547118</v>
      </c>
      <c r="AE33" s="179">
        <v>43473.0</v>
      </c>
      <c r="AF33" s="166">
        <v>173.0</v>
      </c>
      <c r="AG33" s="166">
        <v>175.0</v>
      </c>
      <c r="AH33" s="166">
        <v>170.0</v>
      </c>
      <c r="AI33" s="166">
        <v>170.0</v>
      </c>
      <c r="AJ33" s="180">
        <v>170.0</v>
      </c>
      <c r="AK33" s="166">
        <v>6262.847</v>
      </c>
      <c r="AL33" s="181">
        <f t="shared" ref="AL33:AM33" si="138">(AJ33-AJ32)/AJ32</f>
        <v>-0.01734104046</v>
      </c>
      <c r="AM33" s="181">
        <f t="shared" si="138"/>
        <v>-0.003877227851</v>
      </c>
      <c r="AN33" s="181">
        <f t="shared" si="102"/>
        <v>0.006366927182</v>
      </c>
      <c r="AO33" s="181">
        <f t="shared" si="103"/>
        <v>-0.02370796764</v>
      </c>
      <c r="AP33" s="166">
        <v>497800.0</v>
      </c>
      <c r="AQ33" s="166">
        <v>4.184431795E9</v>
      </c>
      <c r="AR33" s="7">
        <f t="shared" si="6"/>
        <v>0.0001189647781</v>
      </c>
      <c r="AT33" s="179">
        <v>43838.0</v>
      </c>
      <c r="AU33" s="166">
        <v>121.0</v>
      </c>
      <c r="AV33" s="166">
        <v>124.0</v>
      </c>
      <c r="AW33" s="166">
        <v>121.0</v>
      </c>
      <c r="AX33" s="166">
        <v>121.0</v>
      </c>
      <c r="AY33" s="180">
        <v>121.0</v>
      </c>
      <c r="AZ33" s="166">
        <v>6225.686</v>
      </c>
      <c r="BA33" s="181">
        <f t="shared" ref="BA33:BB33" si="139">(AY33-AY32)/AY32</f>
        <v>0</v>
      </c>
      <c r="BB33" s="181">
        <f t="shared" si="139"/>
        <v>-0.008545475914</v>
      </c>
      <c r="BC33" s="181">
        <f t="shared" si="105"/>
        <v>-0.02979178723</v>
      </c>
      <c r="BD33" s="181">
        <f t="shared" si="106"/>
        <v>0.02979178723</v>
      </c>
      <c r="BE33" s="166">
        <v>7300.0</v>
      </c>
      <c r="BF33" s="166">
        <v>4.184431795E9</v>
      </c>
      <c r="BG33" s="166">
        <f t="shared" si="8"/>
        <v>0.000001744561832</v>
      </c>
      <c r="BH33" s="188">
        <f t="shared" si="14"/>
        <v>0.01453266441</v>
      </c>
      <c r="BI33" s="215">
        <f t="shared" si="107"/>
        <v>0.02222535696</v>
      </c>
      <c r="BJ33" s="166">
        <f t="shared" si="9"/>
        <v>0.0003116611917</v>
      </c>
    </row>
    <row r="34">
      <c r="A34" s="179">
        <v>42745.0</v>
      </c>
      <c r="B34" s="166">
        <v>58.0</v>
      </c>
      <c r="C34" s="166">
        <v>62.0</v>
      </c>
      <c r="D34" s="166">
        <v>57.0</v>
      </c>
      <c r="E34" s="166">
        <v>58.0</v>
      </c>
      <c r="F34" s="180">
        <v>58.0</v>
      </c>
      <c r="G34" s="166">
        <v>5309.924</v>
      </c>
      <c r="H34" s="181">
        <f t="shared" ref="H34:I34" si="140">(F34-F33)/F33</f>
        <v>0</v>
      </c>
      <c r="I34" s="181">
        <f t="shared" si="140"/>
        <v>-0.001211354226</v>
      </c>
      <c r="J34" s="181">
        <f t="shared" si="96"/>
        <v>-0.01436774885</v>
      </c>
      <c r="K34" s="181">
        <f t="shared" si="97"/>
        <v>0.01436774885</v>
      </c>
      <c r="L34" s="166">
        <v>993000.0</v>
      </c>
      <c r="M34" s="166">
        <v>4.184431795E9</v>
      </c>
      <c r="N34" s="7">
        <f t="shared" si="2"/>
        <v>0.0002373082054</v>
      </c>
      <c r="P34" s="179">
        <v>43109.0</v>
      </c>
      <c r="Q34" s="166">
        <v>106.0</v>
      </c>
      <c r="R34" s="166">
        <v>130.0</v>
      </c>
      <c r="S34" s="166">
        <v>106.0</v>
      </c>
      <c r="T34" s="166">
        <v>130.0</v>
      </c>
      <c r="U34" s="180">
        <v>130.0</v>
      </c>
      <c r="V34" s="166">
        <v>6373.144</v>
      </c>
      <c r="W34" s="181">
        <f t="shared" ref="W34:X34" si="141">(U34-U33)/U33</f>
        <v>0.1403508772</v>
      </c>
      <c r="X34" s="181">
        <f t="shared" si="141"/>
        <v>-0.001920003809</v>
      </c>
      <c r="Y34" s="181">
        <f t="shared" si="99"/>
        <v>-0.002147955343</v>
      </c>
      <c r="Z34" s="181">
        <f t="shared" si="100"/>
        <v>0.1424988325</v>
      </c>
      <c r="AA34" s="166">
        <v>4240700.0</v>
      </c>
      <c r="AB34" s="166">
        <v>4.184431795E9</v>
      </c>
      <c r="AC34" s="7">
        <f t="shared" si="4"/>
        <v>0.001013447036</v>
      </c>
      <c r="AE34" s="179">
        <v>43474.0</v>
      </c>
      <c r="AF34" s="166">
        <v>177.0</v>
      </c>
      <c r="AG34" s="166">
        <v>200.0</v>
      </c>
      <c r="AH34" s="166">
        <v>177.0</v>
      </c>
      <c r="AI34" s="166">
        <v>185.0</v>
      </c>
      <c r="AJ34" s="180">
        <v>185.0</v>
      </c>
      <c r="AK34" s="166">
        <v>6272.238</v>
      </c>
      <c r="AL34" s="181">
        <f t="shared" ref="AL34:AM34" si="142">(AJ34-AJ33)/AJ33</f>
        <v>0.08823529412</v>
      </c>
      <c r="AM34" s="181">
        <f t="shared" si="142"/>
        <v>0.001499477793</v>
      </c>
      <c r="AN34" s="181">
        <f t="shared" si="102"/>
        <v>0.002473063187</v>
      </c>
      <c r="AO34" s="181">
        <f t="shared" si="103"/>
        <v>0.08576223093</v>
      </c>
      <c r="AP34" s="166">
        <v>3846300.0</v>
      </c>
      <c r="AQ34" s="166">
        <v>4.184431795E9</v>
      </c>
      <c r="AR34" s="7">
        <f t="shared" si="6"/>
        <v>0.0009191929008</v>
      </c>
      <c r="AT34" s="179">
        <v>43839.0</v>
      </c>
      <c r="AU34" s="166">
        <v>121.0</v>
      </c>
      <c r="AV34" s="166">
        <v>121.0</v>
      </c>
      <c r="AW34" s="166">
        <v>118.0</v>
      </c>
      <c r="AX34" s="166">
        <v>118.0</v>
      </c>
      <c r="AY34" s="180">
        <v>118.0</v>
      </c>
      <c r="AZ34" s="166">
        <v>6274.493</v>
      </c>
      <c r="BA34" s="181">
        <f t="shared" ref="BA34:BB34" si="143">(AY34-AY33)/AY33</f>
        <v>-0.02479338843</v>
      </c>
      <c r="BB34" s="181">
        <f t="shared" si="143"/>
        <v>0.007839617996</v>
      </c>
      <c r="BC34" s="181">
        <f t="shared" si="105"/>
        <v>0.00656554004</v>
      </c>
      <c r="BD34" s="181">
        <f t="shared" si="106"/>
        <v>-0.03135892847</v>
      </c>
      <c r="BE34" s="166">
        <v>73800.0</v>
      </c>
      <c r="BF34" s="166">
        <v>4.184431795E9</v>
      </c>
      <c r="BG34" s="166">
        <f t="shared" si="8"/>
        <v>0.00001763680318</v>
      </c>
      <c r="BH34" s="200">
        <f t="shared" si="14"/>
        <v>0.05094819572</v>
      </c>
      <c r="BI34" s="215">
        <f t="shared" si="107"/>
        <v>0.05281747096</v>
      </c>
      <c r="BJ34" s="166">
        <f t="shared" si="9"/>
        <v>0.0005468962364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>
        <f t="shared" ref="F37:F47" si="148">A24</f>
        <v>42727</v>
      </c>
      <c r="G37" s="161">
        <f t="shared" ref="G37:J37" si="144">H24</f>
        <v>-0.01408450704</v>
      </c>
      <c r="H37" s="161">
        <f t="shared" si="144"/>
        <v>-0.003007414429</v>
      </c>
      <c r="I37" s="161">
        <f t="shared" si="144"/>
        <v>-0.01359341342</v>
      </c>
      <c r="J37" s="161">
        <f t="shared" si="144"/>
        <v>-0.0004910936249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>
        <f t="shared" ref="U37:U47" si="150">P24</f>
        <v>43094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-0.00014</v>
      </c>
      <c r="Y37" s="161">
        <f t="shared" si="145"/>
        <v>0.00014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>
        <f t="shared" ref="AJ37:AJ47" si="152">AE24</f>
        <v>43459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0.007759082332</v>
      </c>
      <c r="AN37" s="161">
        <f t="shared" si="146"/>
        <v>-0.007759082332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>
        <f t="shared" ref="AY37:AY47" si="154">AT24</f>
        <v>43819</v>
      </c>
      <c r="AZ37" s="161">
        <f t="shared" ref="AZ37:BC37" si="147">BA24</f>
        <v>0.07692307692</v>
      </c>
      <c r="BA37" s="161">
        <f t="shared" si="147"/>
        <v>0.005510781721</v>
      </c>
      <c r="BB37" s="161">
        <f t="shared" si="147"/>
        <v>0.001398022351</v>
      </c>
      <c r="BC37" s="161">
        <f t="shared" si="147"/>
        <v>0.07552505457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>
        <f t="shared" si="148"/>
        <v>42731</v>
      </c>
      <c r="G38" s="161">
        <f t="shared" ref="G38:J38" si="149">H25</f>
        <v>0.01428571429</v>
      </c>
      <c r="H38" s="161">
        <f t="shared" si="149"/>
        <v>0.01496707046</v>
      </c>
      <c r="I38" s="161">
        <f t="shared" si="149"/>
        <v>-0.02134275309</v>
      </c>
      <c r="J38" s="161">
        <f t="shared" si="149"/>
        <v>0.03562846737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>
        <f t="shared" si="150"/>
        <v>43095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0.009299654091</v>
      </c>
      <c r="Y38" s="161">
        <f t="shared" si="151"/>
        <v>-0.009299654091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>
        <f t="shared" si="152"/>
        <v>43460</v>
      </c>
      <c r="AK38" s="161">
        <f t="shared" ref="AK38:AN38" si="153">AL25</f>
        <v>0</v>
      </c>
      <c r="AL38" s="161">
        <f t="shared" si="153"/>
        <v>0</v>
      </c>
      <c r="AM38" s="161">
        <f t="shared" si="153"/>
        <v>0.003559</v>
      </c>
      <c r="AN38" s="161">
        <f t="shared" si="153"/>
        <v>-0.003559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>
        <f t="shared" si="154"/>
        <v>43822</v>
      </c>
      <c r="AZ38" s="161">
        <f t="shared" ref="AZ38:BC38" si="155">BA25</f>
        <v>0</v>
      </c>
      <c r="BA38" s="161">
        <f t="shared" si="155"/>
        <v>0.00342723187</v>
      </c>
      <c r="BB38" s="161">
        <f t="shared" si="155"/>
        <v>-0.003225222669</v>
      </c>
      <c r="BC38" s="161">
        <f t="shared" si="155"/>
        <v>0.003225222669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>
        <f t="shared" si="148"/>
        <v>42732</v>
      </c>
      <c r="G39" s="161">
        <f t="shared" ref="G39:J39" si="156">H26</f>
        <v>-0.02816901408</v>
      </c>
      <c r="H39" s="161">
        <f t="shared" si="156"/>
        <v>0.02086850087</v>
      </c>
      <c r="I39" s="161">
        <f t="shared" si="156"/>
        <v>-0.02388703678</v>
      </c>
      <c r="J39" s="161">
        <f t="shared" si="156"/>
        <v>-0.004281977303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>
        <f t="shared" si="150"/>
        <v>43096</v>
      </c>
      <c r="V39" s="161">
        <f t="shared" ref="V39:Y39" si="157">W26</f>
        <v>0.02830188679</v>
      </c>
      <c r="W39" s="161">
        <f t="shared" si="157"/>
        <v>0</v>
      </c>
      <c r="X39" s="161">
        <f t="shared" si="157"/>
        <v>-0.00014</v>
      </c>
      <c r="Y39" s="161">
        <f t="shared" si="157"/>
        <v>0.02844188679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>
        <f t="shared" si="152"/>
        <v>43461</v>
      </c>
      <c r="AK39" s="161">
        <f t="shared" ref="AK39:AN39" si="158">AL26</f>
        <v>-0.005847953216</v>
      </c>
      <c r="AL39" s="161">
        <f t="shared" si="158"/>
        <v>0.01024715031</v>
      </c>
      <c r="AM39" s="161">
        <f t="shared" si="158"/>
        <v>-0.003862088723</v>
      </c>
      <c r="AN39" s="161">
        <f t="shared" si="158"/>
        <v>-0.001985864494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>
        <f t="shared" si="154"/>
        <v>43825</v>
      </c>
      <c r="AZ39" s="161">
        <f t="shared" ref="AZ39:BC39" si="159">BA26</f>
        <v>-0.03571428571</v>
      </c>
      <c r="BA39" s="161">
        <f t="shared" si="159"/>
        <v>0.002146082009</v>
      </c>
      <c r="BB39" s="161">
        <f t="shared" si="159"/>
        <v>-0.006068000686</v>
      </c>
      <c r="BC39" s="161">
        <f t="shared" si="159"/>
        <v>-0.02964628503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>
        <f t="shared" si="148"/>
        <v>42733</v>
      </c>
      <c r="G40" s="161">
        <f t="shared" ref="G40:J40" si="160">H27</f>
        <v>0</v>
      </c>
      <c r="H40" s="161">
        <f t="shared" si="160"/>
        <v>0.01787541667</v>
      </c>
      <c r="I40" s="161">
        <f t="shared" si="160"/>
        <v>-0.02259662839</v>
      </c>
      <c r="J40" s="161">
        <f t="shared" si="160"/>
        <v>0.02259662839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>
        <f t="shared" si="150"/>
        <v>43097</v>
      </c>
      <c r="V40" s="161">
        <f t="shared" ref="V40:Y40" si="161">W27</f>
        <v>0</v>
      </c>
      <c r="W40" s="161">
        <f t="shared" si="161"/>
        <v>0.005875423061</v>
      </c>
      <c r="X40" s="161">
        <f t="shared" si="161"/>
        <v>0.006004564441</v>
      </c>
      <c r="Y40" s="161">
        <f t="shared" si="161"/>
        <v>-0.006004564441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>
        <f t="shared" si="152"/>
        <v>43462</v>
      </c>
      <c r="AK40" s="161">
        <f t="shared" ref="AK40:AN40" si="162">AL27</f>
        <v>0.005882352941</v>
      </c>
      <c r="AL40" s="161">
        <f t="shared" si="162"/>
        <v>0.0006227139895</v>
      </c>
      <c r="AM40" s="161">
        <f t="shared" si="162"/>
        <v>0.003108024302</v>
      </c>
      <c r="AN40" s="161">
        <f t="shared" si="162"/>
        <v>0.00277432864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>
        <f t="shared" si="154"/>
        <v>43826</v>
      </c>
      <c r="AZ40" s="161">
        <f t="shared" ref="AZ40:BC40" si="163">BA27</f>
        <v>0.01481481481</v>
      </c>
      <c r="BA40" s="161">
        <f t="shared" si="163"/>
        <v>0.001562004753</v>
      </c>
      <c r="BB40" s="161">
        <f t="shared" si="163"/>
        <v>-0.00736402548</v>
      </c>
      <c r="BC40" s="161">
        <f t="shared" si="163"/>
        <v>0.0221788403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>
        <f t="shared" si="148"/>
        <v>42734</v>
      </c>
      <c r="G41" s="161">
        <f t="shared" ref="G41:J41" si="164">H28</f>
        <v>-0.04347826087</v>
      </c>
      <c r="H41" s="161">
        <f t="shared" si="164"/>
        <v>-0.00110418239</v>
      </c>
      <c r="I41" s="161">
        <f t="shared" si="164"/>
        <v>-0.01441395385</v>
      </c>
      <c r="J41" s="161">
        <f t="shared" si="164"/>
        <v>-0.02906430702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>
        <f t="shared" si="150"/>
        <v>43098</v>
      </c>
      <c r="V41" s="161">
        <f t="shared" ref="V41:Y41" si="165">W28</f>
        <v>0.03669724771</v>
      </c>
      <c r="W41" s="161">
        <f t="shared" si="165"/>
        <v>0.006589752434</v>
      </c>
      <c r="X41" s="161">
        <f t="shared" si="165"/>
        <v>0.006751615814</v>
      </c>
      <c r="Y41" s="161">
        <f t="shared" si="165"/>
        <v>0.02994563189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>
        <f t="shared" si="152"/>
        <v>43465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0.003559</v>
      </c>
      <c r="AN41" s="161">
        <f t="shared" si="166"/>
        <v>-0.003559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>
        <f t="shared" si="154"/>
        <v>43829</v>
      </c>
      <c r="AZ41" s="161">
        <f t="shared" ref="AZ41:BC41" si="167">BA28</f>
        <v>-0.08759124088</v>
      </c>
      <c r="BA41" s="161">
        <f t="shared" si="167"/>
        <v>-0.004704301288</v>
      </c>
      <c r="BB41" s="161">
        <f t="shared" si="167"/>
        <v>-0.02126850114</v>
      </c>
      <c r="BC41" s="161">
        <f t="shared" si="167"/>
        <v>-0.06632273973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42738</v>
      </c>
      <c r="G42" s="161">
        <f t="shared" ref="G42:J42" si="168">H29</f>
        <v>0.0303030303</v>
      </c>
      <c r="H42" s="161">
        <f t="shared" si="168"/>
        <v>-0.003915637459</v>
      </c>
      <c r="I42" s="161">
        <f t="shared" si="168"/>
        <v>-0.01320185122</v>
      </c>
      <c r="J42" s="161">
        <f t="shared" si="168"/>
        <v>0.04350488153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43102</v>
      </c>
      <c r="V42" s="161">
        <f t="shared" ref="V42:Y42" si="169">W29</f>
        <v>-0.01769911504</v>
      </c>
      <c r="W42" s="161">
        <f t="shared" si="169"/>
        <v>-0.002582897055</v>
      </c>
      <c r="X42" s="161">
        <f t="shared" si="169"/>
        <v>-0.002841214403</v>
      </c>
      <c r="Y42" s="161">
        <f t="shared" si="169"/>
        <v>-0.01485790064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43467</v>
      </c>
      <c r="AK42" s="161">
        <f t="shared" ref="AK42:AN42" si="170">AL29</f>
        <v>0.0350877193</v>
      </c>
      <c r="AL42" s="161">
        <f t="shared" si="170"/>
        <v>-0.002150779611</v>
      </c>
      <c r="AM42" s="161">
        <f t="shared" si="170"/>
        <v>0.005116616102</v>
      </c>
      <c r="AN42" s="161">
        <f t="shared" si="170"/>
        <v>0.0299711032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43832</v>
      </c>
      <c r="AZ42" s="161">
        <f t="shared" ref="AZ42:BC42" si="171">BA29</f>
        <v>-0.064</v>
      </c>
      <c r="BA42" s="161">
        <f t="shared" si="171"/>
        <v>-0.002533201239</v>
      </c>
      <c r="BB42" s="161">
        <f t="shared" si="171"/>
        <v>-0.01645098863</v>
      </c>
      <c r="BC42" s="161">
        <f t="shared" si="171"/>
        <v>-0.04754901137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42739</v>
      </c>
      <c r="G43" s="161">
        <f t="shared" ref="G43:J43" si="172">H30</f>
        <v>-0.01470588235</v>
      </c>
      <c r="H43" s="161">
        <f t="shared" si="172"/>
        <v>0.004778646433</v>
      </c>
      <c r="I43" s="161">
        <f t="shared" si="172"/>
        <v>-0.01695021784</v>
      </c>
      <c r="J43" s="161">
        <f t="shared" si="172"/>
        <v>0.002244335484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43103</v>
      </c>
      <c r="V43" s="161">
        <f t="shared" ref="V43:Y43" si="173">W30</f>
        <v>-0.02702702703</v>
      </c>
      <c r="W43" s="161">
        <f t="shared" si="173"/>
        <v>-0.01384377744</v>
      </c>
      <c r="X43" s="161">
        <f t="shared" si="173"/>
        <v>-0.0146179332</v>
      </c>
      <c r="Y43" s="161">
        <f t="shared" si="173"/>
        <v>-0.01240909383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43468</v>
      </c>
      <c r="AK43" s="161">
        <f t="shared" ref="AK43:AN43" si="174">AL30</f>
        <v>-0.005649717514</v>
      </c>
      <c r="AL43" s="161">
        <f t="shared" si="174"/>
        <v>0.006444567578</v>
      </c>
      <c r="AM43" s="161">
        <f t="shared" si="174"/>
        <v>-0.001108220286</v>
      </c>
      <c r="AN43" s="161">
        <f t="shared" si="174"/>
        <v>-0.004541497228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43833</v>
      </c>
      <c r="AZ43" s="161">
        <f t="shared" ref="AZ43:BC43" si="175">BA30</f>
        <v>0.02564102564</v>
      </c>
      <c r="BA43" s="161">
        <f t="shared" si="175"/>
        <v>0.006347495162</v>
      </c>
      <c r="BB43" s="161">
        <f t="shared" si="175"/>
        <v>0.003254628398</v>
      </c>
      <c r="BC43" s="161">
        <f t="shared" si="175"/>
        <v>0.02238639724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42740</v>
      </c>
      <c r="G44" s="161">
        <f t="shared" ref="G44:J44" si="176">H31</f>
        <v>-0.1343283582</v>
      </c>
      <c r="H44" s="161">
        <f t="shared" si="176"/>
        <v>0.004587843883</v>
      </c>
      <c r="I44" s="161">
        <f t="shared" si="176"/>
        <v>-0.01686795713</v>
      </c>
      <c r="J44" s="161">
        <f t="shared" si="176"/>
        <v>-0.1174604011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43104</v>
      </c>
      <c r="V44" s="161">
        <f t="shared" ref="V44:Y44" si="177">W31</f>
        <v>-0.009259259259</v>
      </c>
      <c r="W44" s="161">
        <f t="shared" si="177"/>
        <v>0.00653317399</v>
      </c>
      <c r="X44" s="161">
        <f t="shared" si="177"/>
        <v>0.006692445624</v>
      </c>
      <c r="Y44" s="161">
        <f t="shared" si="177"/>
        <v>-0.01595170488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43469</v>
      </c>
      <c r="AK44" s="161">
        <f t="shared" ref="AK44:AN44" si="178">AL31</f>
        <v>-0.005681818182</v>
      </c>
      <c r="AL44" s="161">
        <f t="shared" si="178"/>
        <v>0.008604712097</v>
      </c>
      <c r="AM44" s="161">
        <f t="shared" si="178"/>
        <v>-0.002672618547</v>
      </c>
      <c r="AN44" s="161">
        <f t="shared" si="178"/>
        <v>-0.003009199634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43836</v>
      </c>
      <c r="AZ44" s="161">
        <f t="shared" ref="AZ44:BC44" si="179">BA31</f>
        <v>0.03333333333</v>
      </c>
      <c r="BA44" s="161">
        <f t="shared" si="179"/>
        <v>-0.01044727686</v>
      </c>
      <c r="BB44" s="161">
        <f t="shared" si="179"/>
        <v>-0.0340117447</v>
      </c>
      <c r="BC44" s="161">
        <f t="shared" si="179"/>
        <v>0.06734507803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42741</v>
      </c>
      <c r="G45" s="161">
        <f t="shared" ref="G45:J45" si="180">H32</f>
        <v>0</v>
      </c>
      <c r="H45" s="161">
        <f t="shared" si="180"/>
        <v>0.004040556537</v>
      </c>
      <c r="I45" s="161">
        <f t="shared" si="180"/>
        <v>-0.01663200514</v>
      </c>
      <c r="J45" s="161">
        <f t="shared" si="180"/>
        <v>0.01663200514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43105</v>
      </c>
      <c r="V45" s="161">
        <f t="shared" ref="V45:Y45" si="181">W32</f>
        <v>-0.009345794393</v>
      </c>
      <c r="W45" s="161">
        <f t="shared" si="181"/>
        <v>0.009760627279</v>
      </c>
      <c r="X45" s="161">
        <f t="shared" si="181"/>
        <v>0.01006774209</v>
      </c>
      <c r="Y45" s="161">
        <f t="shared" si="181"/>
        <v>-0.01941353649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43472</v>
      </c>
      <c r="AK45" s="161">
        <f t="shared" ref="AK45:AN45" si="182">AL32</f>
        <v>-0.01142857143</v>
      </c>
      <c r="AL45" s="161">
        <f t="shared" si="182"/>
        <v>0.002021502772</v>
      </c>
      <c r="AM45" s="161">
        <f t="shared" si="182"/>
        <v>0.002095007478</v>
      </c>
      <c r="AN45" s="161">
        <f t="shared" si="182"/>
        <v>-0.01352357891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43837</v>
      </c>
      <c r="AZ45" s="161">
        <f t="shared" ref="AZ45:BC45" si="183">BA32</f>
        <v>-0.02419354839</v>
      </c>
      <c r="BA45" s="161">
        <f t="shared" si="183"/>
        <v>0.003506726353</v>
      </c>
      <c r="BB45" s="161">
        <f t="shared" si="183"/>
        <v>-0.003048830214</v>
      </c>
      <c r="BC45" s="161">
        <f t="shared" si="183"/>
        <v>-0.02114471817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42744</v>
      </c>
      <c r="G46" s="161">
        <f t="shared" ref="G46:J46" si="184">H33</f>
        <v>0</v>
      </c>
      <c r="H46" s="161">
        <f t="shared" si="184"/>
        <v>-0.005733658848</v>
      </c>
      <c r="I46" s="161">
        <f t="shared" si="184"/>
        <v>-0.01241804766</v>
      </c>
      <c r="J46" s="161">
        <f t="shared" si="184"/>
        <v>0.01241804766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43108</v>
      </c>
      <c r="V46" s="161">
        <f t="shared" ref="V46:Y46" si="185">W33</f>
        <v>0.07547169811</v>
      </c>
      <c r="W46" s="161">
        <f t="shared" si="185"/>
        <v>0.00498383786</v>
      </c>
      <c r="X46" s="161">
        <f t="shared" si="185"/>
        <v>0.005072137505</v>
      </c>
      <c r="Y46" s="161">
        <f t="shared" si="185"/>
        <v>0.07039956061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43473</v>
      </c>
      <c r="AK46" s="161">
        <f t="shared" ref="AK46:AN46" si="186">AL33</f>
        <v>-0.01734104046</v>
      </c>
      <c r="AL46" s="161">
        <f t="shared" si="186"/>
        <v>-0.003877227851</v>
      </c>
      <c r="AM46" s="161">
        <f t="shared" si="186"/>
        <v>0.006366927182</v>
      </c>
      <c r="AN46" s="161">
        <f t="shared" si="186"/>
        <v>-0.02370796764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43838</v>
      </c>
      <c r="AZ46" s="161">
        <f t="shared" ref="AZ46:BC46" si="187">BA33</f>
        <v>0</v>
      </c>
      <c r="BA46" s="161">
        <f t="shared" si="187"/>
        <v>-0.008545475914</v>
      </c>
      <c r="BB46" s="161">
        <f t="shared" si="187"/>
        <v>-0.02979178723</v>
      </c>
      <c r="BC46" s="161">
        <f t="shared" si="187"/>
        <v>0.02979178723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42745</v>
      </c>
      <c r="G47" s="161">
        <f t="shared" ref="G47:J47" si="188">H34</f>
        <v>0</v>
      </c>
      <c r="H47" s="161">
        <f t="shared" si="188"/>
        <v>-0.001211354226</v>
      </c>
      <c r="I47" s="161">
        <f t="shared" si="188"/>
        <v>-0.01436774885</v>
      </c>
      <c r="J47" s="161">
        <f t="shared" si="188"/>
        <v>0.01436774885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43109</v>
      </c>
      <c r="V47" s="161">
        <f t="shared" ref="V47:Y47" si="189">W34</f>
        <v>0.1403508772</v>
      </c>
      <c r="W47" s="161">
        <f t="shared" si="189"/>
        <v>-0.001920003809</v>
      </c>
      <c r="X47" s="161">
        <f t="shared" si="189"/>
        <v>-0.002147955343</v>
      </c>
      <c r="Y47" s="161">
        <f t="shared" si="189"/>
        <v>0.1424988325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43474</v>
      </c>
      <c r="AK47" s="161">
        <f t="shared" ref="AK47:AN47" si="190">AL34</f>
        <v>0.08823529412</v>
      </c>
      <c r="AL47" s="161">
        <f t="shared" si="190"/>
        <v>0.001499477793</v>
      </c>
      <c r="AM47" s="161">
        <f t="shared" si="190"/>
        <v>0.002473063187</v>
      </c>
      <c r="AN47" s="161">
        <f t="shared" si="190"/>
        <v>0.08576223093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43839</v>
      </c>
      <c r="AZ47" s="161">
        <f t="shared" ref="AZ47:BC47" si="191">BA34</f>
        <v>-0.02479338843</v>
      </c>
      <c r="BA47" s="161">
        <f t="shared" si="191"/>
        <v>0.007839617996</v>
      </c>
      <c r="BB47" s="161">
        <f t="shared" si="191"/>
        <v>0.00656554004</v>
      </c>
      <c r="BC47" s="161">
        <f t="shared" si="191"/>
        <v>-0.03135892847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0.067308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0.166455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0.208635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0.287733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66">
        <v>0.00453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0.027707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0.043529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0.082791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-0.02865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-0.0047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0.011646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0.052217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66">
        <v>0.054798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0.041142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0.023774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0.051107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66">
        <v>4.1E-4</v>
      </c>
      <c r="I60" s="166">
        <v>4.1E-4</v>
      </c>
      <c r="J60" s="166">
        <v>0.136528</v>
      </c>
      <c r="K60" s="166">
        <v>0.714353</v>
      </c>
      <c r="L60" s="14"/>
      <c r="M60" s="14"/>
      <c r="N60" s="14"/>
      <c r="U60" s="1" t="s">
        <v>1332</v>
      </c>
      <c r="V60" s="166">
        <v>1.0</v>
      </c>
      <c r="W60" s="166">
        <v>0.001447</v>
      </c>
      <c r="X60" s="166">
        <v>0.001447</v>
      </c>
      <c r="Y60" s="166">
        <v>0.854906</v>
      </c>
      <c r="Z60" s="166">
        <v>0.362546</v>
      </c>
      <c r="AA60" s="14"/>
      <c r="AB60" s="14"/>
      <c r="AC60" s="14"/>
      <c r="AJ60" s="1" t="s">
        <v>1332</v>
      </c>
      <c r="AK60" s="166">
        <v>1.0</v>
      </c>
      <c r="AL60" s="166">
        <v>7.72E-4</v>
      </c>
      <c r="AM60" s="166">
        <v>7.72E-4</v>
      </c>
      <c r="AN60" s="166">
        <v>1.365288</v>
      </c>
      <c r="AO60" s="166">
        <v>0.251825</v>
      </c>
      <c r="AP60" s="14"/>
      <c r="AQ60" s="14"/>
      <c r="AR60" s="14"/>
      <c r="AY60" s="1" t="s">
        <v>1332</v>
      </c>
      <c r="AZ60" s="166">
        <v>1.0</v>
      </c>
      <c r="BA60" s="166">
        <v>0.007073</v>
      </c>
      <c r="BB60" s="166">
        <v>0.007073</v>
      </c>
      <c r="BC60" s="166">
        <v>2.707904</v>
      </c>
      <c r="BD60" s="166">
        <v>0.110291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66">
        <v>0.090084</v>
      </c>
      <c r="I61" s="166">
        <v>0.003003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0.050779</v>
      </c>
      <c r="X61" s="166">
        <v>0.001693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0.016957</v>
      </c>
      <c r="AM61" s="166">
        <v>5.65E-4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0.078358</v>
      </c>
      <c r="BB61" s="166">
        <v>0.002612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0.090494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0.052226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0.017728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0.085431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/>
      <c r="BG64" s="164"/>
      <c r="BH64" s="164" t="s">
        <v>1340</v>
      </c>
      <c r="BI64" s="164" t="s">
        <v>1341</v>
      </c>
      <c r="BJ64" s="174"/>
    </row>
    <row r="65">
      <c r="F65" s="1" t="s">
        <v>1342</v>
      </c>
      <c r="G65" s="166">
        <v>-0.01489</v>
      </c>
      <c r="H65" s="166">
        <v>0.009718</v>
      </c>
      <c r="I65" s="166">
        <v>-1.53181</v>
      </c>
      <c r="J65" s="166">
        <v>0.136047</v>
      </c>
      <c r="K65" s="166">
        <v>-0.03473</v>
      </c>
      <c r="L65" s="166">
        <v>0.004961</v>
      </c>
      <c r="M65" s="166">
        <v>-0.03473</v>
      </c>
      <c r="N65" s="166">
        <v>0.004961</v>
      </c>
      <c r="U65" s="1" t="s">
        <v>1342</v>
      </c>
      <c r="V65" s="166">
        <v>-1.4E-4</v>
      </c>
      <c r="W65" s="166">
        <v>0.00749</v>
      </c>
      <c r="X65" s="166">
        <v>-0.01845</v>
      </c>
      <c r="Y65" s="166">
        <v>0.985402</v>
      </c>
      <c r="Z65" s="166">
        <v>-0.01544</v>
      </c>
      <c r="AA65" s="166">
        <v>0.015159</v>
      </c>
      <c r="AB65" s="166">
        <v>-0.01544</v>
      </c>
      <c r="AC65" s="166">
        <v>0.015159</v>
      </c>
      <c r="AJ65" s="1" t="s">
        <v>1342</v>
      </c>
      <c r="AK65" s="166">
        <v>0.003559</v>
      </c>
      <c r="AL65" s="166">
        <v>0.004288</v>
      </c>
      <c r="AM65" s="166">
        <v>0.830041</v>
      </c>
      <c r="AN65" s="166">
        <v>0.413072</v>
      </c>
      <c r="AO65" s="166">
        <v>-0.0052</v>
      </c>
      <c r="AP65" s="166">
        <v>0.012316</v>
      </c>
      <c r="AQ65" s="166">
        <v>-0.0052</v>
      </c>
      <c r="AR65" s="166">
        <v>0.012316</v>
      </c>
      <c r="AY65" s="1" t="s">
        <v>1342</v>
      </c>
      <c r="AZ65" s="166">
        <v>-0.01083</v>
      </c>
      <c r="BA65" s="166">
        <v>0.009074</v>
      </c>
      <c r="BB65" s="166">
        <v>-1.19327</v>
      </c>
      <c r="BC65" s="166">
        <v>0.242116</v>
      </c>
      <c r="BD65" s="166">
        <v>-0.02936</v>
      </c>
      <c r="BE65" s="166">
        <v>0.007704</v>
      </c>
      <c r="BF65" s="166"/>
      <c r="BG65" s="166"/>
      <c r="BH65" s="166">
        <v>-0.02936</v>
      </c>
      <c r="BI65" s="166">
        <v>0.007704</v>
      </c>
      <c r="BJ65" s="166"/>
    </row>
    <row r="66">
      <c r="F66" s="169" t="s">
        <v>1343</v>
      </c>
      <c r="G66" s="168">
        <v>-0.43113</v>
      </c>
      <c r="H66" s="168">
        <v>1.166794</v>
      </c>
      <c r="I66" s="168">
        <v>-0.3695</v>
      </c>
      <c r="J66" s="168">
        <v>0.714353</v>
      </c>
      <c r="K66" s="168">
        <v>-2.81404</v>
      </c>
      <c r="L66" s="168">
        <v>1.951784</v>
      </c>
      <c r="M66" s="168">
        <v>-2.81404</v>
      </c>
      <c r="N66" s="168">
        <v>1.951784</v>
      </c>
      <c r="U66" s="169" t="s">
        <v>1343</v>
      </c>
      <c r="V66" s="168">
        <v>1.045808</v>
      </c>
      <c r="W66" s="168">
        <v>1.131079</v>
      </c>
      <c r="X66" s="168">
        <v>0.924611</v>
      </c>
      <c r="Y66" s="168">
        <v>0.362546</v>
      </c>
      <c r="Z66" s="168">
        <v>-1.26416</v>
      </c>
      <c r="AA66" s="168">
        <v>3.35578</v>
      </c>
      <c r="AB66" s="168">
        <v>-1.26416</v>
      </c>
      <c r="AC66" s="168">
        <v>3.35578</v>
      </c>
      <c r="AJ66" s="169" t="s">
        <v>1343</v>
      </c>
      <c r="AK66" s="168">
        <v>-0.72421</v>
      </c>
      <c r="AL66" s="168">
        <v>0.619798</v>
      </c>
      <c r="AM66" s="168">
        <v>-1.16846</v>
      </c>
      <c r="AN66" s="168">
        <v>0.251825</v>
      </c>
      <c r="AO66" s="168">
        <v>-1.99</v>
      </c>
      <c r="AP66" s="168">
        <v>0.54159</v>
      </c>
      <c r="AQ66" s="168">
        <v>-1.99</v>
      </c>
      <c r="AR66" s="168">
        <v>0.54159</v>
      </c>
      <c r="AY66" s="169" t="s">
        <v>1343</v>
      </c>
      <c r="AZ66" s="168">
        <v>2.218927</v>
      </c>
      <c r="BA66" s="168">
        <v>1.348423</v>
      </c>
      <c r="BB66" s="168">
        <v>1.645571</v>
      </c>
      <c r="BC66" s="168">
        <v>0.110291</v>
      </c>
      <c r="BD66" s="168">
        <v>-0.53492</v>
      </c>
      <c r="BE66" s="168">
        <v>4.972775</v>
      </c>
      <c r="BF66" s="168"/>
      <c r="BG66" s="168"/>
      <c r="BH66" s="168">
        <v>-0.53492</v>
      </c>
      <c r="BI66" s="168">
        <v>4.972775</v>
      </c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204" t="s">
        <v>1223</v>
      </c>
      <c r="B1" s="205" t="s">
        <v>1224</v>
      </c>
      <c r="C1" s="205" t="s">
        <v>1225</v>
      </c>
      <c r="D1" s="205" t="s">
        <v>1226</v>
      </c>
      <c r="E1" s="205" t="s">
        <v>1227</v>
      </c>
      <c r="F1" s="177" t="s">
        <v>1228</v>
      </c>
      <c r="G1" s="177" t="s">
        <v>1229</v>
      </c>
      <c r="H1" s="206" t="s">
        <v>1537</v>
      </c>
      <c r="I1" s="206" t="s">
        <v>1446</v>
      </c>
      <c r="J1" s="177" t="s">
        <v>1232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204" t="s">
        <v>1223</v>
      </c>
      <c r="Q1" s="205" t="s">
        <v>1224</v>
      </c>
      <c r="R1" s="205" t="s">
        <v>1225</v>
      </c>
      <c r="S1" s="205" t="s">
        <v>1226</v>
      </c>
      <c r="T1" s="205" t="s">
        <v>1227</v>
      </c>
      <c r="U1" s="177" t="s">
        <v>1228</v>
      </c>
      <c r="V1" s="177" t="s">
        <v>1229</v>
      </c>
      <c r="W1" s="206" t="s">
        <v>1538</v>
      </c>
      <c r="X1" s="177" t="s">
        <v>1446</v>
      </c>
      <c r="Y1" s="177" t="s">
        <v>1539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204" t="s">
        <v>1223</v>
      </c>
      <c r="AF1" s="205" t="s">
        <v>1224</v>
      </c>
      <c r="AG1" s="205" t="s">
        <v>1225</v>
      </c>
      <c r="AH1" s="205" t="s">
        <v>1226</v>
      </c>
      <c r="AI1" s="205" t="s">
        <v>1227</v>
      </c>
      <c r="AJ1" s="177" t="s">
        <v>1228</v>
      </c>
      <c r="AK1" s="177" t="s">
        <v>1229</v>
      </c>
      <c r="AL1" s="206" t="s">
        <v>1538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204" t="s">
        <v>1223</v>
      </c>
      <c r="AU1" s="205" t="s">
        <v>1224</v>
      </c>
      <c r="AV1" s="205" t="s">
        <v>1225</v>
      </c>
      <c r="AW1" s="205" t="s">
        <v>1226</v>
      </c>
      <c r="AX1" s="205" t="s">
        <v>1227</v>
      </c>
      <c r="AY1" s="177" t="s">
        <v>1228</v>
      </c>
      <c r="AZ1" s="177" t="s">
        <v>1229</v>
      </c>
      <c r="BA1" s="206" t="s">
        <v>1537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223" t="s">
        <v>1234</v>
      </c>
      <c r="BG1" s="223" t="s">
        <v>1235</v>
      </c>
      <c r="BH1" s="177" t="s">
        <v>1449</v>
      </c>
      <c r="BI1" s="177" t="s">
        <v>1238</v>
      </c>
      <c r="BJ1" s="177" t="s">
        <v>1540</v>
      </c>
    </row>
    <row r="2">
      <c r="A2" s="208" t="s">
        <v>1460</v>
      </c>
      <c r="B2" s="209">
        <v>260.0</v>
      </c>
      <c r="C2" s="209">
        <v>280.0</v>
      </c>
      <c r="D2" s="209">
        <v>260.0</v>
      </c>
      <c r="E2" s="209">
        <v>268.0</v>
      </c>
      <c r="F2" s="180">
        <v>266.7531</v>
      </c>
      <c r="G2" s="166">
        <v>5204.674</v>
      </c>
      <c r="H2" s="181"/>
      <c r="I2" s="181"/>
      <c r="J2" s="166"/>
      <c r="K2" s="166"/>
      <c r="L2" s="166">
        <v>1704700.0</v>
      </c>
      <c r="M2" s="166">
        <f t="shared" ref="M2:M34" si="2">AB2/1.6</f>
        <v>3245366365</v>
      </c>
      <c r="N2" s="7">
        <f t="shared" ref="N2:N34" si="3">L2/M2</f>
        <v>0.000525271975</v>
      </c>
      <c r="P2" s="208" t="s">
        <v>1461</v>
      </c>
      <c r="Q2" s="209">
        <v>304.0</v>
      </c>
      <c r="R2" s="209">
        <v>310.0</v>
      </c>
      <c r="S2" s="209">
        <v>300.0</v>
      </c>
      <c r="T2" s="209">
        <v>304.0</v>
      </c>
      <c r="U2" s="180">
        <v>302.5856</v>
      </c>
      <c r="V2" s="166">
        <v>6063.245</v>
      </c>
      <c r="W2" s="181"/>
      <c r="X2" s="166"/>
      <c r="Y2" s="166"/>
      <c r="Z2" s="166"/>
      <c r="AA2" s="166">
        <v>2199600.0</v>
      </c>
      <c r="AB2" s="166">
        <v>5.192586184E9</v>
      </c>
      <c r="AC2" s="7">
        <f t="shared" ref="AC2:AC34" si="5">AA2/AB2</f>
        <v>0.0004236039465</v>
      </c>
      <c r="AE2" s="208" t="s">
        <v>1462</v>
      </c>
      <c r="AF2" s="209">
        <v>288.0</v>
      </c>
      <c r="AG2" s="209">
        <v>290.0</v>
      </c>
      <c r="AH2" s="209">
        <v>282.0</v>
      </c>
      <c r="AI2" s="209">
        <v>286.0</v>
      </c>
      <c r="AJ2" s="180">
        <v>285.6463</v>
      </c>
      <c r="AK2" s="166">
        <v>6006.202</v>
      </c>
      <c r="AL2" s="181"/>
      <c r="AM2" s="181"/>
      <c r="AN2" s="166"/>
      <c r="AO2" s="166"/>
      <c r="AP2" s="166">
        <v>66600.0</v>
      </c>
      <c r="AQ2" s="166">
        <v>5.192586184E9</v>
      </c>
      <c r="AR2" s="7">
        <f t="shared" ref="AR2:AR34" si="7">AP2/AQ2</f>
        <v>0.00001282597874</v>
      </c>
      <c r="AT2" s="208" t="s">
        <v>1463</v>
      </c>
      <c r="AU2" s="209">
        <v>300.0</v>
      </c>
      <c r="AV2" s="209">
        <v>300.0</v>
      </c>
      <c r="AW2" s="209">
        <v>300.0</v>
      </c>
      <c r="AX2" s="209">
        <v>300.0</v>
      </c>
      <c r="AY2" s="180">
        <v>299.629</v>
      </c>
      <c r="AZ2" s="166">
        <v>6155.109</v>
      </c>
      <c r="BA2" s="181"/>
      <c r="BB2" s="181"/>
      <c r="BC2" s="166"/>
      <c r="BD2" s="166"/>
      <c r="BE2" s="166">
        <v>5000.0</v>
      </c>
      <c r="BF2" s="166">
        <v>6.161782101E9</v>
      </c>
      <c r="BG2" s="166">
        <f t="shared" ref="BG2:BG34" si="9">BE2/BF2</f>
        <v>0.0000008114535565</v>
      </c>
      <c r="BH2" s="166"/>
      <c r="BI2" s="166"/>
      <c r="BJ2" s="166">
        <f t="shared" ref="BJ2:BJ34" si="10">average(BG2,AR2,AC2,N2)</f>
        <v>0.0002406283384</v>
      </c>
    </row>
    <row r="3">
      <c r="A3" s="208" t="s">
        <v>1464</v>
      </c>
      <c r="B3" s="209">
        <v>266.0</v>
      </c>
      <c r="C3" s="209">
        <v>268.0</v>
      </c>
      <c r="D3" s="209">
        <v>260.0</v>
      </c>
      <c r="E3" s="209">
        <v>268.0</v>
      </c>
      <c r="F3" s="180">
        <v>266.7531</v>
      </c>
      <c r="G3" s="166">
        <v>5211.996</v>
      </c>
      <c r="H3" s="181">
        <f t="shared" ref="H3:I3" si="1">(F3-F2)/F2</f>
        <v>0</v>
      </c>
      <c r="I3" s="181">
        <f t="shared" si="1"/>
        <v>0.001406812415</v>
      </c>
      <c r="J3" s="166"/>
      <c r="K3" s="166"/>
      <c r="L3" s="166">
        <v>996300.0</v>
      </c>
      <c r="M3" s="166">
        <f t="shared" si="2"/>
        <v>3245366365</v>
      </c>
      <c r="N3" s="7">
        <f t="shared" si="3"/>
        <v>0.0003069915344</v>
      </c>
      <c r="P3" s="208" t="s">
        <v>1465</v>
      </c>
      <c r="Q3" s="209">
        <v>304.0</v>
      </c>
      <c r="R3" s="209">
        <v>314.0</v>
      </c>
      <c r="S3" s="209">
        <v>304.0</v>
      </c>
      <c r="T3" s="209">
        <v>306.0</v>
      </c>
      <c r="U3" s="180">
        <v>304.5763</v>
      </c>
      <c r="V3" s="166">
        <v>6067.142</v>
      </c>
      <c r="W3" s="181">
        <f t="shared" ref="W3:X3" si="4">(U3-U2)/U2</f>
        <v>0.006578964762</v>
      </c>
      <c r="X3" s="181">
        <f t="shared" si="4"/>
        <v>0.0006427251414</v>
      </c>
      <c r="Y3" s="166"/>
      <c r="Z3" s="166"/>
      <c r="AA3" s="166">
        <v>2418900.0</v>
      </c>
      <c r="AB3" s="166">
        <v>5.192586184E9</v>
      </c>
      <c r="AC3" s="7">
        <f t="shared" si="5"/>
        <v>0.0004658372368</v>
      </c>
      <c r="AE3" s="208" t="s">
        <v>1466</v>
      </c>
      <c r="AF3" s="209">
        <v>290.0</v>
      </c>
      <c r="AG3" s="209">
        <v>290.0</v>
      </c>
      <c r="AH3" s="209">
        <v>288.0</v>
      </c>
      <c r="AI3" s="209">
        <v>290.0</v>
      </c>
      <c r="AJ3" s="180">
        <v>289.6414</v>
      </c>
      <c r="AK3" s="166">
        <v>6022.778</v>
      </c>
      <c r="AL3" s="181">
        <f t="shared" ref="AL3:AM3" si="6">(AJ3-AJ2)/AJ2</f>
        <v>0.01398617801</v>
      </c>
      <c r="AM3" s="181">
        <f t="shared" si="6"/>
        <v>0.002759813939</v>
      </c>
      <c r="AN3" s="166"/>
      <c r="AO3" s="166"/>
      <c r="AP3" s="166">
        <v>200600.0</v>
      </c>
      <c r="AQ3" s="166">
        <v>5.192586184E9</v>
      </c>
      <c r="AR3" s="7">
        <f t="shared" si="7"/>
        <v>0.00003863200203</v>
      </c>
      <c r="AT3" s="208" t="s">
        <v>1467</v>
      </c>
      <c r="AU3" s="209">
        <v>298.0</v>
      </c>
      <c r="AV3" s="209">
        <v>298.0</v>
      </c>
      <c r="AW3" s="209">
        <v>298.0</v>
      </c>
      <c r="AX3" s="209">
        <v>298.0</v>
      </c>
      <c r="AY3" s="180">
        <v>297.6315</v>
      </c>
      <c r="AZ3" s="166">
        <v>6117.364</v>
      </c>
      <c r="BA3" s="181">
        <f t="shared" ref="BA3:BB3" si="8">(AY3-AY2)/AY2</f>
        <v>-0.006666577668</v>
      </c>
      <c r="BB3" s="181">
        <f t="shared" si="8"/>
        <v>-0.006132304075</v>
      </c>
      <c r="BC3" s="166"/>
      <c r="BD3" s="166"/>
      <c r="BE3" s="166">
        <v>10000.0</v>
      </c>
      <c r="BF3" s="166">
        <v>6.161782101E9</v>
      </c>
      <c r="BG3" s="166">
        <f t="shared" si="9"/>
        <v>0.000001622907113</v>
      </c>
      <c r="BH3" s="181">
        <f t="shared" ref="BH3:BH34" si="15">average(H3,W3,AL3,BA3)</f>
        <v>0.003474641276</v>
      </c>
      <c r="BI3" s="166"/>
      <c r="BJ3" s="166">
        <f t="shared" si="10"/>
        <v>0.0002032709201</v>
      </c>
    </row>
    <row r="4">
      <c r="A4" s="208" t="s">
        <v>1468</v>
      </c>
      <c r="B4" s="209">
        <v>260.0</v>
      </c>
      <c r="C4" s="209">
        <v>268.0</v>
      </c>
      <c r="D4" s="209">
        <v>260.0</v>
      </c>
      <c r="E4" s="209">
        <v>264.0</v>
      </c>
      <c r="F4" s="180">
        <v>262.7718</v>
      </c>
      <c r="G4" s="166">
        <v>5107.623</v>
      </c>
      <c r="H4" s="181">
        <f t="shared" ref="H4:I4" si="11">(F4-F3)/F3</f>
        <v>-0.01492503742</v>
      </c>
      <c r="I4" s="181">
        <f t="shared" si="11"/>
        <v>-0.0200255334</v>
      </c>
      <c r="J4" s="166"/>
      <c r="K4" s="166"/>
      <c r="L4" s="166">
        <v>1149000.0</v>
      </c>
      <c r="M4" s="166">
        <f t="shared" si="2"/>
        <v>3245366365</v>
      </c>
      <c r="N4" s="7">
        <f t="shared" si="3"/>
        <v>0.000354043233</v>
      </c>
      <c r="P4" s="208" t="s">
        <v>1469</v>
      </c>
      <c r="Q4" s="209">
        <v>306.0</v>
      </c>
      <c r="R4" s="209">
        <v>310.0</v>
      </c>
      <c r="S4" s="209">
        <v>306.0</v>
      </c>
      <c r="T4" s="209">
        <v>308.0</v>
      </c>
      <c r="U4" s="180">
        <v>306.567</v>
      </c>
      <c r="V4" s="166">
        <v>6064.589</v>
      </c>
      <c r="W4" s="181">
        <f t="shared" ref="W4:X4" si="12">(U4-U3)/U3</f>
        <v>0.00653596488</v>
      </c>
      <c r="X4" s="181">
        <f t="shared" si="12"/>
        <v>-0.0004207912061</v>
      </c>
      <c r="Y4" s="166"/>
      <c r="Z4" s="166"/>
      <c r="AA4" s="166">
        <v>1130300.0</v>
      </c>
      <c r="AB4" s="166">
        <v>5.192586184E9</v>
      </c>
      <c r="AC4" s="7">
        <f t="shared" si="5"/>
        <v>0.0002176757323</v>
      </c>
      <c r="AE4" s="208" t="s">
        <v>1470</v>
      </c>
      <c r="AF4" s="209">
        <v>292.0</v>
      </c>
      <c r="AG4" s="209">
        <v>292.0</v>
      </c>
      <c r="AH4" s="209">
        <v>282.0</v>
      </c>
      <c r="AI4" s="209">
        <v>290.0</v>
      </c>
      <c r="AJ4" s="180">
        <v>289.6414</v>
      </c>
      <c r="AK4" s="166">
        <v>6013.589</v>
      </c>
      <c r="AL4" s="181">
        <f t="shared" ref="AL4:AM4" si="13">(AJ4-AJ3)/AJ3</f>
        <v>0</v>
      </c>
      <c r="AM4" s="181">
        <f t="shared" si="13"/>
        <v>-0.001525707904</v>
      </c>
      <c r="AN4" s="166"/>
      <c r="AO4" s="166"/>
      <c r="AP4" s="166">
        <v>2.30679E7</v>
      </c>
      <c r="AQ4" s="166">
        <v>5.192586184E9</v>
      </c>
      <c r="AR4" s="7">
        <f t="shared" si="7"/>
        <v>0.004442468393</v>
      </c>
      <c r="AT4" s="208" t="s">
        <v>1471</v>
      </c>
      <c r="AU4" s="209">
        <v>294.0</v>
      </c>
      <c r="AV4" s="209">
        <v>294.0</v>
      </c>
      <c r="AW4" s="209">
        <v>294.0</v>
      </c>
      <c r="AX4" s="209">
        <v>294.0</v>
      </c>
      <c r="AY4" s="180">
        <v>293.6364</v>
      </c>
      <c r="AZ4" s="166">
        <v>6100.242</v>
      </c>
      <c r="BA4" s="181">
        <f t="shared" ref="BA4:BB4" si="14">(AY4-AY3)/AY3</f>
        <v>-0.01342297438</v>
      </c>
      <c r="BB4" s="181">
        <f t="shared" si="14"/>
        <v>-0.002798917965</v>
      </c>
      <c r="BC4" s="166"/>
      <c r="BD4" s="166"/>
      <c r="BE4" s="166">
        <v>10300.0</v>
      </c>
      <c r="BF4" s="166">
        <v>6.161782101E9</v>
      </c>
      <c r="BG4" s="166">
        <f t="shared" si="9"/>
        <v>0.000001671594326</v>
      </c>
      <c r="BH4" s="181">
        <f t="shared" si="15"/>
        <v>-0.005453011731</v>
      </c>
      <c r="BI4" s="166"/>
      <c r="BJ4" s="166">
        <f t="shared" si="10"/>
        <v>0.001253964738</v>
      </c>
    </row>
    <row r="5">
      <c r="A5" s="208" t="s">
        <v>1472</v>
      </c>
      <c r="B5" s="209">
        <v>264.0</v>
      </c>
      <c r="C5" s="209">
        <v>270.0</v>
      </c>
      <c r="D5" s="209">
        <v>260.0</v>
      </c>
      <c r="E5" s="209">
        <v>270.0</v>
      </c>
      <c r="F5" s="180">
        <v>268.7438</v>
      </c>
      <c r="G5" s="166">
        <v>5122.104</v>
      </c>
      <c r="H5" s="181">
        <f t="shared" ref="H5:I5" si="16">(F5-F4)/F4</f>
        <v>0.02272694406</v>
      </c>
      <c r="I5" s="181">
        <f t="shared" si="16"/>
        <v>0.002835174013</v>
      </c>
      <c r="J5" s="166"/>
      <c r="K5" s="166"/>
      <c r="L5" s="166">
        <v>1490300.0</v>
      </c>
      <c r="M5" s="166">
        <f t="shared" si="2"/>
        <v>3245366365</v>
      </c>
      <c r="N5" s="7">
        <f t="shared" si="3"/>
        <v>0.0004592085553</v>
      </c>
      <c r="P5" s="208" t="s">
        <v>1473</v>
      </c>
      <c r="Q5" s="209">
        <v>310.0</v>
      </c>
      <c r="R5" s="209">
        <v>310.0</v>
      </c>
      <c r="S5" s="209">
        <v>302.0</v>
      </c>
      <c r="T5" s="209">
        <v>308.0</v>
      </c>
      <c r="U5" s="180">
        <v>306.567</v>
      </c>
      <c r="V5" s="166">
        <v>6070.716</v>
      </c>
      <c r="W5" s="181">
        <f t="shared" ref="W5:X5" si="17">(U5-U4)/U4</f>
        <v>0</v>
      </c>
      <c r="X5" s="181">
        <f t="shared" si="17"/>
        <v>0.001010291052</v>
      </c>
      <c r="Y5" s="166"/>
      <c r="Z5" s="166"/>
      <c r="AA5" s="166">
        <v>1700900.0</v>
      </c>
      <c r="AB5" s="166">
        <v>5.192586184E9</v>
      </c>
      <c r="AC5" s="7">
        <f t="shared" si="5"/>
        <v>0.0003275631717</v>
      </c>
      <c r="AE5" s="208" t="s">
        <v>1474</v>
      </c>
      <c r="AF5" s="209">
        <v>290.0</v>
      </c>
      <c r="AG5" s="209">
        <v>290.0</v>
      </c>
      <c r="AH5" s="209">
        <v>284.0</v>
      </c>
      <c r="AI5" s="209">
        <v>286.0</v>
      </c>
      <c r="AJ5" s="180">
        <v>285.6463</v>
      </c>
      <c r="AK5" s="166">
        <v>5991.246</v>
      </c>
      <c r="AL5" s="181">
        <f t="shared" ref="AL5:AM5" si="18">(AJ5-AJ4)/AJ4</f>
        <v>-0.01379326298</v>
      </c>
      <c r="AM5" s="181">
        <f t="shared" si="18"/>
        <v>-0.00371541853</v>
      </c>
      <c r="AN5" s="166"/>
      <c r="AO5" s="166"/>
      <c r="AP5" s="166">
        <v>93600.0</v>
      </c>
      <c r="AQ5" s="166">
        <v>5.192586184E9</v>
      </c>
      <c r="AR5" s="7">
        <f t="shared" si="7"/>
        <v>0.00001802569985</v>
      </c>
      <c r="AT5" s="208" t="s">
        <v>1475</v>
      </c>
      <c r="AU5" s="209">
        <v>290.0</v>
      </c>
      <c r="AV5" s="209">
        <v>290.0</v>
      </c>
      <c r="AW5" s="209">
        <v>290.0</v>
      </c>
      <c r="AX5" s="209">
        <v>290.0</v>
      </c>
      <c r="AY5" s="180">
        <v>289.6414</v>
      </c>
      <c r="AZ5" s="166">
        <v>6070.762</v>
      </c>
      <c r="BA5" s="181">
        <f t="shared" ref="BA5:BB5" si="19">(AY5-AY4)/AY4</f>
        <v>-0.01360526147</v>
      </c>
      <c r="BB5" s="181">
        <f t="shared" si="19"/>
        <v>-0.004832595166</v>
      </c>
      <c r="BC5" s="166"/>
      <c r="BD5" s="166"/>
      <c r="BE5" s="166">
        <v>15700.0</v>
      </c>
      <c r="BF5" s="166">
        <v>6.161782101E9</v>
      </c>
      <c r="BG5" s="166">
        <f t="shared" si="9"/>
        <v>0.000002547964167</v>
      </c>
      <c r="BH5" s="181">
        <f t="shared" si="15"/>
        <v>-0.001167895097</v>
      </c>
      <c r="BI5" s="166"/>
      <c r="BJ5" s="166">
        <f t="shared" si="10"/>
        <v>0.0002018363478</v>
      </c>
    </row>
    <row r="6">
      <c r="A6" s="208" t="s">
        <v>1476</v>
      </c>
      <c r="B6" s="209">
        <v>270.0</v>
      </c>
      <c r="C6" s="209">
        <v>274.0</v>
      </c>
      <c r="D6" s="209">
        <v>260.0</v>
      </c>
      <c r="E6" s="209">
        <v>268.0</v>
      </c>
      <c r="F6" s="180">
        <v>266.7531</v>
      </c>
      <c r="G6" s="166">
        <v>5114.572</v>
      </c>
      <c r="H6" s="181">
        <f t="shared" ref="H6:I6" si="20">(F6-F5)/F5</f>
        <v>-0.007407426702</v>
      </c>
      <c r="I6" s="181">
        <f t="shared" si="20"/>
        <v>-0.001470489471</v>
      </c>
      <c r="J6" s="166"/>
      <c r="K6" s="166"/>
      <c r="L6" s="166">
        <v>2938200.0</v>
      </c>
      <c r="M6" s="166">
        <f t="shared" si="2"/>
        <v>3245366365</v>
      </c>
      <c r="N6" s="7">
        <f t="shared" si="3"/>
        <v>0.0009053523299</v>
      </c>
      <c r="P6" s="208" t="s">
        <v>1477</v>
      </c>
      <c r="Q6" s="209">
        <v>308.0</v>
      </c>
      <c r="R6" s="209">
        <v>310.0</v>
      </c>
      <c r="S6" s="209">
        <v>300.0</v>
      </c>
      <c r="T6" s="209">
        <v>300.0</v>
      </c>
      <c r="U6" s="180">
        <v>298.6042</v>
      </c>
      <c r="V6" s="166">
        <v>6061.367</v>
      </c>
      <c r="W6" s="181">
        <f t="shared" ref="W6:X6" si="21">(U6-U5)/U5</f>
        <v>-0.02597409375</v>
      </c>
      <c r="X6" s="181">
        <f t="shared" si="21"/>
        <v>-0.001540016038</v>
      </c>
      <c r="Y6" s="166"/>
      <c r="Z6" s="166"/>
      <c r="AA6" s="166">
        <v>1113000.0</v>
      </c>
      <c r="AB6" s="166">
        <v>5.192586184E9</v>
      </c>
      <c r="AC6" s="7">
        <f t="shared" si="5"/>
        <v>0.0002143440591</v>
      </c>
      <c r="AE6" s="208" t="s">
        <v>1478</v>
      </c>
      <c r="AF6" s="209">
        <v>290.0</v>
      </c>
      <c r="AG6" s="209">
        <v>290.0</v>
      </c>
      <c r="AH6" s="209">
        <v>284.0</v>
      </c>
      <c r="AI6" s="209">
        <v>290.0</v>
      </c>
      <c r="AJ6" s="180">
        <v>289.6414</v>
      </c>
      <c r="AK6" s="166">
        <v>6107.168</v>
      </c>
      <c r="AL6" s="181">
        <f t="shared" ref="AL6:AM6" si="22">(AJ6-AJ5)/AJ5</f>
        <v>0.01398617801</v>
      </c>
      <c r="AM6" s="181">
        <f t="shared" si="22"/>
        <v>0.01934856289</v>
      </c>
      <c r="AN6" s="166"/>
      <c r="AO6" s="166"/>
      <c r="AP6" s="166">
        <v>127300.0</v>
      </c>
      <c r="AQ6" s="166">
        <v>5.192586184E9</v>
      </c>
      <c r="AR6" s="7">
        <f t="shared" si="7"/>
        <v>0.00002451572213</v>
      </c>
      <c r="AT6" s="208" t="s">
        <v>1479</v>
      </c>
      <c r="AU6" s="209">
        <v>286.0</v>
      </c>
      <c r="AV6" s="209">
        <v>286.0</v>
      </c>
      <c r="AW6" s="209">
        <v>284.0</v>
      </c>
      <c r="AX6" s="209">
        <v>284.0</v>
      </c>
      <c r="AY6" s="180">
        <v>283.6488</v>
      </c>
      <c r="AZ6" s="166">
        <v>6026.188</v>
      </c>
      <c r="BA6" s="181">
        <f t="shared" ref="BA6:BB6" si="23">(AY6-AY5)/AY5</f>
        <v>-0.02068972184</v>
      </c>
      <c r="BB6" s="181">
        <f t="shared" si="23"/>
        <v>-0.00734240611</v>
      </c>
      <c r="BC6" s="166"/>
      <c r="BD6" s="166"/>
      <c r="BE6" s="166">
        <v>15000.0</v>
      </c>
      <c r="BF6" s="166">
        <v>6.161782101E9</v>
      </c>
      <c r="BG6" s="166">
        <f t="shared" si="9"/>
        <v>0.000002434360669</v>
      </c>
      <c r="BH6" s="181">
        <f t="shared" si="15"/>
        <v>-0.01002126607</v>
      </c>
      <c r="BI6" s="166"/>
      <c r="BJ6" s="166">
        <f t="shared" si="10"/>
        <v>0.000286661618</v>
      </c>
    </row>
    <row r="7">
      <c r="A7" s="208" t="s">
        <v>1480</v>
      </c>
      <c r="B7" s="209">
        <v>268.0</v>
      </c>
      <c r="C7" s="209">
        <v>270.0</v>
      </c>
      <c r="D7" s="209">
        <v>260.0</v>
      </c>
      <c r="E7" s="209">
        <v>266.0</v>
      </c>
      <c r="F7" s="180">
        <v>264.7624</v>
      </c>
      <c r="G7" s="166">
        <v>5136.667</v>
      </c>
      <c r="H7" s="181">
        <f t="shared" ref="H7:I7" si="24">(F7-F6)/F6</f>
        <v>-0.00746270615</v>
      </c>
      <c r="I7" s="181">
        <f t="shared" si="24"/>
        <v>0.004320009573</v>
      </c>
      <c r="J7" s="166"/>
      <c r="K7" s="166"/>
      <c r="L7" s="166">
        <v>2441200.0</v>
      </c>
      <c r="M7" s="166">
        <f t="shared" si="2"/>
        <v>3245366365</v>
      </c>
      <c r="N7" s="7">
        <f t="shared" si="3"/>
        <v>0.0007522109141</v>
      </c>
      <c r="P7" s="208" t="s">
        <v>1481</v>
      </c>
      <c r="Q7" s="209">
        <v>302.0</v>
      </c>
      <c r="R7" s="209">
        <v>310.0</v>
      </c>
      <c r="S7" s="209">
        <v>296.0</v>
      </c>
      <c r="T7" s="209">
        <v>296.0</v>
      </c>
      <c r="U7" s="180">
        <v>294.6228</v>
      </c>
      <c r="V7" s="166">
        <v>5952.138</v>
      </c>
      <c r="W7" s="181">
        <f t="shared" ref="W7:X7" si="25">(U7-U6)/U6</f>
        <v>-0.01333336906</v>
      </c>
      <c r="X7" s="181">
        <f t="shared" si="25"/>
        <v>-0.01802052243</v>
      </c>
      <c r="Y7" s="166"/>
      <c r="Z7" s="166"/>
      <c r="AA7" s="166">
        <v>1960200.0</v>
      </c>
      <c r="AB7" s="166">
        <v>5.192586184E9</v>
      </c>
      <c r="AC7" s="7">
        <f t="shared" si="5"/>
        <v>0.0003774997526</v>
      </c>
      <c r="AE7" s="208" t="s">
        <v>1482</v>
      </c>
      <c r="AF7" s="209">
        <v>290.0</v>
      </c>
      <c r="AG7" s="209">
        <v>290.0</v>
      </c>
      <c r="AH7" s="209">
        <v>284.0</v>
      </c>
      <c r="AI7" s="209">
        <v>284.0</v>
      </c>
      <c r="AJ7" s="180">
        <v>283.6488</v>
      </c>
      <c r="AK7" s="166">
        <v>6056.124</v>
      </c>
      <c r="AL7" s="181">
        <f t="shared" ref="AL7:AM7" si="26">(AJ7-AJ6)/AJ6</f>
        <v>-0.02068972184</v>
      </c>
      <c r="AM7" s="181">
        <f t="shared" si="26"/>
        <v>-0.008358047462</v>
      </c>
      <c r="AN7" s="166"/>
      <c r="AO7" s="166"/>
      <c r="AP7" s="166">
        <v>145800.0</v>
      </c>
      <c r="AQ7" s="166">
        <v>5.192586184E9</v>
      </c>
      <c r="AR7" s="7">
        <f t="shared" si="7"/>
        <v>0.000028078494</v>
      </c>
      <c r="AT7" s="208" t="s">
        <v>1483</v>
      </c>
      <c r="AU7" s="209">
        <v>284.0</v>
      </c>
      <c r="AV7" s="209">
        <v>284.0</v>
      </c>
      <c r="AW7" s="209">
        <v>284.0</v>
      </c>
      <c r="AX7" s="209">
        <v>284.0</v>
      </c>
      <c r="AY7" s="180">
        <v>283.6488</v>
      </c>
      <c r="AZ7" s="166">
        <v>6023.039</v>
      </c>
      <c r="BA7" s="181">
        <f t="shared" ref="BA7:BB7" si="27">(AY7-AY6)/AY6</f>
        <v>0</v>
      </c>
      <c r="BB7" s="181">
        <f t="shared" si="27"/>
        <v>-0.0005225525656</v>
      </c>
      <c r="BC7" s="166"/>
      <c r="BD7" s="166"/>
      <c r="BE7" s="166">
        <v>10000.0</v>
      </c>
      <c r="BF7" s="166">
        <v>6.161782101E9</v>
      </c>
      <c r="BG7" s="166">
        <f t="shared" si="9"/>
        <v>0.000001622907113</v>
      </c>
      <c r="BH7" s="181">
        <f t="shared" si="15"/>
        <v>-0.01037144926</v>
      </c>
      <c r="BI7" s="166"/>
      <c r="BJ7" s="166">
        <f t="shared" si="10"/>
        <v>0.000289853017</v>
      </c>
    </row>
    <row r="8">
      <c r="A8" s="208" t="s">
        <v>1484</v>
      </c>
      <c r="B8" s="209">
        <v>266.0</v>
      </c>
      <c r="C8" s="209">
        <v>272.0</v>
      </c>
      <c r="D8" s="209">
        <v>264.0</v>
      </c>
      <c r="E8" s="209">
        <v>268.0</v>
      </c>
      <c r="F8" s="180">
        <v>266.7531</v>
      </c>
      <c r="G8" s="166">
        <v>5148.91</v>
      </c>
      <c r="H8" s="181">
        <f t="shared" ref="H8:I8" si="28">(F8-F7)/F7</f>
        <v>0.007518816871</v>
      </c>
      <c r="I8" s="181">
        <f t="shared" si="28"/>
        <v>0.002383452149</v>
      </c>
      <c r="J8" s="166"/>
      <c r="K8" s="166"/>
      <c r="L8" s="166">
        <v>2012900.0</v>
      </c>
      <c r="M8" s="166">
        <f t="shared" si="2"/>
        <v>3245366365</v>
      </c>
      <c r="N8" s="7">
        <f t="shared" si="3"/>
        <v>0.0006202381407</v>
      </c>
      <c r="P8" s="208">
        <v>42747.0</v>
      </c>
      <c r="Q8" s="209">
        <v>296.0</v>
      </c>
      <c r="R8" s="209">
        <v>296.0</v>
      </c>
      <c r="S8" s="209">
        <v>296.0</v>
      </c>
      <c r="T8" s="209">
        <v>296.0</v>
      </c>
      <c r="U8" s="180">
        <v>294.6228</v>
      </c>
      <c r="V8" s="166">
        <v>5952.138</v>
      </c>
      <c r="W8" s="181">
        <f t="shared" ref="W8:X8" si="29">(U8-U7)/U7</f>
        <v>0</v>
      </c>
      <c r="X8" s="181">
        <f t="shared" si="29"/>
        <v>0</v>
      </c>
      <c r="Y8" s="166"/>
      <c r="Z8" s="166"/>
      <c r="AA8" s="166">
        <v>0.0</v>
      </c>
      <c r="AB8" s="166">
        <v>5.192586184E9</v>
      </c>
      <c r="AC8" s="7">
        <f t="shared" si="5"/>
        <v>0</v>
      </c>
      <c r="AE8" s="208">
        <v>43171.0</v>
      </c>
      <c r="AF8" s="209">
        <v>290.0</v>
      </c>
      <c r="AG8" s="209">
        <v>290.0</v>
      </c>
      <c r="AH8" s="209">
        <v>286.0</v>
      </c>
      <c r="AI8" s="209">
        <v>288.0</v>
      </c>
      <c r="AJ8" s="180">
        <v>287.6439</v>
      </c>
      <c r="AK8" s="166">
        <v>6118.32</v>
      </c>
      <c r="AL8" s="181">
        <f t="shared" ref="AL8:AM8" si="30">(AJ8-AJ7)/AJ7</f>
        <v>0.0140846709</v>
      </c>
      <c r="AM8" s="181">
        <f t="shared" si="30"/>
        <v>0.01026993503</v>
      </c>
      <c r="AN8" s="166"/>
      <c r="AO8" s="166"/>
      <c r="AP8" s="166">
        <v>140900.0</v>
      </c>
      <c r="AQ8" s="166">
        <v>5.192586184E9</v>
      </c>
      <c r="AR8" s="7">
        <f t="shared" si="7"/>
        <v>0.00002713484091</v>
      </c>
      <c r="AT8" s="208" t="s">
        <v>1485</v>
      </c>
      <c r="AU8" s="209">
        <v>276.0</v>
      </c>
      <c r="AV8" s="209">
        <v>282.0</v>
      </c>
      <c r="AW8" s="209">
        <v>276.0</v>
      </c>
      <c r="AX8" s="209">
        <v>282.0</v>
      </c>
      <c r="AY8" s="180">
        <v>281.6513</v>
      </c>
      <c r="AZ8" s="166">
        <v>5953.06</v>
      </c>
      <c r="BA8" s="181">
        <f t="shared" ref="BA8:BB8" si="31">(AY8-AY7)/AY7</f>
        <v>-0.007042159177</v>
      </c>
      <c r="BB8" s="181">
        <f t="shared" si="31"/>
        <v>-0.01161855336</v>
      </c>
      <c r="BC8" s="166"/>
      <c r="BD8" s="166"/>
      <c r="BE8" s="166">
        <v>10600.0</v>
      </c>
      <c r="BF8" s="166">
        <v>6.161782101E9</v>
      </c>
      <c r="BG8" s="166">
        <f t="shared" si="9"/>
        <v>0.00000172028154</v>
      </c>
      <c r="BH8" s="181">
        <f t="shared" si="15"/>
        <v>0.003640332149</v>
      </c>
      <c r="BI8" s="166"/>
      <c r="BJ8" s="166">
        <f t="shared" si="10"/>
        <v>0.0001622733158</v>
      </c>
    </row>
    <row r="9">
      <c r="A9" s="208">
        <v>42381.0</v>
      </c>
      <c r="B9" s="209">
        <v>268.0</v>
      </c>
      <c r="C9" s="209">
        <v>288.0</v>
      </c>
      <c r="D9" s="209">
        <v>268.0</v>
      </c>
      <c r="E9" s="209">
        <v>272.0</v>
      </c>
      <c r="F9" s="180">
        <v>270.7345</v>
      </c>
      <c r="G9" s="166">
        <v>5198.755</v>
      </c>
      <c r="H9" s="181">
        <f t="shared" ref="H9:I9" si="32">(F9-F8)/F8</f>
        <v>0.0149254123</v>
      </c>
      <c r="I9" s="181">
        <f t="shared" si="32"/>
        <v>0.009680689699</v>
      </c>
      <c r="J9" s="166"/>
      <c r="K9" s="166"/>
      <c r="L9" s="166">
        <v>1551400.0</v>
      </c>
      <c r="M9" s="166">
        <f t="shared" si="2"/>
        <v>3245366365</v>
      </c>
      <c r="N9" s="7">
        <f t="shared" si="3"/>
        <v>0.0004780353974</v>
      </c>
      <c r="P9" s="208">
        <v>42837.0</v>
      </c>
      <c r="Q9" s="209">
        <v>306.0</v>
      </c>
      <c r="R9" s="209">
        <v>306.0</v>
      </c>
      <c r="S9" s="209">
        <v>292.0</v>
      </c>
      <c r="T9" s="209">
        <v>294.0</v>
      </c>
      <c r="U9" s="180">
        <v>292.6321</v>
      </c>
      <c r="V9" s="166">
        <v>5998.195</v>
      </c>
      <c r="W9" s="181">
        <f t="shared" ref="W9:X9" si="33">(U9-U8)/U8</f>
        <v>-0.006756775104</v>
      </c>
      <c r="X9" s="181">
        <f t="shared" si="33"/>
        <v>0.00773789183</v>
      </c>
      <c r="Y9" s="166"/>
      <c r="Z9" s="166"/>
      <c r="AA9" s="166">
        <v>1478700.0</v>
      </c>
      <c r="AB9" s="166">
        <v>5.192586184E9</v>
      </c>
      <c r="AC9" s="7">
        <f t="shared" si="5"/>
        <v>0.0002847713928</v>
      </c>
      <c r="AE9" s="208">
        <v>43202.0</v>
      </c>
      <c r="AF9" s="209">
        <v>290.0</v>
      </c>
      <c r="AG9" s="209">
        <v>290.0</v>
      </c>
      <c r="AH9" s="209">
        <v>286.0</v>
      </c>
      <c r="AI9" s="209">
        <v>290.0</v>
      </c>
      <c r="AJ9" s="180">
        <v>289.6414</v>
      </c>
      <c r="AK9" s="166">
        <v>6152.86</v>
      </c>
      <c r="AL9" s="181">
        <f t="shared" ref="AL9:AM9" si="34">(AJ9-AJ8)/AJ8</f>
        <v>0.006944350289</v>
      </c>
      <c r="AM9" s="181">
        <f t="shared" si="34"/>
        <v>0.005645340551</v>
      </c>
      <c r="AN9" s="166"/>
      <c r="AO9" s="166"/>
      <c r="AP9" s="166">
        <v>82500.0</v>
      </c>
      <c r="AQ9" s="166">
        <v>5.192586184E9</v>
      </c>
      <c r="AR9" s="7">
        <f t="shared" si="7"/>
        <v>0.00001588803673</v>
      </c>
      <c r="AT9" s="208" t="s">
        <v>1486</v>
      </c>
      <c r="AU9" s="209">
        <v>282.0</v>
      </c>
      <c r="AV9" s="209">
        <v>282.0</v>
      </c>
      <c r="AW9" s="209">
        <v>282.0</v>
      </c>
      <c r="AX9" s="209">
        <v>282.0</v>
      </c>
      <c r="AY9" s="180">
        <v>281.6513</v>
      </c>
      <c r="AZ9" s="166">
        <v>6011.83</v>
      </c>
      <c r="BA9" s="181">
        <f t="shared" ref="BA9:BB9" si="35">(AY9-AY8)/AY8</f>
        <v>0</v>
      </c>
      <c r="BB9" s="181">
        <f t="shared" si="35"/>
        <v>0.009872233776</v>
      </c>
      <c r="BC9" s="166"/>
      <c r="BD9" s="166"/>
      <c r="BE9" s="166">
        <v>5000.0</v>
      </c>
      <c r="BF9" s="166">
        <v>6.161782101E9</v>
      </c>
      <c r="BG9" s="166">
        <f t="shared" si="9"/>
        <v>0.0000008114535565</v>
      </c>
      <c r="BH9" s="181">
        <f t="shared" si="15"/>
        <v>0.003778246871</v>
      </c>
      <c r="BI9" s="166"/>
      <c r="BJ9" s="166">
        <f t="shared" si="10"/>
        <v>0.0001948765701</v>
      </c>
    </row>
    <row r="10">
      <c r="A10" s="208">
        <v>42412.0</v>
      </c>
      <c r="B10" s="209">
        <v>272.0</v>
      </c>
      <c r="C10" s="209">
        <v>272.0</v>
      </c>
      <c r="D10" s="209">
        <v>266.0</v>
      </c>
      <c r="E10" s="209">
        <v>270.0</v>
      </c>
      <c r="F10" s="180">
        <v>268.7438</v>
      </c>
      <c r="G10" s="166">
        <v>5245.956</v>
      </c>
      <c r="H10" s="181">
        <f t="shared" ref="H10:I10" si="36">(F10-F9)/F9</f>
        <v>-0.007352960188</v>
      </c>
      <c r="I10" s="181">
        <f t="shared" si="36"/>
        <v>0.009079289176</v>
      </c>
      <c r="J10" s="166"/>
      <c r="K10" s="166"/>
      <c r="L10" s="166">
        <v>168000.0</v>
      </c>
      <c r="M10" s="166">
        <f t="shared" si="2"/>
        <v>3245366365</v>
      </c>
      <c r="N10" s="7">
        <f t="shared" si="3"/>
        <v>0.00005176611239</v>
      </c>
      <c r="P10" s="208">
        <v>42867.0</v>
      </c>
      <c r="Q10" s="209">
        <v>296.0</v>
      </c>
      <c r="R10" s="209">
        <v>300.0</v>
      </c>
      <c r="S10" s="209">
        <v>292.0</v>
      </c>
      <c r="T10" s="209">
        <v>292.0</v>
      </c>
      <c r="U10" s="180">
        <v>290.6414</v>
      </c>
      <c r="V10" s="166">
        <v>6000.474</v>
      </c>
      <c r="W10" s="181">
        <f t="shared" ref="W10:X10" si="37">(U10-U9)/U9</f>
        <v>-0.006802739686</v>
      </c>
      <c r="X10" s="181">
        <f t="shared" si="37"/>
        <v>0.0003799476342</v>
      </c>
      <c r="Y10" s="166"/>
      <c r="Z10" s="166"/>
      <c r="AA10" s="166">
        <v>1350400.0</v>
      </c>
      <c r="AB10" s="166">
        <v>5.192586184E9</v>
      </c>
      <c r="AC10" s="7">
        <f t="shared" si="5"/>
        <v>0.0002600630884</v>
      </c>
      <c r="AE10" s="208">
        <v>43232.0</v>
      </c>
      <c r="AF10" s="209">
        <v>290.0</v>
      </c>
      <c r="AG10" s="209">
        <v>290.0</v>
      </c>
      <c r="AH10" s="209">
        <v>288.0</v>
      </c>
      <c r="AI10" s="209">
        <v>288.0</v>
      </c>
      <c r="AJ10" s="180">
        <v>287.6439</v>
      </c>
      <c r="AK10" s="166">
        <v>6133.12</v>
      </c>
      <c r="AL10" s="181">
        <f t="shared" ref="AL10:AM10" si="38">(AJ10-AJ9)/AJ9</f>
        <v>-0.006896458863</v>
      </c>
      <c r="AM10" s="181">
        <f t="shared" si="38"/>
        <v>-0.003208264124</v>
      </c>
      <c r="AN10" s="166"/>
      <c r="AO10" s="166"/>
      <c r="AP10" s="166">
        <v>33100.0</v>
      </c>
      <c r="AQ10" s="166">
        <v>5.192586184E9</v>
      </c>
      <c r="AR10" s="7">
        <f t="shared" si="7"/>
        <v>0.000006374472917</v>
      </c>
      <c r="AT10" s="208">
        <v>43508.0</v>
      </c>
      <c r="AU10" s="209">
        <v>282.0</v>
      </c>
      <c r="AV10" s="209">
        <v>290.0</v>
      </c>
      <c r="AW10" s="209">
        <v>282.0</v>
      </c>
      <c r="AX10" s="209">
        <v>288.0</v>
      </c>
      <c r="AY10" s="180">
        <v>287.6439</v>
      </c>
      <c r="AZ10" s="166">
        <v>6130.055</v>
      </c>
      <c r="BA10" s="181">
        <f t="shared" ref="BA10:BB10" si="39">(AY10-AY9)/AY9</f>
        <v>0.02127666373</v>
      </c>
      <c r="BB10" s="181">
        <f t="shared" si="39"/>
        <v>0.01966539307</v>
      </c>
      <c r="BC10" s="166"/>
      <c r="BD10" s="166"/>
      <c r="BE10" s="166">
        <v>35000.0</v>
      </c>
      <c r="BF10" s="166">
        <v>6.161782101E9</v>
      </c>
      <c r="BG10" s="166">
        <f t="shared" si="9"/>
        <v>0.000005680174895</v>
      </c>
      <c r="BH10" s="181">
        <f t="shared" si="15"/>
        <v>0.00005612624912</v>
      </c>
      <c r="BI10" s="166"/>
      <c r="BJ10" s="166">
        <f t="shared" si="10"/>
        <v>0.00008097096216</v>
      </c>
    </row>
    <row r="11">
      <c r="A11" s="208">
        <v>42502.0</v>
      </c>
      <c r="B11" s="209">
        <v>270.0</v>
      </c>
      <c r="C11" s="209">
        <v>270.0</v>
      </c>
      <c r="D11" s="209">
        <v>268.0</v>
      </c>
      <c r="E11" s="209">
        <v>268.0</v>
      </c>
      <c r="F11" s="180">
        <v>266.7531</v>
      </c>
      <c r="G11" s="166">
        <v>5268.308</v>
      </c>
      <c r="H11" s="181">
        <f t="shared" ref="H11:I11" si="40">(F11-F10)/F10</f>
        <v>-0.007407426702</v>
      </c>
      <c r="I11" s="181">
        <f t="shared" si="40"/>
        <v>0.004260805847</v>
      </c>
      <c r="J11" s="166"/>
      <c r="K11" s="166"/>
      <c r="L11" s="166">
        <v>413700.0</v>
      </c>
      <c r="M11" s="166">
        <f t="shared" si="2"/>
        <v>3245366365</v>
      </c>
      <c r="N11" s="7">
        <f t="shared" si="3"/>
        <v>0.0001274740518</v>
      </c>
      <c r="P11" s="208">
        <v>42898.0</v>
      </c>
      <c r="Q11" s="209">
        <v>292.0</v>
      </c>
      <c r="R11" s="209">
        <v>296.0</v>
      </c>
      <c r="S11" s="209">
        <v>286.0</v>
      </c>
      <c r="T11" s="209">
        <v>288.0</v>
      </c>
      <c r="U11" s="180">
        <v>286.6601</v>
      </c>
      <c r="V11" s="166">
        <v>6035.508</v>
      </c>
      <c r="W11" s="181">
        <f t="shared" ref="W11:X11" si="41">(U11-U10)/U10</f>
        <v>-0.01369832378</v>
      </c>
      <c r="X11" s="181">
        <f t="shared" si="41"/>
        <v>0.005838538755</v>
      </c>
      <c r="Y11" s="166"/>
      <c r="Z11" s="166"/>
      <c r="AA11" s="166">
        <v>1668400.0</v>
      </c>
      <c r="AB11" s="166">
        <v>5.192586184E9</v>
      </c>
      <c r="AC11" s="7">
        <f t="shared" si="5"/>
        <v>0.0003213042482</v>
      </c>
      <c r="AE11" s="208">
        <v>43263.0</v>
      </c>
      <c r="AF11" s="209">
        <v>288.0</v>
      </c>
      <c r="AG11" s="209">
        <v>288.0</v>
      </c>
      <c r="AH11" s="209">
        <v>286.0</v>
      </c>
      <c r="AI11" s="209">
        <v>286.0</v>
      </c>
      <c r="AJ11" s="180">
        <v>285.6463</v>
      </c>
      <c r="AK11" s="166">
        <v>6115.493</v>
      </c>
      <c r="AL11" s="181">
        <f t="shared" ref="AL11:AM11" si="42">(AJ11-AJ10)/AJ10</f>
        <v>-0.006944697941</v>
      </c>
      <c r="AM11" s="181">
        <f t="shared" si="42"/>
        <v>-0.002874067359</v>
      </c>
      <c r="AN11" s="166"/>
      <c r="AO11" s="166"/>
      <c r="AP11" s="166">
        <v>1028200.0</v>
      </c>
      <c r="AQ11" s="166">
        <v>5.192586184E9</v>
      </c>
      <c r="AR11" s="7">
        <f t="shared" si="7"/>
        <v>0.0001980130832</v>
      </c>
      <c r="AT11" s="208">
        <v>43536.0</v>
      </c>
      <c r="AU11" s="209">
        <v>282.0</v>
      </c>
      <c r="AV11" s="209">
        <v>288.0</v>
      </c>
      <c r="AW11" s="209">
        <v>270.0</v>
      </c>
      <c r="AX11" s="209">
        <v>288.0</v>
      </c>
      <c r="AY11" s="180">
        <v>287.6439</v>
      </c>
      <c r="AZ11" s="166">
        <v>6133.896</v>
      </c>
      <c r="BA11" s="181">
        <f t="shared" ref="BA11:BB11" si="43">(AY11-AY10)/AY10</f>
        <v>0</v>
      </c>
      <c r="BB11" s="181">
        <f t="shared" si="43"/>
        <v>0.0006265849164</v>
      </c>
      <c r="BC11" s="166"/>
      <c r="BD11" s="166"/>
      <c r="BE11" s="166">
        <v>71200.0</v>
      </c>
      <c r="BF11" s="166">
        <v>6.161782101E9</v>
      </c>
      <c r="BG11" s="166">
        <f t="shared" si="9"/>
        <v>0.00001155509864</v>
      </c>
      <c r="BH11" s="181">
        <f t="shared" si="15"/>
        <v>-0.007012612105</v>
      </c>
      <c r="BI11" s="166"/>
      <c r="BJ11" s="166">
        <f t="shared" si="10"/>
        <v>0.0001645866204</v>
      </c>
    </row>
    <row r="12">
      <c r="A12" s="208">
        <v>42533.0</v>
      </c>
      <c r="B12" s="209">
        <v>268.0</v>
      </c>
      <c r="C12" s="209">
        <v>268.0</v>
      </c>
      <c r="D12" s="209">
        <v>264.0</v>
      </c>
      <c r="E12" s="209">
        <v>268.0</v>
      </c>
      <c r="F12" s="180">
        <v>266.7531</v>
      </c>
      <c r="G12" s="166">
        <v>5272.965</v>
      </c>
      <c r="H12" s="181">
        <f t="shared" ref="H12:I12" si="44">(F12-F11)/F11</f>
        <v>0</v>
      </c>
      <c r="I12" s="181">
        <f t="shared" si="44"/>
        <v>0.0008839650225</v>
      </c>
      <c r="J12" s="166"/>
      <c r="K12" s="166"/>
      <c r="L12" s="166">
        <v>70900.0</v>
      </c>
      <c r="M12" s="166">
        <f t="shared" si="2"/>
        <v>3245366365</v>
      </c>
      <c r="N12" s="7">
        <f t="shared" si="3"/>
        <v>0.00002184653196</v>
      </c>
      <c r="P12" s="208">
        <v>42928.0</v>
      </c>
      <c r="Q12" s="209">
        <v>294.0</v>
      </c>
      <c r="R12" s="209">
        <v>294.0</v>
      </c>
      <c r="S12" s="209">
        <v>282.0</v>
      </c>
      <c r="T12" s="209">
        <v>290.0</v>
      </c>
      <c r="U12" s="180">
        <v>288.6507</v>
      </c>
      <c r="V12" s="166">
        <v>6006.835</v>
      </c>
      <c r="W12" s="181">
        <f t="shared" ref="W12:X12" si="45">(U12-U11)/U11</f>
        <v>0.006944112557</v>
      </c>
      <c r="X12" s="181">
        <f t="shared" si="45"/>
        <v>-0.004750718581</v>
      </c>
      <c r="Y12" s="166"/>
      <c r="Z12" s="166"/>
      <c r="AA12" s="166">
        <v>2340700.0</v>
      </c>
      <c r="AB12" s="166">
        <v>5.192586184E9</v>
      </c>
      <c r="AC12" s="7">
        <f t="shared" si="5"/>
        <v>0.0004507773038</v>
      </c>
      <c r="AE12" s="208">
        <v>43293.0</v>
      </c>
      <c r="AF12" s="209">
        <v>288.0</v>
      </c>
      <c r="AG12" s="209">
        <v>288.0</v>
      </c>
      <c r="AH12" s="209">
        <v>284.0</v>
      </c>
      <c r="AI12" s="209">
        <v>286.0</v>
      </c>
      <c r="AJ12" s="180">
        <v>285.6463</v>
      </c>
      <c r="AK12" s="166">
        <v>6126.356</v>
      </c>
      <c r="AL12" s="181">
        <f t="shared" ref="AL12:AM12" si="46">(AJ12-AJ11)/AJ11</f>
        <v>0</v>
      </c>
      <c r="AM12" s="181">
        <f t="shared" si="46"/>
        <v>0.001776308141</v>
      </c>
      <c r="AN12" s="166"/>
      <c r="AO12" s="166"/>
      <c r="AP12" s="166">
        <v>29700.0</v>
      </c>
      <c r="AQ12" s="166">
        <v>5.192586184E9</v>
      </c>
      <c r="AR12" s="7">
        <f t="shared" si="7"/>
        <v>0.000005719693222</v>
      </c>
      <c r="AT12" s="208">
        <v>43567.0</v>
      </c>
      <c r="AU12" s="209">
        <v>280.0</v>
      </c>
      <c r="AV12" s="209">
        <v>280.0</v>
      </c>
      <c r="AW12" s="209">
        <v>280.0</v>
      </c>
      <c r="AX12" s="209">
        <v>280.0</v>
      </c>
      <c r="AY12" s="180">
        <v>279.6537</v>
      </c>
      <c r="AZ12" s="166">
        <v>6112.879</v>
      </c>
      <c r="BA12" s="181">
        <f t="shared" ref="BA12:BB12" si="47">(AY12-AY11)/AY11</f>
        <v>-0.02777809646</v>
      </c>
      <c r="BB12" s="181">
        <f t="shared" si="47"/>
        <v>-0.00342637045</v>
      </c>
      <c r="BC12" s="166"/>
      <c r="BD12" s="166"/>
      <c r="BE12" s="166">
        <v>12600.0</v>
      </c>
      <c r="BF12" s="166">
        <v>6.161782101E9</v>
      </c>
      <c r="BG12" s="166">
        <f t="shared" si="9"/>
        <v>0.000002044862962</v>
      </c>
      <c r="BH12" s="181">
        <f t="shared" si="15"/>
        <v>-0.005208495975</v>
      </c>
      <c r="BI12" s="166"/>
      <c r="BJ12" s="166">
        <f t="shared" si="10"/>
        <v>0.000120097098</v>
      </c>
    </row>
    <row r="13">
      <c r="A13" s="208">
        <v>42563.0</v>
      </c>
      <c r="B13" s="209">
        <v>268.0</v>
      </c>
      <c r="C13" s="209">
        <v>268.0</v>
      </c>
      <c r="D13" s="209">
        <v>262.0</v>
      </c>
      <c r="E13" s="209">
        <v>264.0</v>
      </c>
      <c r="F13" s="180">
        <v>262.7718</v>
      </c>
      <c r="G13" s="166">
        <v>5265.368</v>
      </c>
      <c r="H13" s="181">
        <f t="shared" ref="H13:I13" si="48">(F13-F12)/F12</f>
        <v>-0.01492503742</v>
      </c>
      <c r="I13" s="181">
        <f t="shared" si="48"/>
        <v>-0.001440745387</v>
      </c>
      <c r="J13" s="166"/>
      <c r="K13" s="166"/>
      <c r="L13" s="166">
        <v>207400.0</v>
      </c>
      <c r="M13" s="166">
        <f t="shared" si="2"/>
        <v>3245366365</v>
      </c>
      <c r="N13" s="7">
        <f t="shared" si="3"/>
        <v>0.00006390649827</v>
      </c>
      <c r="P13" s="208">
        <v>42959.0</v>
      </c>
      <c r="Q13" s="209">
        <v>286.0</v>
      </c>
      <c r="R13" s="209">
        <v>292.0</v>
      </c>
      <c r="S13" s="209">
        <v>286.0</v>
      </c>
      <c r="T13" s="209">
        <v>286.0</v>
      </c>
      <c r="U13" s="180">
        <v>284.6693</v>
      </c>
      <c r="V13" s="166">
        <v>6030.958</v>
      </c>
      <c r="W13" s="181">
        <f t="shared" ref="W13:X13" si="49">(U13-U12)/U12</f>
        <v>-0.01379314168</v>
      </c>
      <c r="X13" s="181">
        <f t="shared" si="49"/>
        <v>0.004015925192</v>
      </c>
      <c r="Y13" s="166"/>
      <c r="Z13" s="166"/>
      <c r="AA13" s="166">
        <v>1755400.0</v>
      </c>
      <c r="AB13" s="166">
        <v>5.192586184E9</v>
      </c>
      <c r="AC13" s="7">
        <f t="shared" si="5"/>
        <v>0.0003380589051</v>
      </c>
      <c r="AE13" s="208">
        <v>43385.0</v>
      </c>
      <c r="AF13" s="209">
        <v>286.0</v>
      </c>
      <c r="AG13" s="209">
        <v>288.0</v>
      </c>
      <c r="AH13" s="209">
        <v>284.0</v>
      </c>
      <c r="AI13" s="209">
        <v>286.0</v>
      </c>
      <c r="AJ13" s="180">
        <v>285.6463</v>
      </c>
      <c r="AK13" s="166">
        <v>6111.36</v>
      </c>
      <c r="AL13" s="181">
        <f t="shared" ref="AL13:AM13" si="50">(AJ13-AJ12)/AJ12</f>
        <v>0</v>
      </c>
      <c r="AM13" s="181">
        <f t="shared" si="50"/>
        <v>-0.002447784621</v>
      </c>
      <c r="AN13" s="166"/>
      <c r="AO13" s="166"/>
      <c r="AP13" s="166">
        <v>111700.0</v>
      </c>
      <c r="AQ13" s="166">
        <v>5.192586184E9</v>
      </c>
      <c r="AR13" s="7">
        <f t="shared" si="7"/>
        <v>0.00002151143882</v>
      </c>
      <c r="AT13" s="208">
        <v>43597.0</v>
      </c>
      <c r="AU13" s="209">
        <v>284.0</v>
      </c>
      <c r="AV13" s="209">
        <v>284.0</v>
      </c>
      <c r="AW13" s="209">
        <v>282.0</v>
      </c>
      <c r="AX13" s="209">
        <v>282.0</v>
      </c>
      <c r="AY13" s="180">
        <v>281.6513</v>
      </c>
      <c r="AZ13" s="166">
        <v>6152.117</v>
      </c>
      <c r="BA13" s="181">
        <f t="shared" ref="BA13:BB13" si="51">(AY13-AY12)/AY12</f>
        <v>0.007143120223</v>
      </c>
      <c r="BB13" s="181">
        <f t="shared" si="51"/>
        <v>0.006418906705</v>
      </c>
      <c r="BC13" s="166"/>
      <c r="BD13" s="166"/>
      <c r="BE13" s="166">
        <v>25100.0</v>
      </c>
      <c r="BF13" s="166">
        <v>6.161782101E9</v>
      </c>
      <c r="BG13" s="166">
        <f t="shared" si="9"/>
        <v>0.000004073496853</v>
      </c>
      <c r="BH13" s="181">
        <f t="shared" si="15"/>
        <v>-0.005393764719</v>
      </c>
      <c r="BI13" s="166"/>
      <c r="BJ13" s="166">
        <f t="shared" si="10"/>
        <v>0.0001068875848</v>
      </c>
    </row>
    <row r="14">
      <c r="A14" s="208">
        <v>42594.0</v>
      </c>
      <c r="B14" s="209">
        <v>264.0</v>
      </c>
      <c r="C14" s="209">
        <v>272.0</v>
      </c>
      <c r="D14" s="209">
        <v>260.0</v>
      </c>
      <c r="E14" s="209">
        <v>268.0</v>
      </c>
      <c r="F14" s="180">
        <v>266.7531</v>
      </c>
      <c r="G14" s="166">
        <v>5303.734</v>
      </c>
      <c r="H14" s="181">
        <f t="shared" ref="H14:I14" si="52">(F14-F13)/F13</f>
        <v>0.01515116919</v>
      </c>
      <c r="I14" s="181">
        <f t="shared" si="52"/>
        <v>0.007286480261</v>
      </c>
      <c r="J14" s="166"/>
      <c r="K14" s="166"/>
      <c r="L14" s="166">
        <v>1476700.0</v>
      </c>
      <c r="M14" s="166">
        <f t="shared" si="2"/>
        <v>3245366365</v>
      </c>
      <c r="N14" s="7">
        <f t="shared" si="3"/>
        <v>0.0004550179653</v>
      </c>
      <c r="P14" s="208">
        <v>43051.0</v>
      </c>
      <c r="Q14" s="209">
        <v>288.0</v>
      </c>
      <c r="R14" s="209">
        <v>298.0</v>
      </c>
      <c r="S14" s="209">
        <v>288.0</v>
      </c>
      <c r="T14" s="209">
        <v>298.0</v>
      </c>
      <c r="U14" s="180">
        <v>296.6136</v>
      </c>
      <c r="V14" s="166">
        <v>6026.633</v>
      </c>
      <c r="W14" s="181">
        <f t="shared" ref="W14:X14" si="53">(U14-U13)/U13</f>
        <v>0.04195851116</v>
      </c>
      <c r="X14" s="181">
        <f t="shared" si="53"/>
        <v>-0.0007171331652</v>
      </c>
      <c r="Y14" s="166"/>
      <c r="Z14" s="166"/>
      <c r="AA14" s="166">
        <v>2090800.0</v>
      </c>
      <c r="AB14" s="166">
        <v>5.192586184E9</v>
      </c>
      <c r="AC14" s="7">
        <f t="shared" si="5"/>
        <v>0.0004026509962</v>
      </c>
      <c r="AE14" s="208">
        <v>43416.0</v>
      </c>
      <c r="AF14" s="209">
        <v>290.0</v>
      </c>
      <c r="AG14" s="209">
        <v>290.0</v>
      </c>
      <c r="AH14" s="209">
        <v>284.0</v>
      </c>
      <c r="AI14" s="209">
        <v>286.0</v>
      </c>
      <c r="AJ14" s="180">
        <v>285.6463</v>
      </c>
      <c r="AK14" s="166">
        <v>6076.587</v>
      </c>
      <c r="AL14" s="181">
        <f t="shared" ref="AL14:AM14" si="54">(AJ14-AJ13)/AJ13</f>
        <v>0</v>
      </c>
      <c r="AM14" s="181">
        <f t="shared" si="54"/>
        <v>-0.005689895539</v>
      </c>
      <c r="AN14" s="166"/>
      <c r="AO14" s="166"/>
      <c r="AP14" s="166">
        <v>30200.0</v>
      </c>
      <c r="AQ14" s="166">
        <v>5.192586184E9</v>
      </c>
      <c r="AR14" s="7">
        <f t="shared" si="7"/>
        <v>0.000005815984353</v>
      </c>
      <c r="AT14" s="208">
        <v>43628.0</v>
      </c>
      <c r="AU14" s="209">
        <v>280.0</v>
      </c>
      <c r="AV14" s="209">
        <v>286.0</v>
      </c>
      <c r="AW14" s="209">
        <v>280.0</v>
      </c>
      <c r="AX14" s="209">
        <v>286.0</v>
      </c>
      <c r="AY14" s="180">
        <v>285.6463</v>
      </c>
      <c r="AZ14" s="166">
        <v>6186.868</v>
      </c>
      <c r="BA14" s="181">
        <f t="shared" ref="BA14:BB14" si="55">(AY14-AY13)/AY13</f>
        <v>0.01418420579</v>
      </c>
      <c r="BB14" s="181">
        <f t="shared" si="55"/>
        <v>0.005648624693</v>
      </c>
      <c r="BC14" s="166"/>
      <c r="BD14" s="166"/>
      <c r="BE14" s="166">
        <v>8800.0</v>
      </c>
      <c r="BF14" s="166">
        <v>6.161782101E9</v>
      </c>
      <c r="BG14" s="166">
        <f t="shared" si="9"/>
        <v>0.000001428158259</v>
      </c>
      <c r="BH14" s="181">
        <f t="shared" si="15"/>
        <v>0.01782347153</v>
      </c>
      <c r="BI14" s="166"/>
      <c r="BJ14" s="166">
        <f t="shared" si="10"/>
        <v>0.000216228276</v>
      </c>
    </row>
    <row r="15">
      <c r="A15" s="208">
        <v>42625.0</v>
      </c>
      <c r="B15" s="209">
        <v>262.0</v>
      </c>
      <c r="C15" s="209">
        <v>298.0</v>
      </c>
      <c r="D15" s="209">
        <v>262.0</v>
      </c>
      <c r="E15" s="209">
        <v>298.0</v>
      </c>
      <c r="F15" s="180">
        <v>296.6136</v>
      </c>
      <c r="G15" s="166">
        <v>5308.126</v>
      </c>
      <c r="H15" s="181">
        <f t="shared" ref="H15:I15" si="56">(F15-F14)/F14</f>
        <v>0.1119405923</v>
      </c>
      <c r="I15" s="181">
        <f t="shared" si="56"/>
        <v>0.0008280958283</v>
      </c>
      <c r="J15" s="166"/>
      <c r="K15" s="166"/>
      <c r="L15" s="166">
        <v>3035100.0</v>
      </c>
      <c r="M15" s="166">
        <f t="shared" si="2"/>
        <v>3245366365</v>
      </c>
      <c r="N15" s="7">
        <f t="shared" si="3"/>
        <v>0.000935210284</v>
      </c>
      <c r="P15" s="208">
        <v>43081.0</v>
      </c>
      <c r="Q15" s="209">
        <v>300.0</v>
      </c>
      <c r="R15" s="209">
        <v>330.0</v>
      </c>
      <c r="S15" s="209">
        <v>298.0</v>
      </c>
      <c r="T15" s="209">
        <v>310.0</v>
      </c>
      <c r="U15" s="180">
        <v>308.5577</v>
      </c>
      <c r="V15" s="166">
        <v>6032.371</v>
      </c>
      <c r="W15" s="181">
        <f t="shared" ref="W15:X15" si="57">(U15-U14)/U14</f>
        <v>0.04026821427</v>
      </c>
      <c r="X15" s="181">
        <f t="shared" si="57"/>
        <v>0.0009521070887</v>
      </c>
      <c r="Y15" s="166"/>
      <c r="Z15" s="166"/>
      <c r="AA15" s="166">
        <v>9144500.0</v>
      </c>
      <c r="AB15" s="166">
        <v>5.192586184E9</v>
      </c>
      <c r="AC15" s="7">
        <f t="shared" si="5"/>
        <v>0.001761068507</v>
      </c>
      <c r="AE15" s="208">
        <v>43446.0</v>
      </c>
      <c r="AF15" s="209">
        <v>286.0</v>
      </c>
      <c r="AG15" s="209">
        <v>288.0</v>
      </c>
      <c r="AH15" s="209">
        <v>286.0</v>
      </c>
      <c r="AI15" s="209">
        <v>286.0</v>
      </c>
      <c r="AJ15" s="180">
        <v>285.6463</v>
      </c>
      <c r="AK15" s="166">
        <v>6115.577</v>
      </c>
      <c r="AL15" s="181">
        <f t="shared" ref="AL15:AM15" si="58">(AJ15-AJ14)/AJ14</f>
        <v>0</v>
      </c>
      <c r="AM15" s="181">
        <f t="shared" si="58"/>
        <v>0.006416430802</v>
      </c>
      <c r="AN15" s="166"/>
      <c r="AO15" s="166"/>
      <c r="AP15" s="166">
        <v>207700.0</v>
      </c>
      <c r="AQ15" s="166">
        <v>5.192586184E9</v>
      </c>
      <c r="AR15" s="7">
        <f t="shared" si="7"/>
        <v>0.0000399993361</v>
      </c>
      <c r="AT15" s="208">
        <v>43720.0</v>
      </c>
      <c r="AU15" s="209">
        <v>286.0</v>
      </c>
      <c r="AV15" s="209">
        <v>286.0</v>
      </c>
      <c r="AW15" s="209">
        <v>286.0</v>
      </c>
      <c r="AX15" s="209">
        <v>286.0</v>
      </c>
      <c r="AY15" s="180">
        <v>285.6463</v>
      </c>
      <c r="AZ15" s="166">
        <v>6193.791</v>
      </c>
      <c r="BA15" s="181">
        <f t="shared" ref="BA15:BB15" si="59">(AY15-AY14)/AY14</f>
        <v>0</v>
      </c>
      <c r="BB15" s="181">
        <f t="shared" si="59"/>
        <v>0.001118982981</v>
      </c>
      <c r="BC15" s="166"/>
      <c r="BD15" s="166"/>
      <c r="BE15" s="166">
        <v>0.0</v>
      </c>
      <c r="BF15" s="166">
        <v>6.161782101E9</v>
      </c>
      <c r="BG15" s="166">
        <f t="shared" si="9"/>
        <v>0</v>
      </c>
      <c r="BH15" s="181">
        <f t="shared" si="15"/>
        <v>0.03805220163</v>
      </c>
      <c r="BI15" s="166"/>
      <c r="BJ15" s="166">
        <f t="shared" si="10"/>
        <v>0.0006840695319</v>
      </c>
    </row>
    <row r="16">
      <c r="A16" s="208" t="s">
        <v>1487</v>
      </c>
      <c r="B16" s="209">
        <v>298.0</v>
      </c>
      <c r="C16" s="209">
        <v>330.0</v>
      </c>
      <c r="D16" s="209">
        <v>296.0</v>
      </c>
      <c r="E16" s="209">
        <v>308.0</v>
      </c>
      <c r="F16" s="180">
        <v>306.567</v>
      </c>
      <c r="G16" s="166">
        <v>5293.619</v>
      </c>
      <c r="H16" s="181">
        <f t="shared" ref="H16:I16" si="60">(F16-F15)/F15</f>
        <v>0.03355678903</v>
      </c>
      <c r="I16" s="181">
        <f t="shared" si="60"/>
        <v>-0.002732979586</v>
      </c>
      <c r="J16" s="166"/>
      <c r="K16" s="166"/>
      <c r="L16" s="166">
        <v>1.61429E7</v>
      </c>
      <c r="M16" s="166">
        <f t="shared" si="2"/>
        <v>3245366365</v>
      </c>
      <c r="N16" s="7">
        <f t="shared" si="3"/>
        <v>0.004974137951</v>
      </c>
      <c r="P16" s="208" t="s">
        <v>1488</v>
      </c>
      <c r="Q16" s="209">
        <v>312.0</v>
      </c>
      <c r="R16" s="209">
        <v>318.0</v>
      </c>
      <c r="S16" s="209">
        <v>308.0</v>
      </c>
      <c r="T16" s="209">
        <v>308.0</v>
      </c>
      <c r="U16" s="180">
        <v>306.567</v>
      </c>
      <c r="V16" s="166">
        <v>6054.604</v>
      </c>
      <c r="W16" s="181">
        <f t="shared" ref="W16:X16" si="61">(U16-U15)/U15</f>
        <v>-0.00645162963</v>
      </c>
      <c r="X16" s="181">
        <f t="shared" si="61"/>
        <v>0.00368561549</v>
      </c>
      <c r="Y16" s="166"/>
      <c r="Z16" s="166"/>
      <c r="AA16" s="166">
        <v>2266200.0</v>
      </c>
      <c r="AB16" s="166">
        <v>5.192586184E9</v>
      </c>
      <c r="AC16" s="7">
        <f t="shared" si="5"/>
        <v>0.0004364299252</v>
      </c>
      <c r="AE16" s="208" t="s">
        <v>1489</v>
      </c>
      <c r="AF16" s="209">
        <v>290.0</v>
      </c>
      <c r="AG16" s="209">
        <v>290.0</v>
      </c>
      <c r="AH16" s="209">
        <v>284.0</v>
      </c>
      <c r="AI16" s="209">
        <v>286.0</v>
      </c>
      <c r="AJ16" s="180">
        <v>285.6463</v>
      </c>
      <c r="AK16" s="166">
        <v>6177.72</v>
      </c>
      <c r="AL16" s="181">
        <f t="shared" ref="AL16:AM16" si="62">(AJ16-AJ15)/AJ15</f>
        <v>0</v>
      </c>
      <c r="AM16" s="181">
        <f t="shared" si="62"/>
        <v>0.01016142876</v>
      </c>
      <c r="AN16" s="166"/>
      <c r="AO16" s="166"/>
      <c r="AP16" s="166">
        <v>418800.0</v>
      </c>
      <c r="AQ16" s="166">
        <v>5.192586184E9</v>
      </c>
      <c r="AR16" s="7">
        <f t="shared" si="7"/>
        <v>0.00008065345189</v>
      </c>
      <c r="AT16" s="208">
        <v>43750.0</v>
      </c>
      <c r="AU16" s="209">
        <v>282.0</v>
      </c>
      <c r="AV16" s="209">
        <v>282.0</v>
      </c>
      <c r="AW16" s="209">
        <v>282.0</v>
      </c>
      <c r="AX16" s="209">
        <v>282.0</v>
      </c>
      <c r="AY16" s="180">
        <v>281.6513</v>
      </c>
      <c r="AZ16" s="166">
        <v>6183.505</v>
      </c>
      <c r="BA16" s="181">
        <f t="shared" ref="BA16:BB16" si="63">(AY16-AY15)/AY15</f>
        <v>-0.01398582793</v>
      </c>
      <c r="BB16" s="181">
        <f t="shared" si="63"/>
        <v>-0.001660695364</v>
      </c>
      <c r="BC16" s="166"/>
      <c r="BD16" s="166"/>
      <c r="BE16" s="166">
        <v>20000.0</v>
      </c>
      <c r="BF16" s="166">
        <v>6.161782101E9</v>
      </c>
      <c r="BG16" s="166">
        <f t="shared" si="9"/>
        <v>0.000003245814226</v>
      </c>
      <c r="BH16" s="181">
        <f t="shared" si="15"/>
        <v>0.003279832869</v>
      </c>
      <c r="BI16" s="166"/>
      <c r="BJ16" s="166">
        <f t="shared" si="10"/>
        <v>0.001373616786</v>
      </c>
    </row>
    <row r="17">
      <c r="A17" s="208" t="s">
        <v>1490</v>
      </c>
      <c r="B17" s="209">
        <v>310.0</v>
      </c>
      <c r="C17" s="209">
        <v>310.0</v>
      </c>
      <c r="D17" s="209">
        <v>294.0</v>
      </c>
      <c r="E17" s="209">
        <v>306.0</v>
      </c>
      <c r="F17" s="180">
        <v>304.5763</v>
      </c>
      <c r="G17" s="166">
        <v>5262.817</v>
      </c>
      <c r="H17" s="181">
        <f t="shared" ref="H17:I17" si="64">(F17-F16)/F16</f>
        <v>-0.006493523439</v>
      </c>
      <c r="I17" s="181">
        <f t="shared" si="64"/>
        <v>-0.005818703613</v>
      </c>
      <c r="J17" s="166"/>
      <c r="K17" s="166"/>
      <c r="L17" s="166">
        <v>1055300.0</v>
      </c>
      <c r="M17" s="166">
        <f t="shared" si="2"/>
        <v>3245366365</v>
      </c>
      <c r="N17" s="7">
        <f t="shared" si="3"/>
        <v>0.0003251713</v>
      </c>
      <c r="P17" s="208" t="s">
        <v>1491</v>
      </c>
      <c r="Q17" s="209">
        <v>310.0</v>
      </c>
      <c r="R17" s="209">
        <v>318.0</v>
      </c>
      <c r="S17" s="209">
        <v>300.0</v>
      </c>
      <c r="T17" s="209">
        <v>310.0</v>
      </c>
      <c r="U17" s="180">
        <v>308.5577</v>
      </c>
      <c r="V17" s="166">
        <v>6113.653</v>
      </c>
      <c r="W17" s="181">
        <f t="shared" ref="W17:X17" si="65">(U17-U16)/U16</f>
        <v>0.006493523439</v>
      </c>
      <c r="X17" s="181">
        <f t="shared" si="65"/>
        <v>0.009752743532</v>
      </c>
      <c r="Y17" s="166"/>
      <c r="Z17" s="166"/>
      <c r="AA17" s="166">
        <v>3322000.0</v>
      </c>
      <c r="AB17" s="166">
        <v>5.192586184E9</v>
      </c>
      <c r="AC17" s="7">
        <f t="shared" si="5"/>
        <v>0.0006397582789</v>
      </c>
      <c r="AE17" s="208" t="s">
        <v>1492</v>
      </c>
      <c r="AF17" s="209">
        <v>290.0</v>
      </c>
      <c r="AG17" s="209">
        <v>290.0</v>
      </c>
      <c r="AH17" s="209">
        <v>284.0</v>
      </c>
      <c r="AI17" s="209">
        <v>286.0</v>
      </c>
      <c r="AJ17" s="180">
        <v>285.6463</v>
      </c>
      <c r="AK17" s="166">
        <v>6169.843</v>
      </c>
      <c r="AL17" s="181">
        <f t="shared" ref="AL17:AM17" si="66">(AJ17-AJ16)/AJ16</f>
        <v>0</v>
      </c>
      <c r="AM17" s="181">
        <f t="shared" si="66"/>
        <v>-0.001275065882</v>
      </c>
      <c r="AN17" s="166"/>
      <c r="AO17" s="166"/>
      <c r="AP17" s="166">
        <v>769200.0</v>
      </c>
      <c r="AQ17" s="166">
        <v>5.192586184E9</v>
      </c>
      <c r="AR17" s="7">
        <f t="shared" si="7"/>
        <v>0.000148134277</v>
      </c>
      <c r="AT17" s="208">
        <v>43781.0</v>
      </c>
      <c r="AU17" s="209">
        <v>282.0</v>
      </c>
      <c r="AV17" s="209">
        <v>282.0</v>
      </c>
      <c r="AW17" s="209">
        <v>282.0</v>
      </c>
      <c r="AX17" s="209">
        <v>282.0</v>
      </c>
      <c r="AY17" s="180">
        <v>281.6513</v>
      </c>
      <c r="AZ17" s="166">
        <v>6180.099</v>
      </c>
      <c r="BA17" s="181">
        <f t="shared" ref="BA17:BB17" si="67">(AY17-AY16)/AY16</f>
        <v>0</v>
      </c>
      <c r="BB17" s="181">
        <f t="shared" si="67"/>
        <v>-0.0005508202872</v>
      </c>
      <c r="BC17" s="166"/>
      <c r="BD17" s="166"/>
      <c r="BE17" s="166">
        <v>10000.0</v>
      </c>
      <c r="BF17" s="166">
        <v>6.161782101E9</v>
      </c>
      <c r="BG17" s="166">
        <f t="shared" si="9"/>
        <v>0.000001622907113</v>
      </c>
      <c r="BH17" s="181">
        <f t="shared" si="15"/>
        <v>0</v>
      </c>
      <c r="BI17" s="166"/>
      <c r="BJ17" s="166">
        <f t="shared" si="10"/>
        <v>0.0002786716908</v>
      </c>
    </row>
    <row r="18">
      <c r="A18" s="208" t="s">
        <v>1493</v>
      </c>
      <c r="B18" s="209">
        <v>300.0</v>
      </c>
      <c r="C18" s="209">
        <v>300.0</v>
      </c>
      <c r="D18" s="209">
        <v>286.0</v>
      </c>
      <c r="E18" s="209">
        <v>286.0</v>
      </c>
      <c r="F18" s="180">
        <v>284.6693</v>
      </c>
      <c r="G18" s="166">
        <v>5254.362</v>
      </c>
      <c r="H18" s="181">
        <f t="shared" ref="H18:I18" si="68">(F18-F17)/F17</f>
        <v>-0.0653596488</v>
      </c>
      <c r="I18" s="181">
        <f t="shared" si="68"/>
        <v>-0.001606554057</v>
      </c>
      <c r="J18" s="166"/>
      <c r="K18" s="166"/>
      <c r="L18" s="166">
        <v>466600.0</v>
      </c>
      <c r="M18" s="166">
        <f t="shared" si="2"/>
        <v>3245366365</v>
      </c>
      <c r="N18" s="7">
        <f t="shared" si="3"/>
        <v>0.0001437742145</v>
      </c>
      <c r="P18" s="208" t="s">
        <v>1494</v>
      </c>
      <c r="Q18" s="209">
        <v>310.0</v>
      </c>
      <c r="R18" s="209">
        <v>326.0</v>
      </c>
      <c r="S18" s="209">
        <v>306.0</v>
      </c>
      <c r="T18" s="209">
        <v>320.0</v>
      </c>
      <c r="U18" s="180">
        <v>318.5112</v>
      </c>
      <c r="V18" s="166">
        <v>6119.419</v>
      </c>
      <c r="W18" s="181">
        <f t="shared" ref="W18:X18" si="69">(U18-U17)/U17</f>
        <v>0.03225814815</v>
      </c>
      <c r="X18" s="181">
        <f t="shared" si="69"/>
        <v>0.00094313498</v>
      </c>
      <c r="Y18" s="166"/>
      <c r="Z18" s="166"/>
      <c r="AA18" s="166">
        <v>4306800.0</v>
      </c>
      <c r="AB18" s="166">
        <v>5.192586184E9</v>
      </c>
      <c r="AC18" s="7">
        <f t="shared" si="5"/>
        <v>0.0008294132918</v>
      </c>
      <c r="AE18" s="208" t="s">
        <v>1495</v>
      </c>
      <c r="AF18" s="209">
        <v>286.0</v>
      </c>
      <c r="AG18" s="209">
        <v>286.0</v>
      </c>
      <c r="AH18" s="209">
        <v>282.0</v>
      </c>
      <c r="AI18" s="209">
        <v>286.0</v>
      </c>
      <c r="AJ18" s="180">
        <v>285.6463</v>
      </c>
      <c r="AK18" s="166">
        <v>6089.305</v>
      </c>
      <c r="AL18" s="181">
        <f t="shared" ref="AL18:AM18" si="70">(AJ18-AJ17)/AJ17</f>
        <v>0</v>
      </c>
      <c r="AM18" s="181">
        <f t="shared" si="70"/>
        <v>-0.01305349261</v>
      </c>
      <c r="AN18" s="166"/>
      <c r="AO18" s="166"/>
      <c r="AP18" s="166">
        <v>2203600.0</v>
      </c>
      <c r="AQ18" s="166">
        <v>5.192586184E9</v>
      </c>
      <c r="AR18" s="7">
        <f t="shared" si="7"/>
        <v>0.0004243742755</v>
      </c>
      <c r="AT18" s="208">
        <v>43811.0</v>
      </c>
      <c r="AU18" s="209">
        <v>288.0</v>
      </c>
      <c r="AV18" s="209">
        <v>288.0</v>
      </c>
      <c r="AW18" s="209">
        <v>282.0</v>
      </c>
      <c r="AX18" s="209">
        <v>282.0</v>
      </c>
      <c r="AY18" s="180">
        <v>281.6513</v>
      </c>
      <c r="AZ18" s="166">
        <v>6139.397</v>
      </c>
      <c r="BA18" s="181">
        <f t="shared" ref="BA18:BB18" si="71">(AY18-AY17)/AY17</f>
        <v>0</v>
      </c>
      <c r="BB18" s="181">
        <f t="shared" si="71"/>
        <v>-0.006585978639</v>
      </c>
      <c r="BC18" s="166"/>
      <c r="BD18" s="166"/>
      <c r="BE18" s="166">
        <v>300.0</v>
      </c>
      <c r="BF18" s="166">
        <v>6.161782101E9</v>
      </c>
      <c r="BG18" s="166">
        <f t="shared" si="9"/>
        <v>0.00000004868721339</v>
      </c>
      <c r="BH18" s="181">
        <f t="shared" si="15"/>
        <v>-0.008275375161</v>
      </c>
      <c r="BI18" s="166"/>
      <c r="BJ18" s="166">
        <f t="shared" si="10"/>
        <v>0.0003494026173</v>
      </c>
    </row>
    <row r="19">
      <c r="A19" s="208" t="s">
        <v>1496</v>
      </c>
      <c r="B19" s="209">
        <v>286.0</v>
      </c>
      <c r="C19" s="209">
        <v>296.0</v>
      </c>
      <c r="D19" s="209">
        <v>286.0</v>
      </c>
      <c r="E19" s="209">
        <v>288.0</v>
      </c>
      <c r="F19" s="180">
        <v>286.6601</v>
      </c>
      <c r="G19" s="166">
        <v>5231.652</v>
      </c>
      <c r="H19" s="181">
        <f t="shared" ref="H19:I19" si="72">(F19-F18)/F18</f>
        <v>0.00699337793</v>
      </c>
      <c r="I19" s="181">
        <f t="shared" si="72"/>
        <v>-0.004322123219</v>
      </c>
      <c r="J19" s="166"/>
      <c r="K19" s="166"/>
      <c r="L19" s="166">
        <v>172000.0</v>
      </c>
      <c r="M19" s="166">
        <f t="shared" si="2"/>
        <v>3245366365</v>
      </c>
      <c r="N19" s="7">
        <f t="shared" si="3"/>
        <v>0.00005299863888</v>
      </c>
      <c r="P19" s="208" t="s">
        <v>1497</v>
      </c>
      <c r="Q19" s="209">
        <v>322.0</v>
      </c>
      <c r="R19" s="209">
        <v>328.0</v>
      </c>
      <c r="S19" s="209">
        <v>310.0</v>
      </c>
      <c r="T19" s="209">
        <v>314.0</v>
      </c>
      <c r="U19" s="180">
        <v>312.5391</v>
      </c>
      <c r="V19" s="166">
        <v>6133.963</v>
      </c>
      <c r="W19" s="181">
        <f t="shared" ref="W19:X19" si="73">(U19-U18)/U18</f>
        <v>-0.01875004709</v>
      </c>
      <c r="X19" s="181">
        <f t="shared" si="73"/>
        <v>0.002376696219</v>
      </c>
      <c r="Y19" s="166"/>
      <c r="Z19" s="166"/>
      <c r="AA19" s="166">
        <v>5073700.0</v>
      </c>
      <c r="AB19" s="166">
        <v>5.192586184E9</v>
      </c>
      <c r="AC19" s="7">
        <f t="shared" si="5"/>
        <v>0.0009771046296</v>
      </c>
      <c r="AE19" s="208" t="s">
        <v>1498</v>
      </c>
      <c r="AF19" s="209">
        <v>286.0</v>
      </c>
      <c r="AG19" s="209">
        <v>286.0</v>
      </c>
      <c r="AH19" s="209">
        <v>284.0</v>
      </c>
      <c r="AI19" s="209">
        <v>286.0</v>
      </c>
      <c r="AJ19" s="180">
        <v>285.6463</v>
      </c>
      <c r="AK19" s="166">
        <v>6081.867</v>
      </c>
      <c r="AL19" s="181">
        <f t="shared" ref="AL19:AM19" si="74">(AJ19-AJ18)/AJ18</f>
        <v>0</v>
      </c>
      <c r="AM19" s="181">
        <f t="shared" si="74"/>
        <v>-0.001221485867</v>
      </c>
      <c r="AN19" s="166"/>
      <c r="AO19" s="166"/>
      <c r="AP19" s="166">
        <v>2040000.0</v>
      </c>
      <c r="AQ19" s="166">
        <v>5.192586184E9</v>
      </c>
      <c r="AR19" s="7">
        <f t="shared" si="7"/>
        <v>0.0003928678173</v>
      </c>
      <c r="AT19" s="208" t="s">
        <v>1499</v>
      </c>
      <c r="AU19" s="209">
        <v>276.0</v>
      </c>
      <c r="AV19" s="209">
        <v>282.0</v>
      </c>
      <c r="AW19" s="209">
        <v>274.0</v>
      </c>
      <c r="AX19" s="209">
        <v>282.0</v>
      </c>
      <c r="AY19" s="180">
        <v>281.6513</v>
      </c>
      <c r="AZ19" s="166">
        <v>6197.318</v>
      </c>
      <c r="BA19" s="181">
        <f t="shared" ref="BA19:BB19" si="75">(AY19-AY18)/AY18</f>
        <v>0</v>
      </c>
      <c r="BB19" s="181">
        <f t="shared" si="75"/>
        <v>0.009434314152</v>
      </c>
      <c r="BC19" s="166"/>
      <c r="BD19" s="166"/>
      <c r="BE19" s="166">
        <v>15400.0</v>
      </c>
      <c r="BF19" s="166">
        <v>6.161782101E9</v>
      </c>
      <c r="BG19" s="166">
        <f t="shared" si="9"/>
        <v>0.000002499276954</v>
      </c>
      <c r="BH19" s="181">
        <f t="shared" si="15"/>
        <v>-0.002939167291</v>
      </c>
      <c r="BI19" s="166"/>
      <c r="BJ19" s="166">
        <f t="shared" si="10"/>
        <v>0.0003563675907</v>
      </c>
    </row>
    <row r="20">
      <c r="A20" s="208" t="s">
        <v>1500</v>
      </c>
      <c r="B20" s="209">
        <v>286.0</v>
      </c>
      <c r="C20" s="209">
        <v>286.0</v>
      </c>
      <c r="D20" s="209">
        <v>274.0</v>
      </c>
      <c r="E20" s="209">
        <v>274.0</v>
      </c>
      <c r="F20" s="180">
        <v>272.7252</v>
      </c>
      <c r="G20" s="166">
        <v>5191.912</v>
      </c>
      <c r="H20" s="181">
        <f t="shared" ref="H20:I20" si="76">(F20-F19)/F19</f>
        <v>-0.04861122982</v>
      </c>
      <c r="I20" s="181">
        <f t="shared" si="76"/>
        <v>-0.007596070992</v>
      </c>
      <c r="J20" s="166"/>
      <c r="K20" s="166"/>
      <c r="L20" s="166">
        <v>222800.0</v>
      </c>
      <c r="M20" s="166">
        <f t="shared" si="2"/>
        <v>3245366365</v>
      </c>
      <c r="N20" s="7">
        <f t="shared" si="3"/>
        <v>0.00006865172524</v>
      </c>
      <c r="P20" s="208" t="s">
        <v>1501</v>
      </c>
      <c r="Q20" s="209">
        <v>314.0</v>
      </c>
      <c r="R20" s="209">
        <v>320.0</v>
      </c>
      <c r="S20" s="209">
        <v>304.0</v>
      </c>
      <c r="T20" s="209">
        <v>306.0</v>
      </c>
      <c r="U20" s="180">
        <v>304.5763</v>
      </c>
      <c r="V20" s="166">
        <v>6167.666</v>
      </c>
      <c r="W20" s="181">
        <f t="shared" ref="W20:X20" si="77">(U20-U19)/U19</f>
        <v>-0.02547777222</v>
      </c>
      <c r="X20" s="181">
        <f t="shared" si="77"/>
        <v>0.005494490267</v>
      </c>
      <c r="Y20" s="166"/>
      <c r="Z20" s="166"/>
      <c r="AA20" s="166">
        <v>3779300.0</v>
      </c>
      <c r="AB20" s="166">
        <v>5.192586184E9</v>
      </c>
      <c r="AC20" s="7">
        <f t="shared" si="5"/>
        <v>0.0007278261479</v>
      </c>
      <c r="AE20" s="208" t="s">
        <v>1502</v>
      </c>
      <c r="AF20" s="209">
        <v>290.0</v>
      </c>
      <c r="AG20" s="209">
        <v>312.0</v>
      </c>
      <c r="AH20" s="209">
        <v>286.0</v>
      </c>
      <c r="AI20" s="209">
        <v>286.0</v>
      </c>
      <c r="AJ20" s="180">
        <v>285.6463</v>
      </c>
      <c r="AK20" s="166">
        <v>6176.094</v>
      </c>
      <c r="AL20" s="181">
        <f t="shared" ref="AL20:AM20" si="78">(AJ20-AJ19)/AJ19</f>
        <v>0</v>
      </c>
      <c r="AM20" s="181">
        <f t="shared" si="78"/>
        <v>0.01549310434</v>
      </c>
      <c r="AN20" s="166"/>
      <c r="AO20" s="166"/>
      <c r="AP20" s="166">
        <v>4956200.0</v>
      </c>
      <c r="AQ20" s="166">
        <v>5.192586184E9</v>
      </c>
      <c r="AR20" s="7">
        <f t="shared" si="7"/>
        <v>0.0009544762137</v>
      </c>
      <c r="AT20" s="208" t="s">
        <v>1503</v>
      </c>
      <c r="AU20" s="209">
        <v>282.0</v>
      </c>
      <c r="AV20" s="209">
        <v>282.0</v>
      </c>
      <c r="AW20" s="209">
        <v>282.0</v>
      </c>
      <c r="AX20" s="209">
        <v>282.0</v>
      </c>
      <c r="AY20" s="180">
        <v>281.6513</v>
      </c>
      <c r="AZ20" s="166">
        <v>6211.592</v>
      </c>
      <c r="BA20" s="181">
        <f t="shared" ref="BA20:BB20" si="79">(AY20-AY19)/AY19</f>
        <v>0</v>
      </c>
      <c r="BB20" s="181">
        <f t="shared" si="79"/>
        <v>0.002303254408</v>
      </c>
      <c r="BC20" s="166"/>
      <c r="BD20" s="166"/>
      <c r="BE20" s="166">
        <v>0.0</v>
      </c>
      <c r="BF20" s="166">
        <v>6.161782101E9</v>
      </c>
      <c r="BG20" s="166">
        <f t="shared" si="9"/>
        <v>0</v>
      </c>
      <c r="BH20" s="181">
        <f t="shared" si="15"/>
        <v>-0.01852225051</v>
      </c>
      <c r="BI20" s="166"/>
      <c r="BJ20" s="166">
        <f t="shared" si="10"/>
        <v>0.0004377385217</v>
      </c>
    </row>
    <row r="21">
      <c r="A21" s="208" t="s">
        <v>1504</v>
      </c>
      <c r="B21" s="209">
        <v>274.0</v>
      </c>
      <c r="C21" s="209">
        <v>274.0</v>
      </c>
      <c r="D21" s="209">
        <v>262.0</v>
      </c>
      <c r="E21" s="209">
        <v>270.0</v>
      </c>
      <c r="F21" s="180">
        <v>268.7438</v>
      </c>
      <c r="G21" s="166">
        <v>5162.477</v>
      </c>
      <c r="H21" s="181">
        <f t="shared" ref="H21:I21" si="80">(F21-F20)/F20</f>
        <v>-0.01459857762</v>
      </c>
      <c r="I21" s="181">
        <f t="shared" si="80"/>
        <v>-0.005669395013</v>
      </c>
      <c r="J21" s="166"/>
      <c r="K21" s="166"/>
      <c r="L21" s="166">
        <v>505700.0</v>
      </c>
      <c r="M21" s="166">
        <f t="shared" si="2"/>
        <v>3245366365</v>
      </c>
      <c r="N21" s="7">
        <f t="shared" si="3"/>
        <v>0.0001558221609</v>
      </c>
      <c r="P21" s="208" t="s">
        <v>1505</v>
      </c>
      <c r="Q21" s="209">
        <v>306.0</v>
      </c>
      <c r="R21" s="209">
        <v>310.0</v>
      </c>
      <c r="S21" s="209">
        <v>304.0</v>
      </c>
      <c r="T21" s="209">
        <v>304.0</v>
      </c>
      <c r="U21" s="180">
        <v>302.5856</v>
      </c>
      <c r="V21" s="166">
        <v>6109.482</v>
      </c>
      <c r="W21" s="181">
        <f t="shared" ref="W21:X21" si="81">(U21-U20)/U20</f>
        <v>-0.00653596488</v>
      </c>
      <c r="X21" s="181">
        <f t="shared" si="81"/>
        <v>-0.009433714472</v>
      </c>
      <c r="Y21" s="166"/>
      <c r="Z21" s="166"/>
      <c r="AA21" s="166">
        <v>9967700.0</v>
      </c>
      <c r="AB21" s="166">
        <v>5.192586184E9</v>
      </c>
      <c r="AC21" s="7">
        <f t="shared" si="5"/>
        <v>0.001919602226</v>
      </c>
      <c r="AE21" s="208" t="s">
        <v>1506</v>
      </c>
      <c r="AF21" s="209">
        <v>286.0</v>
      </c>
      <c r="AG21" s="209">
        <v>294.0</v>
      </c>
      <c r="AH21" s="209">
        <v>284.0</v>
      </c>
      <c r="AI21" s="209">
        <v>288.0</v>
      </c>
      <c r="AJ21" s="180">
        <v>287.6439</v>
      </c>
      <c r="AK21" s="166">
        <v>6147.876</v>
      </c>
      <c r="AL21" s="181">
        <f t="shared" ref="AL21:AM21" si="82">(AJ21-AJ20)/AJ20</f>
        <v>0.006993264047</v>
      </c>
      <c r="AM21" s="181">
        <f t="shared" si="82"/>
        <v>-0.004568907144</v>
      </c>
      <c r="AN21" s="166"/>
      <c r="AO21" s="166"/>
      <c r="AP21" s="166">
        <v>1343400.0</v>
      </c>
      <c r="AQ21" s="166">
        <v>5.192586184E9</v>
      </c>
      <c r="AR21" s="7">
        <f t="shared" si="7"/>
        <v>0.0002587150126</v>
      </c>
      <c r="AT21" s="208" t="s">
        <v>1507</v>
      </c>
      <c r="AU21" s="209">
        <v>276.0</v>
      </c>
      <c r="AV21" s="209">
        <v>276.0</v>
      </c>
      <c r="AW21" s="209">
        <v>270.0</v>
      </c>
      <c r="AX21" s="209">
        <v>276.0</v>
      </c>
      <c r="AY21" s="180">
        <v>275.6587</v>
      </c>
      <c r="AZ21" s="166">
        <v>6244.352</v>
      </c>
      <c r="BA21" s="181">
        <f t="shared" ref="BA21:BB21" si="83">(AY21-AY20)/AY20</f>
        <v>-0.02127666373</v>
      </c>
      <c r="BB21" s="181">
        <f t="shared" si="83"/>
        <v>0.00527401027</v>
      </c>
      <c r="BC21" s="166"/>
      <c r="BD21" s="166"/>
      <c r="BE21" s="166">
        <v>147200.0</v>
      </c>
      <c r="BF21" s="166">
        <v>6.161782101E9</v>
      </c>
      <c r="BG21" s="166">
        <f t="shared" si="9"/>
        <v>0.0000238891927</v>
      </c>
      <c r="BH21" s="181">
        <f t="shared" si="15"/>
        <v>-0.008854485545</v>
      </c>
      <c r="BI21" s="166"/>
      <c r="BJ21" s="166">
        <f t="shared" si="10"/>
        <v>0.0005895071482</v>
      </c>
    </row>
    <row r="22">
      <c r="A22" s="208" t="s">
        <v>1508</v>
      </c>
      <c r="B22" s="209">
        <v>270.0</v>
      </c>
      <c r="C22" s="209">
        <v>280.0</v>
      </c>
      <c r="D22" s="209">
        <v>266.0</v>
      </c>
      <c r="E22" s="209">
        <v>266.0</v>
      </c>
      <c r="F22" s="180">
        <v>264.7624</v>
      </c>
      <c r="G22" s="166">
        <v>5111.392</v>
      </c>
      <c r="H22" s="181">
        <f t="shared" ref="H22:I22" si="84">(F22-F21)/F21</f>
        <v>-0.0148148534</v>
      </c>
      <c r="I22" s="181">
        <f t="shared" si="84"/>
        <v>-0.009895443602</v>
      </c>
      <c r="J22" s="166"/>
      <c r="K22" s="166"/>
      <c r="L22" s="166">
        <v>98400.0</v>
      </c>
      <c r="M22" s="166">
        <f t="shared" si="2"/>
        <v>3245366365</v>
      </c>
      <c r="N22" s="7">
        <f t="shared" si="3"/>
        <v>0.00003032015154</v>
      </c>
      <c r="P22" s="208" t="s">
        <v>1509</v>
      </c>
      <c r="Q22" s="209">
        <v>304.0</v>
      </c>
      <c r="R22" s="209">
        <v>308.0</v>
      </c>
      <c r="S22" s="209">
        <v>302.0</v>
      </c>
      <c r="T22" s="209">
        <v>304.0</v>
      </c>
      <c r="U22" s="180">
        <v>302.5856</v>
      </c>
      <c r="V22" s="166">
        <v>6183.391</v>
      </c>
      <c r="W22" s="181">
        <f t="shared" ref="W22:X22" si="85">(U22-U21)/U21</f>
        <v>0</v>
      </c>
      <c r="X22" s="181">
        <f t="shared" si="85"/>
        <v>0.01209742495</v>
      </c>
      <c r="Y22" s="166"/>
      <c r="Z22" s="166"/>
      <c r="AA22" s="166">
        <v>8279200.0</v>
      </c>
      <c r="AB22" s="166">
        <v>5.192586184E9</v>
      </c>
      <c r="AC22" s="7">
        <f t="shared" si="5"/>
        <v>0.001594427075</v>
      </c>
      <c r="AE22" s="208" t="s">
        <v>1510</v>
      </c>
      <c r="AF22" s="209">
        <v>290.0</v>
      </c>
      <c r="AG22" s="209">
        <v>290.0</v>
      </c>
      <c r="AH22" s="209">
        <v>280.0</v>
      </c>
      <c r="AI22" s="209">
        <v>286.0</v>
      </c>
      <c r="AJ22" s="180">
        <v>285.6463</v>
      </c>
      <c r="AK22" s="166">
        <v>6163.596</v>
      </c>
      <c r="AL22" s="181">
        <f t="shared" ref="AL22:AM22" si="86">(AJ22-AJ21)/AJ21</f>
        <v>-0.006944697941</v>
      </c>
      <c r="AM22" s="181">
        <f t="shared" si="86"/>
        <v>0.002556980655</v>
      </c>
      <c r="AN22" s="166"/>
      <c r="AO22" s="166"/>
      <c r="AP22" s="166">
        <v>493900.0</v>
      </c>
      <c r="AQ22" s="166">
        <v>5.192586184E9</v>
      </c>
      <c r="AR22" s="7">
        <f t="shared" si="7"/>
        <v>0.00009511637987</v>
      </c>
      <c r="AT22" s="208" t="s">
        <v>1511</v>
      </c>
      <c r="AU22" s="209">
        <v>270.0</v>
      </c>
      <c r="AV22" s="209">
        <v>308.0</v>
      </c>
      <c r="AW22" s="209">
        <v>270.0</v>
      </c>
      <c r="AX22" s="209">
        <v>308.0</v>
      </c>
      <c r="AY22" s="180">
        <v>307.6191</v>
      </c>
      <c r="AZ22" s="166">
        <v>6287.25</v>
      </c>
      <c r="BA22" s="181">
        <f t="shared" ref="BA22:BB22" si="87">(AY22-AY21)/AY21</f>
        <v>0.1159419238</v>
      </c>
      <c r="BB22" s="181">
        <f t="shared" si="87"/>
        <v>0.006869888181</v>
      </c>
      <c r="BC22" s="166"/>
      <c r="BD22" s="166"/>
      <c r="BE22" s="166">
        <v>6700.0</v>
      </c>
      <c r="BF22" s="166">
        <v>6.161782101E9</v>
      </c>
      <c r="BG22" s="166">
        <f t="shared" si="9"/>
        <v>0.000001087347766</v>
      </c>
      <c r="BH22" s="181">
        <f t="shared" si="15"/>
        <v>0.02354559312</v>
      </c>
      <c r="BI22" s="166"/>
      <c r="BJ22" s="166">
        <f t="shared" si="10"/>
        <v>0.0004302377385</v>
      </c>
    </row>
    <row r="23">
      <c r="A23" s="208" t="s">
        <v>1512</v>
      </c>
      <c r="B23" s="209">
        <v>278.0</v>
      </c>
      <c r="C23" s="209">
        <v>316.0</v>
      </c>
      <c r="D23" s="209">
        <v>268.0</v>
      </c>
      <c r="E23" s="209">
        <v>316.0</v>
      </c>
      <c r="F23" s="180">
        <v>314.5298</v>
      </c>
      <c r="G23" s="166">
        <v>5042.87</v>
      </c>
      <c r="H23" s="181">
        <f t="shared" ref="H23:I23" si="88">(F23-F22)/F22</f>
        <v>0.1879700441</v>
      </c>
      <c r="I23" s="181">
        <f t="shared" si="88"/>
        <v>-0.01340574153</v>
      </c>
      <c r="J23" s="166"/>
      <c r="K23" s="166"/>
      <c r="L23" s="166">
        <v>1647500.0</v>
      </c>
      <c r="M23" s="166">
        <f t="shared" si="2"/>
        <v>3245366365</v>
      </c>
      <c r="N23" s="7">
        <f t="shared" si="3"/>
        <v>0.0005076468462</v>
      </c>
      <c r="P23" s="208" t="s">
        <v>1513</v>
      </c>
      <c r="Q23" s="209">
        <v>304.0</v>
      </c>
      <c r="R23" s="209">
        <v>346.0</v>
      </c>
      <c r="S23" s="209">
        <v>304.0</v>
      </c>
      <c r="T23" s="209">
        <v>346.0</v>
      </c>
      <c r="U23" s="180">
        <v>344.3902</v>
      </c>
      <c r="V23" s="166">
        <v>6221.013</v>
      </c>
      <c r="W23" s="181">
        <f t="shared" ref="W23:X23" si="89">(U23-U22)/U22</f>
        <v>0.1381579295</v>
      </c>
      <c r="X23" s="181">
        <f t="shared" si="89"/>
        <v>0.006084363742</v>
      </c>
      <c r="Y23" s="166"/>
      <c r="Z23" s="166"/>
      <c r="AA23" s="166">
        <v>2.06856E7</v>
      </c>
      <c r="AB23" s="166">
        <v>5.192586184E9</v>
      </c>
      <c r="AC23" s="7">
        <f t="shared" si="5"/>
        <v>0.003983679667</v>
      </c>
      <c r="AE23" s="208" t="s">
        <v>1514</v>
      </c>
      <c r="AF23" s="209">
        <v>286.0</v>
      </c>
      <c r="AG23" s="209">
        <v>286.0</v>
      </c>
      <c r="AH23" s="209">
        <v>286.0</v>
      </c>
      <c r="AI23" s="209">
        <v>286.0</v>
      </c>
      <c r="AJ23" s="180">
        <v>285.6463</v>
      </c>
      <c r="AK23" s="166">
        <v>6163.596</v>
      </c>
      <c r="AL23" s="181">
        <f t="shared" ref="AL23:AM23" si="90">(AJ23-AJ22)/AJ22</f>
        <v>0</v>
      </c>
      <c r="AM23" s="181">
        <f t="shared" si="90"/>
        <v>0</v>
      </c>
      <c r="AN23" s="166"/>
      <c r="AO23" s="166"/>
      <c r="AP23" s="166">
        <v>0.0</v>
      </c>
      <c r="AQ23" s="166">
        <v>5.192586184E9</v>
      </c>
      <c r="AR23" s="7">
        <f t="shared" si="7"/>
        <v>0</v>
      </c>
      <c r="AT23" s="208" t="s">
        <v>1515</v>
      </c>
      <c r="AU23" s="209">
        <v>292.0</v>
      </c>
      <c r="AV23" s="209">
        <v>304.0</v>
      </c>
      <c r="AW23" s="209">
        <v>290.0</v>
      </c>
      <c r="AX23" s="209">
        <v>304.0</v>
      </c>
      <c r="AY23" s="180">
        <v>303.6241</v>
      </c>
      <c r="AZ23" s="166">
        <v>6249.93</v>
      </c>
      <c r="BA23" s="181">
        <f t="shared" ref="BA23:BB23" si="91">(AY23-AY22)/AY22</f>
        <v>-0.01298683989</v>
      </c>
      <c r="BB23" s="181">
        <f t="shared" si="91"/>
        <v>-0.005935822498</v>
      </c>
      <c r="BC23" s="166"/>
      <c r="BD23" s="166"/>
      <c r="BE23" s="166">
        <v>11500.0</v>
      </c>
      <c r="BF23" s="166">
        <v>6.161782101E9</v>
      </c>
      <c r="BG23" s="166">
        <f t="shared" si="9"/>
        <v>0.00000186634318</v>
      </c>
      <c r="BH23" s="181">
        <f t="shared" si="15"/>
        <v>0.07828528343</v>
      </c>
      <c r="BI23" s="166"/>
      <c r="BJ23" s="166">
        <f t="shared" si="10"/>
        <v>0.001123298214</v>
      </c>
    </row>
    <row r="24">
      <c r="A24" s="211" t="s">
        <v>1516</v>
      </c>
      <c r="B24" s="212">
        <v>300.0</v>
      </c>
      <c r="C24" s="212">
        <v>316.0</v>
      </c>
      <c r="D24" s="212">
        <v>286.0</v>
      </c>
      <c r="E24" s="212">
        <v>310.0</v>
      </c>
      <c r="F24" s="184">
        <v>308.5577</v>
      </c>
      <c r="G24" s="183">
        <v>5027.704</v>
      </c>
      <c r="H24" s="185">
        <f t="shared" ref="H24:I24" si="92">(F24-F23)/F23</f>
        <v>-0.01898739007</v>
      </c>
      <c r="I24" s="185">
        <f t="shared" si="92"/>
        <v>-0.003007414429</v>
      </c>
      <c r="J24" s="185">
        <f t="shared" ref="J24:J34" si="97">$G$65+(I24*$G$66)</f>
        <v>0.003671480508</v>
      </c>
      <c r="K24" s="185">
        <f t="shared" ref="K24:K34" si="98">H24-J24</f>
        <v>-0.02265887057</v>
      </c>
      <c r="L24" s="183">
        <v>1074400.0</v>
      </c>
      <c r="M24" s="183">
        <f t="shared" si="2"/>
        <v>3245366365</v>
      </c>
      <c r="N24" s="186">
        <f t="shared" si="3"/>
        <v>0.000331056614</v>
      </c>
      <c r="O24" s="186"/>
      <c r="P24" s="211" t="s">
        <v>1517</v>
      </c>
      <c r="Q24" s="212">
        <v>346.0</v>
      </c>
      <c r="R24" s="212">
        <v>346.0</v>
      </c>
      <c r="S24" s="212">
        <v>346.0</v>
      </c>
      <c r="T24" s="212">
        <v>346.0</v>
      </c>
      <c r="U24" s="184">
        <v>344.3902</v>
      </c>
      <c r="V24" s="183">
        <v>6221.013</v>
      </c>
      <c r="W24" s="185">
        <f t="shared" ref="W24:X24" si="93">(U24-U23)/U23</f>
        <v>0</v>
      </c>
      <c r="X24" s="185">
        <f t="shared" si="93"/>
        <v>0</v>
      </c>
      <c r="Y24" s="185">
        <f t="shared" ref="Y24:Y34" si="100">$V$65+(X24*$V$66)</f>
        <v>0.001651</v>
      </c>
      <c r="Z24" s="185">
        <f t="shared" ref="Z24:Z34" si="101">W24-Y24</f>
        <v>-0.001651</v>
      </c>
      <c r="AA24" s="183">
        <v>0.0</v>
      </c>
      <c r="AB24" s="183">
        <v>5.192586184E9</v>
      </c>
      <c r="AC24" s="186">
        <f t="shared" si="5"/>
        <v>0</v>
      </c>
      <c r="AD24" s="186"/>
      <c r="AE24" s="211" t="s">
        <v>1518</v>
      </c>
      <c r="AF24" s="212">
        <v>286.0</v>
      </c>
      <c r="AG24" s="212">
        <v>286.0</v>
      </c>
      <c r="AH24" s="212">
        <v>286.0</v>
      </c>
      <c r="AI24" s="212">
        <v>286.0</v>
      </c>
      <c r="AJ24" s="184">
        <v>285.6463</v>
      </c>
      <c r="AK24" s="183">
        <v>6127.85</v>
      </c>
      <c r="AL24" s="185">
        <f t="shared" ref="AL24:AM24" si="94">(AJ24-AJ23)/AJ23</f>
        <v>0</v>
      </c>
      <c r="AM24" s="185">
        <f t="shared" si="94"/>
        <v>-0.005799536504</v>
      </c>
      <c r="AN24" s="185">
        <f t="shared" ref="AN24:AN34" si="103">$AK$65+(AM24*$AK$66)</f>
        <v>-0.00367112291</v>
      </c>
      <c r="AO24" s="185">
        <f t="shared" ref="AO24:AO34" si="104">AL24-AN24</f>
        <v>0.00367112291</v>
      </c>
      <c r="AP24" s="183">
        <v>0.0</v>
      </c>
      <c r="AQ24" s="183">
        <v>5.192586184E9</v>
      </c>
      <c r="AR24" s="186">
        <f t="shared" si="7"/>
        <v>0</v>
      </c>
      <c r="AS24" s="186"/>
      <c r="AT24" s="211" t="s">
        <v>1519</v>
      </c>
      <c r="AU24" s="212">
        <v>290.0</v>
      </c>
      <c r="AV24" s="212">
        <v>290.0</v>
      </c>
      <c r="AW24" s="212">
        <v>276.0</v>
      </c>
      <c r="AX24" s="212">
        <v>276.0</v>
      </c>
      <c r="AY24" s="184">
        <v>275.6587</v>
      </c>
      <c r="AZ24" s="183">
        <v>6284.372</v>
      </c>
      <c r="BA24" s="185">
        <f t="shared" ref="BA24:BB24" si="95">(AY24-AY23)/AY23</f>
        <v>-0.09210533683</v>
      </c>
      <c r="BB24" s="185">
        <f t="shared" si="95"/>
        <v>0.005510781721</v>
      </c>
      <c r="BC24" s="185">
        <f t="shared" ref="BC24:BC34" si="106">$AZ$65+(BB24*$AZ$66)</f>
        <v>-0.00006147266321</v>
      </c>
      <c r="BD24" s="185">
        <f t="shared" ref="BD24:BD34" si="107">BA24-BC24</f>
        <v>-0.09204386417</v>
      </c>
      <c r="BE24" s="183">
        <v>90100.0</v>
      </c>
      <c r="BF24" s="183">
        <v>6.161782101E9</v>
      </c>
      <c r="BG24" s="183">
        <f t="shared" si="9"/>
        <v>0.00001462239309</v>
      </c>
      <c r="BH24" s="187">
        <f t="shared" si="15"/>
        <v>-0.02777318172</v>
      </c>
      <c r="BI24" s="214">
        <f t="shared" ref="BI24:BI34" si="108">average(BD24,AO24,Z24,K24)</f>
        <v>-0.02817065296</v>
      </c>
      <c r="BJ24" s="183">
        <f t="shared" si="10"/>
        <v>0.00008641975177</v>
      </c>
    </row>
    <row r="25">
      <c r="A25" s="208" t="s">
        <v>1520</v>
      </c>
      <c r="B25" s="209">
        <v>316.0</v>
      </c>
      <c r="C25" s="209">
        <v>320.0</v>
      </c>
      <c r="D25" s="209">
        <v>300.0</v>
      </c>
      <c r="E25" s="209">
        <v>320.0</v>
      </c>
      <c r="F25" s="180">
        <v>318.5112</v>
      </c>
      <c r="G25" s="166">
        <v>5102.954</v>
      </c>
      <c r="H25" s="181">
        <f t="shared" ref="H25:I25" si="96">(F25-F24)/F24</f>
        <v>0.03225814815</v>
      </c>
      <c r="I25" s="181">
        <f t="shared" si="96"/>
        <v>0.01496707046</v>
      </c>
      <c r="J25" s="181">
        <f t="shared" si="97"/>
        <v>0.0188315565</v>
      </c>
      <c r="K25" s="181">
        <f t="shared" si="98"/>
        <v>0.01342659165</v>
      </c>
      <c r="L25" s="166">
        <v>1695500.0</v>
      </c>
      <c r="M25" s="166">
        <f t="shared" si="2"/>
        <v>3245366365</v>
      </c>
      <c r="N25" s="7">
        <f t="shared" si="3"/>
        <v>0.000522437164</v>
      </c>
      <c r="P25" s="208" t="s">
        <v>1521</v>
      </c>
      <c r="Q25" s="209">
        <v>346.0</v>
      </c>
      <c r="R25" s="209">
        <v>346.0</v>
      </c>
      <c r="S25" s="209">
        <v>346.0</v>
      </c>
      <c r="T25" s="209">
        <v>346.0</v>
      </c>
      <c r="U25" s="180">
        <v>344.3902</v>
      </c>
      <c r="V25" s="166">
        <v>6277.165</v>
      </c>
      <c r="W25" s="181">
        <f t="shared" ref="W25:X25" si="99">(U25-U24)/U24</f>
        <v>0</v>
      </c>
      <c r="X25" s="181">
        <f t="shared" si="99"/>
        <v>0.009026182713</v>
      </c>
      <c r="Y25" s="181">
        <f t="shared" si="100"/>
        <v>0.0107604312</v>
      </c>
      <c r="Z25" s="181">
        <f t="shared" si="101"/>
        <v>-0.0107604312</v>
      </c>
      <c r="AA25" s="166">
        <v>0.0</v>
      </c>
      <c r="AB25" s="166">
        <v>5.192586184E9</v>
      </c>
      <c r="AC25" s="7">
        <f t="shared" si="5"/>
        <v>0</v>
      </c>
      <c r="AE25" s="208" t="s">
        <v>1522</v>
      </c>
      <c r="AF25" s="209">
        <v>290.0</v>
      </c>
      <c r="AG25" s="209">
        <v>290.0</v>
      </c>
      <c r="AH25" s="209">
        <v>282.0</v>
      </c>
      <c r="AI25" s="209">
        <v>286.0</v>
      </c>
      <c r="AJ25" s="180">
        <v>285.6463</v>
      </c>
      <c r="AK25" s="166">
        <v>6127.85</v>
      </c>
      <c r="AL25" s="181">
        <f t="shared" ref="AL25:AM25" si="102">(AJ25-AJ24)/AJ24</f>
        <v>0</v>
      </c>
      <c r="AM25" s="181">
        <f t="shared" si="102"/>
        <v>0</v>
      </c>
      <c r="AN25" s="181">
        <f t="shared" si="103"/>
        <v>-0.00119</v>
      </c>
      <c r="AO25" s="181">
        <f t="shared" si="104"/>
        <v>0.00119</v>
      </c>
      <c r="AP25" s="166">
        <v>111800.0</v>
      </c>
      <c r="AQ25" s="166">
        <v>5.192586184E9</v>
      </c>
      <c r="AR25" s="7">
        <f t="shared" si="7"/>
        <v>0.00002153069704</v>
      </c>
      <c r="AT25" s="208" t="s">
        <v>1523</v>
      </c>
      <c r="AU25" s="209">
        <v>276.0</v>
      </c>
      <c r="AV25" s="209">
        <v>276.0</v>
      </c>
      <c r="AW25" s="209">
        <v>276.0</v>
      </c>
      <c r="AX25" s="209">
        <v>276.0</v>
      </c>
      <c r="AY25" s="180">
        <v>275.6587</v>
      </c>
      <c r="AZ25" s="166">
        <v>6305.91</v>
      </c>
      <c r="BA25" s="181">
        <f t="shared" ref="BA25:BB25" si="105">(AY25-AY24)/AY24</f>
        <v>0</v>
      </c>
      <c r="BB25" s="181">
        <f t="shared" si="105"/>
        <v>0.00342723187</v>
      </c>
      <c r="BC25" s="181">
        <f t="shared" si="106"/>
        <v>-0.001357751119</v>
      </c>
      <c r="BD25" s="181">
        <f t="shared" si="107"/>
        <v>0.001357751119</v>
      </c>
      <c r="BE25" s="166">
        <v>0.0</v>
      </c>
      <c r="BF25" s="166">
        <v>6.161782101E9</v>
      </c>
      <c r="BG25" s="166">
        <f t="shared" si="9"/>
        <v>0</v>
      </c>
      <c r="BH25" s="188">
        <f t="shared" si="15"/>
        <v>0.008064537038</v>
      </c>
      <c r="BI25" s="215">
        <f t="shared" si="108"/>
        <v>0.001303477894</v>
      </c>
      <c r="BJ25" s="166">
        <f t="shared" si="10"/>
        <v>0.0001359919653</v>
      </c>
    </row>
    <row r="26">
      <c r="A26" s="208" t="s">
        <v>1524</v>
      </c>
      <c r="B26" s="209">
        <v>320.0</v>
      </c>
      <c r="C26" s="209">
        <v>370.0</v>
      </c>
      <c r="D26" s="209">
        <v>310.0</v>
      </c>
      <c r="E26" s="209">
        <v>370.0</v>
      </c>
      <c r="F26" s="180">
        <v>368.2785</v>
      </c>
      <c r="G26" s="166">
        <v>5209.445</v>
      </c>
      <c r="H26" s="181">
        <f t="shared" ref="H26:I26" si="109">(F26-F25)/F25</f>
        <v>0.1562497645</v>
      </c>
      <c r="I26" s="181">
        <f t="shared" si="109"/>
        <v>0.02086850087</v>
      </c>
      <c r="J26" s="181">
        <f t="shared" si="97"/>
        <v>0.02380895274</v>
      </c>
      <c r="K26" s="181">
        <f t="shared" si="98"/>
        <v>0.1324408118</v>
      </c>
      <c r="L26" s="166">
        <v>2403000.0</v>
      </c>
      <c r="M26" s="166">
        <f t="shared" si="2"/>
        <v>3245366365</v>
      </c>
      <c r="N26" s="7">
        <f t="shared" si="3"/>
        <v>0.0007404402862</v>
      </c>
      <c r="P26" s="208" t="s">
        <v>1525</v>
      </c>
      <c r="Q26" s="209">
        <v>352.0</v>
      </c>
      <c r="R26" s="209">
        <v>358.0</v>
      </c>
      <c r="S26" s="209">
        <v>330.0</v>
      </c>
      <c r="T26" s="209">
        <v>358.0</v>
      </c>
      <c r="U26" s="180">
        <v>356.3344</v>
      </c>
      <c r="V26" s="166">
        <v>6277.165</v>
      </c>
      <c r="W26" s="181">
        <f t="shared" ref="W26:X26" si="110">(U26-U25)/U25</f>
        <v>0.03468217156</v>
      </c>
      <c r="X26" s="181">
        <f t="shared" si="110"/>
        <v>0</v>
      </c>
      <c r="Y26" s="181">
        <f t="shared" si="100"/>
        <v>0.001651</v>
      </c>
      <c r="Z26" s="181">
        <f t="shared" si="101"/>
        <v>0.03303117156</v>
      </c>
      <c r="AA26" s="166">
        <v>1.23683E7</v>
      </c>
      <c r="AB26" s="166">
        <v>5.192586184E9</v>
      </c>
      <c r="AC26" s="7">
        <f t="shared" si="5"/>
        <v>0.002381915208</v>
      </c>
      <c r="AE26" s="208" t="s">
        <v>1526</v>
      </c>
      <c r="AF26" s="209">
        <v>290.0</v>
      </c>
      <c r="AG26" s="209">
        <v>290.0</v>
      </c>
      <c r="AH26" s="209">
        <v>280.0</v>
      </c>
      <c r="AI26" s="209">
        <v>280.0</v>
      </c>
      <c r="AJ26" s="180">
        <v>279.6537</v>
      </c>
      <c r="AK26" s="166">
        <v>6190.643</v>
      </c>
      <c r="AL26" s="181">
        <f t="shared" ref="AL26:AM26" si="111">(AJ26-AJ25)/AJ25</f>
        <v>-0.02097909197</v>
      </c>
      <c r="AM26" s="181">
        <f t="shared" si="111"/>
        <v>0.01024715031</v>
      </c>
      <c r="AN26" s="181">
        <f t="shared" si="103"/>
        <v>0.003193874361</v>
      </c>
      <c r="AO26" s="181">
        <f t="shared" si="104"/>
        <v>-0.02417296634</v>
      </c>
      <c r="AP26" s="166">
        <v>245200.0</v>
      </c>
      <c r="AQ26" s="166">
        <v>5.192586184E9</v>
      </c>
      <c r="AR26" s="7">
        <f t="shared" si="7"/>
        <v>0.00004722117098</v>
      </c>
      <c r="AT26" s="208" t="s">
        <v>1527</v>
      </c>
      <c r="AU26" s="209">
        <v>276.0</v>
      </c>
      <c r="AV26" s="209">
        <v>276.0</v>
      </c>
      <c r="AW26" s="209">
        <v>276.0</v>
      </c>
      <c r="AX26" s="209">
        <v>276.0</v>
      </c>
      <c r="AY26" s="180">
        <v>275.6587</v>
      </c>
      <c r="AZ26" s="166">
        <v>6319.443</v>
      </c>
      <c r="BA26" s="181">
        <f t="shared" ref="BA26:BB26" si="112">(AY26-AY25)/AY25</f>
        <v>0</v>
      </c>
      <c r="BB26" s="181">
        <f t="shared" si="112"/>
        <v>0.002146082009</v>
      </c>
      <c r="BC26" s="181">
        <f t="shared" si="106"/>
        <v>-0.002154817224</v>
      </c>
      <c r="BD26" s="181">
        <f t="shared" si="107"/>
        <v>0.002154817224</v>
      </c>
      <c r="BE26" s="166">
        <v>100.0</v>
      </c>
      <c r="BF26" s="166">
        <v>6.161782101E9</v>
      </c>
      <c r="BG26" s="166">
        <f t="shared" si="9"/>
        <v>0.00000001622907113</v>
      </c>
      <c r="BH26" s="188">
        <f t="shared" si="15"/>
        <v>0.04248821103</v>
      </c>
      <c r="BI26" s="215">
        <f t="shared" si="108"/>
        <v>0.03586345856</v>
      </c>
      <c r="BJ26" s="166">
        <f t="shared" si="10"/>
        <v>0.0007923982235</v>
      </c>
    </row>
    <row r="27">
      <c r="A27" s="208" t="s">
        <v>1528</v>
      </c>
      <c r="B27" s="209">
        <v>380.0</v>
      </c>
      <c r="C27" s="209">
        <v>380.0</v>
      </c>
      <c r="D27" s="209">
        <v>352.0</v>
      </c>
      <c r="E27" s="209">
        <v>366.0</v>
      </c>
      <c r="F27" s="180">
        <v>364.2972</v>
      </c>
      <c r="G27" s="166">
        <v>5302.566</v>
      </c>
      <c r="H27" s="181">
        <f t="shared" ref="H27:I27" si="113">(F27-F26)/F26</f>
        <v>-0.01081056863</v>
      </c>
      <c r="I27" s="181">
        <f t="shared" si="113"/>
        <v>0.01787541667</v>
      </c>
      <c r="J27" s="181">
        <f t="shared" si="97"/>
        <v>0.02128451968</v>
      </c>
      <c r="K27" s="181">
        <f t="shared" si="98"/>
        <v>-0.03209508831</v>
      </c>
      <c r="L27" s="166">
        <v>9621300.0</v>
      </c>
      <c r="M27" s="166">
        <f t="shared" si="2"/>
        <v>3245366365</v>
      </c>
      <c r="N27" s="7">
        <f t="shared" si="3"/>
        <v>0.002964626769</v>
      </c>
      <c r="P27" s="208" t="s">
        <v>1529</v>
      </c>
      <c r="Q27" s="209">
        <v>362.0</v>
      </c>
      <c r="R27" s="209">
        <v>362.0</v>
      </c>
      <c r="S27" s="209">
        <v>350.0</v>
      </c>
      <c r="T27" s="209">
        <v>350.0</v>
      </c>
      <c r="U27" s="180">
        <v>348.3716</v>
      </c>
      <c r="V27" s="166">
        <v>6314.046</v>
      </c>
      <c r="W27" s="181">
        <f t="shared" ref="W27:X27" si="114">(U27-U26)/U26</f>
        <v>-0.02234642516</v>
      </c>
      <c r="X27" s="181">
        <f t="shared" si="114"/>
        <v>0.005875423061</v>
      </c>
      <c r="Y27" s="181">
        <f t="shared" si="100"/>
        <v>0.007580612088</v>
      </c>
      <c r="Z27" s="181">
        <f t="shared" si="101"/>
        <v>-0.02992703724</v>
      </c>
      <c r="AA27" s="166">
        <v>1.6084E7</v>
      </c>
      <c r="AB27" s="166">
        <v>5.192586184E9</v>
      </c>
      <c r="AC27" s="7">
        <f t="shared" si="5"/>
        <v>0.003097493124</v>
      </c>
      <c r="AE27" s="208" t="s">
        <v>1530</v>
      </c>
      <c r="AF27" s="209">
        <v>280.0</v>
      </c>
      <c r="AG27" s="209">
        <v>284.0</v>
      </c>
      <c r="AH27" s="209">
        <v>272.0</v>
      </c>
      <c r="AI27" s="209">
        <v>284.0</v>
      </c>
      <c r="AJ27" s="180">
        <v>283.6488</v>
      </c>
      <c r="AK27" s="166">
        <v>6194.498</v>
      </c>
      <c r="AL27" s="181">
        <f t="shared" ref="AL27:AM27" si="115">(AJ27-AJ26)/AJ26</f>
        <v>0.01428588286</v>
      </c>
      <c r="AM27" s="181">
        <f t="shared" si="115"/>
        <v>0.0006227139895</v>
      </c>
      <c r="AN27" s="181">
        <f t="shared" si="103"/>
        <v>-0.0009235942373</v>
      </c>
      <c r="AO27" s="181">
        <f t="shared" si="104"/>
        <v>0.0152094771</v>
      </c>
      <c r="AP27" s="166">
        <v>4381800.0</v>
      </c>
      <c r="AQ27" s="166">
        <v>5.192586184E9</v>
      </c>
      <c r="AR27" s="7">
        <f t="shared" si="7"/>
        <v>0.0008438569616</v>
      </c>
      <c r="AT27" s="208" t="s">
        <v>1531</v>
      </c>
      <c r="AU27" s="209">
        <v>276.0</v>
      </c>
      <c r="AV27" s="209">
        <v>280.0</v>
      </c>
      <c r="AW27" s="209">
        <v>274.0</v>
      </c>
      <c r="AX27" s="209">
        <v>274.0</v>
      </c>
      <c r="AY27" s="180">
        <v>273.6612</v>
      </c>
      <c r="AZ27" s="166">
        <v>6329.314</v>
      </c>
      <c r="BA27" s="181">
        <f t="shared" ref="BA27:BB27" si="116">(AY27-AY26)/AY26</f>
        <v>-0.007246279548</v>
      </c>
      <c r="BB27" s="181">
        <f t="shared" si="116"/>
        <v>0.001562004753</v>
      </c>
      <c r="BC27" s="181">
        <f t="shared" si="106"/>
        <v>-0.002518200305</v>
      </c>
      <c r="BD27" s="181">
        <f t="shared" si="107"/>
        <v>-0.004728079243</v>
      </c>
      <c r="BE27" s="166">
        <v>164200.0</v>
      </c>
      <c r="BF27" s="166">
        <v>6.161782101E9</v>
      </c>
      <c r="BG27" s="166">
        <f t="shared" si="9"/>
        <v>0.00002664813479</v>
      </c>
      <c r="BH27" s="188">
        <f t="shared" si="15"/>
        <v>-0.006529347619</v>
      </c>
      <c r="BI27" s="215">
        <f t="shared" si="108"/>
        <v>-0.01288518192</v>
      </c>
      <c r="BJ27" s="166">
        <f t="shared" si="10"/>
        <v>0.001733156247</v>
      </c>
    </row>
    <row r="28">
      <c r="A28" s="208" t="s">
        <v>1532</v>
      </c>
      <c r="B28" s="209">
        <v>366.0</v>
      </c>
      <c r="C28" s="209">
        <v>438.0</v>
      </c>
      <c r="D28" s="209">
        <v>342.0</v>
      </c>
      <c r="E28" s="209">
        <v>438.0</v>
      </c>
      <c r="F28" s="180">
        <v>435.9622</v>
      </c>
      <c r="G28" s="166">
        <v>5296.711</v>
      </c>
      <c r="H28" s="181">
        <f t="shared" ref="H28:I28" si="117">(F28-F27)/F27</f>
        <v>0.1967212485</v>
      </c>
      <c r="I28" s="181">
        <f t="shared" si="117"/>
        <v>-0.00110418239</v>
      </c>
      <c r="J28" s="181">
        <f t="shared" si="97"/>
        <v>0.00527670828</v>
      </c>
      <c r="K28" s="181">
        <f t="shared" si="98"/>
        <v>0.1914445402</v>
      </c>
      <c r="L28" s="166">
        <v>6422000.0</v>
      </c>
      <c r="M28" s="166">
        <f t="shared" si="2"/>
        <v>3245366365</v>
      </c>
      <c r="N28" s="7">
        <f t="shared" si="3"/>
        <v>0.001978821272</v>
      </c>
      <c r="P28" s="208" t="s">
        <v>1533</v>
      </c>
      <c r="Q28" s="209">
        <v>356.0</v>
      </c>
      <c r="R28" s="209">
        <v>400.0</v>
      </c>
      <c r="S28" s="209">
        <v>346.0</v>
      </c>
      <c r="T28" s="209">
        <v>400.0</v>
      </c>
      <c r="U28" s="180">
        <v>398.1389</v>
      </c>
      <c r="V28" s="166">
        <v>6355.654</v>
      </c>
      <c r="W28" s="181">
        <f t="shared" ref="W28:X28" si="118">(U28-U27)/U27</f>
        <v>0.1428569378</v>
      </c>
      <c r="X28" s="181">
        <f t="shared" si="118"/>
        <v>0.006589752434</v>
      </c>
      <c r="Y28" s="181">
        <f t="shared" si="100"/>
        <v>0.008301529721</v>
      </c>
      <c r="Z28" s="181">
        <f t="shared" si="101"/>
        <v>0.1345554081</v>
      </c>
      <c r="AA28" s="166">
        <v>1.85407E7</v>
      </c>
      <c r="AB28" s="166">
        <v>5.192586184E9</v>
      </c>
      <c r="AC28" s="7">
        <f t="shared" si="5"/>
        <v>0.00357060997</v>
      </c>
      <c r="AE28" s="208" t="s">
        <v>1534</v>
      </c>
      <c r="AF28" s="209">
        <v>284.0</v>
      </c>
      <c r="AG28" s="209">
        <v>284.0</v>
      </c>
      <c r="AH28" s="209">
        <v>284.0</v>
      </c>
      <c r="AI28" s="209">
        <v>284.0</v>
      </c>
      <c r="AJ28" s="180">
        <v>283.6488</v>
      </c>
      <c r="AK28" s="166">
        <v>6194.498</v>
      </c>
      <c r="AL28" s="181">
        <f t="shared" ref="AL28:AM28" si="119">(AJ28-AJ27)/AJ27</f>
        <v>0</v>
      </c>
      <c r="AM28" s="181">
        <f t="shared" si="119"/>
        <v>0</v>
      </c>
      <c r="AN28" s="181">
        <f t="shared" si="103"/>
        <v>-0.00119</v>
      </c>
      <c r="AO28" s="181">
        <f t="shared" si="104"/>
        <v>0.00119</v>
      </c>
      <c r="AP28" s="166">
        <v>0.0</v>
      </c>
      <c r="AQ28" s="166">
        <v>5.192586184E9</v>
      </c>
      <c r="AR28" s="7">
        <f t="shared" si="7"/>
        <v>0</v>
      </c>
      <c r="AT28" s="208" t="s">
        <v>1535</v>
      </c>
      <c r="AU28" s="209">
        <v>274.0</v>
      </c>
      <c r="AV28" s="209">
        <v>284.0</v>
      </c>
      <c r="AW28" s="209">
        <v>274.0</v>
      </c>
      <c r="AX28" s="209">
        <v>284.0</v>
      </c>
      <c r="AY28" s="180">
        <v>283.6488</v>
      </c>
      <c r="AZ28" s="166">
        <v>6299.539</v>
      </c>
      <c r="BA28" s="181">
        <f t="shared" ref="BA28:BB28" si="120">(AY28-AY27)/AY27</f>
        <v>0.03649622234</v>
      </c>
      <c r="BB28" s="181">
        <f t="shared" si="120"/>
        <v>-0.004704301288</v>
      </c>
      <c r="BC28" s="181">
        <f t="shared" si="106"/>
        <v>-0.006416776342</v>
      </c>
      <c r="BD28" s="181">
        <f t="shared" si="107"/>
        <v>0.04291299868</v>
      </c>
      <c r="BE28" s="166">
        <v>506500.0</v>
      </c>
      <c r="BF28" s="166">
        <v>6.161782101E9</v>
      </c>
      <c r="BG28" s="166">
        <f t="shared" si="9"/>
        <v>0.00008220024527</v>
      </c>
      <c r="BH28" s="188">
        <f t="shared" si="15"/>
        <v>0.09401860216</v>
      </c>
      <c r="BI28" s="215">
        <f t="shared" si="108"/>
        <v>0.09252573674</v>
      </c>
      <c r="BJ28" s="166">
        <f t="shared" si="10"/>
        <v>0.001407907872</v>
      </c>
    </row>
    <row r="29">
      <c r="A29" s="216">
        <v>42795.0</v>
      </c>
      <c r="B29" s="217">
        <v>438.0</v>
      </c>
      <c r="C29" s="217">
        <v>438.0</v>
      </c>
      <c r="D29" s="217">
        <v>380.0</v>
      </c>
      <c r="E29" s="217">
        <v>380.0</v>
      </c>
      <c r="F29" s="191">
        <v>378.232</v>
      </c>
      <c r="G29" s="190">
        <v>5275.971</v>
      </c>
      <c r="H29" s="192">
        <f t="shared" ref="H29:I29" si="121">(F29-F28)/F28</f>
        <v>-0.1324201961</v>
      </c>
      <c r="I29" s="192">
        <f t="shared" si="121"/>
        <v>-0.003915637459</v>
      </c>
      <c r="J29" s="192">
        <f t="shared" si="97"/>
        <v>0.002905465223</v>
      </c>
      <c r="K29" s="192">
        <f t="shared" si="98"/>
        <v>-0.1353256613</v>
      </c>
      <c r="L29" s="190">
        <v>1110200.0</v>
      </c>
      <c r="M29" s="190">
        <f t="shared" si="2"/>
        <v>3245366365</v>
      </c>
      <c r="N29" s="193">
        <f t="shared" si="3"/>
        <v>0.000342087726</v>
      </c>
      <c r="O29" s="193"/>
      <c r="P29" s="216">
        <v>43132.0</v>
      </c>
      <c r="Q29" s="217">
        <v>386.0</v>
      </c>
      <c r="R29" s="217">
        <v>386.0</v>
      </c>
      <c r="S29" s="217">
        <v>340.0</v>
      </c>
      <c r="T29" s="217">
        <v>346.0</v>
      </c>
      <c r="U29" s="191">
        <v>344.3902</v>
      </c>
      <c r="V29" s="190">
        <v>6339.238</v>
      </c>
      <c r="W29" s="192">
        <f t="shared" ref="W29:X29" si="122">(U29-U28)/U28</f>
        <v>-0.1349998706</v>
      </c>
      <c r="X29" s="192">
        <f t="shared" si="122"/>
        <v>-0.002582897055</v>
      </c>
      <c r="Y29" s="192">
        <f t="shared" si="100"/>
        <v>-0.0009557191147</v>
      </c>
      <c r="Z29" s="192">
        <f t="shared" si="101"/>
        <v>-0.1340441515</v>
      </c>
      <c r="AA29" s="190">
        <v>3844000.0</v>
      </c>
      <c r="AB29" s="190">
        <v>5.192586184E9</v>
      </c>
      <c r="AC29" s="193">
        <f t="shared" si="5"/>
        <v>0.0007402862204</v>
      </c>
      <c r="AD29" s="193"/>
      <c r="AE29" s="216">
        <v>43497.0</v>
      </c>
      <c r="AF29" s="217">
        <v>264.0</v>
      </c>
      <c r="AG29" s="217">
        <v>288.0</v>
      </c>
      <c r="AH29" s="217">
        <v>254.0</v>
      </c>
      <c r="AI29" s="217">
        <v>274.0</v>
      </c>
      <c r="AJ29" s="191">
        <v>273.6612</v>
      </c>
      <c r="AK29" s="190">
        <v>6181.175</v>
      </c>
      <c r="AL29" s="192">
        <f t="shared" ref="AL29:AM29" si="123">(AJ29-AJ28)/AJ28</f>
        <v>-0.03521114843</v>
      </c>
      <c r="AM29" s="192">
        <f t="shared" si="123"/>
        <v>-0.002150779611</v>
      </c>
      <c r="AN29" s="192">
        <f t="shared" si="103"/>
        <v>-0.002110133629</v>
      </c>
      <c r="AO29" s="192">
        <f t="shared" si="104"/>
        <v>-0.03310101481</v>
      </c>
      <c r="AP29" s="190">
        <v>1558700.0</v>
      </c>
      <c r="AQ29" s="190">
        <v>5.192586184E9</v>
      </c>
      <c r="AR29" s="193">
        <f t="shared" si="7"/>
        <v>0.0003001779739</v>
      </c>
      <c r="AS29" s="193"/>
      <c r="AT29" s="216">
        <v>43862.0</v>
      </c>
      <c r="AU29" s="217">
        <v>278.0</v>
      </c>
      <c r="AV29" s="217">
        <v>280.0</v>
      </c>
      <c r="AW29" s="217">
        <v>278.0</v>
      </c>
      <c r="AX29" s="217">
        <v>280.0</v>
      </c>
      <c r="AY29" s="191">
        <v>279.6537</v>
      </c>
      <c r="AZ29" s="190">
        <v>6283.581</v>
      </c>
      <c r="BA29" s="192">
        <f t="shared" ref="BA29:BB29" si="124">(AY29-AY28)/AY28</f>
        <v>-0.0140846709</v>
      </c>
      <c r="BB29" s="192">
        <f t="shared" si="124"/>
        <v>-0.002533201239</v>
      </c>
      <c r="BC29" s="192">
        <f t="shared" si="106"/>
        <v>-0.005066028618</v>
      </c>
      <c r="BD29" s="192">
        <f t="shared" si="107"/>
        <v>-0.009018642285</v>
      </c>
      <c r="BE29" s="190">
        <v>171000.0</v>
      </c>
      <c r="BF29" s="190">
        <v>6.161782101E9</v>
      </c>
      <c r="BG29" s="190">
        <f t="shared" si="9"/>
        <v>0.00002775171163</v>
      </c>
      <c r="BH29" s="202">
        <f t="shared" si="15"/>
        <v>-0.07917897151</v>
      </c>
      <c r="BI29" s="219">
        <f t="shared" si="108"/>
        <v>-0.07787236748</v>
      </c>
      <c r="BJ29" s="190">
        <f t="shared" si="10"/>
        <v>0.000352575908</v>
      </c>
    </row>
    <row r="30">
      <c r="A30" s="208">
        <v>42826.0</v>
      </c>
      <c r="B30" s="209">
        <v>380.0</v>
      </c>
      <c r="C30" s="209">
        <v>380.0</v>
      </c>
      <c r="D30" s="209">
        <v>350.0</v>
      </c>
      <c r="E30" s="209">
        <v>350.0</v>
      </c>
      <c r="F30" s="180">
        <v>348.3716</v>
      </c>
      <c r="G30" s="166">
        <v>5301.183</v>
      </c>
      <c r="H30" s="181">
        <f t="shared" ref="H30:I30" si="125">(F30-F29)/F29</f>
        <v>-0.07894731276</v>
      </c>
      <c r="I30" s="181">
        <f t="shared" si="125"/>
        <v>0.004778646433</v>
      </c>
      <c r="J30" s="181">
        <f t="shared" si="97"/>
        <v>0.01023841553</v>
      </c>
      <c r="K30" s="181">
        <f t="shared" si="98"/>
        <v>-0.08918572829</v>
      </c>
      <c r="L30" s="166">
        <v>439500.0</v>
      </c>
      <c r="M30" s="166">
        <f t="shared" si="2"/>
        <v>3245366365</v>
      </c>
      <c r="N30" s="7">
        <f t="shared" si="3"/>
        <v>0.0001354238476</v>
      </c>
      <c r="P30" s="208">
        <v>43160.0</v>
      </c>
      <c r="Q30" s="209">
        <v>334.0</v>
      </c>
      <c r="R30" s="209">
        <v>346.0</v>
      </c>
      <c r="S30" s="209">
        <v>320.0</v>
      </c>
      <c r="T30" s="209">
        <v>346.0</v>
      </c>
      <c r="U30" s="180">
        <v>344.3902</v>
      </c>
      <c r="V30" s="166">
        <v>6251.479</v>
      </c>
      <c r="W30" s="181">
        <f t="shared" ref="W30:X30" si="126">(U30-U29)/U29</f>
        <v>0</v>
      </c>
      <c r="X30" s="181">
        <f t="shared" si="126"/>
        <v>-0.01384377744</v>
      </c>
      <c r="Y30" s="181">
        <f t="shared" si="100"/>
        <v>-0.0123204586</v>
      </c>
      <c r="Z30" s="181">
        <f t="shared" si="101"/>
        <v>0.0123204586</v>
      </c>
      <c r="AA30" s="166">
        <v>2092100.0</v>
      </c>
      <c r="AB30" s="166">
        <v>5.192586184E9</v>
      </c>
      <c r="AC30" s="7">
        <f t="shared" si="5"/>
        <v>0.0004029013532</v>
      </c>
      <c r="AE30" s="208">
        <v>43525.0</v>
      </c>
      <c r="AF30" s="209">
        <v>274.0</v>
      </c>
      <c r="AG30" s="209">
        <v>280.0</v>
      </c>
      <c r="AH30" s="209">
        <v>272.0</v>
      </c>
      <c r="AI30" s="209">
        <v>276.0</v>
      </c>
      <c r="AJ30" s="180">
        <v>275.6587</v>
      </c>
      <c r="AK30" s="166">
        <v>6221.01</v>
      </c>
      <c r="AL30" s="181">
        <f t="shared" ref="AL30:AM30" si="127">(AJ30-AJ29)/AJ29</f>
        <v>0.007299171384</v>
      </c>
      <c r="AM30" s="181">
        <f t="shared" si="127"/>
        <v>0.006444567578</v>
      </c>
      <c r="AN30" s="181">
        <f t="shared" si="103"/>
        <v>0.001567076234</v>
      </c>
      <c r="AO30" s="181">
        <f t="shared" si="104"/>
        <v>0.00573209515</v>
      </c>
      <c r="AP30" s="166">
        <v>752800.0</v>
      </c>
      <c r="AQ30" s="166">
        <v>5.192586184E9</v>
      </c>
      <c r="AR30" s="7">
        <f t="shared" si="7"/>
        <v>0.0001449759279</v>
      </c>
      <c r="AT30" s="208">
        <v>43891.0</v>
      </c>
      <c r="AU30" s="209">
        <v>278.0</v>
      </c>
      <c r="AV30" s="209">
        <v>280.0</v>
      </c>
      <c r="AW30" s="209">
        <v>276.0</v>
      </c>
      <c r="AX30" s="209">
        <v>276.0</v>
      </c>
      <c r="AY30" s="180">
        <v>275.6587</v>
      </c>
      <c r="AZ30" s="166">
        <v>6323.466</v>
      </c>
      <c r="BA30" s="181">
        <f t="shared" ref="BA30:BB30" si="128">(AY30-AY29)/AY29</f>
        <v>-0.01428552528</v>
      </c>
      <c r="BB30" s="181">
        <f t="shared" si="128"/>
        <v>0.006347495162</v>
      </c>
      <c r="BC30" s="181">
        <f t="shared" si="106"/>
        <v>0.0004590877678</v>
      </c>
      <c r="BD30" s="181">
        <f t="shared" si="107"/>
        <v>-0.01474461304</v>
      </c>
      <c r="BE30" s="166">
        <v>112800.0</v>
      </c>
      <c r="BF30" s="166">
        <v>6.161782101E9</v>
      </c>
      <c r="BG30" s="166">
        <f t="shared" si="9"/>
        <v>0.00001830639223</v>
      </c>
      <c r="BH30" s="188">
        <f t="shared" si="15"/>
        <v>-0.02148341666</v>
      </c>
      <c r="BI30" s="215">
        <f t="shared" si="108"/>
        <v>-0.0214694469</v>
      </c>
      <c r="BJ30" s="166">
        <f t="shared" si="10"/>
        <v>0.0001754018802</v>
      </c>
    </row>
    <row r="31">
      <c r="A31" s="208">
        <v>42856.0</v>
      </c>
      <c r="B31" s="209">
        <v>330.0</v>
      </c>
      <c r="C31" s="209">
        <v>350.0</v>
      </c>
      <c r="D31" s="209">
        <v>330.0</v>
      </c>
      <c r="E31" s="209">
        <v>330.0</v>
      </c>
      <c r="F31" s="180">
        <v>328.4647</v>
      </c>
      <c r="G31" s="166">
        <v>5325.504</v>
      </c>
      <c r="H31" s="181">
        <f t="shared" ref="H31:I31" si="129">(F31-F30)/F30</f>
        <v>-0.05714271772</v>
      </c>
      <c r="I31" s="181">
        <f t="shared" si="129"/>
        <v>0.004587843883</v>
      </c>
      <c r="J31" s="181">
        <f t="shared" si="97"/>
        <v>0.01007748846</v>
      </c>
      <c r="K31" s="181">
        <f t="shared" si="98"/>
        <v>-0.06722020618</v>
      </c>
      <c r="L31" s="166">
        <v>462100.0</v>
      </c>
      <c r="M31" s="166">
        <f t="shared" si="2"/>
        <v>3245366365</v>
      </c>
      <c r="N31" s="7">
        <f t="shared" si="3"/>
        <v>0.0001423876222</v>
      </c>
      <c r="P31" s="208">
        <v>43191.0</v>
      </c>
      <c r="Q31" s="209">
        <v>352.0</v>
      </c>
      <c r="R31" s="209">
        <v>352.0</v>
      </c>
      <c r="S31" s="209">
        <v>330.0</v>
      </c>
      <c r="T31" s="209">
        <v>330.0</v>
      </c>
      <c r="U31" s="180">
        <v>328.4647</v>
      </c>
      <c r="V31" s="166">
        <v>6292.321</v>
      </c>
      <c r="W31" s="181">
        <f t="shared" ref="W31:X31" si="130">(U31-U30)/U30</f>
        <v>-0.04624260505</v>
      </c>
      <c r="X31" s="181">
        <f t="shared" si="130"/>
        <v>0.00653317399</v>
      </c>
      <c r="Y31" s="181">
        <f t="shared" si="100"/>
        <v>0.008244429453</v>
      </c>
      <c r="Z31" s="181">
        <f t="shared" si="101"/>
        <v>-0.0544870345</v>
      </c>
      <c r="AA31" s="166">
        <v>3456100.0</v>
      </c>
      <c r="AB31" s="166">
        <v>5.192586184E9</v>
      </c>
      <c r="AC31" s="7">
        <f t="shared" si="5"/>
        <v>0.0006655835604</v>
      </c>
      <c r="AE31" s="208">
        <v>43556.0</v>
      </c>
      <c r="AF31" s="209">
        <v>278.0</v>
      </c>
      <c r="AG31" s="209">
        <v>278.0</v>
      </c>
      <c r="AH31" s="209">
        <v>270.0</v>
      </c>
      <c r="AI31" s="209">
        <v>274.0</v>
      </c>
      <c r="AJ31" s="180">
        <v>273.6612</v>
      </c>
      <c r="AK31" s="166">
        <v>6274.54</v>
      </c>
      <c r="AL31" s="181">
        <f t="shared" ref="AL31:AM31" si="131">(AJ31-AJ30)/AJ30</f>
        <v>-0.007246279548</v>
      </c>
      <c r="AM31" s="181">
        <f t="shared" si="131"/>
        <v>0.008604712097</v>
      </c>
      <c r="AN31" s="181">
        <f t="shared" si="103"/>
        <v>0.002491216301</v>
      </c>
      <c r="AO31" s="181">
        <f t="shared" si="104"/>
        <v>-0.009737495849</v>
      </c>
      <c r="AP31" s="166">
        <v>24800.0</v>
      </c>
      <c r="AQ31" s="166">
        <v>5.192586184E9</v>
      </c>
      <c r="AR31" s="7">
        <f t="shared" si="7"/>
        <v>0.000004776040131</v>
      </c>
      <c r="AT31" s="208">
        <v>43983.0</v>
      </c>
      <c r="AU31" s="209">
        <v>276.0</v>
      </c>
      <c r="AV31" s="209">
        <v>276.0</v>
      </c>
      <c r="AW31" s="209">
        <v>274.0</v>
      </c>
      <c r="AX31" s="209">
        <v>276.0</v>
      </c>
      <c r="AY31" s="180">
        <v>275.6587</v>
      </c>
      <c r="AZ31" s="166">
        <v>6257.403</v>
      </c>
      <c r="BA31" s="181">
        <f t="shared" ref="BA31:BB31" si="132">(AY31-AY30)/AY30</f>
        <v>0</v>
      </c>
      <c r="BB31" s="181">
        <f t="shared" si="132"/>
        <v>-0.01044727686</v>
      </c>
      <c r="BC31" s="181">
        <f t="shared" si="106"/>
        <v>-0.00998976285</v>
      </c>
      <c r="BD31" s="181">
        <f t="shared" si="107"/>
        <v>0.00998976285</v>
      </c>
      <c r="BE31" s="166">
        <v>121100.0</v>
      </c>
      <c r="BF31" s="166">
        <v>6.161782101E9</v>
      </c>
      <c r="BG31" s="166">
        <f t="shared" si="9"/>
        <v>0.00001965340514</v>
      </c>
      <c r="BH31" s="188">
        <f t="shared" si="15"/>
        <v>-0.02765790058</v>
      </c>
      <c r="BI31" s="215">
        <f t="shared" si="108"/>
        <v>-0.03036374342</v>
      </c>
      <c r="BJ31" s="166">
        <f t="shared" si="10"/>
        <v>0.000208100157</v>
      </c>
    </row>
    <row r="32">
      <c r="A32" s="208">
        <v>42887.0</v>
      </c>
      <c r="B32" s="209">
        <v>330.0</v>
      </c>
      <c r="C32" s="209">
        <v>330.0</v>
      </c>
      <c r="D32" s="209">
        <v>318.0</v>
      </c>
      <c r="E32" s="209">
        <v>324.0</v>
      </c>
      <c r="F32" s="180">
        <v>322.4926</v>
      </c>
      <c r="G32" s="166">
        <v>5347.022</v>
      </c>
      <c r="H32" s="181">
        <f t="shared" ref="H32:I32" si="133">(F32-F31)/F31</f>
        <v>-0.01818186246</v>
      </c>
      <c r="I32" s="181">
        <f t="shared" si="133"/>
        <v>0.004040556537</v>
      </c>
      <c r="J32" s="181">
        <f t="shared" si="97"/>
        <v>0.009615894276</v>
      </c>
      <c r="K32" s="181">
        <f t="shared" si="98"/>
        <v>-0.02779775674</v>
      </c>
      <c r="L32" s="166">
        <v>259100.0</v>
      </c>
      <c r="M32" s="166">
        <f t="shared" si="2"/>
        <v>3245366365</v>
      </c>
      <c r="N32" s="7">
        <f t="shared" si="3"/>
        <v>0.0000798369031</v>
      </c>
      <c r="P32" s="208">
        <v>43221.0</v>
      </c>
      <c r="Q32" s="209">
        <v>332.0</v>
      </c>
      <c r="R32" s="209">
        <v>332.0</v>
      </c>
      <c r="S32" s="209">
        <v>320.0</v>
      </c>
      <c r="T32" s="209">
        <v>328.0</v>
      </c>
      <c r="U32" s="180">
        <v>326.4739</v>
      </c>
      <c r="V32" s="166">
        <v>6353.738</v>
      </c>
      <c r="W32" s="181">
        <f t="shared" ref="W32:X32" si="134">(U32-U31)/U31</f>
        <v>-0.006060925268</v>
      </c>
      <c r="X32" s="181">
        <f t="shared" si="134"/>
        <v>0.009760627279</v>
      </c>
      <c r="Y32" s="181">
        <f t="shared" si="100"/>
        <v>0.01150164954</v>
      </c>
      <c r="Z32" s="181">
        <f t="shared" si="101"/>
        <v>-0.01756257481</v>
      </c>
      <c r="AA32" s="166">
        <v>6416900.0</v>
      </c>
      <c r="AB32" s="166">
        <v>5.192586184E9</v>
      </c>
      <c r="AC32" s="7">
        <f t="shared" si="5"/>
        <v>0.001235781126</v>
      </c>
      <c r="AE32" s="208">
        <v>43647.0</v>
      </c>
      <c r="AF32" s="209">
        <v>278.0</v>
      </c>
      <c r="AG32" s="209">
        <v>278.0</v>
      </c>
      <c r="AH32" s="209">
        <v>270.0</v>
      </c>
      <c r="AI32" s="209">
        <v>276.0</v>
      </c>
      <c r="AJ32" s="180">
        <v>275.6587</v>
      </c>
      <c r="AK32" s="166">
        <v>6287.224</v>
      </c>
      <c r="AL32" s="181">
        <f t="shared" ref="AL32:AM32" si="135">(AJ32-AJ31)/AJ31</f>
        <v>0.007299171384</v>
      </c>
      <c r="AM32" s="181">
        <f t="shared" si="135"/>
        <v>0.002021502772</v>
      </c>
      <c r="AN32" s="181">
        <f t="shared" si="103"/>
        <v>-0.0003251728133</v>
      </c>
      <c r="AO32" s="181">
        <f t="shared" si="104"/>
        <v>0.007624344197</v>
      </c>
      <c r="AP32" s="166">
        <v>31000.0</v>
      </c>
      <c r="AQ32" s="166">
        <v>5.192586184E9</v>
      </c>
      <c r="AR32" s="7">
        <f t="shared" si="7"/>
        <v>0.000005970050164</v>
      </c>
      <c r="AT32" s="208">
        <v>44013.0</v>
      </c>
      <c r="AU32" s="209">
        <v>274.0</v>
      </c>
      <c r="AV32" s="209">
        <v>276.0</v>
      </c>
      <c r="AW32" s="209">
        <v>272.0</v>
      </c>
      <c r="AX32" s="209">
        <v>276.0</v>
      </c>
      <c r="AY32" s="180">
        <v>275.6587</v>
      </c>
      <c r="AZ32" s="166">
        <v>6279.346</v>
      </c>
      <c r="BA32" s="181">
        <f t="shared" ref="BA32:BB32" si="136">(AY32-AY31)/AY31</f>
        <v>0</v>
      </c>
      <c r="BB32" s="181">
        <f t="shared" si="136"/>
        <v>0.003506726353</v>
      </c>
      <c r="BC32" s="181">
        <f t="shared" si="106"/>
        <v>-0.001308293706</v>
      </c>
      <c r="BD32" s="181">
        <f t="shared" si="107"/>
        <v>0.001308293706</v>
      </c>
      <c r="BE32" s="166">
        <v>60300.0</v>
      </c>
      <c r="BF32" s="166">
        <v>6.161782101E9</v>
      </c>
      <c r="BG32" s="166">
        <f t="shared" si="9"/>
        <v>0.000009786129891</v>
      </c>
      <c r="BH32" s="188">
        <f t="shared" si="15"/>
        <v>-0.004235904087</v>
      </c>
      <c r="BI32" s="215">
        <f t="shared" si="108"/>
        <v>-0.009106923412</v>
      </c>
      <c r="BJ32" s="166">
        <f t="shared" si="10"/>
        <v>0.0003328435522</v>
      </c>
    </row>
    <row r="33">
      <c r="A33" s="208">
        <v>42979.0</v>
      </c>
      <c r="B33" s="209">
        <v>324.0</v>
      </c>
      <c r="C33" s="209">
        <v>324.0</v>
      </c>
      <c r="D33" s="209">
        <v>316.0</v>
      </c>
      <c r="E33" s="209">
        <v>322.0</v>
      </c>
      <c r="F33" s="180">
        <v>320.5019</v>
      </c>
      <c r="G33" s="166">
        <v>5316.364</v>
      </c>
      <c r="H33" s="181">
        <f t="shared" ref="H33:I33" si="137">(F33-F32)/F32</f>
        <v>-0.006172854819</v>
      </c>
      <c r="I33" s="181">
        <f t="shared" si="137"/>
        <v>-0.005733658848</v>
      </c>
      <c r="J33" s="181">
        <f t="shared" si="97"/>
        <v>0.001372105987</v>
      </c>
      <c r="K33" s="181">
        <f t="shared" si="98"/>
        <v>-0.007544960806</v>
      </c>
      <c r="L33" s="166">
        <v>713000.0</v>
      </c>
      <c r="M33" s="166">
        <f t="shared" si="2"/>
        <v>3245366365</v>
      </c>
      <c r="N33" s="7">
        <f t="shared" si="3"/>
        <v>0.000219697846</v>
      </c>
      <c r="P33" s="208">
        <v>43313.0</v>
      </c>
      <c r="Q33" s="209">
        <v>328.0</v>
      </c>
      <c r="R33" s="209">
        <v>328.0</v>
      </c>
      <c r="S33" s="209">
        <v>320.0</v>
      </c>
      <c r="T33" s="209">
        <v>320.0</v>
      </c>
      <c r="U33" s="180">
        <v>318.5112</v>
      </c>
      <c r="V33" s="166">
        <v>6385.404</v>
      </c>
      <c r="W33" s="181">
        <f t="shared" ref="W33:X33" si="138">(U33-U32)/U32</f>
        <v>-0.02439000484</v>
      </c>
      <c r="X33" s="181">
        <f t="shared" si="138"/>
        <v>0.00498383786</v>
      </c>
      <c r="Y33" s="181">
        <f t="shared" si="100"/>
        <v>0.006680803797</v>
      </c>
      <c r="Z33" s="181">
        <f t="shared" si="101"/>
        <v>-0.03107080863</v>
      </c>
      <c r="AA33" s="166">
        <v>2225200.0</v>
      </c>
      <c r="AB33" s="166">
        <v>5.192586184E9</v>
      </c>
      <c r="AC33" s="7">
        <f t="shared" si="5"/>
        <v>0.0004285340524</v>
      </c>
      <c r="AE33" s="208">
        <v>43678.0</v>
      </c>
      <c r="AF33" s="209">
        <v>278.0</v>
      </c>
      <c r="AG33" s="209">
        <v>278.0</v>
      </c>
      <c r="AH33" s="209">
        <v>270.0</v>
      </c>
      <c r="AI33" s="209">
        <v>276.0</v>
      </c>
      <c r="AJ33" s="180">
        <v>275.6587</v>
      </c>
      <c r="AK33" s="166">
        <v>6262.847</v>
      </c>
      <c r="AL33" s="181">
        <f t="shared" ref="AL33:AM33" si="139">(AJ33-AJ32)/AJ32</f>
        <v>0</v>
      </c>
      <c r="AM33" s="181">
        <f t="shared" si="139"/>
        <v>-0.003877227851</v>
      </c>
      <c r="AN33" s="181">
        <f t="shared" si="103"/>
        <v>-0.002848732356</v>
      </c>
      <c r="AO33" s="181">
        <f t="shared" si="104"/>
        <v>0.002848732356</v>
      </c>
      <c r="AP33" s="166">
        <v>70300.0</v>
      </c>
      <c r="AQ33" s="166">
        <v>5.192586184E9</v>
      </c>
      <c r="AR33" s="7">
        <f t="shared" si="7"/>
        <v>0.00001353853311</v>
      </c>
      <c r="AT33" s="208">
        <v>44044.0</v>
      </c>
      <c r="AU33" s="209">
        <v>276.0</v>
      </c>
      <c r="AV33" s="209">
        <v>276.0</v>
      </c>
      <c r="AW33" s="209">
        <v>276.0</v>
      </c>
      <c r="AX33" s="209">
        <v>276.0</v>
      </c>
      <c r="AY33" s="180">
        <v>275.6587</v>
      </c>
      <c r="AZ33" s="166">
        <v>6225.686</v>
      </c>
      <c r="BA33" s="181">
        <f t="shared" ref="BA33:BB33" si="140">(AY33-AY32)/AY32</f>
        <v>0</v>
      </c>
      <c r="BB33" s="181">
        <f t="shared" si="140"/>
        <v>-0.008545475914</v>
      </c>
      <c r="BC33" s="181">
        <f t="shared" si="106"/>
        <v>-0.008806559295</v>
      </c>
      <c r="BD33" s="181">
        <f t="shared" si="107"/>
        <v>0.008806559295</v>
      </c>
      <c r="BE33" s="166">
        <v>200.0</v>
      </c>
      <c r="BF33" s="166">
        <v>6.161782101E9</v>
      </c>
      <c r="BG33" s="166">
        <f t="shared" si="9"/>
        <v>0.00000003245814226</v>
      </c>
      <c r="BH33" s="188">
        <f t="shared" si="15"/>
        <v>-0.007640714914</v>
      </c>
      <c r="BI33" s="215">
        <f t="shared" si="108"/>
        <v>-0.006740119447</v>
      </c>
      <c r="BJ33" s="166">
        <f t="shared" si="10"/>
        <v>0.0001654507224</v>
      </c>
    </row>
    <row r="34">
      <c r="A34" s="208">
        <v>43009.0</v>
      </c>
      <c r="B34" s="209">
        <v>322.0</v>
      </c>
      <c r="C34" s="209">
        <v>322.0</v>
      </c>
      <c r="D34" s="209">
        <v>310.0</v>
      </c>
      <c r="E34" s="209">
        <v>310.0</v>
      </c>
      <c r="F34" s="180">
        <v>308.5577</v>
      </c>
      <c r="G34" s="166">
        <v>5309.924</v>
      </c>
      <c r="H34" s="181">
        <f t="shared" ref="H34:I34" si="141">(F34-F33)/F33</f>
        <v>-0.03726717377</v>
      </c>
      <c r="I34" s="181">
        <f t="shared" si="141"/>
        <v>-0.001211354226</v>
      </c>
      <c r="J34" s="181">
        <f t="shared" si="97"/>
        <v>0.005186317196</v>
      </c>
      <c r="K34" s="181">
        <f t="shared" si="98"/>
        <v>-0.04245349096</v>
      </c>
      <c r="L34" s="166">
        <v>344200.0</v>
      </c>
      <c r="M34" s="166">
        <f t="shared" si="2"/>
        <v>3245366365</v>
      </c>
      <c r="N34" s="7">
        <f t="shared" si="3"/>
        <v>0.0001060589041</v>
      </c>
      <c r="P34" s="208">
        <v>43344.0</v>
      </c>
      <c r="Q34" s="209">
        <v>320.0</v>
      </c>
      <c r="R34" s="209">
        <v>328.0</v>
      </c>
      <c r="S34" s="209">
        <v>320.0</v>
      </c>
      <c r="T34" s="209">
        <v>326.0</v>
      </c>
      <c r="U34" s="180">
        <v>324.4833</v>
      </c>
      <c r="V34" s="166">
        <v>6373.144</v>
      </c>
      <c r="W34" s="181">
        <f t="shared" ref="W34:X34" si="142">(U34-U33)/U33</f>
        <v>0.01875004709</v>
      </c>
      <c r="X34" s="181">
        <f t="shared" si="142"/>
        <v>-0.001920003809</v>
      </c>
      <c r="Y34" s="181">
        <f t="shared" si="100"/>
        <v>-0.0002867120038</v>
      </c>
      <c r="Z34" s="181">
        <f t="shared" si="101"/>
        <v>0.0190367591</v>
      </c>
      <c r="AA34" s="166">
        <v>3725700.0</v>
      </c>
      <c r="AB34" s="166">
        <v>5.192586184E9</v>
      </c>
      <c r="AC34" s="7">
        <f t="shared" si="5"/>
        <v>0.0007175037386</v>
      </c>
      <c r="AE34" s="208">
        <v>43709.0</v>
      </c>
      <c r="AF34" s="209">
        <v>276.0</v>
      </c>
      <c r="AG34" s="209">
        <v>280.0</v>
      </c>
      <c r="AH34" s="209">
        <v>276.0</v>
      </c>
      <c r="AI34" s="209">
        <v>280.0</v>
      </c>
      <c r="AJ34" s="180">
        <v>279.6537</v>
      </c>
      <c r="AK34" s="166">
        <v>6272.238</v>
      </c>
      <c r="AL34" s="181">
        <f t="shared" ref="AL34:AM34" si="143">(AJ34-AJ33)/AJ33</f>
        <v>0.0144925591</v>
      </c>
      <c r="AM34" s="181">
        <f t="shared" si="143"/>
        <v>0.001499477793</v>
      </c>
      <c r="AN34" s="181">
        <f t="shared" si="103"/>
        <v>-0.0005485024073</v>
      </c>
      <c r="AO34" s="181">
        <f t="shared" si="104"/>
        <v>0.0150410615</v>
      </c>
      <c r="AP34" s="166">
        <v>225900.0</v>
      </c>
      <c r="AQ34" s="166">
        <v>5.192586184E9</v>
      </c>
      <c r="AR34" s="7">
        <f t="shared" si="7"/>
        <v>0.00004350433329</v>
      </c>
      <c r="AT34" s="208">
        <v>44075.0</v>
      </c>
      <c r="AU34" s="209">
        <v>276.0</v>
      </c>
      <c r="AV34" s="209">
        <v>276.0</v>
      </c>
      <c r="AW34" s="209">
        <v>268.0</v>
      </c>
      <c r="AX34" s="209">
        <v>268.0</v>
      </c>
      <c r="AY34" s="180">
        <v>267.6686</v>
      </c>
      <c r="AZ34" s="166">
        <v>6274.493</v>
      </c>
      <c r="BA34" s="181">
        <f t="shared" ref="BA34:BB34" si="144">(AY34-AY33)/AY33</f>
        <v>-0.02898548096</v>
      </c>
      <c r="BB34" s="181">
        <f t="shared" si="144"/>
        <v>0.007839617996</v>
      </c>
      <c r="BC34" s="181">
        <f t="shared" si="106"/>
        <v>0.001387410496</v>
      </c>
      <c r="BD34" s="181">
        <f t="shared" si="107"/>
        <v>-0.03037289146</v>
      </c>
      <c r="BE34" s="166">
        <v>900.0</v>
      </c>
      <c r="BF34" s="166">
        <v>6.161782101E9</v>
      </c>
      <c r="BG34" s="166">
        <f t="shared" si="9"/>
        <v>0.0000001460616402</v>
      </c>
      <c r="BH34" s="188">
        <f t="shared" si="15"/>
        <v>-0.008252512134</v>
      </c>
      <c r="BI34" s="215">
        <f t="shared" si="108"/>
        <v>-0.009687140454</v>
      </c>
      <c r="BJ34" s="166">
        <f t="shared" si="10"/>
        <v>0.0002168032594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9">A24</f>
        <v>23/12/2016</v>
      </c>
      <c r="G37" s="161">
        <f t="shared" ref="G37:J37" si="145">H24</f>
        <v>-0.01898739007</v>
      </c>
      <c r="H37" s="161">
        <f t="shared" si="145"/>
        <v>-0.003007414429</v>
      </c>
      <c r="I37" s="161">
        <f t="shared" si="145"/>
        <v>0.003671480508</v>
      </c>
      <c r="J37" s="161">
        <f t="shared" si="145"/>
        <v>-0.02265887057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1">P24</f>
        <v>25/12/2017</v>
      </c>
      <c r="V37" s="161">
        <f t="shared" ref="V37:Y37" si="146">W24</f>
        <v>0</v>
      </c>
      <c r="W37" s="161">
        <f t="shared" si="146"/>
        <v>0</v>
      </c>
      <c r="X37" s="161">
        <f t="shared" si="146"/>
        <v>0.001651</v>
      </c>
      <c r="Y37" s="161">
        <f t="shared" si="146"/>
        <v>-0.001651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3">AE24</f>
        <v>25/12/2018</v>
      </c>
      <c r="AK37" s="161">
        <f t="shared" ref="AK37:AN37" si="147">AL24</f>
        <v>0</v>
      </c>
      <c r="AL37" s="161">
        <f t="shared" si="147"/>
        <v>-0.005799536504</v>
      </c>
      <c r="AM37" s="161">
        <f t="shared" si="147"/>
        <v>-0.00367112291</v>
      </c>
      <c r="AN37" s="161">
        <f t="shared" si="147"/>
        <v>0.00367112291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5">AT24</f>
        <v>20/12/2019</v>
      </c>
      <c r="AZ37" s="161">
        <f t="shared" ref="AZ37:BC37" si="148">BA24</f>
        <v>-0.09210533683</v>
      </c>
      <c r="BA37" s="161">
        <f t="shared" si="148"/>
        <v>0.005510781721</v>
      </c>
      <c r="BB37" s="161">
        <f t="shared" si="148"/>
        <v>-0.00006147266321</v>
      </c>
      <c r="BC37" s="161">
        <f t="shared" si="148"/>
        <v>-0.09204386417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9"/>
        <v>27/12/2016</v>
      </c>
      <c r="G38" s="161">
        <f t="shared" ref="G38:J38" si="150">H25</f>
        <v>0.03225814815</v>
      </c>
      <c r="H38" s="161">
        <f t="shared" si="150"/>
        <v>0.01496707046</v>
      </c>
      <c r="I38" s="161">
        <f t="shared" si="150"/>
        <v>0.0188315565</v>
      </c>
      <c r="J38" s="161">
        <f t="shared" si="150"/>
        <v>0.01342659165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1"/>
        <v>26/12/2017</v>
      </c>
      <c r="V38" s="161">
        <f t="shared" ref="V38:Y38" si="152">W25</f>
        <v>0</v>
      </c>
      <c r="W38" s="161">
        <f t="shared" si="152"/>
        <v>0.009026182713</v>
      </c>
      <c r="X38" s="161">
        <f t="shared" si="152"/>
        <v>0.0107604312</v>
      </c>
      <c r="Y38" s="161">
        <f t="shared" si="152"/>
        <v>-0.0107604312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3"/>
        <v>26/12/2018</v>
      </c>
      <c r="AK38" s="161">
        <f t="shared" ref="AK38:AN38" si="154">AL25</f>
        <v>0</v>
      </c>
      <c r="AL38" s="161">
        <f t="shared" si="154"/>
        <v>0</v>
      </c>
      <c r="AM38" s="161">
        <f t="shared" si="154"/>
        <v>-0.00119</v>
      </c>
      <c r="AN38" s="161">
        <f t="shared" si="154"/>
        <v>0.00119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5"/>
        <v>23/12/2019</v>
      </c>
      <c r="AZ38" s="161">
        <f t="shared" ref="AZ38:BC38" si="156">BA25</f>
        <v>0</v>
      </c>
      <c r="BA38" s="161">
        <f t="shared" si="156"/>
        <v>0.00342723187</v>
      </c>
      <c r="BB38" s="161">
        <f t="shared" si="156"/>
        <v>-0.001357751119</v>
      </c>
      <c r="BC38" s="161">
        <f t="shared" si="156"/>
        <v>0.001357751119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9"/>
        <v>28/12/2016</v>
      </c>
      <c r="G39" s="161">
        <f t="shared" ref="G39:J39" si="157">H26</f>
        <v>0.1562497645</v>
      </c>
      <c r="H39" s="161">
        <f t="shared" si="157"/>
        <v>0.02086850087</v>
      </c>
      <c r="I39" s="161">
        <f t="shared" si="157"/>
        <v>0.02380895274</v>
      </c>
      <c r="J39" s="161">
        <f t="shared" si="157"/>
        <v>0.1324408118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1"/>
        <v>27/12/2017</v>
      </c>
      <c r="V39" s="161">
        <f t="shared" ref="V39:Y39" si="158">W26</f>
        <v>0.03468217156</v>
      </c>
      <c r="W39" s="161">
        <f t="shared" si="158"/>
        <v>0</v>
      </c>
      <c r="X39" s="161">
        <f t="shared" si="158"/>
        <v>0.001651</v>
      </c>
      <c r="Y39" s="161">
        <f t="shared" si="158"/>
        <v>0.03303117156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3"/>
        <v>27/12/2018</v>
      </c>
      <c r="AK39" s="161">
        <f t="shared" ref="AK39:AN39" si="159">AL26</f>
        <v>-0.02097909197</v>
      </c>
      <c r="AL39" s="161">
        <f t="shared" si="159"/>
        <v>0.01024715031</v>
      </c>
      <c r="AM39" s="161">
        <f t="shared" si="159"/>
        <v>0.003193874361</v>
      </c>
      <c r="AN39" s="161">
        <f t="shared" si="159"/>
        <v>-0.02417296634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5"/>
        <v>26/12/2019</v>
      </c>
      <c r="AZ39" s="161">
        <f t="shared" ref="AZ39:BC39" si="160">BA26</f>
        <v>0</v>
      </c>
      <c r="BA39" s="161">
        <f t="shared" si="160"/>
        <v>0.002146082009</v>
      </c>
      <c r="BB39" s="161">
        <f t="shared" si="160"/>
        <v>-0.002154817224</v>
      </c>
      <c r="BC39" s="161">
        <f t="shared" si="160"/>
        <v>0.002154817224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9"/>
        <v>29/12/2016</v>
      </c>
      <c r="G40" s="161">
        <f t="shared" ref="G40:J40" si="161">H27</f>
        <v>-0.01081056863</v>
      </c>
      <c r="H40" s="161">
        <f t="shared" si="161"/>
        <v>0.01787541667</v>
      </c>
      <c r="I40" s="161">
        <f t="shared" si="161"/>
        <v>0.02128451968</v>
      </c>
      <c r="J40" s="161">
        <f t="shared" si="161"/>
        <v>-0.03209508831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1"/>
        <v>28/12/2017</v>
      </c>
      <c r="V40" s="161">
        <f t="shared" ref="V40:Y40" si="162">W27</f>
        <v>-0.02234642516</v>
      </c>
      <c r="W40" s="161">
        <f t="shared" si="162"/>
        <v>0.005875423061</v>
      </c>
      <c r="X40" s="161">
        <f t="shared" si="162"/>
        <v>0.007580612088</v>
      </c>
      <c r="Y40" s="161">
        <f t="shared" si="162"/>
        <v>-0.02992703724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3"/>
        <v>28/12/2018</v>
      </c>
      <c r="AK40" s="161">
        <f t="shared" ref="AK40:AN40" si="163">AL27</f>
        <v>0.01428588286</v>
      </c>
      <c r="AL40" s="161">
        <f t="shared" si="163"/>
        <v>0.0006227139895</v>
      </c>
      <c r="AM40" s="161">
        <f t="shared" si="163"/>
        <v>-0.0009235942373</v>
      </c>
      <c r="AN40" s="161">
        <f t="shared" si="163"/>
        <v>0.0152094771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5"/>
        <v>27/12/2019</v>
      </c>
      <c r="AZ40" s="161">
        <f t="shared" ref="AZ40:BC40" si="164">BA27</f>
        <v>-0.007246279548</v>
      </c>
      <c r="BA40" s="161">
        <f t="shared" si="164"/>
        <v>0.001562004753</v>
      </c>
      <c r="BB40" s="161">
        <f t="shared" si="164"/>
        <v>-0.002518200305</v>
      </c>
      <c r="BC40" s="161">
        <f t="shared" si="164"/>
        <v>-0.004728079243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9"/>
        <v>30/12/2016</v>
      </c>
      <c r="G41" s="161">
        <f t="shared" ref="G41:J41" si="165">H28</f>
        <v>0.1967212485</v>
      </c>
      <c r="H41" s="161">
        <f t="shared" si="165"/>
        <v>-0.00110418239</v>
      </c>
      <c r="I41" s="161">
        <f t="shared" si="165"/>
        <v>0.00527670828</v>
      </c>
      <c r="J41" s="161">
        <f t="shared" si="165"/>
        <v>0.1914445402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1"/>
        <v>29/12/2017</v>
      </c>
      <c r="V41" s="161">
        <f t="shared" ref="V41:Y41" si="166">W28</f>
        <v>0.1428569378</v>
      </c>
      <c r="W41" s="161">
        <f t="shared" si="166"/>
        <v>0.006589752434</v>
      </c>
      <c r="X41" s="161">
        <f t="shared" si="166"/>
        <v>0.008301529721</v>
      </c>
      <c r="Y41" s="161">
        <f t="shared" si="166"/>
        <v>0.1345554081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3"/>
        <v>31/12/2018</v>
      </c>
      <c r="AK41" s="161">
        <f t="shared" ref="AK41:AN41" si="167">AL28</f>
        <v>0</v>
      </c>
      <c r="AL41" s="161">
        <f t="shared" si="167"/>
        <v>0</v>
      </c>
      <c r="AM41" s="161">
        <f t="shared" si="167"/>
        <v>-0.00119</v>
      </c>
      <c r="AN41" s="161">
        <f t="shared" si="167"/>
        <v>0.00119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5"/>
        <v>30/12/2019</v>
      </c>
      <c r="AZ41" s="161">
        <f t="shared" ref="AZ41:BC41" si="168">BA28</f>
        <v>0.03649622234</v>
      </c>
      <c r="BA41" s="161">
        <f t="shared" si="168"/>
        <v>-0.004704301288</v>
      </c>
      <c r="BB41" s="161">
        <f t="shared" si="168"/>
        <v>-0.006416776342</v>
      </c>
      <c r="BC41" s="161">
        <f t="shared" si="168"/>
        <v>0.04291299868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9"/>
        <v>42795</v>
      </c>
      <c r="G42" s="161">
        <f t="shared" ref="G42:J42" si="169">H29</f>
        <v>-0.1324201961</v>
      </c>
      <c r="H42" s="161">
        <f t="shared" si="169"/>
        <v>-0.003915637459</v>
      </c>
      <c r="I42" s="161">
        <f t="shared" si="169"/>
        <v>0.002905465223</v>
      </c>
      <c r="J42" s="161">
        <f t="shared" si="169"/>
        <v>-0.1353256613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1"/>
        <v>43132</v>
      </c>
      <c r="V42" s="161">
        <f t="shared" ref="V42:Y42" si="170">W29</f>
        <v>-0.1349998706</v>
      </c>
      <c r="W42" s="161">
        <f t="shared" si="170"/>
        <v>-0.002582897055</v>
      </c>
      <c r="X42" s="161">
        <f t="shared" si="170"/>
        <v>-0.0009557191147</v>
      </c>
      <c r="Y42" s="161">
        <f t="shared" si="170"/>
        <v>-0.1340441515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3"/>
        <v>43497</v>
      </c>
      <c r="AK42" s="161">
        <f t="shared" ref="AK42:AN42" si="171">AL29</f>
        <v>-0.03521114843</v>
      </c>
      <c r="AL42" s="161">
        <f t="shared" si="171"/>
        <v>-0.002150779611</v>
      </c>
      <c r="AM42" s="161">
        <f t="shared" si="171"/>
        <v>-0.002110133629</v>
      </c>
      <c r="AN42" s="161">
        <f t="shared" si="171"/>
        <v>-0.03310101481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5"/>
        <v>43862</v>
      </c>
      <c r="AZ42" s="161">
        <f t="shared" ref="AZ42:BC42" si="172">BA29</f>
        <v>-0.0140846709</v>
      </c>
      <c r="BA42" s="161">
        <f t="shared" si="172"/>
        <v>-0.002533201239</v>
      </c>
      <c r="BB42" s="161">
        <f t="shared" si="172"/>
        <v>-0.005066028618</v>
      </c>
      <c r="BC42" s="161">
        <f t="shared" si="172"/>
        <v>-0.009018642285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9"/>
        <v>42826</v>
      </c>
      <c r="G43" s="161">
        <f t="shared" ref="G43:J43" si="173">H30</f>
        <v>-0.07894731276</v>
      </c>
      <c r="H43" s="161">
        <f t="shared" si="173"/>
        <v>0.004778646433</v>
      </c>
      <c r="I43" s="161">
        <f t="shared" si="173"/>
        <v>0.01023841553</v>
      </c>
      <c r="J43" s="161">
        <f t="shared" si="173"/>
        <v>-0.08918572829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1"/>
        <v>43160</v>
      </c>
      <c r="V43" s="161">
        <f t="shared" ref="V43:Y43" si="174">W30</f>
        <v>0</v>
      </c>
      <c r="W43" s="161">
        <f t="shared" si="174"/>
        <v>-0.01384377744</v>
      </c>
      <c r="X43" s="161">
        <f t="shared" si="174"/>
        <v>-0.0123204586</v>
      </c>
      <c r="Y43" s="161">
        <f t="shared" si="174"/>
        <v>0.0123204586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3"/>
        <v>43525</v>
      </c>
      <c r="AK43" s="161">
        <f t="shared" ref="AK43:AN43" si="175">AL30</f>
        <v>0.007299171384</v>
      </c>
      <c r="AL43" s="161">
        <f t="shared" si="175"/>
        <v>0.006444567578</v>
      </c>
      <c r="AM43" s="161">
        <f t="shared" si="175"/>
        <v>0.001567076234</v>
      </c>
      <c r="AN43" s="161">
        <f t="shared" si="175"/>
        <v>0.00573209515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5"/>
        <v>43891</v>
      </c>
      <c r="AZ43" s="161">
        <f t="shared" ref="AZ43:BC43" si="176">BA30</f>
        <v>-0.01428552528</v>
      </c>
      <c r="BA43" s="161">
        <f t="shared" si="176"/>
        <v>0.006347495162</v>
      </c>
      <c r="BB43" s="161">
        <f t="shared" si="176"/>
        <v>0.0004590877678</v>
      </c>
      <c r="BC43" s="161">
        <f t="shared" si="176"/>
        <v>-0.01474461304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9"/>
        <v>42856</v>
      </c>
      <c r="G44" s="161">
        <f t="shared" ref="G44:J44" si="177">H31</f>
        <v>-0.05714271772</v>
      </c>
      <c r="H44" s="161">
        <f t="shared" si="177"/>
        <v>0.004587843883</v>
      </c>
      <c r="I44" s="161">
        <f t="shared" si="177"/>
        <v>0.01007748846</v>
      </c>
      <c r="J44" s="161">
        <f t="shared" si="177"/>
        <v>-0.06722020618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1"/>
        <v>43191</v>
      </c>
      <c r="V44" s="161">
        <f t="shared" ref="V44:Y44" si="178">W31</f>
        <v>-0.04624260505</v>
      </c>
      <c r="W44" s="161">
        <f t="shared" si="178"/>
        <v>0.00653317399</v>
      </c>
      <c r="X44" s="161">
        <f t="shared" si="178"/>
        <v>0.008244429453</v>
      </c>
      <c r="Y44" s="161">
        <f t="shared" si="178"/>
        <v>-0.0544870345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3"/>
        <v>43556</v>
      </c>
      <c r="AK44" s="161">
        <f t="shared" ref="AK44:AN44" si="179">AL31</f>
        <v>-0.007246279548</v>
      </c>
      <c r="AL44" s="161">
        <f t="shared" si="179"/>
        <v>0.008604712097</v>
      </c>
      <c r="AM44" s="161">
        <f t="shared" si="179"/>
        <v>0.002491216301</v>
      </c>
      <c r="AN44" s="161">
        <f t="shared" si="179"/>
        <v>-0.009737495849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5"/>
        <v>43983</v>
      </c>
      <c r="AZ44" s="161">
        <f t="shared" ref="AZ44:BC44" si="180">BA31</f>
        <v>0</v>
      </c>
      <c r="BA44" s="161">
        <f t="shared" si="180"/>
        <v>-0.01044727686</v>
      </c>
      <c r="BB44" s="161">
        <f t="shared" si="180"/>
        <v>-0.00998976285</v>
      </c>
      <c r="BC44" s="161">
        <f t="shared" si="180"/>
        <v>0.00998976285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9"/>
        <v>42887</v>
      </c>
      <c r="G45" s="161">
        <f t="shared" ref="G45:J45" si="181">H32</f>
        <v>-0.01818186246</v>
      </c>
      <c r="H45" s="161">
        <f t="shared" si="181"/>
        <v>0.004040556537</v>
      </c>
      <c r="I45" s="161">
        <f t="shared" si="181"/>
        <v>0.009615894276</v>
      </c>
      <c r="J45" s="161">
        <f t="shared" si="181"/>
        <v>-0.02779775674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1"/>
        <v>43221</v>
      </c>
      <c r="V45" s="161">
        <f t="shared" ref="V45:Y45" si="182">W32</f>
        <v>-0.006060925268</v>
      </c>
      <c r="W45" s="161">
        <f t="shared" si="182"/>
        <v>0.009760627279</v>
      </c>
      <c r="X45" s="161">
        <f t="shared" si="182"/>
        <v>0.01150164954</v>
      </c>
      <c r="Y45" s="161">
        <f t="shared" si="182"/>
        <v>-0.01756257481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3"/>
        <v>43647</v>
      </c>
      <c r="AK45" s="161">
        <f t="shared" ref="AK45:AN45" si="183">AL32</f>
        <v>0.007299171384</v>
      </c>
      <c r="AL45" s="161">
        <f t="shared" si="183"/>
        <v>0.002021502772</v>
      </c>
      <c r="AM45" s="161">
        <f t="shared" si="183"/>
        <v>-0.0003251728133</v>
      </c>
      <c r="AN45" s="161">
        <f t="shared" si="183"/>
        <v>0.007624344197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5"/>
        <v>44013</v>
      </c>
      <c r="AZ45" s="161">
        <f t="shared" ref="AZ45:BC45" si="184">BA32</f>
        <v>0</v>
      </c>
      <c r="BA45" s="161">
        <f t="shared" si="184"/>
        <v>0.003506726353</v>
      </c>
      <c r="BB45" s="161">
        <f t="shared" si="184"/>
        <v>-0.001308293706</v>
      </c>
      <c r="BC45" s="161">
        <f t="shared" si="184"/>
        <v>0.001308293706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9"/>
        <v>42979</v>
      </c>
      <c r="G46" s="161">
        <f t="shared" ref="G46:J46" si="185">H33</f>
        <v>-0.006172854819</v>
      </c>
      <c r="H46" s="161">
        <f t="shared" si="185"/>
        <v>-0.005733658848</v>
      </c>
      <c r="I46" s="161">
        <f t="shared" si="185"/>
        <v>0.001372105987</v>
      </c>
      <c r="J46" s="161">
        <f t="shared" si="185"/>
        <v>-0.007544960806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1"/>
        <v>43313</v>
      </c>
      <c r="V46" s="161">
        <f t="shared" ref="V46:Y46" si="186">W33</f>
        <v>-0.02439000484</v>
      </c>
      <c r="W46" s="161">
        <f t="shared" si="186"/>
        <v>0.00498383786</v>
      </c>
      <c r="X46" s="161">
        <f t="shared" si="186"/>
        <v>0.006680803797</v>
      </c>
      <c r="Y46" s="161">
        <f t="shared" si="186"/>
        <v>-0.03107080863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3"/>
        <v>43678</v>
      </c>
      <c r="AK46" s="161">
        <f t="shared" ref="AK46:AN46" si="187">AL33</f>
        <v>0</v>
      </c>
      <c r="AL46" s="161">
        <f t="shared" si="187"/>
        <v>-0.003877227851</v>
      </c>
      <c r="AM46" s="161">
        <f t="shared" si="187"/>
        <v>-0.002848732356</v>
      </c>
      <c r="AN46" s="161">
        <f t="shared" si="187"/>
        <v>0.002848732356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5"/>
        <v>44044</v>
      </c>
      <c r="AZ46" s="161">
        <f t="shared" ref="AZ46:BC46" si="188">BA33</f>
        <v>0</v>
      </c>
      <c r="BA46" s="161">
        <f t="shared" si="188"/>
        <v>-0.008545475914</v>
      </c>
      <c r="BB46" s="161">
        <f t="shared" si="188"/>
        <v>-0.008806559295</v>
      </c>
      <c r="BC46" s="161">
        <f t="shared" si="188"/>
        <v>0.008806559295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9"/>
        <v>43009</v>
      </c>
      <c r="G47" s="161">
        <f t="shared" ref="G47:J47" si="189">H34</f>
        <v>-0.03726717377</v>
      </c>
      <c r="H47" s="161">
        <f t="shared" si="189"/>
        <v>-0.001211354226</v>
      </c>
      <c r="I47" s="161">
        <f t="shared" si="189"/>
        <v>0.005186317196</v>
      </c>
      <c r="J47" s="161">
        <f t="shared" si="189"/>
        <v>-0.04245349096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1"/>
        <v>43344</v>
      </c>
      <c r="V47" s="161">
        <f t="shared" ref="V47:Y47" si="190">W34</f>
        <v>0.01875004709</v>
      </c>
      <c r="W47" s="161">
        <f t="shared" si="190"/>
        <v>-0.001920003809</v>
      </c>
      <c r="X47" s="161">
        <f t="shared" si="190"/>
        <v>-0.0002867120038</v>
      </c>
      <c r="Y47" s="161">
        <f t="shared" si="190"/>
        <v>0.0190367591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3"/>
        <v>43709</v>
      </c>
      <c r="AK47" s="161">
        <f t="shared" ref="AK47:AN47" si="191">AL34</f>
        <v>0.0144925591</v>
      </c>
      <c r="AL47" s="161">
        <f t="shared" si="191"/>
        <v>0.001499477793</v>
      </c>
      <c r="AM47" s="161">
        <f t="shared" si="191"/>
        <v>-0.0005485024073</v>
      </c>
      <c r="AN47" s="161">
        <f t="shared" si="191"/>
        <v>0.0150410615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5"/>
        <v>44075</v>
      </c>
      <c r="AZ47" s="161">
        <f t="shared" ref="AZ47:BC47" si="192">BA34</f>
        <v>-0.02898548096</v>
      </c>
      <c r="BA47" s="161">
        <f t="shared" si="192"/>
        <v>0.007839617996</v>
      </c>
      <c r="BB47" s="161">
        <f t="shared" si="192"/>
        <v>0.001387410496</v>
      </c>
      <c r="BC47" s="161">
        <f t="shared" si="192"/>
        <v>-0.03037289146</v>
      </c>
      <c r="BD47" s="157"/>
      <c r="BE47" s="157"/>
      <c r="BF47" s="157"/>
      <c r="BG47" s="157"/>
      <c r="BH47" s="157"/>
      <c r="BI47" s="157"/>
      <c r="BJ47" s="157"/>
    </row>
    <row r="48">
      <c r="A48" s="220"/>
      <c r="B48" s="122"/>
      <c r="C48" s="122"/>
      <c r="D48" s="122"/>
      <c r="E48" s="122"/>
      <c r="H48" s="5"/>
      <c r="I48" s="5"/>
      <c r="P48" s="220"/>
      <c r="Q48" s="122"/>
      <c r="R48" s="122"/>
      <c r="S48" s="122"/>
      <c r="T48" s="122"/>
      <c r="W48" s="5"/>
      <c r="AE48" s="220"/>
      <c r="AF48" s="122"/>
      <c r="AG48" s="122"/>
      <c r="AH48" s="122"/>
      <c r="AI48" s="122"/>
      <c r="AL48" s="5"/>
      <c r="AM48" s="5"/>
      <c r="AT48" s="220"/>
      <c r="AU48" s="122"/>
      <c r="AV48" s="122"/>
      <c r="AW48" s="122"/>
      <c r="AX48" s="122"/>
      <c r="BA48" s="5"/>
      <c r="BB48" s="5"/>
    </row>
    <row r="49">
      <c r="A49" s="220"/>
      <c r="B49" s="122"/>
      <c r="C49" s="122"/>
      <c r="D49" s="122"/>
      <c r="E49" s="122"/>
      <c r="F49" s="1" t="s">
        <v>1320</v>
      </c>
      <c r="H49" s="221"/>
      <c r="I49" s="221"/>
      <c r="J49" s="14"/>
      <c r="K49" s="14"/>
      <c r="L49" s="14"/>
      <c r="M49" s="14"/>
      <c r="N49" s="14"/>
      <c r="P49" s="220"/>
      <c r="Q49" s="122"/>
      <c r="R49" s="122"/>
      <c r="S49" s="122"/>
      <c r="T49" s="122"/>
      <c r="U49" s="1" t="s">
        <v>1320</v>
      </c>
      <c r="W49" s="221"/>
      <c r="X49" s="14"/>
      <c r="Y49" s="14"/>
      <c r="Z49" s="14"/>
      <c r="AA49" s="14"/>
      <c r="AB49" s="14"/>
      <c r="AC49" s="14"/>
      <c r="AE49" s="220"/>
      <c r="AF49" s="122"/>
      <c r="AG49" s="122"/>
      <c r="AH49" s="122"/>
      <c r="AI49" s="122"/>
      <c r="AJ49" s="1" t="s">
        <v>1320</v>
      </c>
      <c r="AL49" s="221"/>
      <c r="AM49" s="221"/>
      <c r="AN49" s="14"/>
      <c r="AO49" s="14"/>
      <c r="AP49" s="14"/>
      <c r="AQ49" s="14"/>
      <c r="AR49" s="14"/>
      <c r="AT49" s="220"/>
      <c r="AU49" s="122"/>
      <c r="AV49" s="122"/>
      <c r="AW49" s="122"/>
      <c r="AX49" s="122"/>
      <c r="AY49" s="1" t="s">
        <v>1320</v>
      </c>
      <c r="BA49" s="221"/>
      <c r="BB49" s="221"/>
      <c r="BC49" s="14"/>
      <c r="BD49" s="14"/>
      <c r="BE49" s="14"/>
      <c r="BF49" s="14"/>
      <c r="BG49" s="14"/>
      <c r="BH49" s="14"/>
      <c r="BI49" s="14"/>
      <c r="BJ49" s="14"/>
    </row>
    <row r="50">
      <c r="A50" s="220"/>
      <c r="B50" s="122"/>
      <c r="C50" s="122"/>
      <c r="D50" s="122"/>
      <c r="E50" s="122"/>
      <c r="F50" s="14"/>
      <c r="G50" s="14"/>
      <c r="H50" s="221"/>
      <c r="I50" s="221"/>
      <c r="J50" s="14"/>
      <c r="K50" s="14"/>
      <c r="L50" s="14"/>
      <c r="M50" s="14"/>
      <c r="N50" s="14"/>
      <c r="P50" s="220"/>
      <c r="Q50" s="122"/>
      <c r="R50" s="122"/>
      <c r="S50" s="122"/>
      <c r="T50" s="122"/>
      <c r="U50" s="14"/>
      <c r="V50" s="14"/>
      <c r="W50" s="221"/>
      <c r="X50" s="14"/>
      <c r="Y50" s="14"/>
      <c r="Z50" s="14"/>
      <c r="AA50" s="14"/>
      <c r="AB50" s="14"/>
      <c r="AC50" s="14"/>
      <c r="AE50" s="220"/>
      <c r="AF50" s="122"/>
      <c r="AG50" s="122"/>
      <c r="AH50" s="122"/>
      <c r="AI50" s="122"/>
      <c r="AJ50" s="14"/>
      <c r="AK50" s="14"/>
      <c r="AL50" s="221"/>
      <c r="AM50" s="221"/>
      <c r="AN50" s="14"/>
      <c r="AO50" s="14"/>
      <c r="AP50" s="14"/>
      <c r="AQ50" s="14"/>
      <c r="AR50" s="14"/>
      <c r="AT50" s="220"/>
      <c r="AU50" s="122"/>
      <c r="AV50" s="122"/>
      <c r="AW50" s="122"/>
      <c r="AX50" s="122"/>
      <c r="AY50" s="14"/>
      <c r="AZ50" s="14"/>
      <c r="BA50" s="221"/>
      <c r="BB50" s="221"/>
      <c r="BC50" s="14"/>
      <c r="BD50" s="14"/>
      <c r="BE50" s="14"/>
      <c r="BF50" s="14"/>
      <c r="BG50" s="14"/>
      <c r="BH50" s="14"/>
      <c r="BI50" s="14"/>
      <c r="BJ50" s="14"/>
    </row>
    <row r="51">
      <c r="A51" s="220"/>
      <c r="B51" s="122"/>
      <c r="C51" s="122"/>
      <c r="D51" s="122"/>
      <c r="E51" s="122"/>
      <c r="F51" s="164" t="s">
        <v>1321</v>
      </c>
      <c r="G51" s="11"/>
      <c r="H51" s="221"/>
      <c r="I51" s="221"/>
      <c r="J51" s="14"/>
      <c r="K51" s="14"/>
      <c r="L51" s="14"/>
      <c r="M51" s="14"/>
      <c r="N51" s="14"/>
      <c r="P51" s="220"/>
      <c r="Q51" s="122"/>
      <c r="R51" s="122"/>
      <c r="S51" s="122"/>
      <c r="T51" s="122"/>
      <c r="U51" s="164" t="s">
        <v>1321</v>
      </c>
      <c r="V51" s="11"/>
      <c r="W51" s="221"/>
      <c r="X51" s="14"/>
      <c r="Y51" s="14"/>
      <c r="Z51" s="14"/>
      <c r="AA51" s="14"/>
      <c r="AB51" s="14"/>
      <c r="AC51" s="14"/>
      <c r="AE51" s="220"/>
      <c r="AF51" s="122"/>
      <c r="AG51" s="122"/>
      <c r="AH51" s="122"/>
      <c r="AI51" s="122"/>
      <c r="AJ51" s="164" t="s">
        <v>1321</v>
      </c>
      <c r="AK51" s="11"/>
      <c r="AL51" s="221"/>
      <c r="AM51" s="221"/>
      <c r="AN51" s="14"/>
      <c r="AO51" s="14"/>
      <c r="AP51" s="14"/>
      <c r="AQ51" s="14"/>
      <c r="AR51" s="14"/>
      <c r="AT51" s="220"/>
      <c r="AU51" s="122"/>
      <c r="AV51" s="122"/>
      <c r="AW51" s="122"/>
      <c r="AX51" s="122"/>
      <c r="AY51" s="164" t="s">
        <v>1321</v>
      </c>
      <c r="AZ51" s="11"/>
      <c r="BA51" s="221"/>
      <c r="BB51" s="221"/>
      <c r="BC51" s="14"/>
      <c r="BD51" s="14"/>
      <c r="BE51" s="14"/>
      <c r="BF51" s="14"/>
      <c r="BG51" s="14"/>
      <c r="BH51" s="14"/>
      <c r="BI51" s="14"/>
      <c r="BJ51" s="14"/>
    </row>
    <row r="52">
      <c r="A52" s="220"/>
      <c r="B52" s="122"/>
      <c r="C52" s="122"/>
      <c r="D52" s="122"/>
      <c r="E52" s="122"/>
      <c r="F52" s="1" t="s">
        <v>1322</v>
      </c>
      <c r="G52" s="166">
        <v>0.102355</v>
      </c>
      <c r="H52" s="221"/>
      <c r="I52" s="221"/>
      <c r="J52" s="14"/>
      <c r="K52" s="14"/>
      <c r="L52" s="14"/>
      <c r="M52" s="14"/>
      <c r="N52" s="14"/>
      <c r="P52" s="220"/>
      <c r="Q52" s="122"/>
      <c r="R52" s="122"/>
      <c r="S52" s="122"/>
      <c r="T52" s="122"/>
      <c r="U52" s="1" t="s">
        <v>1322</v>
      </c>
      <c r="V52" s="166">
        <v>0.139501</v>
      </c>
      <c r="W52" s="221"/>
      <c r="X52" s="14"/>
      <c r="Y52" s="14"/>
      <c r="Z52" s="14"/>
      <c r="AA52" s="14"/>
      <c r="AB52" s="14"/>
      <c r="AC52" s="14"/>
      <c r="AE52" s="220"/>
      <c r="AF52" s="122"/>
      <c r="AG52" s="122"/>
      <c r="AH52" s="122"/>
      <c r="AI52" s="122"/>
      <c r="AJ52" s="1" t="s">
        <v>1322</v>
      </c>
      <c r="AK52" s="166">
        <v>0.270116</v>
      </c>
      <c r="AL52" s="221"/>
      <c r="AM52" s="221"/>
      <c r="AN52" s="14"/>
      <c r="AO52" s="14"/>
      <c r="AP52" s="14"/>
      <c r="AQ52" s="14"/>
      <c r="AR52" s="14"/>
      <c r="AT52" s="220"/>
      <c r="AU52" s="122"/>
      <c r="AV52" s="122"/>
      <c r="AW52" s="122"/>
      <c r="AX52" s="122"/>
      <c r="AY52" s="1" t="s">
        <v>1322</v>
      </c>
      <c r="AZ52" s="166">
        <v>0.142402</v>
      </c>
      <c r="BA52" s="221"/>
      <c r="BB52" s="221"/>
      <c r="BC52" s="14"/>
      <c r="BD52" s="14"/>
      <c r="BE52" s="14"/>
      <c r="BF52" s="14"/>
      <c r="BG52" s="14"/>
      <c r="BH52" s="14"/>
      <c r="BI52" s="14"/>
      <c r="BJ52" s="14"/>
    </row>
    <row r="53">
      <c r="A53" s="220"/>
      <c r="B53" s="122"/>
      <c r="C53" s="122"/>
      <c r="D53" s="122"/>
      <c r="E53" s="122"/>
      <c r="F53" s="1" t="s">
        <v>1323</v>
      </c>
      <c r="G53" s="166">
        <v>0.010476</v>
      </c>
      <c r="H53" s="221"/>
      <c r="I53" s="221"/>
      <c r="J53" s="14"/>
      <c r="K53" s="14"/>
      <c r="L53" s="14"/>
      <c r="M53" s="14"/>
      <c r="N53" s="14"/>
      <c r="P53" s="220"/>
      <c r="Q53" s="122"/>
      <c r="R53" s="122"/>
      <c r="S53" s="122"/>
      <c r="T53" s="122"/>
      <c r="U53" s="1" t="s">
        <v>1323</v>
      </c>
      <c r="V53" s="166">
        <v>0.01946</v>
      </c>
      <c r="W53" s="221"/>
      <c r="X53" s="14"/>
      <c r="Y53" s="14"/>
      <c r="Z53" s="14"/>
      <c r="AA53" s="14"/>
      <c r="AB53" s="14"/>
      <c r="AC53" s="14"/>
      <c r="AE53" s="220"/>
      <c r="AF53" s="122"/>
      <c r="AG53" s="122"/>
      <c r="AH53" s="122"/>
      <c r="AI53" s="122"/>
      <c r="AJ53" s="1" t="s">
        <v>1323</v>
      </c>
      <c r="AK53" s="166">
        <v>0.072963</v>
      </c>
      <c r="AL53" s="221"/>
      <c r="AM53" s="221"/>
      <c r="AN53" s="14"/>
      <c r="AO53" s="14"/>
      <c r="AP53" s="14"/>
      <c r="AQ53" s="14"/>
      <c r="AR53" s="14"/>
      <c r="AT53" s="220"/>
      <c r="AU53" s="122"/>
      <c r="AV53" s="122"/>
      <c r="AW53" s="122"/>
      <c r="AX53" s="122"/>
      <c r="AY53" s="1" t="s">
        <v>1323</v>
      </c>
      <c r="AZ53" s="166">
        <v>0.020278</v>
      </c>
      <c r="BA53" s="221"/>
      <c r="BB53" s="221"/>
      <c r="BC53" s="14"/>
      <c r="BD53" s="14"/>
      <c r="BE53" s="14"/>
      <c r="BF53" s="14"/>
      <c r="BG53" s="14"/>
      <c r="BH53" s="14"/>
      <c r="BI53" s="14"/>
      <c r="BJ53" s="14"/>
    </row>
    <row r="54">
      <c r="A54" s="220"/>
      <c r="B54" s="122"/>
      <c r="C54" s="122"/>
      <c r="D54" s="122"/>
      <c r="E54" s="122"/>
      <c r="F54" s="1" t="s">
        <v>1324</v>
      </c>
      <c r="G54" s="166">
        <v>-0.02251</v>
      </c>
      <c r="H54" s="221"/>
      <c r="I54" s="221"/>
      <c r="J54" s="14"/>
      <c r="K54" s="14"/>
      <c r="L54" s="14"/>
      <c r="M54" s="14"/>
      <c r="N54" s="14"/>
      <c r="P54" s="220"/>
      <c r="Q54" s="122"/>
      <c r="R54" s="122"/>
      <c r="S54" s="122"/>
      <c r="T54" s="122"/>
      <c r="U54" s="1" t="s">
        <v>1324</v>
      </c>
      <c r="V54" s="166">
        <v>-0.01322</v>
      </c>
      <c r="W54" s="221"/>
      <c r="X54" s="14"/>
      <c r="Y54" s="14"/>
      <c r="Z54" s="14"/>
      <c r="AA54" s="14"/>
      <c r="AB54" s="14"/>
      <c r="AC54" s="14"/>
      <c r="AE54" s="220"/>
      <c r="AF54" s="122"/>
      <c r="AG54" s="122"/>
      <c r="AH54" s="122"/>
      <c r="AI54" s="122"/>
      <c r="AJ54" s="1" t="s">
        <v>1324</v>
      </c>
      <c r="AK54" s="166">
        <v>0.042062</v>
      </c>
      <c r="AL54" s="221"/>
      <c r="AM54" s="221"/>
      <c r="AN54" s="14"/>
      <c r="AO54" s="14"/>
      <c r="AP54" s="14"/>
      <c r="AQ54" s="14"/>
      <c r="AR54" s="14"/>
      <c r="AT54" s="220"/>
      <c r="AU54" s="122"/>
      <c r="AV54" s="122"/>
      <c r="AW54" s="122"/>
      <c r="AX54" s="122"/>
      <c r="AY54" s="1" t="s">
        <v>1324</v>
      </c>
      <c r="AZ54" s="166">
        <v>-0.01238</v>
      </c>
      <c r="BA54" s="221"/>
      <c r="BB54" s="221"/>
      <c r="BC54" s="14"/>
      <c r="BD54" s="14"/>
      <c r="BE54" s="14"/>
      <c r="BF54" s="14"/>
      <c r="BG54" s="14"/>
      <c r="BH54" s="14"/>
      <c r="BI54" s="14"/>
      <c r="BJ54" s="14"/>
    </row>
    <row r="55">
      <c r="A55" s="220"/>
      <c r="B55" s="122"/>
      <c r="C55" s="122"/>
      <c r="D55" s="122"/>
      <c r="E55" s="122"/>
      <c r="F55" s="1" t="s">
        <v>1325</v>
      </c>
      <c r="G55" s="166">
        <v>0.070284</v>
      </c>
      <c r="H55" s="221"/>
      <c r="I55" s="221"/>
      <c r="J55" s="14"/>
      <c r="K55" s="14"/>
      <c r="L55" s="14"/>
      <c r="M55" s="14"/>
      <c r="N55" s="14"/>
      <c r="P55" s="220"/>
      <c r="Q55" s="122"/>
      <c r="R55" s="122"/>
      <c r="S55" s="122"/>
      <c r="T55" s="122"/>
      <c r="U55" s="1" t="s">
        <v>1325</v>
      </c>
      <c r="V55" s="166">
        <v>0.047574</v>
      </c>
      <c r="W55" s="221"/>
      <c r="X55" s="14"/>
      <c r="Y55" s="14"/>
      <c r="Z55" s="14"/>
      <c r="AA55" s="14"/>
      <c r="AB55" s="14"/>
      <c r="AC55" s="14"/>
      <c r="AE55" s="220"/>
      <c r="AF55" s="122"/>
      <c r="AG55" s="122"/>
      <c r="AH55" s="122"/>
      <c r="AI55" s="122"/>
      <c r="AJ55" s="1" t="s">
        <v>1325</v>
      </c>
      <c r="AK55" s="166">
        <v>0.01068</v>
      </c>
      <c r="AL55" s="221"/>
      <c r="AM55" s="221"/>
      <c r="AN55" s="14"/>
      <c r="AO55" s="14"/>
      <c r="AP55" s="14"/>
      <c r="AQ55" s="14"/>
      <c r="AR55" s="14"/>
      <c r="AT55" s="220"/>
      <c r="AU55" s="122"/>
      <c r="AV55" s="122"/>
      <c r="AW55" s="122"/>
      <c r="AX55" s="122"/>
      <c r="AY55" s="1" t="s">
        <v>1325</v>
      </c>
      <c r="AZ55" s="166">
        <v>0.029924</v>
      </c>
      <c r="BA55" s="221"/>
      <c r="BB55" s="221"/>
      <c r="BC55" s="14"/>
      <c r="BD55" s="14"/>
      <c r="BE55" s="14"/>
      <c r="BF55" s="14"/>
      <c r="BG55" s="14"/>
      <c r="BH55" s="14"/>
      <c r="BI55" s="14"/>
      <c r="BJ55" s="14"/>
    </row>
    <row r="56">
      <c r="A56" s="220"/>
      <c r="B56" s="122"/>
      <c r="C56" s="122"/>
      <c r="D56" s="122"/>
      <c r="E56" s="122"/>
      <c r="F56" s="169" t="s">
        <v>1326</v>
      </c>
      <c r="G56" s="168">
        <v>32.0</v>
      </c>
      <c r="H56" s="221"/>
      <c r="I56" s="221"/>
      <c r="J56" s="14"/>
      <c r="K56" s="14"/>
      <c r="L56" s="14"/>
      <c r="M56" s="14"/>
      <c r="N56" s="14"/>
      <c r="P56" s="220"/>
      <c r="Q56" s="122"/>
      <c r="R56" s="122"/>
      <c r="S56" s="122"/>
      <c r="T56" s="122"/>
      <c r="U56" s="169" t="s">
        <v>1326</v>
      </c>
      <c r="V56" s="168">
        <v>32.0</v>
      </c>
      <c r="W56" s="221"/>
      <c r="X56" s="14"/>
      <c r="Y56" s="14"/>
      <c r="Z56" s="14"/>
      <c r="AA56" s="14"/>
      <c r="AB56" s="14"/>
      <c r="AC56" s="14"/>
      <c r="AE56" s="220"/>
      <c r="AF56" s="122"/>
      <c r="AG56" s="122"/>
      <c r="AH56" s="122"/>
      <c r="AI56" s="122"/>
      <c r="AJ56" s="169" t="s">
        <v>1326</v>
      </c>
      <c r="AK56" s="168">
        <v>32.0</v>
      </c>
      <c r="AL56" s="221"/>
      <c r="AM56" s="221"/>
      <c r="AN56" s="14"/>
      <c r="AO56" s="14"/>
      <c r="AP56" s="14"/>
      <c r="AQ56" s="14"/>
      <c r="AR56" s="14"/>
      <c r="AT56" s="220"/>
      <c r="AU56" s="122"/>
      <c r="AV56" s="122"/>
      <c r="AW56" s="122"/>
      <c r="AX56" s="122"/>
      <c r="AY56" s="169" t="s">
        <v>1326</v>
      </c>
      <c r="AZ56" s="168">
        <v>32.0</v>
      </c>
      <c r="BA56" s="221"/>
      <c r="BB56" s="221"/>
      <c r="BC56" s="14"/>
      <c r="BD56" s="14"/>
      <c r="BE56" s="14"/>
      <c r="BF56" s="14"/>
      <c r="BG56" s="14"/>
      <c r="BH56" s="14"/>
      <c r="BI56" s="14"/>
      <c r="BJ56" s="14"/>
    </row>
    <row r="57">
      <c r="A57" s="220"/>
      <c r="B57" s="122"/>
      <c r="C57" s="122"/>
      <c r="D57" s="122"/>
      <c r="E57" s="122"/>
      <c r="F57" s="14"/>
      <c r="G57" s="14"/>
      <c r="H57" s="221"/>
      <c r="I57" s="221"/>
      <c r="J57" s="14"/>
      <c r="K57" s="14"/>
      <c r="L57" s="14"/>
      <c r="M57" s="14"/>
      <c r="N57" s="14"/>
      <c r="P57" s="220"/>
      <c r="Q57" s="122"/>
      <c r="R57" s="122"/>
      <c r="S57" s="122"/>
      <c r="T57" s="122"/>
      <c r="U57" s="14"/>
      <c r="V57" s="14"/>
      <c r="W57" s="221"/>
      <c r="X57" s="14"/>
      <c r="Y57" s="14"/>
      <c r="Z57" s="14"/>
      <c r="AA57" s="14"/>
      <c r="AB57" s="14"/>
      <c r="AC57" s="14"/>
      <c r="AE57" s="220"/>
      <c r="AF57" s="122"/>
      <c r="AG57" s="122"/>
      <c r="AH57" s="122"/>
      <c r="AI57" s="122"/>
      <c r="AJ57" s="14"/>
      <c r="AK57" s="14"/>
      <c r="AL57" s="221"/>
      <c r="AM57" s="221"/>
      <c r="AN57" s="14"/>
      <c r="AO57" s="14"/>
      <c r="AP57" s="14"/>
      <c r="AQ57" s="14"/>
      <c r="AR57" s="14"/>
      <c r="AT57" s="220"/>
      <c r="AU57" s="122"/>
      <c r="AV57" s="122"/>
      <c r="AW57" s="122"/>
      <c r="AX57" s="122"/>
      <c r="AY57" s="14"/>
      <c r="AZ57" s="14"/>
      <c r="BA57" s="221"/>
      <c r="BB57" s="221"/>
      <c r="BC57" s="14"/>
      <c r="BD57" s="14"/>
      <c r="BE57" s="14"/>
      <c r="BF57" s="14"/>
      <c r="BG57" s="14"/>
      <c r="BH57" s="14"/>
      <c r="BI57" s="14"/>
      <c r="BJ57" s="14"/>
    </row>
    <row r="58">
      <c r="A58" s="220"/>
      <c r="B58" s="122"/>
      <c r="C58" s="122"/>
      <c r="D58" s="122"/>
      <c r="E58" s="122"/>
      <c r="F58" s="1" t="s">
        <v>1327</v>
      </c>
      <c r="G58" s="14"/>
      <c r="H58" s="221"/>
      <c r="I58" s="221"/>
      <c r="J58" s="14"/>
      <c r="K58" s="14"/>
      <c r="L58" s="14"/>
      <c r="M58" s="14"/>
      <c r="N58" s="14"/>
      <c r="P58" s="220"/>
      <c r="Q58" s="122"/>
      <c r="R58" s="122"/>
      <c r="S58" s="122"/>
      <c r="T58" s="122"/>
      <c r="U58" s="1" t="s">
        <v>1327</v>
      </c>
      <c r="V58" s="14"/>
      <c r="W58" s="221"/>
      <c r="X58" s="14"/>
      <c r="Y58" s="14"/>
      <c r="Z58" s="14"/>
      <c r="AA58" s="14"/>
      <c r="AB58" s="14"/>
      <c r="AC58" s="14"/>
      <c r="AE58" s="220"/>
      <c r="AF58" s="122"/>
      <c r="AG58" s="122"/>
      <c r="AH58" s="122"/>
      <c r="AI58" s="122"/>
      <c r="AJ58" s="1" t="s">
        <v>1327</v>
      </c>
      <c r="AK58" s="14"/>
      <c r="AL58" s="221"/>
      <c r="AM58" s="221"/>
      <c r="AN58" s="14"/>
      <c r="AO58" s="14"/>
      <c r="AP58" s="14"/>
      <c r="AQ58" s="14"/>
      <c r="AR58" s="14"/>
      <c r="AT58" s="220"/>
      <c r="AU58" s="122"/>
      <c r="AV58" s="122"/>
      <c r="AW58" s="122"/>
      <c r="AX58" s="122"/>
      <c r="AY58" s="1" t="s">
        <v>1327</v>
      </c>
      <c r="AZ58" s="14"/>
      <c r="BA58" s="221"/>
      <c r="BB58" s="221"/>
      <c r="BC58" s="14"/>
      <c r="BD58" s="14"/>
      <c r="BE58" s="14"/>
      <c r="BF58" s="14"/>
      <c r="BG58" s="14"/>
      <c r="BH58" s="14"/>
      <c r="BI58" s="14"/>
      <c r="BJ58" s="14"/>
    </row>
    <row r="59">
      <c r="A59" s="220"/>
      <c r="B59" s="122"/>
      <c r="C59" s="122"/>
      <c r="D59" s="122"/>
      <c r="E59" s="122"/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P59" s="220"/>
      <c r="Q59" s="122"/>
      <c r="R59" s="122"/>
      <c r="S59" s="122"/>
      <c r="T59" s="122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E59" s="220"/>
      <c r="AF59" s="122"/>
      <c r="AG59" s="122"/>
      <c r="AH59" s="122"/>
      <c r="AI59" s="122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T59" s="220"/>
      <c r="AU59" s="122"/>
      <c r="AV59" s="122"/>
      <c r="AW59" s="122"/>
      <c r="AX59" s="122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A60" s="220"/>
      <c r="B60" s="122"/>
      <c r="C60" s="122"/>
      <c r="D60" s="122"/>
      <c r="E60" s="122"/>
      <c r="F60" s="1" t="s">
        <v>1332</v>
      </c>
      <c r="G60" s="166">
        <v>1.0</v>
      </c>
      <c r="H60" s="166">
        <v>0.001569</v>
      </c>
      <c r="I60" s="166">
        <v>0.001569</v>
      </c>
      <c r="J60" s="166">
        <v>0.317621</v>
      </c>
      <c r="K60" s="166">
        <v>0.57723</v>
      </c>
      <c r="L60" s="14"/>
      <c r="M60" s="14"/>
      <c r="N60" s="14"/>
      <c r="P60" s="220"/>
      <c r="Q60" s="122"/>
      <c r="R60" s="122"/>
      <c r="S60" s="122"/>
      <c r="T60" s="122"/>
      <c r="U60" s="1" t="s">
        <v>1332</v>
      </c>
      <c r="V60" s="166">
        <v>1.0</v>
      </c>
      <c r="W60" s="166">
        <v>0.001348</v>
      </c>
      <c r="X60" s="166">
        <v>0.001348</v>
      </c>
      <c r="Y60" s="166">
        <v>0.595399</v>
      </c>
      <c r="Z60" s="166">
        <v>0.446375</v>
      </c>
      <c r="AA60" s="14"/>
      <c r="AB60" s="14"/>
      <c r="AC60" s="14"/>
      <c r="AE60" s="220"/>
      <c r="AF60" s="122"/>
      <c r="AG60" s="122"/>
      <c r="AH60" s="122"/>
      <c r="AI60" s="122"/>
      <c r="AJ60" s="1" t="s">
        <v>1332</v>
      </c>
      <c r="AK60" s="166">
        <v>1.0</v>
      </c>
      <c r="AL60" s="166">
        <v>2.69E-4</v>
      </c>
      <c r="AM60" s="166">
        <v>2.69E-4</v>
      </c>
      <c r="AN60" s="166">
        <v>2.361165</v>
      </c>
      <c r="AO60" s="166">
        <v>0.13487</v>
      </c>
      <c r="AP60" s="14"/>
      <c r="AQ60" s="14"/>
      <c r="AR60" s="14"/>
      <c r="AT60" s="220"/>
      <c r="AU60" s="122"/>
      <c r="AV60" s="122"/>
      <c r="AW60" s="122"/>
      <c r="AX60" s="122"/>
      <c r="AY60" s="1" t="s">
        <v>1332</v>
      </c>
      <c r="AZ60" s="166">
        <v>1.0</v>
      </c>
      <c r="BA60" s="166">
        <v>5.56E-4</v>
      </c>
      <c r="BB60" s="166">
        <v>5.56E-4</v>
      </c>
      <c r="BC60" s="166">
        <v>0.620938</v>
      </c>
      <c r="BD60" s="166">
        <v>0.436881</v>
      </c>
      <c r="BE60" s="14"/>
      <c r="BF60" s="14"/>
      <c r="BG60" s="14"/>
      <c r="BH60" s="14"/>
      <c r="BI60" s="14"/>
      <c r="BJ60" s="14"/>
    </row>
    <row r="61">
      <c r="A61" s="220"/>
      <c r="B61" s="122"/>
      <c r="C61" s="122"/>
      <c r="D61" s="122"/>
      <c r="E61" s="122"/>
      <c r="F61" s="1" t="s">
        <v>1333</v>
      </c>
      <c r="G61" s="166">
        <v>30.0</v>
      </c>
      <c r="H61" s="166">
        <v>0.148196</v>
      </c>
      <c r="I61" s="166">
        <v>0.00494</v>
      </c>
      <c r="J61" s="14"/>
      <c r="K61" s="14"/>
      <c r="L61" s="14"/>
      <c r="M61" s="14"/>
      <c r="N61" s="14"/>
      <c r="P61" s="220"/>
      <c r="Q61" s="122"/>
      <c r="R61" s="122"/>
      <c r="S61" s="122"/>
      <c r="T61" s="122"/>
      <c r="U61" s="1" t="s">
        <v>1333</v>
      </c>
      <c r="V61" s="166">
        <v>30.0</v>
      </c>
      <c r="W61" s="166">
        <v>0.0679</v>
      </c>
      <c r="X61" s="166">
        <v>0.002263</v>
      </c>
      <c r="Y61" s="14"/>
      <c r="Z61" s="14"/>
      <c r="AA61" s="14"/>
      <c r="AB61" s="14"/>
      <c r="AC61" s="14"/>
      <c r="AE61" s="220"/>
      <c r="AF61" s="122"/>
      <c r="AG61" s="122"/>
      <c r="AH61" s="122"/>
      <c r="AI61" s="122"/>
      <c r="AJ61" s="1" t="s">
        <v>1333</v>
      </c>
      <c r="AK61" s="166">
        <v>30.0</v>
      </c>
      <c r="AL61" s="166">
        <v>0.003422</v>
      </c>
      <c r="AM61" s="166">
        <v>1.14E-4</v>
      </c>
      <c r="AN61" s="14"/>
      <c r="AO61" s="14"/>
      <c r="AP61" s="14"/>
      <c r="AQ61" s="14"/>
      <c r="AR61" s="14"/>
      <c r="AT61" s="220"/>
      <c r="AU61" s="122"/>
      <c r="AV61" s="122"/>
      <c r="AW61" s="122"/>
      <c r="AX61" s="122"/>
      <c r="AY61" s="1" t="s">
        <v>1333</v>
      </c>
      <c r="AZ61" s="166">
        <v>30.0</v>
      </c>
      <c r="BA61" s="166">
        <v>0.026864</v>
      </c>
      <c r="BB61" s="166">
        <v>8.95E-4</v>
      </c>
      <c r="BC61" s="14"/>
      <c r="BD61" s="14"/>
      <c r="BE61" s="14"/>
      <c r="BF61" s="14"/>
      <c r="BG61" s="14"/>
      <c r="BH61" s="14"/>
      <c r="BI61" s="14"/>
      <c r="BJ61" s="14"/>
    </row>
    <row r="62">
      <c r="A62" s="220"/>
      <c r="B62" s="122"/>
      <c r="C62" s="122"/>
      <c r="D62" s="122"/>
      <c r="E62" s="122"/>
      <c r="F62" s="169" t="s">
        <v>1334</v>
      </c>
      <c r="G62" s="168">
        <v>31.0</v>
      </c>
      <c r="H62" s="168">
        <v>0.149765</v>
      </c>
      <c r="I62" s="222"/>
      <c r="J62" s="173"/>
      <c r="K62" s="173"/>
      <c r="L62" s="14"/>
      <c r="M62" s="14"/>
      <c r="N62" s="14"/>
      <c r="P62" s="220"/>
      <c r="Q62" s="122"/>
      <c r="R62" s="122"/>
      <c r="S62" s="122"/>
      <c r="T62" s="122"/>
      <c r="U62" s="169" t="s">
        <v>1334</v>
      </c>
      <c r="V62" s="168">
        <v>31.0</v>
      </c>
      <c r="W62" s="168">
        <v>0.069247</v>
      </c>
      <c r="X62" s="173"/>
      <c r="Y62" s="173"/>
      <c r="Z62" s="173"/>
      <c r="AA62" s="14"/>
      <c r="AB62" s="14"/>
      <c r="AC62" s="14"/>
      <c r="AE62" s="220"/>
      <c r="AF62" s="122"/>
      <c r="AG62" s="122"/>
      <c r="AH62" s="122"/>
      <c r="AI62" s="122"/>
      <c r="AJ62" s="169" t="s">
        <v>1334</v>
      </c>
      <c r="AK62" s="168">
        <v>31.0</v>
      </c>
      <c r="AL62" s="168">
        <v>0.003691</v>
      </c>
      <c r="AM62" s="222"/>
      <c r="AN62" s="173"/>
      <c r="AO62" s="173"/>
      <c r="AP62" s="14"/>
      <c r="AQ62" s="14"/>
      <c r="AR62" s="14"/>
      <c r="AT62" s="220"/>
      <c r="AU62" s="122"/>
      <c r="AV62" s="122"/>
      <c r="AW62" s="122"/>
      <c r="AX62" s="122"/>
      <c r="AY62" s="169" t="s">
        <v>1334</v>
      </c>
      <c r="AZ62" s="168">
        <v>31.0</v>
      </c>
      <c r="BA62" s="168">
        <v>0.02742</v>
      </c>
      <c r="BB62" s="222"/>
      <c r="BC62" s="173"/>
      <c r="BD62" s="173"/>
      <c r="BE62" s="14"/>
      <c r="BF62" s="14"/>
      <c r="BG62" s="14"/>
      <c r="BH62" s="14"/>
      <c r="BI62" s="14"/>
      <c r="BJ62" s="14"/>
    </row>
    <row r="63">
      <c r="A63" s="220"/>
      <c r="B63" s="122"/>
      <c r="C63" s="122"/>
      <c r="D63" s="122"/>
      <c r="E63" s="122"/>
      <c r="F63" s="14"/>
      <c r="G63" s="14"/>
      <c r="H63" s="221"/>
      <c r="I63" s="221"/>
      <c r="J63" s="14"/>
      <c r="K63" s="14"/>
      <c r="L63" s="14"/>
      <c r="M63" s="14"/>
      <c r="N63" s="14"/>
      <c r="P63" s="220"/>
      <c r="Q63" s="122"/>
      <c r="R63" s="122"/>
      <c r="S63" s="122"/>
      <c r="T63" s="122"/>
      <c r="U63" s="14"/>
      <c r="V63" s="14"/>
      <c r="W63" s="221"/>
      <c r="X63" s="14"/>
      <c r="Y63" s="14"/>
      <c r="Z63" s="14"/>
      <c r="AA63" s="14"/>
      <c r="AB63" s="14"/>
      <c r="AC63" s="14"/>
      <c r="AE63" s="220"/>
      <c r="AF63" s="122"/>
      <c r="AG63" s="122"/>
      <c r="AH63" s="122"/>
      <c r="AI63" s="122"/>
      <c r="AJ63" s="14"/>
      <c r="AK63" s="14"/>
      <c r="AL63" s="221"/>
      <c r="AM63" s="221"/>
      <c r="AN63" s="14"/>
      <c r="AO63" s="14"/>
      <c r="AP63" s="14"/>
      <c r="AQ63" s="14"/>
      <c r="AR63" s="14"/>
      <c r="AT63" s="220"/>
      <c r="AU63" s="122"/>
      <c r="AV63" s="122"/>
      <c r="AW63" s="122"/>
      <c r="AX63" s="122"/>
      <c r="AY63" s="14"/>
      <c r="AZ63" s="14"/>
      <c r="BA63" s="221"/>
      <c r="BB63" s="221"/>
      <c r="BC63" s="14"/>
      <c r="BD63" s="14"/>
      <c r="BE63" s="14"/>
      <c r="BF63" s="14"/>
      <c r="BG63" s="14"/>
      <c r="BH63" s="14"/>
      <c r="BI63" s="14"/>
      <c r="BJ63" s="14"/>
    </row>
    <row r="64">
      <c r="A64" s="220"/>
      <c r="B64" s="122"/>
      <c r="C64" s="122"/>
      <c r="D64" s="122"/>
      <c r="E64" s="122"/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P64" s="220"/>
      <c r="Q64" s="122"/>
      <c r="R64" s="122"/>
      <c r="S64" s="122"/>
      <c r="T64" s="122"/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E64" s="220"/>
      <c r="AF64" s="122"/>
      <c r="AG64" s="122"/>
      <c r="AH64" s="122"/>
      <c r="AI64" s="122"/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T64" s="220"/>
      <c r="AU64" s="122"/>
      <c r="AV64" s="122"/>
      <c r="AW64" s="122"/>
      <c r="AX64" s="122"/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/>
      <c r="BG64" s="164" t="s">
        <v>1340</v>
      </c>
      <c r="BH64" s="164"/>
      <c r="BI64" s="164" t="s">
        <v>1341</v>
      </c>
      <c r="BJ64" s="174"/>
    </row>
    <row r="65">
      <c r="A65" s="220"/>
      <c r="B65" s="122"/>
      <c r="C65" s="122"/>
      <c r="D65" s="122"/>
      <c r="E65" s="122"/>
      <c r="F65" s="1" t="s">
        <v>1342</v>
      </c>
      <c r="G65" s="166">
        <v>0.006208</v>
      </c>
      <c r="H65" s="166">
        <v>0.012465</v>
      </c>
      <c r="I65" s="166">
        <v>0.498027</v>
      </c>
      <c r="J65" s="166">
        <v>0.622097</v>
      </c>
      <c r="K65" s="166">
        <v>-0.01925</v>
      </c>
      <c r="L65" s="166">
        <v>0.031664</v>
      </c>
      <c r="M65" s="166">
        <v>-0.01925</v>
      </c>
      <c r="N65" s="166">
        <v>0.031664</v>
      </c>
      <c r="P65" s="220"/>
      <c r="Q65" s="122"/>
      <c r="R65" s="122"/>
      <c r="S65" s="122"/>
      <c r="T65" s="122"/>
      <c r="U65" s="1" t="s">
        <v>1342</v>
      </c>
      <c r="V65" s="166">
        <v>0.001651</v>
      </c>
      <c r="W65" s="166">
        <v>0.008662</v>
      </c>
      <c r="X65" s="166">
        <v>0.190613</v>
      </c>
      <c r="Y65" s="166">
        <v>0.850113</v>
      </c>
      <c r="Z65" s="166">
        <v>-0.01604</v>
      </c>
      <c r="AA65" s="166">
        <v>0.01934</v>
      </c>
      <c r="AB65" s="166">
        <v>-0.01604</v>
      </c>
      <c r="AC65" s="166">
        <v>0.01934</v>
      </c>
      <c r="AE65" s="220"/>
      <c r="AF65" s="122"/>
      <c r="AG65" s="122"/>
      <c r="AH65" s="122"/>
      <c r="AI65" s="122"/>
      <c r="AJ65" s="1" t="s">
        <v>1342</v>
      </c>
      <c r="AK65" s="166">
        <v>-0.00119</v>
      </c>
      <c r="AL65" s="166">
        <v>0.001926</v>
      </c>
      <c r="AM65" s="166">
        <v>-0.61621</v>
      </c>
      <c r="AN65" s="166">
        <v>0.542404</v>
      </c>
      <c r="AO65" s="166">
        <v>-0.00512</v>
      </c>
      <c r="AP65" s="166">
        <v>0.002747</v>
      </c>
      <c r="AQ65" s="166">
        <v>-0.00512</v>
      </c>
      <c r="AR65" s="166">
        <v>0.002747</v>
      </c>
      <c r="AT65" s="220"/>
      <c r="AU65" s="122"/>
      <c r="AV65" s="122"/>
      <c r="AW65" s="122"/>
      <c r="AX65" s="122"/>
      <c r="AY65" s="1" t="s">
        <v>1342</v>
      </c>
      <c r="AZ65" s="166">
        <v>-0.00349</v>
      </c>
      <c r="BA65" s="166">
        <v>0.005313</v>
      </c>
      <c r="BB65" s="166">
        <v>-0.65667</v>
      </c>
      <c r="BC65" s="166">
        <v>0.516398</v>
      </c>
      <c r="BD65" s="166">
        <v>-0.01434</v>
      </c>
      <c r="BE65" s="166">
        <v>0.007362</v>
      </c>
      <c r="BF65" s="166"/>
      <c r="BG65" s="166">
        <v>-0.01434</v>
      </c>
      <c r="BH65" s="166"/>
      <c r="BI65" s="166">
        <v>0.007362</v>
      </c>
      <c r="BJ65" s="166"/>
    </row>
    <row r="66">
      <c r="A66" s="220"/>
      <c r="B66" s="122"/>
      <c r="C66" s="122"/>
      <c r="D66" s="122"/>
      <c r="E66" s="122"/>
      <c r="F66" s="169" t="s">
        <v>1343</v>
      </c>
      <c r="G66" s="168">
        <v>0.843422</v>
      </c>
      <c r="H66" s="168">
        <v>1.496546</v>
      </c>
      <c r="I66" s="168">
        <v>0.563579</v>
      </c>
      <c r="J66" s="168">
        <v>0.57723</v>
      </c>
      <c r="K66" s="168">
        <v>-2.21293</v>
      </c>
      <c r="L66" s="168">
        <v>3.899776</v>
      </c>
      <c r="M66" s="168">
        <v>-2.21293</v>
      </c>
      <c r="N66" s="168">
        <v>3.899776</v>
      </c>
      <c r="P66" s="220"/>
      <c r="Q66" s="122"/>
      <c r="R66" s="122"/>
      <c r="S66" s="122"/>
      <c r="T66" s="122"/>
      <c r="U66" s="169" t="s">
        <v>1343</v>
      </c>
      <c r="V66" s="168">
        <v>1.009223</v>
      </c>
      <c r="W66" s="168">
        <v>1.307925</v>
      </c>
      <c r="X66" s="168">
        <v>0.771621</v>
      </c>
      <c r="Y66" s="168">
        <v>0.446375</v>
      </c>
      <c r="Z66" s="168">
        <v>-1.66192</v>
      </c>
      <c r="AA66" s="168">
        <v>3.680363</v>
      </c>
      <c r="AB66" s="168">
        <v>-1.66192</v>
      </c>
      <c r="AC66" s="168">
        <v>3.680363</v>
      </c>
      <c r="AE66" s="220"/>
      <c r="AF66" s="122"/>
      <c r="AG66" s="122"/>
      <c r="AH66" s="122"/>
      <c r="AI66" s="122"/>
      <c r="AJ66" s="169" t="s">
        <v>1343</v>
      </c>
      <c r="AK66" s="168">
        <v>0.427814</v>
      </c>
      <c r="AL66" s="168">
        <v>0.278414</v>
      </c>
      <c r="AM66" s="168">
        <v>1.536608</v>
      </c>
      <c r="AN66" s="168">
        <v>0.13487</v>
      </c>
      <c r="AO66" s="168">
        <v>-0.14078</v>
      </c>
      <c r="AP66" s="168">
        <v>0.996412</v>
      </c>
      <c r="AQ66" s="168">
        <v>-0.14078</v>
      </c>
      <c r="AR66" s="168">
        <v>0.996412</v>
      </c>
      <c r="AT66" s="220"/>
      <c r="AU66" s="122"/>
      <c r="AV66" s="122"/>
      <c r="AW66" s="122"/>
      <c r="AX66" s="122"/>
      <c r="AY66" s="169" t="s">
        <v>1343</v>
      </c>
      <c r="AZ66" s="168">
        <v>0.622149</v>
      </c>
      <c r="BA66" s="168">
        <v>0.789534</v>
      </c>
      <c r="BB66" s="168">
        <v>0.787996</v>
      </c>
      <c r="BC66" s="168">
        <v>0.436881</v>
      </c>
      <c r="BD66" s="168">
        <v>-0.99029</v>
      </c>
      <c r="BE66" s="168">
        <v>2.234592</v>
      </c>
      <c r="BF66" s="168"/>
      <c r="BG66" s="168">
        <v>-0.99029</v>
      </c>
      <c r="BH66" s="168"/>
      <c r="BI66" s="168">
        <v>2.234592</v>
      </c>
      <c r="BJ66" s="166"/>
    </row>
    <row r="67">
      <c r="A67" s="220"/>
      <c r="B67" s="122"/>
      <c r="C67" s="122"/>
      <c r="D67" s="122"/>
      <c r="E67" s="122"/>
      <c r="F67" s="14"/>
      <c r="G67" s="14"/>
      <c r="H67" s="221"/>
      <c r="I67" s="221"/>
      <c r="J67" s="14"/>
      <c r="K67" s="14"/>
      <c r="L67" s="14"/>
      <c r="M67" s="14"/>
      <c r="N67" s="14"/>
      <c r="P67" s="220"/>
      <c r="Q67" s="122"/>
      <c r="R67" s="122"/>
      <c r="S67" s="122"/>
      <c r="T67" s="122"/>
      <c r="U67" s="14"/>
      <c r="V67" s="14"/>
      <c r="W67" s="221"/>
      <c r="X67" s="14"/>
      <c r="Y67" s="14"/>
      <c r="Z67" s="14"/>
      <c r="AA67" s="14"/>
      <c r="AB67" s="14"/>
      <c r="AC67" s="14"/>
      <c r="AE67" s="220"/>
      <c r="AF67" s="122"/>
      <c r="AG67" s="122"/>
      <c r="AH67" s="122"/>
      <c r="AI67" s="122"/>
      <c r="AJ67" s="14"/>
      <c r="AK67" s="14"/>
      <c r="AL67" s="221"/>
      <c r="AM67" s="221"/>
      <c r="AN67" s="14"/>
      <c r="AO67" s="14"/>
      <c r="AP67" s="14"/>
      <c r="AQ67" s="14"/>
      <c r="AR67" s="14"/>
      <c r="AT67" s="220"/>
      <c r="AU67" s="122"/>
      <c r="AV67" s="122"/>
      <c r="AW67" s="122"/>
      <c r="AX67" s="122"/>
      <c r="AY67" s="14"/>
      <c r="AZ67" s="14"/>
      <c r="BA67" s="221"/>
      <c r="BB67" s="221"/>
      <c r="BC67" s="14"/>
      <c r="BD67" s="14"/>
      <c r="BE67" s="14"/>
      <c r="BF67" s="14"/>
      <c r="BG67" s="14"/>
      <c r="BH67" s="14"/>
      <c r="BI67" s="14"/>
      <c r="BJ67" s="14"/>
    </row>
    <row r="68">
      <c r="A68" s="220"/>
      <c r="B68" s="122"/>
      <c r="C68" s="122"/>
      <c r="D68" s="122"/>
      <c r="E68" s="122"/>
      <c r="F68" s="14"/>
      <c r="G68" s="14"/>
      <c r="H68" s="221"/>
      <c r="I68" s="221"/>
      <c r="J68" s="14"/>
      <c r="K68" s="14"/>
      <c r="L68" s="14"/>
      <c r="M68" s="14"/>
      <c r="N68" s="14"/>
      <c r="P68" s="220"/>
      <c r="Q68" s="122"/>
      <c r="R68" s="122"/>
      <c r="S68" s="122"/>
      <c r="T68" s="122"/>
      <c r="U68" s="14"/>
      <c r="V68" s="14"/>
      <c r="W68" s="221"/>
      <c r="X68" s="14"/>
      <c r="Y68" s="14"/>
      <c r="Z68" s="14"/>
      <c r="AA68" s="14"/>
      <c r="AB68" s="14"/>
      <c r="AC68" s="14"/>
      <c r="AE68" s="220"/>
      <c r="AF68" s="122"/>
      <c r="AG68" s="122"/>
      <c r="AH68" s="122"/>
      <c r="AI68" s="122"/>
      <c r="AJ68" s="14"/>
      <c r="AK68" s="14"/>
      <c r="AL68" s="221"/>
      <c r="AM68" s="221"/>
      <c r="AN68" s="14"/>
      <c r="AO68" s="14"/>
      <c r="AP68" s="14"/>
      <c r="AQ68" s="14"/>
      <c r="AR68" s="14"/>
      <c r="AT68" s="220"/>
      <c r="AU68" s="122"/>
      <c r="AV68" s="122"/>
      <c r="AW68" s="122"/>
      <c r="AX68" s="122"/>
      <c r="AY68" s="14"/>
      <c r="AZ68" s="14"/>
      <c r="BA68" s="221"/>
      <c r="BB68" s="221"/>
      <c r="BC68" s="14"/>
      <c r="BD68" s="14"/>
      <c r="BE68" s="14"/>
      <c r="BF68" s="14"/>
      <c r="BG68" s="14"/>
      <c r="BH68" s="14"/>
      <c r="BI68" s="14"/>
      <c r="BJ68" s="14"/>
    </row>
    <row r="69">
      <c r="A69" s="220"/>
      <c r="B69" s="122"/>
      <c r="C69" s="122"/>
      <c r="D69" s="122"/>
      <c r="E69" s="122"/>
      <c r="F69" s="14"/>
      <c r="G69" s="14"/>
      <c r="H69" s="221"/>
      <c r="I69" s="221"/>
      <c r="J69" s="14"/>
      <c r="K69" s="14"/>
      <c r="L69" s="14"/>
      <c r="M69" s="14"/>
      <c r="N69" s="14"/>
      <c r="P69" s="220"/>
      <c r="Q69" s="122"/>
      <c r="R69" s="122"/>
      <c r="S69" s="122"/>
      <c r="T69" s="122"/>
      <c r="U69" s="14"/>
      <c r="V69" s="14"/>
      <c r="W69" s="221"/>
      <c r="X69" s="14"/>
      <c r="Y69" s="14"/>
      <c r="Z69" s="14"/>
      <c r="AA69" s="14"/>
      <c r="AB69" s="14"/>
      <c r="AC69" s="14"/>
      <c r="AE69" s="220"/>
      <c r="AF69" s="122"/>
      <c r="AG69" s="122"/>
      <c r="AH69" s="122"/>
      <c r="AI69" s="122"/>
      <c r="AJ69" s="14"/>
      <c r="AK69" s="14"/>
      <c r="AL69" s="221"/>
      <c r="AM69" s="221"/>
      <c r="AN69" s="14"/>
      <c r="AO69" s="14"/>
      <c r="AP69" s="14"/>
      <c r="AQ69" s="14"/>
      <c r="AR69" s="14"/>
      <c r="AT69" s="220"/>
      <c r="AU69" s="122"/>
      <c r="AV69" s="122"/>
      <c r="AW69" s="122"/>
      <c r="AX69" s="122"/>
      <c r="AY69" s="14"/>
      <c r="AZ69" s="14"/>
      <c r="BA69" s="221"/>
      <c r="BB69" s="221"/>
      <c r="BC69" s="14"/>
      <c r="BD69" s="14"/>
      <c r="BE69" s="14"/>
      <c r="BF69" s="14"/>
      <c r="BG69" s="14"/>
      <c r="BH69" s="14"/>
      <c r="BI69" s="14"/>
      <c r="BJ69" s="14"/>
    </row>
    <row r="70">
      <c r="A70" s="220"/>
      <c r="B70" s="122"/>
      <c r="C70" s="122"/>
      <c r="D70" s="122"/>
      <c r="E70" s="122"/>
      <c r="H70" s="5"/>
      <c r="I70" s="5"/>
      <c r="P70" s="220"/>
      <c r="Q70" s="122"/>
      <c r="R70" s="122"/>
      <c r="S70" s="122"/>
      <c r="T70" s="122"/>
      <c r="W70" s="5"/>
      <c r="AE70" s="220"/>
      <c r="AF70" s="122"/>
      <c r="AG70" s="122"/>
      <c r="AH70" s="122"/>
      <c r="AI70" s="122"/>
      <c r="AL70" s="5"/>
      <c r="AM70" s="5"/>
      <c r="AT70" s="220"/>
      <c r="AU70" s="122"/>
      <c r="AV70" s="122"/>
      <c r="AW70" s="122"/>
      <c r="AX70" s="122"/>
      <c r="BA70" s="5"/>
      <c r="BB70" s="5"/>
    </row>
    <row r="71">
      <c r="A71" s="220"/>
      <c r="B71" s="122"/>
      <c r="C71" s="122"/>
      <c r="D71" s="122"/>
      <c r="E71" s="122"/>
      <c r="H71" s="5"/>
      <c r="I71" s="5"/>
      <c r="P71" s="220"/>
      <c r="Q71" s="122"/>
      <c r="R71" s="122"/>
      <c r="S71" s="122"/>
      <c r="T71" s="122"/>
      <c r="W71" s="5"/>
      <c r="AE71" s="220"/>
      <c r="AF71" s="122"/>
      <c r="AG71" s="122"/>
      <c r="AH71" s="122"/>
      <c r="AI71" s="122"/>
      <c r="AL71" s="5"/>
      <c r="AM71" s="5"/>
      <c r="AT71" s="220"/>
      <c r="AU71" s="122"/>
      <c r="AV71" s="122"/>
      <c r="AW71" s="122"/>
      <c r="AX71" s="122"/>
      <c r="BA71" s="5"/>
      <c r="BB71" s="5"/>
    </row>
    <row r="72">
      <c r="A72" s="220"/>
      <c r="B72" s="122"/>
      <c r="C72" s="122"/>
      <c r="D72" s="122"/>
      <c r="E72" s="122"/>
      <c r="H72" s="5"/>
      <c r="I72" s="5"/>
      <c r="P72" s="220"/>
      <c r="Q72" s="122"/>
      <c r="R72" s="122"/>
      <c r="S72" s="122"/>
      <c r="T72" s="122"/>
      <c r="W72" s="5"/>
      <c r="AE72" s="220"/>
      <c r="AF72" s="122"/>
      <c r="AG72" s="122"/>
      <c r="AH72" s="122"/>
      <c r="AI72" s="122"/>
      <c r="AL72" s="5"/>
      <c r="AM72" s="5"/>
      <c r="AT72" s="220"/>
      <c r="AU72" s="122"/>
      <c r="AV72" s="122"/>
      <c r="AW72" s="122"/>
      <c r="AX72" s="122"/>
      <c r="BA72" s="5"/>
      <c r="BB72" s="5"/>
    </row>
    <row r="73">
      <c r="A73" s="220"/>
      <c r="B73" s="122"/>
      <c r="C73" s="122"/>
      <c r="D73" s="122"/>
      <c r="E73" s="122"/>
      <c r="H73" s="5"/>
      <c r="I73" s="5"/>
      <c r="P73" s="220"/>
      <c r="Q73" s="122"/>
      <c r="R73" s="122"/>
      <c r="S73" s="122"/>
      <c r="T73" s="122"/>
      <c r="W73" s="5"/>
      <c r="AE73" s="220"/>
      <c r="AF73" s="122"/>
      <c r="AG73" s="122"/>
      <c r="AH73" s="122"/>
      <c r="AI73" s="122"/>
      <c r="AL73" s="5"/>
      <c r="AM73" s="5"/>
      <c r="AT73" s="220"/>
      <c r="AU73" s="122"/>
      <c r="AV73" s="122"/>
      <c r="AW73" s="122"/>
      <c r="AX73" s="122"/>
      <c r="BA73" s="5"/>
      <c r="BB73" s="5"/>
    </row>
    <row r="74">
      <c r="A74" s="220"/>
      <c r="B74" s="122"/>
      <c r="C74" s="122"/>
      <c r="D74" s="122"/>
      <c r="E74" s="122"/>
      <c r="H74" s="5"/>
      <c r="I74" s="5"/>
      <c r="P74" s="220"/>
      <c r="Q74" s="122"/>
      <c r="R74" s="122"/>
      <c r="S74" s="122"/>
      <c r="T74" s="122"/>
      <c r="W74" s="5"/>
      <c r="AE74" s="220"/>
      <c r="AF74" s="122"/>
      <c r="AG74" s="122"/>
      <c r="AH74" s="122"/>
      <c r="AI74" s="122"/>
      <c r="AL74" s="5"/>
      <c r="AM74" s="5"/>
      <c r="AT74" s="220"/>
      <c r="AU74" s="122"/>
      <c r="AV74" s="122"/>
      <c r="AW74" s="122"/>
      <c r="AX74" s="122"/>
      <c r="BA74" s="5"/>
      <c r="BB74" s="5"/>
    </row>
    <row r="75">
      <c r="A75" s="220"/>
      <c r="B75" s="122"/>
      <c r="C75" s="122"/>
      <c r="D75" s="122"/>
      <c r="E75" s="122"/>
      <c r="H75" s="5"/>
      <c r="I75" s="5"/>
      <c r="P75" s="220"/>
      <c r="Q75" s="122"/>
      <c r="R75" s="122"/>
      <c r="S75" s="122"/>
      <c r="T75" s="122"/>
      <c r="W75" s="5"/>
      <c r="AE75" s="220"/>
      <c r="AF75" s="122"/>
      <c r="AG75" s="122"/>
      <c r="AH75" s="122"/>
      <c r="AI75" s="122"/>
      <c r="AL75" s="5"/>
      <c r="AM75" s="5"/>
      <c r="AT75" s="220"/>
      <c r="AU75" s="122"/>
      <c r="AV75" s="122"/>
      <c r="AW75" s="122"/>
      <c r="AX75" s="122"/>
      <c r="BA75" s="5"/>
      <c r="BB75" s="5"/>
    </row>
    <row r="76">
      <c r="A76" s="220"/>
      <c r="B76" s="122"/>
      <c r="C76" s="122"/>
      <c r="D76" s="122"/>
      <c r="E76" s="122"/>
      <c r="H76" s="5"/>
      <c r="I76" s="5"/>
      <c r="P76" s="220"/>
      <c r="Q76" s="122"/>
      <c r="R76" s="122"/>
      <c r="S76" s="122"/>
      <c r="T76" s="122"/>
      <c r="W76" s="5"/>
      <c r="AE76" s="220"/>
      <c r="AF76" s="122"/>
      <c r="AG76" s="122"/>
      <c r="AH76" s="122"/>
      <c r="AI76" s="122"/>
      <c r="AL76" s="5"/>
      <c r="AM76" s="5"/>
      <c r="AT76" s="220"/>
      <c r="AU76" s="122"/>
      <c r="AV76" s="122"/>
      <c r="AW76" s="122"/>
      <c r="AX76" s="122"/>
      <c r="BA76" s="5"/>
      <c r="BB76" s="5"/>
    </row>
    <row r="77">
      <c r="A77" s="220"/>
      <c r="B77" s="122"/>
      <c r="C77" s="122"/>
      <c r="D77" s="122"/>
      <c r="E77" s="122"/>
      <c r="H77" s="5"/>
      <c r="I77" s="5"/>
      <c r="P77" s="220"/>
      <c r="Q77" s="122"/>
      <c r="R77" s="122"/>
      <c r="S77" s="122"/>
      <c r="T77" s="122"/>
      <c r="W77" s="5"/>
      <c r="AE77" s="220"/>
      <c r="AF77" s="122"/>
      <c r="AG77" s="122"/>
      <c r="AH77" s="122"/>
      <c r="AI77" s="122"/>
      <c r="AL77" s="5"/>
      <c r="AM77" s="5"/>
      <c r="AT77" s="220"/>
      <c r="AU77" s="122"/>
      <c r="AV77" s="122"/>
      <c r="AW77" s="122"/>
      <c r="AX77" s="122"/>
      <c r="BA77" s="5"/>
      <c r="BB77" s="5"/>
    </row>
    <row r="78">
      <c r="A78" s="220"/>
      <c r="B78" s="122"/>
      <c r="C78" s="122"/>
      <c r="D78" s="122"/>
      <c r="E78" s="122"/>
      <c r="H78" s="5"/>
      <c r="I78" s="5"/>
      <c r="P78" s="220"/>
      <c r="Q78" s="122"/>
      <c r="R78" s="122"/>
      <c r="S78" s="122"/>
      <c r="T78" s="122"/>
      <c r="W78" s="5"/>
      <c r="AE78" s="220"/>
      <c r="AF78" s="122"/>
      <c r="AG78" s="122"/>
      <c r="AH78" s="122"/>
      <c r="AI78" s="122"/>
      <c r="AL78" s="5"/>
      <c r="AM78" s="5"/>
      <c r="AT78" s="220"/>
      <c r="AU78" s="122"/>
      <c r="AV78" s="122"/>
      <c r="AW78" s="122"/>
      <c r="AX78" s="122"/>
      <c r="BA78" s="5"/>
      <c r="BB78" s="5"/>
    </row>
    <row r="79">
      <c r="A79" s="220"/>
      <c r="B79" s="122"/>
      <c r="C79" s="122"/>
      <c r="D79" s="122"/>
      <c r="E79" s="122"/>
      <c r="H79" s="5"/>
      <c r="I79" s="5"/>
      <c r="P79" s="220"/>
      <c r="Q79" s="122"/>
      <c r="R79" s="122"/>
      <c r="S79" s="122"/>
      <c r="T79" s="122"/>
      <c r="W79" s="5"/>
      <c r="AE79" s="220"/>
      <c r="AF79" s="122"/>
      <c r="AG79" s="122"/>
      <c r="AH79" s="122"/>
      <c r="AI79" s="122"/>
      <c r="AL79" s="5"/>
      <c r="AM79" s="5"/>
      <c r="AT79" s="220"/>
      <c r="AU79" s="122"/>
      <c r="AV79" s="122"/>
      <c r="AW79" s="122"/>
      <c r="AX79" s="122"/>
      <c r="BA79" s="5"/>
      <c r="BB79" s="5"/>
    </row>
    <row r="80">
      <c r="A80" s="220"/>
      <c r="B80" s="122"/>
      <c r="C80" s="122"/>
      <c r="D80" s="122"/>
      <c r="E80" s="122"/>
      <c r="H80" s="5"/>
      <c r="I80" s="5"/>
      <c r="P80" s="220"/>
      <c r="Q80" s="122"/>
      <c r="R80" s="122"/>
      <c r="S80" s="122"/>
      <c r="T80" s="122"/>
      <c r="W80" s="5"/>
      <c r="AE80" s="220"/>
      <c r="AF80" s="122"/>
      <c r="AG80" s="122"/>
      <c r="AH80" s="122"/>
      <c r="AI80" s="122"/>
      <c r="AL80" s="5"/>
      <c r="AM80" s="5"/>
      <c r="AT80" s="220"/>
      <c r="AU80" s="122"/>
      <c r="AV80" s="122"/>
      <c r="AW80" s="122"/>
      <c r="AX80" s="122"/>
      <c r="BA80" s="5"/>
      <c r="BB80" s="5"/>
    </row>
    <row r="81">
      <c r="A81" s="220"/>
      <c r="B81" s="122"/>
      <c r="C81" s="122"/>
      <c r="D81" s="122"/>
      <c r="E81" s="122"/>
      <c r="H81" s="5"/>
      <c r="I81" s="5"/>
      <c r="P81" s="220"/>
      <c r="Q81" s="122"/>
      <c r="R81" s="122"/>
      <c r="S81" s="122"/>
      <c r="T81" s="122"/>
      <c r="W81" s="5"/>
      <c r="AE81" s="220"/>
      <c r="AF81" s="122"/>
      <c r="AG81" s="122"/>
      <c r="AH81" s="122"/>
      <c r="AI81" s="122"/>
      <c r="AL81" s="5"/>
      <c r="AM81" s="5"/>
      <c r="AT81" s="220"/>
      <c r="AU81" s="122"/>
      <c r="AV81" s="122"/>
      <c r="AW81" s="122"/>
      <c r="AX81" s="122"/>
      <c r="BA81" s="5"/>
      <c r="BB81" s="5"/>
    </row>
    <row r="82">
      <c r="A82" s="220"/>
      <c r="B82" s="122"/>
      <c r="C82" s="122"/>
      <c r="D82" s="122"/>
      <c r="E82" s="122"/>
      <c r="H82" s="5"/>
      <c r="I82" s="5"/>
      <c r="P82" s="220"/>
      <c r="Q82" s="122"/>
      <c r="R82" s="122"/>
      <c r="S82" s="122"/>
      <c r="T82" s="122"/>
      <c r="W82" s="5"/>
      <c r="AE82" s="220"/>
      <c r="AF82" s="122"/>
      <c r="AG82" s="122"/>
      <c r="AH82" s="122"/>
      <c r="AI82" s="122"/>
      <c r="AL82" s="5"/>
      <c r="AM82" s="5"/>
      <c r="AT82" s="220"/>
      <c r="AU82" s="122"/>
      <c r="AV82" s="122"/>
      <c r="AW82" s="122"/>
      <c r="AX82" s="122"/>
      <c r="BA82" s="5"/>
      <c r="BB82" s="5"/>
    </row>
    <row r="83">
      <c r="A83" s="220"/>
      <c r="B83" s="122"/>
      <c r="C83" s="122"/>
      <c r="D83" s="122"/>
      <c r="E83" s="122"/>
      <c r="H83" s="5"/>
      <c r="I83" s="5"/>
      <c r="P83" s="220"/>
      <c r="Q83" s="122"/>
      <c r="R83" s="122"/>
      <c r="S83" s="122"/>
      <c r="T83" s="122"/>
      <c r="W83" s="5"/>
      <c r="AE83" s="220"/>
      <c r="AF83" s="122"/>
      <c r="AG83" s="122"/>
      <c r="AH83" s="122"/>
      <c r="AI83" s="122"/>
      <c r="AL83" s="5"/>
      <c r="AM83" s="5"/>
      <c r="AT83" s="220"/>
      <c r="AU83" s="122"/>
      <c r="AV83" s="122"/>
      <c r="AW83" s="122"/>
      <c r="AX83" s="122"/>
      <c r="BA83" s="5"/>
      <c r="BB83" s="5"/>
    </row>
    <row r="84">
      <c r="A84" s="220"/>
      <c r="B84" s="122"/>
      <c r="C84" s="122"/>
      <c r="D84" s="122"/>
      <c r="E84" s="122"/>
      <c r="H84" s="5"/>
      <c r="I84" s="5"/>
      <c r="P84" s="220"/>
      <c r="Q84" s="122"/>
      <c r="R84" s="122"/>
      <c r="S84" s="122"/>
      <c r="T84" s="122"/>
      <c r="W84" s="5"/>
      <c r="AE84" s="220"/>
      <c r="AF84" s="122"/>
      <c r="AG84" s="122"/>
      <c r="AH84" s="122"/>
      <c r="AI84" s="122"/>
      <c r="AL84" s="5"/>
      <c r="AM84" s="5"/>
      <c r="AT84" s="220"/>
      <c r="AU84" s="122"/>
      <c r="AV84" s="122"/>
      <c r="AW84" s="122"/>
      <c r="AX84" s="122"/>
      <c r="BA84" s="5"/>
      <c r="BB84" s="5"/>
    </row>
    <row r="85">
      <c r="A85" s="220"/>
      <c r="B85" s="122"/>
      <c r="C85" s="122"/>
      <c r="D85" s="122"/>
      <c r="E85" s="122"/>
      <c r="H85" s="5"/>
      <c r="I85" s="5"/>
      <c r="P85" s="220"/>
      <c r="Q85" s="122"/>
      <c r="R85" s="122"/>
      <c r="S85" s="122"/>
      <c r="T85" s="122"/>
      <c r="W85" s="5"/>
      <c r="AE85" s="220"/>
      <c r="AF85" s="122"/>
      <c r="AG85" s="122"/>
      <c r="AH85" s="122"/>
      <c r="AI85" s="122"/>
      <c r="AL85" s="5"/>
      <c r="AM85" s="5"/>
      <c r="AT85" s="220"/>
      <c r="AU85" s="122"/>
      <c r="AV85" s="122"/>
      <c r="AW85" s="122"/>
      <c r="AX85" s="122"/>
      <c r="BA85" s="5"/>
      <c r="BB85" s="5"/>
    </row>
    <row r="86">
      <c r="A86" s="220"/>
      <c r="B86" s="122"/>
      <c r="C86" s="122"/>
      <c r="D86" s="122"/>
      <c r="E86" s="122"/>
      <c r="H86" s="5"/>
      <c r="I86" s="5"/>
      <c r="P86" s="220"/>
      <c r="Q86" s="122"/>
      <c r="R86" s="122"/>
      <c r="S86" s="122"/>
      <c r="T86" s="122"/>
      <c r="W86" s="5"/>
      <c r="AE86" s="220"/>
      <c r="AF86" s="122"/>
      <c r="AG86" s="122"/>
      <c r="AH86" s="122"/>
      <c r="AI86" s="122"/>
      <c r="AL86" s="5"/>
      <c r="AM86" s="5"/>
      <c r="AT86" s="220"/>
      <c r="AU86" s="122"/>
      <c r="AV86" s="122"/>
      <c r="AW86" s="122"/>
      <c r="AX86" s="122"/>
      <c r="BA86" s="5"/>
      <c r="BB86" s="5"/>
    </row>
    <row r="87">
      <c r="A87" s="220"/>
      <c r="H87" s="5"/>
      <c r="I87" s="5"/>
      <c r="P87" s="220"/>
      <c r="W87" s="5"/>
      <c r="AE87" s="220"/>
      <c r="AL87" s="5"/>
      <c r="AM87" s="5"/>
      <c r="AT87" s="220"/>
      <c r="BA87" s="5"/>
      <c r="BB87" s="5"/>
    </row>
    <row r="88">
      <c r="A88" s="220"/>
      <c r="H88" s="5"/>
      <c r="I88" s="5"/>
      <c r="P88" s="220"/>
      <c r="W88" s="5"/>
      <c r="AE88" s="220"/>
      <c r="AL88" s="5"/>
      <c r="AM88" s="5"/>
      <c r="AT88" s="220"/>
      <c r="BA88" s="5"/>
      <c r="BB88" s="5"/>
    </row>
    <row r="89">
      <c r="A89" s="220"/>
      <c r="H89" s="5"/>
      <c r="I89" s="5"/>
      <c r="P89" s="220"/>
      <c r="W89" s="5"/>
      <c r="AE89" s="220"/>
      <c r="AL89" s="5"/>
      <c r="AM89" s="5"/>
      <c r="AT89" s="220"/>
      <c r="BA89" s="5"/>
      <c r="BB89" s="5"/>
    </row>
    <row r="90">
      <c r="A90" s="220"/>
      <c r="H90" s="5"/>
      <c r="I90" s="5"/>
      <c r="P90" s="220"/>
      <c r="W90" s="5"/>
      <c r="AE90" s="220"/>
      <c r="AL90" s="5"/>
      <c r="AM90" s="5"/>
      <c r="AT90" s="220"/>
      <c r="BA90" s="5"/>
      <c r="BB90" s="5"/>
    </row>
    <row r="91">
      <c r="A91" s="220"/>
      <c r="H91" s="5"/>
      <c r="I91" s="5"/>
      <c r="P91" s="220"/>
      <c r="W91" s="5"/>
      <c r="AE91" s="220"/>
      <c r="AL91" s="5"/>
      <c r="AM91" s="5"/>
      <c r="AT91" s="220"/>
      <c r="BA91" s="5"/>
      <c r="BB91" s="5"/>
    </row>
    <row r="92">
      <c r="A92" s="220"/>
      <c r="H92" s="5"/>
      <c r="I92" s="5"/>
      <c r="P92" s="220"/>
      <c r="W92" s="5"/>
      <c r="AE92" s="220"/>
      <c r="AL92" s="5"/>
      <c r="AM92" s="5"/>
      <c r="AT92" s="220"/>
      <c r="BA92" s="5"/>
      <c r="BB92" s="5"/>
    </row>
    <row r="93">
      <c r="A93" s="220"/>
      <c r="H93" s="5"/>
      <c r="I93" s="5"/>
      <c r="P93" s="220"/>
      <c r="W93" s="5"/>
      <c r="AE93" s="220"/>
      <c r="AL93" s="5"/>
      <c r="AM93" s="5"/>
      <c r="AT93" s="220"/>
      <c r="BA93" s="5"/>
      <c r="BB93" s="5"/>
    </row>
    <row r="94">
      <c r="A94" s="220"/>
      <c r="H94" s="5"/>
      <c r="I94" s="5"/>
      <c r="P94" s="220"/>
      <c r="W94" s="5"/>
      <c r="AE94" s="220"/>
      <c r="AL94" s="5"/>
      <c r="AM94" s="5"/>
      <c r="AT94" s="220"/>
      <c r="BA94" s="5"/>
      <c r="BB94" s="5"/>
    </row>
    <row r="95">
      <c r="A95" s="220"/>
      <c r="H95" s="5"/>
      <c r="I95" s="5"/>
      <c r="P95" s="220"/>
      <c r="W95" s="5"/>
      <c r="AE95" s="220"/>
      <c r="AL95" s="5"/>
      <c r="AM95" s="5"/>
      <c r="AT95" s="220"/>
      <c r="BA95" s="5"/>
      <c r="BB95" s="5"/>
    </row>
    <row r="96">
      <c r="A96" s="220"/>
      <c r="H96" s="5"/>
      <c r="I96" s="5"/>
      <c r="P96" s="220"/>
      <c r="W96" s="5"/>
      <c r="AE96" s="220"/>
      <c r="AL96" s="5"/>
      <c r="AM96" s="5"/>
      <c r="AT96" s="220"/>
      <c r="BA96" s="5"/>
      <c r="BB96" s="5"/>
    </row>
    <row r="97">
      <c r="A97" s="220"/>
      <c r="H97" s="5"/>
      <c r="I97" s="5"/>
      <c r="P97" s="220"/>
      <c r="W97" s="5"/>
      <c r="AE97" s="220"/>
      <c r="AL97" s="5"/>
      <c r="AM97" s="5"/>
      <c r="AT97" s="220"/>
      <c r="BA97" s="5"/>
      <c r="BB97" s="5"/>
    </row>
    <row r="98">
      <c r="A98" s="220"/>
      <c r="H98" s="5"/>
      <c r="I98" s="5"/>
      <c r="P98" s="220"/>
      <c r="W98" s="5"/>
      <c r="AE98" s="220"/>
      <c r="AL98" s="5"/>
      <c r="AM98" s="5"/>
      <c r="AT98" s="220"/>
      <c r="BA98" s="5"/>
      <c r="BB98" s="5"/>
    </row>
    <row r="99">
      <c r="A99" s="220"/>
      <c r="H99" s="5"/>
      <c r="I99" s="5"/>
      <c r="P99" s="220"/>
      <c r="W99" s="5"/>
      <c r="AE99" s="220"/>
      <c r="AL99" s="5"/>
      <c r="AM99" s="5"/>
      <c r="AT99" s="220"/>
      <c r="BA99" s="5"/>
      <c r="BB99" s="5"/>
    </row>
    <row r="100">
      <c r="A100" s="220"/>
      <c r="H100" s="5"/>
      <c r="I100" s="5"/>
      <c r="P100" s="220"/>
      <c r="W100" s="5"/>
      <c r="AE100" s="220"/>
      <c r="AL100" s="5"/>
      <c r="AM100" s="5"/>
      <c r="AT100" s="220"/>
      <c r="BA100" s="5"/>
      <c r="BB100" s="5"/>
    </row>
    <row r="101">
      <c r="A101" s="220"/>
      <c r="H101" s="5"/>
      <c r="I101" s="5"/>
      <c r="P101" s="220"/>
      <c r="W101" s="5"/>
      <c r="AE101" s="220"/>
      <c r="AL101" s="5"/>
      <c r="AM101" s="5"/>
      <c r="AT101" s="220"/>
      <c r="BA101" s="5"/>
      <c r="BB101" s="5"/>
    </row>
    <row r="102">
      <c r="A102" s="220"/>
      <c r="H102" s="5"/>
      <c r="I102" s="5"/>
      <c r="P102" s="220"/>
      <c r="W102" s="5"/>
      <c r="AE102" s="220"/>
      <c r="AL102" s="5"/>
      <c r="AM102" s="5"/>
      <c r="AT102" s="220"/>
      <c r="BA102" s="5"/>
      <c r="BB102" s="5"/>
    </row>
    <row r="103">
      <c r="A103" s="220"/>
      <c r="H103" s="5"/>
      <c r="I103" s="5"/>
      <c r="P103" s="220"/>
      <c r="W103" s="5"/>
      <c r="AE103" s="220"/>
      <c r="AL103" s="5"/>
      <c r="AM103" s="5"/>
      <c r="AT103" s="220"/>
      <c r="BA103" s="5"/>
      <c r="BB103" s="5"/>
    </row>
    <row r="104">
      <c r="A104" s="220"/>
      <c r="H104" s="5"/>
      <c r="I104" s="5"/>
      <c r="P104" s="220"/>
      <c r="W104" s="5"/>
      <c r="AE104" s="220"/>
      <c r="AL104" s="5"/>
      <c r="AM104" s="5"/>
      <c r="AT104" s="220"/>
      <c r="BA104" s="5"/>
      <c r="BB104" s="5"/>
    </row>
    <row r="105">
      <c r="A105" s="220"/>
      <c r="H105" s="5"/>
      <c r="I105" s="5"/>
      <c r="P105" s="220"/>
      <c r="W105" s="5"/>
      <c r="AE105" s="220"/>
      <c r="AL105" s="5"/>
      <c r="AM105" s="5"/>
      <c r="AT105" s="220"/>
      <c r="BA105" s="5"/>
      <c r="BB105" s="5"/>
    </row>
    <row r="106">
      <c r="A106" s="220"/>
      <c r="H106" s="5"/>
      <c r="I106" s="5"/>
      <c r="P106" s="220"/>
      <c r="W106" s="5"/>
      <c r="AE106" s="220"/>
      <c r="AL106" s="5"/>
      <c r="AM106" s="5"/>
      <c r="AT106" s="220"/>
      <c r="BA106" s="5"/>
      <c r="BB106" s="5"/>
    </row>
    <row r="107">
      <c r="A107" s="220"/>
      <c r="H107" s="5"/>
      <c r="I107" s="5"/>
      <c r="P107" s="220"/>
      <c r="W107" s="5"/>
      <c r="AE107" s="220"/>
      <c r="AL107" s="5"/>
      <c r="AM107" s="5"/>
      <c r="AT107" s="220"/>
      <c r="BA107" s="5"/>
      <c r="BB107" s="5"/>
    </row>
    <row r="108">
      <c r="A108" s="220"/>
      <c r="H108" s="5"/>
      <c r="I108" s="5"/>
      <c r="P108" s="220"/>
      <c r="W108" s="5"/>
      <c r="AE108" s="220"/>
      <c r="AL108" s="5"/>
      <c r="AM108" s="5"/>
      <c r="AT108" s="220"/>
      <c r="BA108" s="5"/>
      <c r="BB108" s="5"/>
    </row>
    <row r="109">
      <c r="A109" s="220"/>
      <c r="H109" s="5"/>
      <c r="I109" s="5"/>
      <c r="P109" s="220"/>
      <c r="W109" s="5"/>
      <c r="AE109" s="220"/>
      <c r="AL109" s="5"/>
      <c r="AM109" s="5"/>
      <c r="AT109" s="220"/>
      <c r="BA109" s="5"/>
      <c r="BB109" s="5"/>
    </row>
    <row r="110">
      <c r="A110" s="220"/>
      <c r="H110" s="5"/>
      <c r="I110" s="5"/>
      <c r="P110" s="220"/>
      <c r="W110" s="5"/>
      <c r="AE110" s="220"/>
      <c r="AL110" s="5"/>
      <c r="AM110" s="5"/>
      <c r="AT110" s="220"/>
      <c r="BA110" s="5"/>
      <c r="BB110" s="5"/>
    </row>
    <row r="111">
      <c r="A111" s="220"/>
      <c r="H111" s="5"/>
      <c r="I111" s="5"/>
      <c r="P111" s="220"/>
      <c r="W111" s="5"/>
      <c r="AE111" s="220"/>
      <c r="AL111" s="5"/>
      <c r="AM111" s="5"/>
      <c r="AT111" s="220"/>
      <c r="BA111" s="5"/>
      <c r="BB111" s="5"/>
    </row>
    <row r="112">
      <c r="A112" s="220"/>
      <c r="H112" s="5"/>
      <c r="I112" s="5"/>
      <c r="P112" s="220"/>
      <c r="W112" s="5"/>
      <c r="AE112" s="220"/>
      <c r="AL112" s="5"/>
      <c r="AM112" s="5"/>
      <c r="AT112" s="220"/>
      <c r="BA112" s="5"/>
      <c r="BB112" s="5"/>
    </row>
    <row r="113">
      <c r="A113" s="220"/>
      <c r="H113" s="5"/>
      <c r="I113" s="5"/>
      <c r="P113" s="220"/>
      <c r="W113" s="5"/>
      <c r="AE113" s="220"/>
      <c r="AL113" s="5"/>
      <c r="AM113" s="5"/>
      <c r="AT113" s="220"/>
      <c r="BA113" s="5"/>
      <c r="BB113" s="5"/>
    </row>
    <row r="114">
      <c r="A114" s="220"/>
      <c r="H114" s="5"/>
      <c r="I114" s="5"/>
      <c r="P114" s="220"/>
      <c r="W114" s="5"/>
      <c r="AE114" s="220"/>
      <c r="AL114" s="5"/>
      <c r="AM114" s="5"/>
      <c r="AT114" s="220"/>
      <c r="BA114" s="5"/>
      <c r="BB114" s="5"/>
    </row>
    <row r="115">
      <c r="A115" s="220"/>
      <c r="H115" s="5"/>
      <c r="I115" s="5"/>
      <c r="P115" s="220"/>
      <c r="W115" s="5"/>
      <c r="AE115" s="220"/>
      <c r="AL115" s="5"/>
      <c r="AM115" s="5"/>
      <c r="AT115" s="220"/>
      <c r="BA115" s="5"/>
      <c r="BB115" s="5"/>
    </row>
    <row r="116">
      <c r="A116" s="220"/>
      <c r="H116" s="5"/>
      <c r="I116" s="5"/>
      <c r="P116" s="220"/>
      <c r="W116" s="5"/>
      <c r="AE116" s="220"/>
      <c r="AL116" s="5"/>
      <c r="AM116" s="5"/>
      <c r="AT116" s="220"/>
      <c r="BA116" s="5"/>
      <c r="BB116" s="5"/>
    </row>
    <row r="117">
      <c r="A117" s="220"/>
      <c r="H117" s="5"/>
      <c r="I117" s="5"/>
      <c r="P117" s="220"/>
      <c r="W117" s="5"/>
      <c r="AE117" s="220"/>
      <c r="AL117" s="5"/>
      <c r="AM117" s="5"/>
      <c r="AT117" s="220"/>
      <c r="BA117" s="5"/>
      <c r="BB117" s="5"/>
    </row>
    <row r="118">
      <c r="A118" s="220"/>
      <c r="H118" s="5"/>
      <c r="I118" s="5"/>
      <c r="P118" s="220"/>
      <c r="W118" s="5"/>
      <c r="AE118" s="220"/>
      <c r="AL118" s="5"/>
      <c r="AM118" s="5"/>
      <c r="AT118" s="220"/>
      <c r="BA118" s="5"/>
      <c r="BB118" s="5"/>
    </row>
    <row r="119">
      <c r="A119" s="220"/>
      <c r="H119" s="5"/>
      <c r="I119" s="5"/>
      <c r="P119" s="220"/>
      <c r="W119" s="5"/>
      <c r="AE119" s="220"/>
      <c r="AL119" s="5"/>
      <c r="AM119" s="5"/>
      <c r="AT119" s="220"/>
      <c r="BA119" s="5"/>
      <c r="BB119" s="5"/>
    </row>
    <row r="120">
      <c r="A120" s="220"/>
      <c r="H120" s="5"/>
      <c r="I120" s="5"/>
      <c r="P120" s="220"/>
      <c r="W120" s="5"/>
      <c r="AE120" s="220"/>
      <c r="AL120" s="5"/>
      <c r="AM120" s="5"/>
      <c r="AT120" s="220"/>
      <c r="BA120" s="5"/>
      <c r="BB120" s="5"/>
    </row>
    <row r="121">
      <c r="A121" s="220"/>
      <c r="H121" s="5"/>
      <c r="I121" s="5"/>
      <c r="P121" s="220"/>
      <c r="W121" s="5"/>
      <c r="AE121" s="220"/>
      <c r="AL121" s="5"/>
      <c r="AM121" s="5"/>
      <c r="AT121" s="220"/>
      <c r="BA121" s="5"/>
      <c r="BB121" s="5"/>
    </row>
    <row r="122">
      <c r="A122" s="220"/>
      <c r="H122" s="5"/>
      <c r="I122" s="5"/>
      <c r="P122" s="220"/>
      <c r="W122" s="5"/>
      <c r="AE122" s="220"/>
      <c r="AL122" s="5"/>
      <c r="AM122" s="5"/>
      <c r="AT122" s="220"/>
      <c r="BA122" s="5"/>
      <c r="BB122" s="5"/>
    </row>
    <row r="123">
      <c r="A123" s="220"/>
      <c r="H123" s="5"/>
      <c r="I123" s="5"/>
      <c r="P123" s="220"/>
      <c r="W123" s="5"/>
      <c r="AE123" s="220"/>
      <c r="AL123" s="5"/>
      <c r="AM123" s="5"/>
      <c r="AT123" s="220"/>
      <c r="BA123" s="5"/>
      <c r="BB123" s="5"/>
    </row>
    <row r="124">
      <c r="A124" s="220"/>
      <c r="H124" s="5"/>
      <c r="I124" s="5"/>
      <c r="P124" s="220"/>
      <c r="W124" s="5"/>
      <c r="AE124" s="220"/>
      <c r="AL124" s="5"/>
      <c r="AM124" s="5"/>
      <c r="AT124" s="220"/>
      <c r="BA124" s="5"/>
      <c r="BB124" s="5"/>
    </row>
    <row r="125">
      <c r="A125" s="220"/>
      <c r="H125" s="5"/>
      <c r="I125" s="5"/>
      <c r="P125" s="220"/>
      <c r="W125" s="5"/>
      <c r="AE125" s="220"/>
      <c r="AL125" s="5"/>
      <c r="AM125" s="5"/>
      <c r="AT125" s="220"/>
      <c r="BA125" s="5"/>
      <c r="BB125" s="5"/>
    </row>
    <row r="126">
      <c r="A126" s="220"/>
      <c r="H126" s="5"/>
      <c r="I126" s="5"/>
      <c r="P126" s="220"/>
      <c r="W126" s="5"/>
      <c r="AE126" s="220"/>
      <c r="AL126" s="5"/>
      <c r="AM126" s="5"/>
      <c r="AT126" s="220"/>
      <c r="BA126" s="5"/>
      <c r="BB126" s="5"/>
    </row>
    <row r="127">
      <c r="A127" s="220"/>
      <c r="H127" s="5"/>
      <c r="I127" s="5"/>
      <c r="P127" s="220"/>
      <c r="W127" s="5"/>
      <c r="AE127" s="220"/>
      <c r="AL127" s="5"/>
      <c r="AM127" s="5"/>
      <c r="AT127" s="220"/>
      <c r="BA127" s="5"/>
      <c r="BB127" s="5"/>
    </row>
    <row r="128">
      <c r="A128" s="220"/>
      <c r="H128" s="5"/>
      <c r="I128" s="5"/>
      <c r="P128" s="220"/>
      <c r="W128" s="5"/>
      <c r="AE128" s="220"/>
      <c r="AL128" s="5"/>
      <c r="AM128" s="5"/>
      <c r="AT128" s="220"/>
      <c r="BA128" s="5"/>
      <c r="BB128" s="5"/>
    </row>
    <row r="129">
      <c r="A129" s="220"/>
      <c r="H129" s="5"/>
      <c r="I129" s="5"/>
      <c r="P129" s="220"/>
      <c r="W129" s="5"/>
      <c r="AE129" s="220"/>
      <c r="AL129" s="5"/>
      <c r="AM129" s="5"/>
      <c r="AT129" s="220"/>
      <c r="BA129" s="5"/>
      <c r="BB129" s="5"/>
    </row>
    <row r="130">
      <c r="A130" s="220"/>
      <c r="H130" s="5"/>
      <c r="I130" s="5"/>
      <c r="P130" s="220"/>
      <c r="W130" s="5"/>
      <c r="AE130" s="220"/>
      <c r="AL130" s="5"/>
      <c r="AM130" s="5"/>
      <c r="AT130" s="220"/>
      <c r="BA130" s="5"/>
      <c r="BB130" s="5"/>
    </row>
    <row r="131">
      <c r="A131" s="220"/>
      <c r="H131" s="5"/>
      <c r="I131" s="5"/>
      <c r="P131" s="220"/>
      <c r="W131" s="5"/>
      <c r="AE131" s="220"/>
      <c r="AL131" s="5"/>
      <c r="AM131" s="5"/>
      <c r="AT131" s="220"/>
      <c r="BA131" s="5"/>
      <c r="BB131" s="5"/>
    </row>
    <row r="132">
      <c r="A132" s="220"/>
      <c r="H132" s="5"/>
      <c r="I132" s="5"/>
      <c r="P132" s="220"/>
      <c r="W132" s="5"/>
      <c r="AE132" s="220"/>
      <c r="AL132" s="5"/>
      <c r="AM132" s="5"/>
      <c r="AT132" s="220"/>
      <c r="BA132" s="5"/>
      <c r="BB132" s="5"/>
    </row>
    <row r="133">
      <c r="A133" s="220"/>
      <c r="H133" s="5"/>
      <c r="I133" s="5"/>
      <c r="P133" s="220"/>
      <c r="W133" s="5"/>
      <c r="AE133" s="220"/>
      <c r="AL133" s="5"/>
      <c r="AM133" s="5"/>
      <c r="AT133" s="220"/>
      <c r="BA133" s="5"/>
      <c r="BB133" s="5"/>
    </row>
    <row r="134">
      <c r="A134" s="220"/>
      <c r="H134" s="5"/>
      <c r="I134" s="5"/>
      <c r="P134" s="220"/>
      <c r="W134" s="5"/>
      <c r="AE134" s="220"/>
      <c r="AL134" s="5"/>
      <c r="AM134" s="5"/>
      <c r="AT134" s="220"/>
      <c r="BA134" s="5"/>
      <c r="BB134" s="5"/>
    </row>
    <row r="135">
      <c r="A135" s="220"/>
      <c r="H135" s="5"/>
      <c r="I135" s="5"/>
      <c r="P135" s="220"/>
      <c r="W135" s="5"/>
      <c r="AE135" s="220"/>
      <c r="AL135" s="5"/>
      <c r="AM135" s="5"/>
      <c r="AT135" s="220"/>
      <c r="BA135" s="5"/>
      <c r="BB135" s="5"/>
    </row>
    <row r="136">
      <c r="A136" s="220"/>
      <c r="H136" s="5"/>
      <c r="I136" s="5"/>
      <c r="P136" s="220"/>
      <c r="W136" s="5"/>
      <c r="AE136" s="220"/>
      <c r="AL136" s="5"/>
      <c r="AM136" s="5"/>
      <c r="AT136" s="220"/>
      <c r="BA136" s="5"/>
      <c r="BB136" s="5"/>
    </row>
    <row r="137">
      <c r="A137" s="220"/>
      <c r="H137" s="5"/>
      <c r="I137" s="5"/>
      <c r="P137" s="220"/>
      <c r="W137" s="5"/>
      <c r="AE137" s="220"/>
      <c r="AL137" s="5"/>
      <c r="AM137" s="5"/>
      <c r="AT137" s="220"/>
      <c r="BA137" s="5"/>
      <c r="BB137" s="5"/>
    </row>
    <row r="138">
      <c r="A138" s="220"/>
      <c r="H138" s="5"/>
      <c r="I138" s="5"/>
      <c r="P138" s="220"/>
      <c r="W138" s="5"/>
      <c r="AE138" s="220"/>
      <c r="AL138" s="5"/>
      <c r="AM138" s="5"/>
      <c r="AT138" s="220"/>
      <c r="BA138" s="5"/>
      <c r="BB138" s="5"/>
    </row>
    <row r="139">
      <c r="A139" s="220"/>
      <c r="H139" s="5"/>
      <c r="I139" s="5"/>
      <c r="P139" s="220"/>
      <c r="W139" s="5"/>
      <c r="AE139" s="220"/>
      <c r="AL139" s="5"/>
      <c r="AM139" s="5"/>
      <c r="AT139" s="220"/>
      <c r="BA139" s="5"/>
      <c r="BB139" s="5"/>
    </row>
    <row r="140">
      <c r="A140" s="220"/>
      <c r="H140" s="5"/>
      <c r="I140" s="5"/>
      <c r="P140" s="220"/>
      <c r="W140" s="5"/>
      <c r="AE140" s="220"/>
      <c r="AL140" s="5"/>
      <c r="AM140" s="5"/>
      <c r="AT140" s="220"/>
      <c r="BA140" s="5"/>
      <c r="BB140" s="5"/>
    </row>
    <row r="141">
      <c r="A141" s="220"/>
      <c r="H141" s="5"/>
      <c r="I141" s="5"/>
      <c r="P141" s="220"/>
      <c r="W141" s="5"/>
      <c r="AE141" s="220"/>
      <c r="AL141" s="5"/>
      <c r="AM141" s="5"/>
      <c r="AT141" s="220"/>
      <c r="BA141" s="5"/>
      <c r="BB141" s="5"/>
    </row>
    <row r="142">
      <c r="A142" s="220"/>
      <c r="H142" s="5"/>
      <c r="I142" s="5"/>
      <c r="P142" s="220"/>
      <c r="W142" s="5"/>
      <c r="AE142" s="220"/>
      <c r="AL142" s="5"/>
      <c r="AM142" s="5"/>
      <c r="AT142" s="220"/>
      <c r="BA142" s="5"/>
      <c r="BB142" s="5"/>
    </row>
    <row r="143">
      <c r="A143" s="220"/>
      <c r="H143" s="5"/>
      <c r="I143" s="5"/>
      <c r="P143" s="220"/>
      <c r="W143" s="5"/>
      <c r="AE143" s="220"/>
      <c r="AL143" s="5"/>
      <c r="AM143" s="5"/>
      <c r="AT143" s="220"/>
      <c r="BA143" s="5"/>
      <c r="BB143" s="5"/>
    </row>
    <row r="144">
      <c r="A144" s="220"/>
      <c r="H144" s="5"/>
      <c r="I144" s="5"/>
      <c r="P144" s="220"/>
      <c r="W144" s="5"/>
      <c r="AE144" s="220"/>
      <c r="AL144" s="5"/>
      <c r="AM144" s="5"/>
      <c r="AT144" s="220"/>
      <c r="BA144" s="5"/>
      <c r="BB144" s="5"/>
    </row>
    <row r="145">
      <c r="A145" s="220"/>
      <c r="H145" s="5"/>
      <c r="I145" s="5"/>
      <c r="P145" s="220"/>
      <c r="W145" s="5"/>
      <c r="AE145" s="220"/>
      <c r="AL145" s="5"/>
      <c r="AM145" s="5"/>
      <c r="AT145" s="220"/>
      <c r="BA145" s="5"/>
      <c r="BB145" s="5"/>
    </row>
    <row r="146">
      <c r="A146" s="220"/>
      <c r="H146" s="5"/>
      <c r="I146" s="5"/>
      <c r="P146" s="220"/>
      <c r="W146" s="5"/>
      <c r="AE146" s="220"/>
      <c r="AL146" s="5"/>
      <c r="AM146" s="5"/>
      <c r="AT146" s="220"/>
      <c r="BA146" s="5"/>
      <c r="BB146" s="5"/>
    </row>
    <row r="147">
      <c r="A147" s="220"/>
      <c r="H147" s="5"/>
      <c r="I147" s="5"/>
      <c r="P147" s="220"/>
      <c r="W147" s="5"/>
      <c r="AE147" s="220"/>
      <c r="AL147" s="5"/>
      <c r="AM147" s="5"/>
      <c r="AT147" s="220"/>
      <c r="BA147" s="5"/>
      <c r="BB147" s="5"/>
    </row>
    <row r="148">
      <c r="A148" s="220"/>
      <c r="H148" s="5"/>
      <c r="I148" s="5"/>
      <c r="P148" s="220"/>
      <c r="W148" s="5"/>
      <c r="AE148" s="220"/>
      <c r="AL148" s="5"/>
      <c r="AM148" s="5"/>
      <c r="AT148" s="220"/>
      <c r="BA148" s="5"/>
      <c r="BB148" s="5"/>
    </row>
    <row r="149">
      <c r="A149" s="220"/>
      <c r="H149" s="5"/>
      <c r="I149" s="5"/>
      <c r="P149" s="220"/>
      <c r="W149" s="5"/>
      <c r="AE149" s="220"/>
      <c r="AL149" s="5"/>
      <c r="AM149" s="5"/>
      <c r="AT149" s="220"/>
      <c r="BA149" s="5"/>
      <c r="BB149" s="5"/>
    </row>
    <row r="150">
      <c r="A150" s="220"/>
      <c r="H150" s="5"/>
      <c r="I150" s="5"/>
      <c r="P150" s="220"/>
      <c r="W150" s="5"/>
      <c r="AE150" s="220"/>
      <c r="AL150" s="5"/>
      <c r="AM150" s="5"/>
      <c r="AT150" s="220"/>
      <c r="BA150" s="5"/>
      <c r="BB150" s="5"/>
    </row>
    <row r="151">
      <c r="A151" s="220"/>
      <c r="H151" s="5"/>
      <c r="I151" s="5"/>
      <c r="P151" s="220"/>
      <c r="W151" s="5"/>
      <c r="AE151" s="220"/>
      <c r="AL151" s="5"/>
      <c r="AM151" s="5"/>
      <c r="AT151" s="220"/>
      <c r="BA151" s="5"/>
      <c r="BB151" s="5"/>
    </row>
    <row r="152">
      <c r="A152" s="220"/>
      <c r="H152" s="5"/>
      <c r="I152" s="5"/>
      <c r="P152" s="220"/>
      <c r="W152" s="5"/>
      <c r="AE152" s="220"/>
      <c r="AL152" s="5"/>
      <c r="AM152" s="5"/>
      <c r="AT152" s="220"/>
      <c r="BA152" s="5"/>
      <c r="BB152" s="5"/>
    </row>
    <row r="153">
      <c r="A153" s="220"/>
      <c r="H153" s="5"/>
      <c r="I153" s="5"/>
      <c r="P153" s="220"/>
      <c r="W153" s="5"/>
      <c r="AE153" s="220"/>
      <c r="AL153" s="5"/>
      <c r="AM153" s="5"/>
      <c r="AT153" s="220"/>
      <c r="BA153" s="5"/>
      <c r="BB153" s="5"/>
    </row>
    <row r="154">
      <c r="A154" s="220"/>
      <c r="H154" s="5"/>
      <c r="I154" s="5"/>
      <c r="P154" s="220"/>
      <c r="W154" s="5"/>
      <c r="AE154" s="220"/>
      <c r="AL154" s="5"/>
      <c r="AM154" s="5"/>
      <c r="AT154" s="220"/>
      <c r="BA154" s="5"/>
      <c r="BB154" s="5"/>
    </row>
    <row r="155">
      <c r="A155" s="220"/>
      <c r="H155" s="5"/>
      <c r="I155" s="5"/>
      <c r="P155" s="220"/>
      <c r="W155" s="5"/>
      <c r="AE155" s="220"/>
      <c r="AL155" s="5"/>
      <c r="AM155" s="5"/>
      <c r="AT155" s="220"/>
      <c r="BA155" s="5"/>
      <c r="BB155" s="5"/>
    </row>
    <row r="156">
      <c r="A156" s="220"/>
      <c r="H156" s="5"/>
      <c r="I156" s="5"/>
      <c r="P156" s="220"/>
      <c r="W156" s="5"/>
      <c r="AE156" s="220"/>
      <c r="AL156" s="5"/>
      <c r="AM156" s="5"/>
      <c r="AT156" s="220"/>
      <c r="BA156" s="5"/>
      <c r="BB156" s="5"/>
    </row>
    <row r="157">
      <c r="A157" s="220"/>
      <c r="H157" s="5"/>
      <c r="I157" s="5"/>
      <c r="P157" s="220"/>
      <c r="W157" s="5"/>
      <c r="AE157" s="220"/>
      <c r="AL157" s="5"/>
      <c r="AM157" s="5"/>
      <c r="AT157" s="220"/>
      <c r="BA157" s="5"/>
      <c r="BB157" s="5"/>
    </row>
    <row r="158">
      <c r="A158" s="220"/>
      <c r="H158" s="5"/>
      <c r="I158" s="5"/>
      <c r="P158" s="220"/>
      <c r="W158" s="5"/>
      <c r="AE158" s="220"/>
      <c r="AL158" s="5"/>
      <c r="AM158" s="5"/>
      <c r="AT158" s="220"/>
      <c r="BA158" s="5"/>
      <c r="BB158" s="5"/>
    </row>
    <row r="159">
      <c r="A159" s="220"/>
      <c r="H159" s="5"/>
      <c r="I159" s="5"/>
      <c r="P159" s="220"/>
      <c r="W159" s="5"/>
      <c r="AE159" s="220"/>
      <c r="AL159" s="5"/>
      <c r="AM159" s="5"/>
      <c r="AT159" s="220"/>
      <c r="BA159" s="5"/>
      <c r="BB159" s="5"/>
    </row>
    <row r="160">
      <c r="A160" s="220"/>
      <c r="H160" s="5"/>
      <c r="I160" s="5"/>
      <c r="P160" s="220"/>
      <c r="W160" s="5"/>
      <c r="AE160" s="220"/>
      <c r="AL160" s="5"/>
      <c r="AM160" s="5"/>
      <c r="AT160" s="220"/>
      <c r="BA160" s="5"/>
      <c r="BB160" s="5"/>
    </row>
    <row r="161">
      <c r="A161" s="220"/>
      <c r="H161" s="5"/>
      <c r="I161" s="5"/>
      <c r="P161" s="220"/>
      <c r="W161" s="5"/>
      <c r="AE161" s="220"/>
      <c r="AL161" s="5"/>
      <c r="AM161" s="5"/>
      <c r="AT161" s="220"/>
      <c r="BA161" s="5"/>
      <c r="BB161" s="5"/>
    </row>
    <row r="162">
      <c r="A162" s="220"/>
      <c r="H162" s="5"/>
      <c r="I162" s="5"/>
      <c r="P162" s="220"/>
      <c r="W162" s="5"/>
      <c r="AE162" s="220"/>
      <c r="AL162" s="5"/>
      <c r="AM162" s="5"/>
      <c r="AT162" s="220"/>
      <c r="BA162" s="5"/>
      <c r="BB162" s="5"/>
    </row>
    <row r="163">
      <c r="A163" s="220"/>
      <c r="H163" s="5"/>
      <c r="I163" s="5"/>
      <c r="P163" s="220"/>
      <c r="W163" s="5"/>
      <c r="AE163" s="220"/>
      <c r="AL163" s="5"/>
      <c r="AM163" s="5"/>
      <c r="AT163" s="220"/>
      <c r="BA163" s="5"/>
      <c r="BB163" s="5"/>
    </row>
    <row r="164">
      <c r="A164" s="220"/>
      <c r="H164" s="5"/>
      <c r="I164" s="5"/>
      <c r="P164" s="220"/>
      <c r="W164" s="5"/>
      <c r="AE164" s="220"/>
      <c r="AL164" s="5"/>
      <c r="AM164" s="5"/>
      <c r="AT164" s="220"/>
      <c r="BA164" s="5"/>
      <c r="BB164" s="5"/>
    </row>
    <row r="165">
      <c r="A165" s="220"/>
      <c r="H165" s="5"/>
      <c r="I165" s="5"/>
      <c r="P165" s="220"/>
      <c r="W165" s="5"/>
      <c r="AE165" s="220"/>
      <c r="AL165" s="5"/>
      <c r="AM165" s="5"/>
      <c r="AT165" s="220"/>
      <c r="BA165" s="5"/>
      <c r="BB165" s="5"/>
    </row>
    <row r="166">
      <c r="A166" s="220"/>
      <c r="H166" s="5"/>
      <c r="I166" s="5"/>
      <c r="P166" s="220"/>
      <c r="W166" s="5"/>
      <c r="AE166" s="220"/>
      <c r="AL166" s="5"/>
      <c r="AM166" s="5"/>
      <c r="AT166" s="220"/>
      <c r="BA166" s="5"/>
      <c r="BB166" s="5"/>
    </row>
    <row r="167">
      <c r="A167" s="220"/>
      <c r="H167" s="5"/>
      <c r="I167" s="5"/>
      <c r="P167" s="220"/>
      <c r="W167" s="5"/>
      <c r="AE167" s="220"/>
      <c r="AL167" s="5"/>
      <c r="AM167" s="5"/>
      <c r="AT167" s="220"/>
      <c r="BA167" s="5"/>
      <c r="BB167" s="5"/>
    </row>
    <row r="168">
      <c r="A168" s="220"/>
      <c r="H168" s="5"/>
      <c r="I168" s="5"/>
      <c r="P168" s="220"/>
      <c r="W168" s="5"/>
      <c r="AE168" s="220"/>
      <c r="AL168" s="5"/>
      <c r="AM168" s="5"/>
      <c r="AT168" s="220"/>
      <c r="BA168" s="5"/>
      <c r="BB168" s="5"/>
    </row>
    <row r="169">
      <c r="A169" s="220"/>
      <c r="H169" s="5"/>
      <c r="I169" s="5"/>
      <c r="P169" s="220"/>
      <c r="W169" s="5"/>
      <c r="AE169" s="220"/>
      <c r="AL169" s="5"/>
      <c r="AM169" s="5"/>
      <c r="AT169" s="220"/>
      <c r="BA169" s="5"/>
      <c r="BB169" s="5"/>
    </row>
    <row r="170">
      <c r="A170" s="220"/>
      <c r="H170" s="5"/>
      <c r="I170" s="5"/>
      <c r="P170" s="220"/>
      <c r="W170" s="5"/>
      <c r="AE170" s="220"/>
      <c r="AL170" s="5"/>
      <c r="AM170" s="5"/>
      <c r="AT170" s="220"/>
      <c r="BA170" s="5"/>
      <c r="BB170" s="5"/>
    </row>
    <row r="171">
      <c r="A171" s="220"/>
      <c r="H171" s="5"/>
      <c r="I171" s="5"/>
      <c r="P171" s="220"/>
      <c r="W171" s="5"/>
      <c r="AE171" s="220"/>
      <c r="AL171" s="5"/>
      <c r="AM171" s="5"/>
      <c r="AT171" s="220"/>
      <c r="BA171" s="5"/>
      <c r="BB171" s="5"/>
    </row>
    <row r="172">
      <c r="A172" s="220"/>
      <c r="H172" s="5"/>
      <c r="I172" s="5"/>
      <c r="P172" s="220"/>
      <c r="W172" s="5"/>
      <c r="AE172" s="220"/>
      <c r="AL172" s="5"/>
      <c r="AM172" s="5"/>
      <c r="AT172" s="220"/>
      <c r="BA172" s="5"/>
      <c r="BB172" s="5"/>
    </row>
    <row r="173">
      <c r="A173" s="220"/>
      <c r="H173" s="5"/>
      <c r="I173" s="5"/>
      <c r="P173" s="220"/>
      <c r="W173" s="5"/>
      <c r="AE173" s="220"/>
      <c r="AL173" s="5"/>
      <c r="AM173" s="5"/>
      <c r="AT173" s="220"/>
      <c r="BA173" s="5"/>
      <c r="BB173" s="5"/>
    </row>
    <row r="174">
      <c r="A174" s="220"/>
      <c r="H174" s="5"/>
      <c r="I174" s="5"/>
      <c r="P174" s="220"/>
      <c r="W174" s="5"/>
      <c r="AE174" s="220"/>
      <c r="AL174" s="5"/>
      <c r="AM174" s="5"/>
      <c r="AT174" s="220"/>
      <c r="BA174" s="5"/>
      <c r="BB174" s="5"/>
    </row>
    <row r="175">
      <c r="A175" s="220"/>
      <c r="H175" s="5"/>
      <c r="I175" s="5"/>
      <c r="P175" s="220"/>
      <c r="W175" s="5"/>
      <c r="AE175" s="220"/>
      <c r="AL175" s="5"/>
      <c r="AM175" s="5"/>
      <c r="AT175" s="220"/>
      <c r="BA175" s="5"/>
      <c r="BB175" s="5"/>
    </row>
    <row r="176">
      <c r="A176" s="220"/>
      <c r="H176" s="5"/>
      <c r="I176" s="5"/>
      <c r="P176" s="220"/>
      <c r="W176" s="5"/>
      <c r="AE176" s="220"/>
      <c r="AL176" s="5"/>
      <c r="AM176" s="5"/>
      <c r="AT176" s="220"/>
      <c r="BA176" s="5"/>
      <c r="BB176" s="5"/>
    </row>
    <row r="177">
      <c r="A177" s="220"/>
      <c r="H177" s="5"/>
      <c r="I177" s="5"/>
      <c r="P177" s="220"/>
      <c r="W177" s="5"/>
      <c r="AE177" s="220"/>
      <c r="AL177" s="5"/>
      <c r="AM177" s="5"/>
      <c r="AT177" s="220"/>
      <c r="BA177" s="5"/>
      <c r="BB177" s="5"/>
    </row>
    <row r="178">
      <c r="A178" s="220"/>
      <c r="H178" s="5"/>
      <c r="I178" s="5"/>
      <c r="P178" s="220"/>
      <c r="W178" s="5"/>
      <c r="AE178" s="220"/>
      <c r="AL178" s="5"/>
      <c r="AM178" s="5"/>
      <c r="AT178" s="220"/>
      <c r="BA178" s="5"/>
      <c r="BB178" s="5"/>
    </row>
    <row r="179">
      <c r="A179" s="220"/>
      <c r="H179" s="5"/>
      <c r="I179" s="5"/>
      <c r="P179" s="220"/>
      <c r="W179" s="5"/>
      <c r="AE179" s="220"/>
      <c r="AL179" s="5"/>
      <c r="AM179" s="5"/>
      <c r="AT179" s="220"/>
      <c r="BA179" s="5"/>
      <c r="BB179" s="5"/>
    </row>
    <row r="180">
      <c r="A180" s="220"/>
      <c r="H180" s="5"/>
      <c r="I180" s="5"/>
      <c r="P180" s="220"/>
      <c r="W180" s="5"/>
      <c r="AE180" s="220"/>
      <c r="AL180" s="5"/>
      <c r="AM180" s="5"/>
      <c r="AT180" s="220"/>
      <c r="BA180" s="5"/>
      <c r="BB180" s="5"/>
    </row>
    <row r="181">
      <c r="A181" s="220"/>
      <c r="H181" s="5"/>
      <c r="I181" s="5"/>
      <c r="P181" s="220"/>
      <c r="W181" s="5"/>
      <c r="AE181" s="220"/>
      <c r="AL181" s="5"/>
      <c r="AM181" s="5"/>
      <c r="AT181" s="220"/>
      <c r="BA181" s="5"/>
      <c r="BB181" s="5"/>
    </row>
    <row r="182">
      <c r="A182" s="220"/>
      <c r="H182" s="5"/>
      <c r="I182" s="5"/>
      <c r="P182" s="220"/>
      <c r="W182" s="5"/>
      <c r="AE182" s="220"/>
      <c r="AL182" s="5"/>
      <c r="AM182" s="5"/>
      <c r="AT182" s="220"/>
      <c r="BA182" s="5"/>
      <c r="BB182" s="5"/>
    </row>
    <row r="183">
      <c r="A183" s="220"/>
      <c r="H183" s="5"/>
      <c r="I183" s="5"/>
      <c r="P183" s="220"/>
      <c r="W183" s="5"/>
      <c r="AE183" s="220"/>
      <c r="AL183" s="5"/>
      <c r="AM183" s="5"/>
      <c r="AT183" s="220"/>
      <c r="BA183" s="5"/>
      <c r="BB183" s="5"/>
    </row>
    <row r="184">
      <c r="A184" s="220"/>
      <c r="H184" s="5"/>
      <c r="I184" s="5"/>
      <c r="P184" s="220"/>
      <c r="W184" s="5"/>
      <c r="AE184" s="220"/>
      <c r="AL184" s="5"/>
      <c r="AM184" s="5"/>
      <c r="AT184" s="220"/>
      <c r="BA184" s="5"/>
      <c r="BB184" s="5"/>
    </row>
    <row r="185">
      <c r="A185" s="220"/>
      <c r="H185" s="5"/>
      <c r="I185" s="5"/>
      <c r="P185" s="220"/>
      <c r="W185" s="5"/>
      <c r="AE185" s="220"/>
      <c r="AL185" s="5"/>
      <c r="AM185" s="5"/>
      <c r="AT185" s="220"/>
      <c r="BA185" s="5"/>
      <c r="BB185" s="5"/>
    </row>
    <row r="186">
      <c r="A186" s="220"/>
      <c r="H186" s="5"/>
      <c r="I186" s="5"/>
      <c r="P186" s="220"/>
      <c r="W186" s="5"/>
      <c r="AE186" s="220"/>
      <c r="AL186" s="5"/>
      <c r="AM186" s="5"/>
      <c r="AT186" s="220"/>
      <c r="BA186" s="5"/>
      <c r="BB186" s="5"/>
    </row>
    <row r="187">
      <c r="A187" s="220"/>
      <c r="H187" s="5"/>
      <c r="I187" s="5"/>
      <c r="P187" s="220"/>
      <c r="W187" s="5"/>
      <c r="AE187" s="220"/>
      <c r="AL187" s="5"/>
      <c r="AM187" s="5"/>
      <c r="AT187" s="220"/>
      <c r="BA187" s="5"/>
      <c r="BB187" s="5"/>
    </row>
    <row r="188">
      <c r="A188" s="220"/>
      <c r="H188" s="5"/>
      <c r="I188" s="5"/>
      <c r="P188" s="220"/>
      <c r="W188" s="5"/>
      <c r="AE188" s="220"/>
      <c r="AL188" s="5"/>
      <c r="AM188" s="5"/>
      <c r="AT188" s="220"/>
      <c r="BA188" s="5"/>
      <c r="BB188" s="5"/>
    </row>
    <row r="189">
      <c r="A189" s="220"/>
      <c r="H189" s="5"/>
      <c r="I189" s="5"/>
      <c r="P189" s="220"/>
      <c r="W189" s="5"/>
      <c r="AE189" s="220"/>
      <c r="AL189" s="5"/>
      <c r="AM189" s="5"/>
      <c r="AT189" s="220"/>
      <c r="BA189" s="5"/>
      <c r="BB189" s="5"/>
    </row>
    <row r="190">
      <c r="A190" s="220"/>
      <c r="H190" s="5"/>
      <c r="I190" s="5"/>
      <c r="P190" s="220"/>
      <c r="W190" s="5"/>
      <c r="AE190" s="220"/>
      <c r="AL190" s="5"/>
      <c r="AM190" s="5"/>
      <c r="AT190" s="220"/>
      <c r="BA190" s="5"/>
      <c r="BB190" s="5"/>
    </row>
    <row r="191">
      <c r="A191" s="220"/>
      <c r="H191" s="5"/>
      <c r="I191" s="5"/>
      <c r="P191" s="220"/>
      <c r="W191" s="5"/>
      <c r="AE191" s="220"/>
      <c r="AL191" s="5"/>
      <c r="AM191" s="5"/>
      <c r="AT191" s="220"/>
      <c r="BA191" s="5"/>
      <c r="BB191" s="5"/>
    </row>
    <row r="192">
      <c r="A192" s="220"/>
      <c r="H192" s="5"/>
      <c r="I192" s="5"/>
      <c r="P192" s="220"/>
      <c r="W192" s="5"/>
      <c r="AE192" s="220"/>
      <c r="AL192" s="5"/>
      <c r="AM192" s="5"/>
      <c r="AT192" s="220"/>
      <c r="BA192" s="5"/>
      <c r="BB192" s="5"/>
    </row>
    <row r="193">
      <c r="A193" s="220"/>
      <c r="H193" s="5"/>
      <c r="I193" s="5"/>
      <c r="P193" s="220"/>
      <c r="W193" s="5"/>
      <c r="AE193" s="220"/>
      <c r="AL193" s="5"/>
      <c r="AM193" s="5"/>
      <c r="AT193" s="220"/>
      <c r="BA193" s="5"/>
      <c r="BB193" s="5"/>
    </row>
    <row r="194">
      <c r="A194" s="220"/>
      <c r="H194" s="5"/>
      <c r="I194" s="5"/>
      <c r="P194" s="220"/>
      <c r="W194" s="5"/>
      <c r="AE194" s="220"/>
      <c r="AL194" s="5"/>
      <c r="AM194" s="5"/>
      <c r="AT194" s="220"/>
      <c r="BA194" s="5"/>
      <c r="BB194" s="5"/>
    </row>
    <row r="195">
      <c r="A195" s="220"/>
      <c r="H195" s="5"/>
      <c r="I195" s="5"/>
      <c r="P195" s="220"/>
      <c r="W195" s="5"/>
      <c r="AE195" s="220"/>
      <c r="AL195" s="5"/>
      <c r="AM195" s="5"/>
      <c r="AT195" s="220"/>
      <c r="BA195" s="5"/>
      <c r="BB195" s="5"/>
    </row>
    <row r="196">
      <c r="A196" s="220"/>
      <c r="H196" s="5"/>
      <c r="I196" s="5"/>
      <c r="P196" s="220"/>
      <c r="W196" s="5"/>
      <c r="AE196" s="220"/>
      <c r="AL196" s="5"/>
      <c r="AM196" s="5"/>
      <c r="AT196" s="220"/>
      <c r="BA196" s="5"/>
      <c r="BB196" s="5"/>
    </row>
    <row r="197">
      <c r="A197" s="220"/>
      <c r="H197" s="5"/>
      <c r="I197" s="5"/>
      <c r="P197" s="220"/>
      <c r="W197" s="5"/>
      <c r="AE197" s="220"/>
      <c r="AL197" s="5"/>
      <c r="AM197" s="5"/>
      <c r="AT197" s="220"/>
      <c r="BA197" s="5"/>
      <c r="BB197" s="5"/>
    </row>
    <row r="198">
      <c r="A198" s="220"/>
      <c r="H198" s="5"/>
      <c r="I198" s="5"/>
      <c r="P198" s="220"/>
      <c r="W198" s="5"/>
      <c r="AE198" s="220"/>
      <c r="AL198" s="5"/>
      <c r="AM198" s="5"/>
      <c r="AT198" s="220"/>
      <c r="BA198" s="5"/>
      <c r="BB198" s="5"/>
    </row>
    <row r="199">
      <c r="A199" s="220"/>
      <c r="H199" s="5"/>
      <c r="I199" s="5"/>
      <c r="P199" s="220"/>
      <c r="W199" s="5"/>
      <c r="AE199" s="220"/>
      <c r="AL199" s="5"/>
      <c r="AM199" s="5"/>
      <c r="AT199" s="220"/>
      <c r="BA199" s="5"/>
      <c r="BB199" s="5"/>
    </row>
    <row r="200">
      <c r="A200" s="220"/>
      <c r="H200" s="5"/>
      <c r="I200" s="5"/>
      <c r="P200" s="220"/>
      <c r="W200" s="5"/>
      <c r="AE200" s="220"/>
      <c r="AL200" s="5"/>
      <c r="AM200" s="5"/>
      <c r="AT200" s="220"/>
      <c r="BA200" s="5"/>
      <c r="BB200" s="5"/>
    </row>
    <row r="201">
      <c r="A201" s="220"/>
      <c r="H201" s="5"/>
      <c r="I201" s="5"/>
      <c r="P201" s="220"/>
      <c r="W201" s="5"/>
      <c r="AE201" s="220"/>
      <c r="AL201" s="5"/>
      <c r="AM201" s="5"/>
      <c r="AT201" s="220"/>
      <c r="BA201" s="5"/>
      <c r="BB201" s="5"/>
    </row>
    <row r="202">
      <c r="A202" s="220"/>
      <c r="H202" s="5"/>
      <c r="I202" s="5"/>
      <c r="P202" s="220"/>
      <c r="W202" s="5"/>
      <c r="AE202" s="220"/>
      <c r="AL202" s="5"/>
      <c r="AM202" s="5"/>
      <c r="AT202" s="220"/>
      <c r="BA202" s="5"/>
      <c r="BB202" s="5"/>
    </row>
    <row r="203">
      <c r="A203" s="220"/>
      <c r="H203" s="5"/>
      <c r="I203" s="5"/>
      <c r="P203" s="220"/>
      <c r="W203" s="5"/>
      <c r="AE203" s="220"/>
      <c r="AL203" s="5"/>
      <c r="AM203" s="5"/>
      <c r="AT203" s="220"/>
      <c r="BA203" s="5"/>
      <c r="BB203" s="5"/>
    </row>
    <row r="204">
      <c r="A204" s="220"/>
      <c r="H204" s="5"/>
      <c r="I204" s="5"/>
      <c r="P204" s="220"/>
      <c r="W204" s="5"/>
      <c r="AE204" s="220"/>
      <c r="AL204" s="5"/>
      <c r="AM204" s="5"/>
      <c r="AT204" s="220"/>
      <c r="BA204" s="5"/>
      <c r="BB204" s="5"/>
    </row>
    <row r="205">
      <c r="A205" s="220"/>
      <c r="H205" s="5"/>
      <c r="I205" s="5"/>
      <c r="P205" s="220"/>
      <c r="W205" s="5"/>
      <c r="AE205" s="220"/>
      <c r="AL205" s="5"/>
      <c r="AM205" s="5"/>
      <c r="AT205" s="220"/>
      <c r="BA205" s="5"/>
      <c r="BB205" s="5"/>
    </row>
    <row r="206">
      <c r="A206" s="220"/>
      <c r="H206" s="5"/>
      <c r="I206" s="5"/>
      <c r="P206" s="220"/>
      <c r="W206" s="5"/>
      <c r="AE206" s="220"/>
      <c r="AL206" s="5"/>
      <c r="AM206" s="5"/>
      <c r="AT206" s="220"/>
      <c r="BA206" s="5"/>
      <c r="BB206" s="5"/>
    </row>
    <row r="207">
      <c r="A207" s="220"/>
      <c r="H207" s="5"/>
      <c r="I207" s="5"/>
      <c r="P207" s="220"/>
      <c r="W207" s="5"/>
      <c r="AE207" s="220"/>
      <c r="AL207" s="5"/>
      <c r="AM207" s="5"/>
      <c r="AT207" s="220"/>
      <c r="BA207" s="5"/>
      <c r="BB207" s="5"/>
    </row>
    <row r="208">
      <c r="A208" s="220"/>
      <c r="H208" s="5"/>
      <c r="I208" s="5"/>
      <c r="P208" s="220"/>
      <c r="W208" s="5"/>
      <c r="AE208" s="220"/>
      <c r="AL208" s="5"/>
      <c r="AM208" s="5"/>
      <c r="AT208" s="220"/>
      <c r="BA208" s="5"/>
      <c r="BB208" s="5"/>
    </row>
    <row r="209">
      <c r="A209" s="220"/>
      <c r="H209" s="5"/>
      <c r="I209" s="5"/>
      <c r="P209" s="220"/>
      <c r="W209" s="5"/>
      <c r="AE209" s="220"/>
      <c r="AL209" s="5"/>
      <c r="AM209" s="5"/>
      <c r="AT209" s="220"/>
      <c r="BA209" s="5"/>
      <c r="BB209" s="5"/>
    </row>
    <row r="210">
      <c r="A210" s="220"/>
      <c r="H210" s="5"/>
      <c r="I210" s="5"/>
      <c r="P210" s="220"/>
      <c r="W210" s="5"/>
      <c r="AE210" s="220"/>
      <c r="AL210" s="5"/>
      <c r="AM210" s="5"/>
      <c r="AT210" s="220"/>
      <c r="BA210" s="5"/>
      <c r="BB210" s="5"/>
    </row>
    <row r="211">
      <c r="A211" s="220"/>
      <c r="H211" s="5"/>
      <c r="I211" s="5"/>
      <c r="P211" s="220"/>
      <c r="W211" s="5"/>
      <c r="AE211" s="220"/>
      <c r="AL211" s="5"/>
      <c r="AM211" s="5"/>
      <c r="AT211" s="220"/>
      <c r="BA211" s="5"/>
      <c r="BB211" s="5"/>
    </row>
    <row r="212">
      <c r="A212" s="220"/>
      <c r="H212" s="5"/>
      <c r="I212" s="5"/>
      <c r="P212" s="220"/>
      <c r="W212" s="5"/>
      <c r="AE212" s="220"/>
      <c r="AL212" s="5"/>
      <c r="AM212" s="5"/>
      <c r="AT212" s="220"/>
      <c r="BA212" s="5"/>
      <c r="BB212" s="5"/>
    </row>
    <row r="213">
      <c r="A213" s="220"/>
      <c r="H213" s="5"/>
      <c r="I213" s="5"/>
      <c r="P213" s="220"/>
      <c r="W213" s="5"/>
      <c r="AE213" s="220"/>
      <c r="AL213" s="5"/>
      <c r="AM213" s="5"/>
      <c r="AT213" s="220"/>
      <c r="BA213" s="5"/>
      <c r="BB213" s="5"/>
    </row>
    <row r="214">
      <c r="A214" s="220"/>
      <c r="H214" s="5"/>
      <c r="I214" s="5"/>
      <c r="P214" s="220"/>
      <c r="W214" s="5"/>
      <c r="AE214" s="220"/>
      <c r="AL214" s="5"/>
      <c r="AM214" s="5"/>
      <c r="AT214" s="220"/>
      <c r="BA214" s="5"/>
      <c r="BB214" s="5"/>
    </row>
    <row r="215">
      <c r="A215" s="220"/>
      <c r="H215" s="5"/>
      <c r="I215" s="5"/>
      <c r="P215" s="220"/>
      <c r="W215" s="5"/>
      <c r="AE215" s="220"/>
      <c r="AL215" s="5"/>
      <c r="AM215" s="5"/>
      <c r="AT215" s="220"/>
      <c r="BA215" s="5"/>
      <c r="BB215" s="5"/>
    </row>
    <row r="216">
      <c r="A216" s="220"/>
      <c r="H216" s="5"/>
      <c r="I216" s="5"/>
      <c r="P216" s="220"/>
      <c r="W216" s="5"/>
      <c r="AE216" s="220"/>
      <c r="AL216" s="5"/>
      <c r="AM216" s="5"/>
      <c r="AT216" s="220"/>
      <c r="BA216" s="5"/>
      <c r="BB216" s="5"/>
    </row>
    <row r="217">
      <c r="A217" s="220"/>
      <c r="H217" s="5"/>
      <c r="I217" s="5"/>
      <c r="P217" s="220"/>
      <c r="W217" s="5"/>
      <c r="AE217" s="220"/>
      <c r="AL217" s="5"/>
      <c r="AM217" s="5"/>
      <c r="AT217" s="220"/>
      <c r="BA217" s="5"/>
      <c r="BB217" s="5"/>
    </row>
    <row r="218">
      <c r="A218" s="220"/>
      <c r="H218" s="5"/>
      <c r="I218" s="5"/>
      <c r="P218" s="220"/>
      <c r="W218" s="5"/>
      <c r="AE218" s="220"/>
      <c r="AL218" s="5"/>
      <c r="AM218" s="5"/>
      <c r="AT218" s="220"/>
      <c r="BA218" s="5"/>
      <c r="BB218" s="5"/>
    </row>
    <row r="219">
      <c r="A219" s="220"/>
      <c r="H219" s="5"/>
      <c r="I219" s="5"/>
      <c r="P219" s="220"/>
      <c r="W219" s="5"/>
      <c r="AE219" s="220"/>
      <c r="AL219" s="5"/>
      <c r="AM219" s="5"/>
      <c r="AT219" s="220"/>
      <c r="BA219" s="5"/>
      <c r="BB219" s="5"/>
    </row>
    <row r="220">
      <c r="A220" s="220"/>
      <c r="H220" s="5"/>
      <c r="I220" s="5"/>
      <c r="P220" s="220"/>
      <c r="W220" s="5"/>
      <c r="AE220" s="220"/>
      <c r="AL220" s="5"/>
      <c r="AM220" s="5"/>
      <c r="AT220" s="220"/>
      <c r="BA220" s="5"/>
      <c r="BB220" s="5"/>
    </row>
    <row r="221">
      <c r="A221" s="220"/>
      <c r="H221" s="5"/>
      <c r="I221" s="5"/>
      <c r="P221" s="220"/>
      <c r="W221" s="5"/>
      <c r="AE221" s="220"/>
      <c r="AL221" s="5"/>
      <c r="AM221" s="5"/>
      <c r="AT221" s="220"/>
      <c r="BA221" s="5"/>
      <c r="BB221" s="5"/>
    </row>
    <row r="222">
      <c r="A222" s="220"/>
      <c r="H222" s="5"/>
      <c r="I222" s="5"/>
      <c r="P222" s="220"/>
      <c r="W222" s="5"/>
      <c r="AE222" s="220"/>
      <c r="AL222" s="5"/>
      <c r="AM222" s="5"/>
      <c r="AT222" s="220"/>
      <c r="BA222" s="5"/>
      <c r="BB222" s="5"/>
    </row>
    <row r="223">
      <c r="A223" s="220"/>
      <c r="H223" s="5"/>
      <c r="I223" s="5"/>
      <c r="P223" s="220"/>
      <c r="W223" s="5"/>
      <c r="AE223" s="220"/>
      <c r="AL223" s="5"/>
      <c r="AM223" s="5"/>
      <c r="AT223" s="220"/>
      <c r="BA223" s="5"/>
      <c r="BB223" s="5"/>
    </row>
    <row r="224">
      <c r="A224" s="220"/>
      <c r="H224" s="5"/>
      <c r="I224" s="5"/>
      <c r="P224" s="220"/>
      <c r="W224" s="5"/>
      <c r="AE224" s="220"/>
      <c r="AL224" s="5"/>
      <c r="AM224" s="5"/>
      <c r="AT224" s="220"/>
      <c r="BA224" s="5"/>
      <c r="BB224" s="5"/>
    </row>
    <row r="225">
      <c r="A225" s="220"/>
      <c r="H225" s="5"/>
      <c r="I225" s="5"/>
      <c r="P225" s="220"/>
      <c r="W225" s="5"/>
      <c r="AE225" s="220"/>
      <c r="AL225" s="5"/>
      <c r="AM225" s="5"/>
      <c r="AT225" s="220"/>
      <c r="BA225" s="5"/>
      <c r="BB225" s="5"/>
    </row>
    <row r="226">
      <c r="A226" s="220"/>
      <c r="H226" s="5"/>
      <c r="I226" s="5"/>
      <c r="P226" s="220"/>
      <c r="W226" s="5"/>
      <c r="AE226" s="220"/>
      <c r="AL226" s="5"/>
      <c r="AM226" s="5"/>
      <c r="AT226" s="220"/>
      <c r="BA226" s="5"/>
      <c r="BB226" s="5"/>
    </row>
    <row r="227">
      <c r="A227" s="220"/>
      <c r="H227" s="5"/>
      <c r="I227" s="5"/>
      <c r="P227" s="220"/>
      <c r="W227" s="5"/>
      <c r="AE227" s="220"/>
      <c r="AL227" s="5"/>
      <c r="AM227" s="5"/>
      <c r="AT227" s="220"/>
      <c r="BA227" s="5"/>
      <c r="BB227" s="5"/>
    </row>
    <row r="228">
      <c r="A228" s="220"/>
      <c r="H228" s="5"/>
      <c r="I228" s="5"/>
      <c r="P228" s="220"/>
      <c r="W228" s="5"/>
      <c r="AE228" s="220"/>
      <c r="AL228" s="5"/>
      <c r="AM228" s="5"/>
      <c r="AT228" s="220"/>
      <c r="BA228" s="5"/>
      <c r="BB228" s="5"/>
    </row>
    <row r="229">
      <c r="A229" s="220"/>
      <c r="H229" s="5"/>
      <c r="I229" s="5"/>
      <c r="P229" s="220"/>
      <c r="W229" s="5"/>
      <c r="AE229" s="220"/>
      <c r="AL229" s="5"/>
      <c r="AM229" s="5"/>
      <c r="AT229" s="220"/>
      <c r="BA229" s="5"/>
      <c r="BB229" s="5"/>
    </row>
    <row r="230">
      <c r="A230" s="220"/>
      <c r="H230" s="5"/>
      <c r="I230" s="5"/>
      <c r="P230" s="220"/>
      <c r="W230" s="5"/>
      <c r="AE230" s="220"/>
      <c r="AL230" s="5"/>
      <c r="AM230" s="5"/>
      <c r="AT230" s="220"/>
      <c r="BA230" s="5"/>
      <c r="BB230" s="5"/>
    </row>
    <row r="231">
      <c r="A231" s="220"/>
      <c r="H231" s="5"/>
      <c r="I231" s="5"/>
      <c r="P231" s="220"/>
      <c r="W231" s="5"/>
      <c r="AE231" s="220"/>
      <c r="AL231" s="5"/>
      <c r="AM231" s="5"/>
      <c r="AT231" s="220"/>
      <c r="BA231" s="5"/>
      <c r="BB231" s="5"/>
    </row>
    <row r="232">
      <c r="A232" s="220"/>
      <c r="H232" s="5"/>
      <c r="I232" s="5"/>
      <c r="P232" s="220"/>
      <c r="W232" s="5"/>
      <c r="AE232" s="220"/>
      <c r="AL232" s="5"/>
      <c r="AM232" s="5"/>
      <c r="AT232" s="220"/>
      <c r="BA232" s="5"/>
      <c r="BB232" s="5"/>
    </row>
    <row r="233">
      <c r="A233" s="220"/>
      <c r="H233" s="5"/>
      <c r="I233" s="5"/>
      <c r="P233" s="220"/>
      <c r="W233" s="5"/>
      <c r="AE233" s="220"/>
      <c r="AL233" s="5"/>
      <c r="AM233" s="5"/>
      <c r="AT233" s="220"/>
      <c r="BA233" s="5"/>
      <c r="BB233" s="5"/>
    </row>
    <row r="234">
      <c r="A234" s="220"/>
      <c r="H234" s="5"/>
      <c r="I234" s="5"/>
      <c r="P234" s="220"/>
      <c r="W234" s="5"/>
      <c r="AE234" s="220"/>
      <c r="AL234" s="5"/>
      <c r="AM234" s="5"/>
      <c r="AT234" s="220"/>
      <c r="BA234" s="5"/>
      <c r="BB234" s="5"/>
    </row>
    <row r="235">
      <c r="A235" s="220"/>
      <c r="H235" s="5"/>
      <c r="I235" s="5"/>
      <c r="P235" s="220"/>
      <c r="W235" s="5"/>
      <c r="AE235" s="220"/>
      <c r="AL235" s="5"/>
      <c r="AM235" s="5"/>
      <c r="AT235" s="220"/>
      <c r="BA235" s="5"/>
      <c r="BB235" s="5"/>
    </row>
    <row r="236">
      <c r="A236" s="220"/>
      <c r="H236" s="5"/>
      <c r="I236" s="5"/>
      <c r="P236" s="220"/>
      <c r="W236" s="5"/>
      <c r="AE236" s="220"/>
      <c r="AL236" s="5"/>
      <c r="AM236" s="5"/>
      <c r="AT236" s="220"/>
      <c r="BA236" s="5"/>
      <c r="BB236" s="5"/>
    </row>
    <row r="237">
      <c r="A237" s="220"/>
      <c r="H237" s="5"/>
      <c r="I237" s="5"/>
      <c r="P237" s="220"/>
      <c r="W237" s="5"/>
      <c r="AE237" s="220"/>
      <c r="AL237" s="5"/>
      <c r="AM237" s="5"/>
      <c r="AT237" s="220"/>
      <c r="BA237" s="5"/>
      <c r="BB237" s="5"/>
    </row>
    <row r="238">
      <c r="A238" s="220"/>
      <c r="H238" s="5"/>
      <c r="I238" s="5"/>
      <c r="P238" s="220"/>
      <c r="W238" s="5"/>
      <c r="AE238" s="220"/>
      <c r="AL238" s="5"/>
      <c r="AM238" s="5"/>
      <c r="AT238" s="220"/>
      <c r="BA238" s="5"/>
      <c r="BB238" s="5"/>
    </row>
    <row r="239">
      <c r="A239" s="220"/>
      <c r="H239" s="5"/>
      <c r="I239" s="5"/>
      <c r="P239" s="220"/>
      <c r="W239" s="5"/>
      <c r="AE239" s="220"/>
      <c r="AL239" s="5"/>
      <c r="AM239" s="5"/>
      <c r="AT239" s="220"/>
      <c r="BA239" s="5"/>
      <c r="BB239" s="5"/>
    </row>
    <row r="240">
      <c r="A240" s="220"/>
      <c r="H240" s="5"/>
      <c r="I240" s="5"/>
      <c r="P240" s="220"/>
      <c r="W240" s="5"/>
      <c r="AE240" s="220"/>
      <c r="AL240" s="5"/>
      <c r="AM240" s="5"/>
      <c r="AT240" s="220"/>
      <c r="BA240" s="5"/>
      <c r="BB240" s="5"/>
    </row>
    <row r="241">
      <c r="A241" s="220"/>
      <c r="H241" s="5"/>
      <c r="I241" s="5"/>
      <c r="P241" s="220"/>
      <c r="W241" s="5"/>
      <c r="AE241" s="220"/>
      <c r="AL241" s="5"/>
      <c r="AM241" s="5"/>
      <c r="AT241" s="220"/>
      <c r="BA241" s="5"/>
      <c r="BB241" s="5"/>
    </row>
    <row r="242">
      <c r="A242" s="220"/>
      <c r="H242" s="5"/>
      <c r="I242" s="5"/>
      <c r="P242" s="220"/>
      <c r="W242" s="5"/>
      <c r="AE242" s="220"/>
      <c r="AL242" s="5"/>
      <c r="AM242" s="5"/>
      <c r="AT242" s="220"/>
      <c r="BA242" s="5"/>
      <c r="BB242" s="5"/>
    </row>
    <row r="243">
      <c r="A243" s="220"/>
      <c r="H243" s="5"/>
      <c r="I243" s="5"/>
      <c r="P243" s="220"/>
      <c r="W243" s="5"/>
      <c r="AE243" s="220"/>
      <c r="AL243" s="5"/>
      <c r="AM243" s="5"/>
      <c r="AT243" s="220"/>
      <c r="BA243" s="5"/>
      <c r="BB243" s="5"/>
    </row>
    <row r="244">
      <c r="A244" s="220"/>
      <c r="H244" s="5"/>
      <c r="I244" s="5"/>
      <c r="P244" s="220"/>
      <c r="W244" s="5"/>
      <c r="AE244" s="220"/>
      <c r="AL244" s="5"/>
      <c r="AM244" s="5"/>
      <c r="AT244" s="220"/>
      <c r="BA244" s="5"/>
      <c r="BB244" s="5"/>
    </row>
    <row r="245">
      <c r="A245" s="220"/>
      <c r="H245" s="5"/>
      <c r="I245" s="5"/>
      <c r="P245" s="220"/>
      <c r="W245" s="5"/>
      <c r="AE245" s="220"/>
      <c r="AL245" s="5"/>
      <c r="AM245" s="5"/>
      <c r="AT245" s="220"/>
      <c r="BA245" s="5"/>
      <c r="BB245" s="5"/>
    </row>
    <row r="246">
      <c r="A246" s="220"/>
      <c r="H246" s="5"/>
      <c r="I246" s="5"/>
      <c r="P246" s="220"/>
      <c r="W246" s="5"/>
      <c r="AE246" s="220"/>
      <c r="AL246" s="5"/>
      <c r="AM246" s="5"/>
      <c r="AT246" s="220"/>
      <c r="BA246" s="5"/>
      <c r="BB246" s="5"/>
    </row>
    <row r="247">
      <c r="A247" s="220"/>
      <c r="H247" s="5"/>
      <c r="I247" s="5"/>
      <c r="P247" s="220"/>
      <c r="W247" s="5"/>
      <c r="AE247" s="220"/>
      <c r="AL247" s="5"/>
      <c r="AM247" s="5"/>
      <c r="AT247" s="220"/>
      <c r="BA247" s="5"/>
      <c r="BB247" s="5"/>
    </row>
    <row r="248">
      <c r="A248" s="220"/>
      <c r="H248" s="5"/>
      <c r="I248" s="5"/>
      <c r="P248" s="220"/>
      <c r="W248" s="5"/>
      <c r="AE248" s="220"/>
      <c r="AL248" s="5"/>
      <c r="AM248" s="5"/>
      <c r="AT248" s="220"/>
      <c r="BA248" s="5"/>
      <c r="BB248" s="5"/>
    </row>
    <row r="249">
      <c r="A249" s="220"/>
      <c r="H249" s="5"/>
      <c r="I249" s="5"/>
      <c r="P249" s="220"/>
      <c r="W249" s="5"/>
      <c r="AE249" s="220"/>
      <c r="AL249" s="5"/>
      <c r="AM249" s="5"/>
      <c r="AT249" s="220"/>
      <c r="BA249" s="5"/>
      <c r="BB249" s="5"/>
    </row>
    <row r="250">
      <c r="A250" s="220"/>
      <c r="H250" s="5"/>
      <c r="I250" s="5"/>
      <c r="P250" s="220"/>
      <c r="W250" s="5"/>
      <c r="AE250" s="220"/>
      <c r="AL250" s="5"/>
      <c r="AM250" s="5"/>
      <c r="AT250" s="220"/>
      <c r="BA250" s="5"/>
      <c r="BB250" s="5"/>
    </row>
    <row r="251">
      <c r="A251" s="220"/>
      <c r="H251" s="5"/>
      <c r="I251" s="5"/>
      <c r="P251" s="220"/>
      <c r="W251" s="5"/>
      <c r="AE251" s="220"/>
      <c r="AL251" s="5"/>
      <c r="AM251" s="5"/>
      <c r="AT251" s="220"/>
      <c r="BA251" s="5"/>
      <c r="BB251" s="5"/>
    </row>
    <row r="252">
      <c r="A252" s="220"/>
      <c r="H252" s="5"/>
      <c r="I252" s="5"/>
      <c r="P252" s="220"/>
      <c r="W252" s="5"/>
      <c r="AE252" s="220"/>
      <c r="AL252" s="5"/>
      <c r="AM252" s="5"/>
      <c r="AT252" s="220"/>
      <c r="BA252" s="5"/>
      <c r="BB252" s="5"/>
    </row>
    <row r="253">
      <c r="A253" s="220"/>
      <c r="H253" s="5"/>
      <c r="I253" s="5"/>
      <c r="P253" s="220"/>
      <c r="W253" s="5"/>
      <c r="AE253" s="220"/>
      <c r="AL253" s="5"/>
      <c r="AM253" s="5"/>
      <c r="AT253" s="220"/>
      <c r="BA253" s="5"/>
      <c r="BB253" s="5"/>
    </row>
    <row r="254">
      <c r="A254" s="220"/>
      <c r="H254" s="5"/>
      <c r="I254" s="5"/>
      <c r="P254" s="220"/>
      <c r="W254" s="5"/>
      <c r="AE254" s="220"/>
      <c r="AL254" s="5"/>
      <c r="AM254" s="5"/>
      <c r="AT254" s="220"/>
      <c r="BA254" s="5"/>
      <c r="BB254" s="5"/>
    </row>
    <row r="255">
      <c r="A255" s="220"/>
      <c r="H255" s="5"/>
      <c r="I255" s="5"/>
      <c r="P255" s="220"/>
      <c r="W255" s="5"/>
      <c r="AE255" s="220"/>
      <c r="AL255" s="5"/>
      <c r="AM255" s="5"/>
      <c r="AT255" s="220"/>
      <c r="BA255" s="5"/>
      <c r="BB255" s="5"/>
    </row>
    <row r="256">
      <c r="A256" s="220"/>
      <c r="H256" s="5"/>
      <c r="I256" s="5"/>
      <c r="P256" s="220"/>
      <c r="W256" s="5"/>
      <c r="AE256" s="220"/>
      <c r="AL256" s="5"/>
      <c r="AM256" s="5"/>
      <c r="AT256" s="220"/>
      <c r="BA256" s="5"/>
      <c r="BB256" s="5"/>
    </row>
    <row r="257">
      <c r="A257" s="220"/>
      <c r="H257" s="5"/>
      <c r="I257" s="5"/>
      <c r="P257" s="220"/>
      <c r="W257" s="5"/>
      <c r="AE257" s="220"/>
      <c r="AL257" s="5"/>
      <c r="AM257" s="5"/>
      <c r="AT257" s="220"/>
      <c r="BA257" s="5"/>
      <c r="BB257" s="5"/>
    </row>
    <row r="258">
      <c r="A258" s="220"/>
      <c r="H258" s="5"/>
      <c r="I258" s="5"/>
      <c r="P258" s="220"/>
      <c r="W258" s="5"/>
      <c r="AE258" s="220"/>
      <c r="AL258" s="5"/>
      <c r="AM258" s="5"/>
      <c r="AT258" s="220"/>
      <c r="BA258" s="5"/>
      <c r="BB258" s="5"/>
    </row>
    <row r="259">
      <c r="A259" s="220"/>
      <c r="H259" s="5"/>
      <c r="I259" s="5"/>
      <c r="P259" s="220"/>
      <c r="W259" s="5"/>
      <c r="AE259" s="220"/>
      <c r="AL259" s="5"/>
      <c r="AM259" s="5"/>
      <c r="AT259" s="220"/>
      <c r="BA259" s="5"/>
      <c r="BB259" s="5"/>
    </row>
    <row r="260">
      <c r="A260" s="220"/>
      <c r="H260" s="5"/>
      <c r="I260" s="5"/>
      <c r="P260" s="220"/>
      <c r="W260" s="5"/>
      <c r="AE260" s="220"/>
      <c r="AL260" s="5"/>
      <c r="AM260" s="5"/>
      <c r="AT260" s="220"/>
      <c r="BA260" s="5"/>
      <c r="BB260" s="5"/>
    </row>
    <row r="261">
      <c r="A261" s="220"/>
      <c r="H261" s="5"/>
      <c r="I261" s="5"/>
      <c r="P261" s="220"/>
      <c r="W261" s="5"/>
      <c r="AE261" s="220"/>
      <c r="AL261" s="5"/>
      <c r="AM261" s="5"/>
      <c r="AT261" s="220"/>
      <c r="BA261" s="5"/>
      <c r="BB261" s="5"/>
    </row>
    <row r="262">
      <c r="A262" s="220"/>
      <c r="H262" s="5"/>
      <c r="I262" s="5"/>
      <c r="P262" s="220"/>
      <c r="W262" s="5"/>
      <c r="AE262" s="220"/>
      <c r="AL262" s="5"/>
      <c r="AM262" s="5"/>
      <c r="AT262" s="220"/>
      <c r="BA262" s="5"/>
      <c r="BB262" s="5"/>
    </row>
    <row r="263">
      <c r="A263" s="220"/>
      <c r="H263" s="5"/>
      <c r="I263" s="5"/>
      <c r="P263" s="220"/>
      <c r="W263" s="5"/>
      <c r="AE263" s="220"/>
      <c r="AL263" s="5"/>
      <c r="AM263" s="5"/>
      <c r="AT263" s="220"/>
      <c r="BA263" s="5"/>
      <c r="BB263" s="5"/>
    </row>
    <row r="264">
      <c r="A264" s="220"/>
      <c r="H264" s="5"/>
      <c r="I264" s="5"/>
      <c r="P264" s="220"/>
      <c r="W264" s="5"/>
      <c r="AE264" s="220"/>
      <c r="AL264" s="5"/>
      <c r="AM264" s="5"/>
      <c r="AT264" s="220"/>
      <c r="BA264" s="5"/>
      <c r="BB264" s="5"/>
    </row>
    <row r="265">
      <c r="A265" s="220"/>
      <c r="H265" s="5"/>
      <c r="I265" s="5"/>
      <c r="P265" s="220"/>
      <c r="W265" s="5"/>
      <c r="AE265" s="220"/>
      <c r="AL265" s="5"/>
      <c r="AM265" s="5"/>
      <c r="AT265" s="220"/>
      <c r="BA265" s="5"/>
      <c r="BB265" s="5"/>
    </row>
    <row r="266">
      <c r="A266" s="220"/>
      <c r="H266" s="5"/>
      <c r="I266" s="5"/>
      <c r="P266" s="220"/>
      <c r="W266" s="5"/>
      <c r="AE266" s="220"/>
      <c r="AL266" s="5"/>
      <c r="AM266" s="5"/>
      <c r="AT266" s="220"/>
      <c r="BA266" s="5"/>
      <c r="BB266" s="5"/>
    </row>
    <row r="267">
      <c r="A267" s="220"/>
      <c r="H267" s="5"/>
      <c r="I267" s="5"/>
      <c r="P267" s="220"/>
      <c r="W267" s="5"/>
      <c r="AE267" s="220"/>
      <c r="AL267" s="5"/>
      <c r="AM267" s="5"/>
      <c r="AT267" s="220"/>
      <c r="BA267" s="5"/>
      <c r="BB267" s="5"/>
    </row>
    <row r="268">
      <c r="A268" s="220"/>
      <c r="H268" s="5"/>
      <c r="I268" s="5"/>
      <c r="P268" s="220"/>
      <c r="W268" s="5"/>
      <c r="AE268" s="220"/>
      <c r="AL268" s="5"/>
      <c r="AM268" s="5"/>
      <c r="AT268" s="220"/>
      <c r="BA268" s="5"/>
      <c r="BB268" s="5"/>
    </row>
    <row r="269">
      <c r="A269" s="220"/>
      <c r="H269" s="5"/>
      <c r="I269" s="5"/>
      <c r="P269" s="220"/>
      <c r="W269" s="5"/>
      <c r="AE269" s="220"/>
      <c r="AL269" s="5"/>
      <c r="AM269" s="5"/>
      <c r="AT269" s="220"/>
      <c r="BA269" s="5"/>
      <c r="BB269" s="5"/>
    </row>
    <row r="270">
      <c r="A270" s="220"/>
      <c r="H270" s="5"/>
      <c r="I270" s="5"/>
      <c r="P270" s="220"/>
      <c r="W270" s="5"/>
      <c r="AE270" s="220"/>
      <c r="AL270" s="5"/>
      <c r="AM270" s="5"/>
      <c r="AT270" s="220"/>
      <c r="BA270" s="5"/>
      <c r="BB270" s="5"/>
    </row>
    <row r="271">
      <c r="A271" s="220"/>
      <c r="H271" s="5"/>
      <c r="I271" s="5"/>
      <c r="P271" s="220"/>
      <c r="W271" s="5"/>
      <c r="AE271" s="220"/>
      <c r="AL271" s="5"/>
      <c r="AM271" s="5"/>
      <c r="AT271" s="220"/>
      <c r="BA271" s="5"/>
      <c r="BB271" s="5"/>
    </row>
    <row r="272">
      <c r="A272" s="220"/>
      <c r="H272" s="5"/>
      <c r="I272" s="5"/>
      <c r="P272" s="220"/>
      <c r="W272" s="5"/>
      <c r="AE272" s="220"/>
      <c r="AL272" s="5"/>
      <c r="AM272" s="5"/>
      <c r="AT272" s="220"/>
      <c r="BA272" s="5"/>
      <c r="BB272" s="5"/>
    </row>
    <row r="273">
      <c r="A273" s="220"/>
      <c r="H273" s="5"/>
      <c r="I273" s="5"/>
      <c r="P273" s="220"/>
      <c r="W273" s="5"/>
      <c r="AE273" s="220"/>
      <c r="AL273" s="5"/>
      <c r="AM273" s="5"/>
      <c r="AT273" s="220"/>
      <c r="BA273" s="5"/>
      <c r="BB273" s="5"/>
    </row>
    <row r="274">
      <c r="A274" s="220"/>
      <c r="H274" s="5"/>
      <c r="I274" s="5"/>
      <c r="P274" s="220"/>
      <c r="W274" s="5"/>
      <c r="AE274" s="220"/>
      <c r="AL274" s="5"/>
      <c r="AM274" s="5"/>
      <c r="AT274" s="220"/>
      <c r="BA274" s="5"/>
      <c r="BB274" s="5"/>
    </row>
    <row r="275">
      <c r="A275" s="220"/>
      <c r="H275" s="5"/>
      <c r="I275" s="5"/>
      <c r="P275" s="220"/>
      <c r="W275" s="5"/>
      <c r="AE275" s="220"/>
      <c r="AL275" s="5"/>
      <c r="AM275" s="5"/>
      <c r="AT275" s="220"/>
      <c r="BA275" s="5"/>
      <c r="BB275" s="5"/>
    </row>
    <row r="276">
      <c r="A276" s="220"/>
      <c r="H276" s="5"/>
      <c r="I276" s="5"/>
      <c r="P276" s="220"/>
      <c r="W276" s="5"/>
      <c r="AE276" s="220"/>
      <c r="AL276" s="5"/>
      <c r="AM276" s="5"/>
      <c r="AT276" s="220"/>
      <c r="BA276" s="5"/>
      <c r="BB276" s="5"/>
    </row>
    <row r="277">
      <c r="A277" s="220"/>
      <c r="H277" s="5"/>
      <c r="I277" s="5"/>
      <c r="P277" s="220"/>
      <c r="W277" s="5"/>
      <c r="AE277" s="220"/>
      <c r="AL277" s="5"/>
      <c r="AM277" s="5"/>
      <c r="AT277" s="220"/>
      <c r="BA277" s="5"/>
      <c r="BB277" s="5"/>
    </row>
    <row r="278">
      <c r="A278" s="220"/>
      <c r="H278" s="5"/>
      <c r="I278" s="5"/>
      <c r="P278" s="220"/>
      <c r="W278" s="5"/>
      <c r="AE278" s="220"/>
      <c r="AL278" s="5"/>
      <c r="AM278" s="5"/>
      <c r="AT278" s="220"/>
      <c r="BA278" s="5"/>
      <c r="BB278" s="5"/>
    </row>
    <row r="279">
      <c r="A279" s="220"/>
      <c r="H279" s="5"/>
      <c r="I279" s="5"/>
      <c r="P279" s="220"/>
      <c r="W279" s="5"/>
      <c r="AE279" s="220"/>
      <c r="AL279" s="5"/>
      <c r="AM279" s="5"/>
      <c r="AT279" s="220"/>
      <c r="BA279" s="5"/>
      <c r="BB279" s="5"/>
    </row>
    <row r="280">
      <c r="A280" s="220"/>
      <c r="H280" s="5"/>
      <c r="I280" s="5"/>
      <c r="P280" s="220"/>
      <c r="W280" s="5"/>
      <c r="AE280" s="220"/>
      <c r="AL280" s="5"/>
      <c r="AM280" s="5"/>
      <c r="AT280" s="220"/>
      <c r="BA280" s="5"/>
      <c r="BB280" s="5"/>
    </row>
    <row r="281">
      <c r="A281" s="220"/>
      <c r="H281" s="5"/>
      <c r="I281" s="5"/>
      <c r="P281" s="220"/>
      <c r="W281" s="5"/>
      <c r="AE281" s="220"/>
      <c r="AL281" s="5"/>
      <c r="AM281" s="5"/>
      <c r="AT281" s="220"/>
      <c r="BA281" s="5"/>
      <c r="BB281" s="5"/>
    </row>
    <row r="282">
      <c r="A282" s="220"/>
      <c r="H282" s="5"/>
      <c r="I282" s="5"/>
      <c r="P282" s="220"/>
      <c r="W282" s="5"/>
      <c r="AE282" s="220"/>
      <c r="AL282" s="5"/>
      <c r="AM282" s="5"/>
      <c r="AT282" s="220"/>
      <c r="BA282" s="5"/>
      <c r="BB282" s="5"/>
    </row>
    <row r="283">
      <c r="A283" s="220"/>
      <c r="H283" s="5"/>
      <c r="I283" s="5"/>
      <c r="P283" s="220"/>
      <c r="W283" s="5"/>
      <c r="AE283" s="220"/>
      <c r="AL283" s="5"/>
      <c r="AM283" s="5"/>
      <c r="AT283" s="220"/>
      <c r="BA283" s="5"/>
      <c r="BB283" s="5"/>
    </row>
    <row r="284">
      <c r="A284" s="220"/>
      <c r="H284" s="5"/>
      <c r="I284" s="5"/>
      <c r="P284" s="220"/>
      <c r="W284" s="5"/>
      <c r="AE284" s="220"/>
      <c r="AL284" s="5"/>
      <c r="AM284" s="5"/>
      <c r="AT284" s="220"/>
      <c r="BA284" s="5"/>
      <c r="BB284" s="5"/>
    </row>
    <row r="285">
      <c r="A285" s="220"/>
      <c r="H285" s="5"/>
      <c r="I285" s="5"/>
      <c r="P285" s="220"/>
      <c r="W285" s="5"/>
      <c r="AE285" s="220"/>
      <c r="AL285" s="5"/>
      <c r="AM285" s="5"/>
      <c r="AT285" s="220"/>
      <c r="BA285" s="5"/>
      <c r="BB285" s="5"/>
    </row>
    <row r="286">
      <c r="A286" s="220"/>
      <c r="H286" s="5"/>
      <c r="I286" s="5"/>
      <c r="P286" s="220"/>
      <c r="W286" s="5"/>
      <c r="AE286" s="220"/>
      <c r="AL286" s="5"/>
      <c r="AM286" s="5"/>
      <c r="AT286" s="220"/>
      <c r="BA286" s="5"/>
      <c r="BB286" s="5"/>
    </row>
    <row r="287">
      <c r="A287" s="220"/>
      <c r="H287" s="5"/>
      <c r="I287" s="5"/>
      <c r="P287" s="220"/>
      <c r="W287" s="5"/>
      <c r="AE287" s="220"/>
      <c r="AL287" s="5"/>
      <c r="AM287" s="5"/>
      <c r="AT287" s="220"/>
      <c r="BA287" s="5"/>
      <c r="BB287" s="5"/>
    </row>
    <row r="288">
      <c r="A288" s="220"/>
      <c r="H288" s="5"/>
      <c r="I288" s="5"/>
      <c r="P288" s="220"/>
      <c r="W288" s="5"/>
      <c r="AE288" s="220"/>
      <c r="AL288" s="5"/>
      <c r="AM288" s="5"/>
      <c r="AT288" s="220"/>
      <c r="BA288" s="5"/>
      <c r="BB288" s="5"/>
    </row>
    <row r="289">
      <c r="A289" s="220"/>
      <c r="H289" s="5"/>
      <c r="I289" s="5"/>
      <c r="P289" s="220"/>
      <c r="W289" s="5"/>
      <c r="AE289" s="220"/>
      <c r="AL289" s="5"/>
      <c r="AM289" s="5"/>
      <c r="AT289" s="220"/>
      <c r="BA289" s="5"/>
      <c r="BB289" s="5"/>
    </row>
    <row r="290">
      <c r="A290" s="220"/>
      <c r="H290" s="5"/>
      <c r="I290" s="5"/>
      <c r="P290" s="220"/>
      <c r="W290" s="5"/>
      <c r="AE290" s="220"/>
      <c r="AL290" s="5"/>
      <c r="AM290" s="5"/>
      <c r="AT290" s="220"/>
      <c r="BA290" s="5"/>
      <c r="BB290" s="5"/>
    </row>
    <row r="291">
      <c r="A291" s="220"/>
      <c r="H291" s="5"/>
      <c r="I291" s="5"/>
      <c r="P291" s="220"/>
      <c r="W291" s="5"/>
      <c r="AE291" s="220"/>
      <c r="AL291" s="5"/>
      <c r="AM291" s="5"/>
      <c r="AT291" s="220"/>
      <c r="BA291" s="5"/>
      <c r="BB291" s="5"/>
    </row>
    <row r="292">
      <c r="A292" s="220"/>
      <c r="H292" s="5"/>
      <c r="I292" s="5"/>
      <c r="P292" s="220"/>
      <c r="W292" s="5"/>
      <c r="AE292" s="220"/>
      <c r="AL292" s="5"/>
      <c r="AM292" s="5"/>
      <c r="AT292" s="220"/>
      <c r="BA292" s="5"/>
      <c r="BB292" s="5"/>
    </row>
    <row r="293">
      <c r="A293" s="220"/>
      <c r="H293" s="5"/>
      <c r="I293" s="5"/>
      <c r="P293" s="220"/>
      <c r="W293" s="5"/>
      <c r="AE293" s="220"/>
      <c r="AL293" s="5"/>
      <c r="AM293" s="5"/>
      <c r="AT293" s="220"/>
      <c r="BA293" s="5"/>
      <c r="BB293" s="5"/>
    </row>
    <row r="294">
      <c r="A294" s="220"/>
      <c r="H294" s="5"/>
      <c r="I294" s="5"/>
      <c r="P294" s="220"/>
      <c r="W294" s="5"/>
      <c r="AE294" s="220"/>
      <c r="AL294" s="5"/>
      <c r="AM294" s="5"/>
      <c r="AT294" s="220"/>
      <c r="BA294" s="5"/>
      <c r="BB294" s="5"/>
    </row>
    <row r="295">
      <c r="A295" s="220"/>
      <c r="H295" s="5"/>
      <c r="I295" s="5"/>
      <c r="P295" s="220"/>
      <c r="W295" s="5"/>
      <c r="AE295" s="220"/>
      <c r="AL295" s="5"/>
      <c r="AM295" s="5"/>
      <c r="AT295" s="220"/>
      <c r="BA295" s="5"/>
      <c r="BB295" s="5"/>
    </row>
    <row r="296">
      <c r="A296" s="220"/>
      <c r="H296" s="5"/>
      <c r="I296" s="5"/>
      <c r="P296" s="220"/>
      <c r="W296" s="5"/>
      <c r="AE296" s="220"/>
      <c r="AL296" s="5"/>
      <c r="AM296" s="5"/>
      <c r="AT296" s="220"/>
      <c r="BA296" s="5"/>
      <c r="BB296" s="5"/>
    </row>
    <row r="297">
      <c r="A297" s="220"/>
      <c r="H297" s="5"/>
      <c r="I297" s="5"/>
      <c r="P297" s="220"/>
      <c r="W297" s="5"/>
      <c r="AE297" s="220"/>
      <c r="AL297" s="5"/>
      <c r="AM297" s="5"/>
      <c r="AT297" s="220"/>
      <c r="BA297" s="5"/>
      <c r="BB297" s="5"/>
    </row>
    <row r="298">
      <c r="A298" s="220"/>
      <c r="H298" s="5"/>
      <c r="I298" s="5"/>
      <c r="P298" s="220"/>
      <c r="W298" s="5"/>
      <c r="AE298" s="220"/>
      <c r="AL298" s="5"/>
      <c r="AM298" s="5"/>
      <c r="AT298" s="220"/>
      <c r="BA298" s="5"/>
      <c r="BB298" s="5"/>
    </row>
    <row r="299">
      <c r="A299" s="220"/>
      <c r="H299" s="5"/>
      <c r="I299" s="5"/>
      <c r="P299" s="220"/>
      <c r="W299" s="5"/>
      <c r="AE299" s="220"/>
      <c r="AL299" s="5"/>
      <c r="AM299" s="5"/>
      <c r="AT299" s="220"/>
      <c r="BA299" s="5"/>
      <c r="BB299" s="5"/>
    </row>
    <row r="300">
      <c r="A300" s="220"/>
      <c r="H300" s="5"/>
      <c r="I300" s="5"/>
      <c r="P300" s="220"/>
      <c r="W300" s="5"/>
      <c r="AE300" s="220"/>
      <c r="AL300" s="5"/>
      <c r="AM300" s="5"/>
      <c r="AT300" s="220"/>
      <c r="BA300" s="5"/>
      <c r="BB300" s="5"/>
    </row>
    <row r="301">
      <c r="A301" s="220"/>
      <c r="H301" s="5"/>
      <c r="I301" s="5"/>
      <c r="P301" s="220"/>
      <c r="W301" s="5"/>
      <c r="AE301" s="220"/>
      <c r="AL301" s="5"/>
      <c r="AM301" s="5"/>
      <c r="AT301" s="220"/>
      <c r="BA301" s="5"/>
      <c r="BB301" s="5"/>
    </row>
    <row r="302">
      <c r="A302" s="220"/>
      <c r="H302" s="5"/>
      <c r="I302" s="5"/>
      <c r="P302" s="220"/>
      <c r="W302" s="5"/>
      <c r="AE302" s="220"/>
      <c r="AL302" s="5"/>
      <c r="AM302" s="5"/>
      <c r="AT302" s="220"/>
      <c r="BA302" s="5"/>
      <c r="BB302" s="5"/>
    </row>
    <row r="303">
      <c r="A303" s="220"/>
      <c r="H303" s="5"/>
      <c r="I303" s="5"/>
      <c r="P303" s="220"/>
      <c r="W303" s="5"/>
      <c r="AE303" s="220"/>
      <c r="AL303" s="5"/>
      <c r="AM303" s="5"/>
      <c r="AT303" s="220"/>
      <c r="BA303" s="5"/>
      <c r="BB303" s="5"/>
    </row>
    <row r="304">
      <c r="A304" s="220"/>
      <c r="H304" s="5"/>
      <c r="I304" s="5"/>
      <c r="P304" s="220"/>
      <c r="W304" s="5"/>
      <c r="AE304" s="220"/>
      <c r="AL304" s="5"/>
      <c r="AM304" s="5"/>
      <c r="AT304" s="220"/>
      <c r="BA304" s="5"/>
      <c r="BB304" s="5"/>
    </row>
    <row r="305">
      <c r="A305" s="220"/>
      <c r="H305" s="5"/>
      <c r="I305" s="5"/>
      <c r="P305" s="220"/>
      <c r="W305" s="5"/>
      <c r="AE305" s="220"/>
      <c r="AL305" s="5"/>
      <c r="AM305" s="5"/>
      <c r="AT305" s="220"/>
      <c r="BA305" s="5"/>
      <c r="BB305" s="5"/>
    </row>
    <row r="306">
      <c r="A306" s="220"/>
      <c r="H306" s="5"/>
      <c r="I306" s="5"/>
      <c r="P306" s="220"/>
      <c r="W306" s="5"/>
      <c r="AE306" s="220"/>
      <c r="AL306" s="5"/>
      <c r="AM306" s="5"/>
      <c r="AT306" s="220"/>
      <c r="BA306" s="5"/>
      <c r="BB306" s="5"/>
    </row>
    <row r="307">
      <c r="A307" s="220"/>
      <c r="H307" s="5"/>
      <c r="I307" s="5"/>
      <c r="P307" s="220"/>
      <c r="W307" s="5"/>
      <c r="AE307" s="220"/>
      <c r="AL307" s="5"/>
      <c r="AM307" s="5"/>
      <c r="AT307" s="220"/>
      <c r="BA307" s="5"/>
      <c r="BB307" s="5"/>
    </row>
    <row r="308">
      <c r="A308" s="220"/>
      <c r="H308" s="5"/>
      <c r="I308" s="5"/>
      <c r="P308" s="220"/>
      <c r="W308" s="5"/>
      <c r="AE308" s="220"/>
      <c r="AL308" s="5"/>
      <c r="AM308" s="5"/>
      <c r="AT308" s="220"/>
      <c r="BA308" s="5"/>
      <c r="BB308" s="5"/>
    </row>
    <row r="309">
      <c r="A309" s="220"/>
      <c r="H309" s="5"/>
      <c r="I309" s="5"/>
      <c r="P309" s="220"/>
      <c r="W309" s="5"/>
      <c r="AE309" s="220"/>
      <c r="AL309" s="5"/>
      <c r="AM309" s="5"/>
      <c r="AT309" s="220"/>
      <c r="BA309" s="5"/>
      <c r="BB309" s="5"/>
    </row>
    <row r="310">
      <c r="A310" s="220"/>
      <c r="H310" s="5"/>
      <c r="I310" s="5"/>
      <c r="P310" s="220"/>
      <c r="W310" s="5"/>
      <c r="AE310" s="220"/>
      <c r="AL310" s="5"/>
      <c r="AM310" s="5"/>
      <c r="AT310" s="220"/>
      <c r="BA310" s="5"/>
      <c r="BB310" s="5"/>
    </row>
    <row r="311">
      <c r="A311" s="220"/>
      <c r="H311" s="5"/>
      <c r="I311" s="5"/>
      <c r="P311" s="220"/>
      <c r="W311" s="5"/>
      <c r="AE311" s="220"/>
      <c r="AL311" s="5"/>
      <c r="AM311" s="5"/>
      <c r="AT311" s="220"/>
      <c r="BA311" s="5"/>
      <c r="BB311" s="5"/>
    </row>
    <row r="312">
      <c r="A312" s="220"/>
      <c r="H312" s="5"/>
      <c r="I312" s="5"/>
      <c r="P312" s="220"/>
      <c r="W312" s="5"/>
      <c r="AE312" s="220"/>
      <c r="AL312" s="5"/>
      <c r="AM312" s="5"/>
      <c r="AT312" s="220"/>
      <c r="BA312" s="5"/>
      <c r="BB312" s="5"/>
    </row>
    <row r="313">
      <c r="A313" s="220"/>
      <c r="H313" s="5"/>
      <c r="I313" s="5"/>
      <c r="P313" s="220"/>
      <c r="W313" s="5"/>
      <c r="AE313" s="220"/>
      <c r="AL313" s="5"/>
      <c r="AM313" s="5"/>
      <c r="AT313" s="220"/>
      <c r="BA313" s="5"/>
      <c r="BB313" s="5"/>
    </row>
    <row r="314">
      <c r="A314" s="220"/>
      <c r="H314" s="5"/>
      <c r="I314" s="5"/>
      <c r="P314" s="220"/>
      <c r="W314" s="5"/>
      <c r="AE314" s="220"/>
      <c r="AL314" s="5"/>
      <c r="AM314" s="5"/>
      <c r="AT314" s="220"/>
      <c r="BA314" s="5"/>
      <c r="BB314" s="5"/>
    </row>
    <row r="315">
      <c r="A315" s="220"/>
      <c r="H315" s="5"/>
      <c r="I315" s="5"/>
      <c r="P315" s="220"/>
      <c r="W315" s="5"/>
      <c r="AE315" s="220"/>
      <c r="AL315" s="5"/>
      <c r="AM315" s="5"/>
      <c r="AT315" s="220"/>
      <c r="BA315" s="5"/>
      <c r="BB315" s="5"/>
    </row>
    <row r="316">
      <c r="A316" s="220"/>
      <c r="H316" s="5"/>
      <c r="I316" s="5"/>
      <c r="P316" s="220"/>
      <c r="W316" s="5"/>
      <c r="AE316" s="220"/>
      <c r="AL316" s="5"/>
      <c r="AM316" s="5"/>
      <c r="AT316" s="220"/>
      <c r="BA316" s="5"/>
      <c r="BB316" s="5"/>
    </row>
    <row r="317">
      <c r="A317" s="220"/>
      <c r="H317" s="5"/>
      <c r="I317" s="5"/>
      <c r="P317" s="220"/>
      <c r="W317" s="5"/>
      <c r="AE317" s="220"/>
      <c r="AL317" s="5"/>
      <c r="AM317" s="5"/>
      <c r="AT317" s="220"/>
      <c r="BA317" s="5"/>
      <c r="BB317" s="5"/>
    </row>
    <row r="318">
      <c r="A318" s="220"/>
      <c r="H318" s="5"/>
      <c r="I318" s="5"/>
      <c r="P318" s="220"/>
      <c r="W318" s="5"/>
      <c r="AE318" s="220"/>
      <c r="AL318" s="5"/>
      <c r="AM318" s="5"/>
      <c r="AT318" s="220"/>
      <c r="BA318" s="5"/>
      <c r="BB318" s="5"/>
    </row>
    <row r="319">
      <c r="A319" s="220"/>
      <c r="H319" s="5"/>
      <c r="I319" s="5"/>
      <c r="P319" s="220"/>
      <c r="W319" s="5"/>
      <c r="AE319" s="220"/>
      <c r="AL319" s="5"/>
      <c r="AM319" s="5"/>
      <c r="AT319" s="220"/>
      <c r="BA319" s="5"/>
      <c r="BB319" s="5"/>
    </row>
    <row r="320">
      <c r="A320" s="220"/>
      <c r="H320" s="5"/>
      <c r="I320" s="5"/>
      <c r="P320" s="220"/>
      <c r="W320" s="5"/>
      <c r="AE320" s="220"/>
      <c r="AL320" s="5"/>
      <c r="AM320" s="5"/>
      <c r="AT320" s="220"/>
      <c r="BA320" s="5"/>
      <c r="BB320" s="5"/>
    </row>
    <row r="321">
      <c r="A321" s="220"/>
      <c r="H321" s="5"/>
      <c r="I321" s="5"/>
      <c r="P321" s="220"/>
      <c r="W321" s="5"/>
      <c r="AE321" s="220"/>
      <c r="AL321" s="5"/>
      <c r="AM321" s="5"/>
      <c r="AT321" s="220"/>
      <c r="BA321" s="5"/>
      <c r="BB321" s="5"/>
    </row>
    <row r="322">
      <c r="A322" s="220"/>
      <c r="H322" s="5"/>
      <c r="I322" s="5"/>
      <c r="P322" s="220"/>
      <c r="W322" s="5"/>
      <c r="AE322" s="220"/>
      <c r="AL322" s="5"/>
      <c r="AM322" s="5"/>
      <c r="AT322" s="220"/>
      <c r="BA322" s="5"/>
      <c r="BB322" s="5"/>
    </row>
    <row r="323">
      <c r="A323" s="220"/>
      <c r="H323" s="5"/>
      <c r="I323" s="5"/>
      <c r="P323" s="220"/>
      <c r="W323" s="5"/>
      <c r="AE323" s="220"/>
      <c r="AL323" s="5"/>
      <c r="AM323" s="5"/>
      <c r="AT323" s="220"/>
      <c r="BA323" s="5"/>
      <c r="BB323" s="5"/>
    </row>
    <row r="324">
      <c r="A324" s="220"/>
      <c r="H324" s="5"/>
      <c r="I324" s="5"/>
      <c r="P324" s="220"/>
      <c r="W324" s="5"/>
      <c r="AE324" s="220"/>
      <c r="AL324" s="5"/>
      <c r="AM324" s="5"/>
      <c r="AT324" s="220"/>
      <c r="BA324" s="5"/>
      <c r="BB324" s="5"/>
    </row>
    <row r="325">
      <c r="A325" s="220"/>
      <c r="H325" s="5"/>
      <c r="I325" s="5"/>
      <c r="P325" s="220"/>
      <c r="W325" s="5"/>
      <c r="AE325" s="220"/>
      <c r="AL325" s="5"/>
      <c r="AM325" s="5"/>
      <c r="AT325" s="220"/>
      <c r="BA325" s="5"/>
      <c r="BB325" s="5"/>
    </row>
    <row r="326">
      <c r="A326" s="220"/>
      <c r="H326" s="5"/>
      <c r="I326" s="5"/>
      <c r="P326" s="220"/>
      <c r="W326" s="5"/>
      <c r="AE326" s="220"/>
      <c r="AL326" s="5"/>
      <c r="AM326" s="5"/>
      <c r="AT326" s="220"/>
      <c r="BA326" s="5"/>
      <c r="BB326" s="5"/>
    </row>
    <row r="327">
      <c r="A327" s="220"/>
      <c r="H327" s="5"/>
      <c r="I327" s="5"/>
      <c r="P327" s="220"/>
      <c r="W327" s="5"/>
      <c r="AE327" s="220"/>
      <c r="AL327" s="5"/>
      <c r="AM327" s="5"/>
      <c r="AT327" s="220"/>
      <c r="BA327" s="5"/>
      <c r="BB327" s="5"/>
    </row>
    <row r="328">
      <c r="A328" s="220"/>
      <c r="H328" s="5"/>
      <c r="I328" s="5"/>
      <c r="P328" s="220"/>
      <c r="W328" s="5"/>
      <c r="AE328" s="220"/>
      <c r="AL328" s="5"/>
      <c r="AM328" s="5"/>
      <c r="AT328" s="220"/>
      <c r="BA328" s="5"/>
      <c r="BB328" s="5"/>
    </row>
    <row r="329">
      <c r="A329" s="220"/>
      <c r="H329" s="5"/>
      <c r="I329" s="5"/>
      <c r="P329" s="220"/>
      <c r="W329" s="5"/>
      <c r="AE329" s="220"/>
      <c r="AL329" s="5"/>
      <c r="AM329" s="5"/>
      <c r="AT329" s="220"/>
      <c r="BA329" s="5"/>
      <c r="BB329" s="5"/>
    </row>
    <row r="330">
      <c r="A330" s="220"/>
      <c r="H330" s="5"/>
      <c r="I330" s="5"/>
      <c r="P330" s="220"/>
      <c r="W330" s="5"/>
      <c r="AE330" s="220"/>
      <c r="AL330" s="5"/>
      <c r="AM330" s="5"/>
      <c r="AT330" s="220"/>
      <c r="BA330" s="5"/>
      <c r="BB330" s="5"/>
    </row>
    <row r="331">
      <c r="A331" s="220"/>
      <c r="H331" s="5"/>
      <c r="I331" s="5"/>
      <c r="P331" s="220"/>
      <c r="W331" s="5"/>
      <c r="AE331" s="220"/>
      <c r="AL331" s="5"/>
      <c r="AM331" s="5"/>
      <c r="AT331" s="220"/>
      <c r="BA331" s="5"/>
      <c r="BB331" s="5"/>
    </row>
    <row r="332">
      <c r="A332" s="220"/>
      <c r="H332" s="5"/>
      <c r="I332" s="5"/>
      <c r="P332" s="220"/>
      <c r="W332" s="5"/>
      <c r="AE332" s="220"/>
      <c r="AL332" s="5"/>
      <c r="AM332" s="5"/>
      <c r="AT332" s="220"/>
      <c r="BA332" s="5"/>
      <c r="BB332" s="5"/>
    </row>
    <row r="333">
      <c r="A333" s="220"/>
      <c r="H333" s="5"/>
      <c r="I333" s="5"/>
      <c r="P333" s="220"/>
      <c r="W333" s="5"/>
      <c r="AE333" s="220"/>
      <c r="AL333" s="5"/>
      <c r="AM333" s="5"/>
      <c r="AT333" s="220"/>
      <c r="BA333" s="5"/>
      <c r="BB333" s="5"/>
    </row>
    <row r="334">
      <c r="A334" s="220"/>
      <c r="H334" s="5"/>
      <c r="I334" s="5"/>
      <c r="P334" s="220"/>
      <c r="W334" s="5"/>
      <c r="AE334" s="220"/>
      <c r="AL334" s="5"/>
      <c r="AM334" s="5"/>
      <c r="AT334" s="220"/>
      <c r="BA334" s="5"/>
      <c r="BB334" s="5"/>
    </row>
    <row r="335">
      <c r="A335" s="220"/>
      <c r="H335" s="5"/>
      <c r="I335" s="5"/>
      <c r="P335" s="220"/>
      <c r="W335" s="5"/>
      <c r="AE335" s="220"/>
      <c r="AL335" s="5"/>
      <c r="AM335" s="5"/>
      <c r="AT335" s="220"/>
      <c r="BA335" s="5"/>
      <c r="BB335" s="5"/>
    </row>
    <row r="336">
      <c r="A336" s="220"/>
      <c r="H336" s="5"/>
      <c r="I336" s="5"/>
      <c r="P336" s="220"/>
      <c r="W336" s="5"/>
      <c r="AE336" s="220"/>
      <c r="AL336" s="5"/>
      <c r="AM336" s="5"/>
      <c r="AT336" s="220"/>
      <c r="BA336" s="5"/>
      <c r="BB336" s="5"/>
    </row>
    <row r="337">
      <c r="A337" s="220"/>
      <c r="H337" s="5"/>
      <c r="I337" s="5"/>
      <c r="P337" s="220"/>
      <c r="W337" s="5"/>
      <c r="AE337" s="220"/>
      <c r="AL337" s="5"/>
      <c r="AM337" s="5"/>
      <c r="AT337" s="220"/>
      <c r="BA337" s="5"/>
      <c r="BB337" s="5"/>
    </row>
    <row r="338">
      <c r="A338" s="220"/>
      <c r="H338" s="5"/>
      <c r="I338" s="5"/>
      <c r="P338" s="220"/>
      <c r="W338" s="5"/>
      <c r="AE338" s="220"/>
      <c r="AL338" s="5"/>
      <c r="AM338" s="5"/>
      <c r="AT338" s="220"/>
      <c r="BA338" s="5"/>
      <c r="BB338" s="5"/>
    </row>
    <row r="339">
      <c r="A339" s="220"/>
      <c r="H339" s="5"/>
      <c r="I339" s="5"/>
      <c r="P339" s="220"/>
      <c r="W339" s="5"/>
      <c r="AE339" s="220"/>
      <c r="AL339" s="5"/>
      <c r="AM339" s="5"/>
      <c r="AT339" s="220"/>
      <c r="BA339" s="5"/>
      <c r="BB339" s="5"/>
    </row>
    <row r="340">
      <c r="A340" s="220"/>
      <c r="H340" s="5"/>
      <c r="I340" s="5"/>
      <c r="P340" s="220"/>
      <c r="W340" s="5"/>
      <c r="AE340" s="220"/>
      <c r="AL340" s="5"/>
      <c r="AM340" s="5"/>
      <c r="AT340" s="220"/>
      <c r="BA340" s="5"/>
      <c r="BB340" s="5"/>
    </row>
    <row r="341">
      <c r="A341" s="220"/>
      <c r="H341" s="5"/>
      <c r="I341" s="5"/>
      <c r="P341" s="220"/>
      <c r="W341" s="5"/>
      <c r="AE341" s="220"/>
      <c r="AL341" s="5"/>
      <c r="AM341" s="5"/>
      <c r="AT341" s="220"/>
      <c r="BA341" s="5"/>
      <c r="BB341" s="5"/>
    </row>
    <row r="342">
      <c r="A342" s="220"/>
      <c r="H342" s="5"/>
      <c r="I342" s="5"/>
      <c r="P342" s="220"/>
      <c r="W342" s="5"/>
      <c r="AE342" s="220"/>
      <c r="AL342" s="5"/>
      <c r="AM342" s="5"/>
      <c r="AT342" s="220"/>
      <c r="BA342" s="5"/>
      <c r="BB342" s="5"/>
    </row>
    <row r="343">
      <c r="A343" s="220"/>
      <c r="H343" s="5"/>
      <c r="I343" s="5"/>
      <c r="P343" s="220"/>
      <c r="W343" s="5"/>
      <c r="AE343" s="220"/>
      <c r="AL343" s="5"/>
      <c r="AM343" s="5"/>
      <c r="AT343" s="220"/>
      <c r="BA343" s="5"/>
      <c r="BB343" s="5"/>
    </row>
    <row r="344">
      <c r="A344" s="220"/>
      <c r="H344" s="5"/>
      <c r="I344" s="5"/>
      <c r="P344" s="220"/>
      <c r="W344" s="5"/>
      <c r="AE344" s="220"/>
      <c r="AL344" s="5"/>
      <c r="AM344" s="5"/>
      <c r="AT344" s="220"/>
      <c r="BA344" s="5"/>
      <c r="BB344" s="5"/>
    </row>
    <row r="345">
      <c r="A345" s="220"/>
      <c r="H345" s="5"/>
      <c r="I345" s="5"/>
      <c r="P345" s="220"/>
      <c r="W345" s="5"/>
      <c r="AE345" s="220"/>
      <c r="AL345" s="5"/>
      <c r="AM345" s="5"/>
      <c r="AT345" s="220"/>
      <c r="BA345" s="5"/>
      <c r="BB345" s="5"/>
    </row>
    <row r="346">
      <c r="A346" s="220"/>
      <c r="H346" s="5"/>
      <c r="I346" s="5"/>
      <c r="P346" s="220"/>
      <c r="W346" s="5"/>
      <c r="AE346" s="220"/>
      <c r="AL346" s="5"/>
      <c r="AM346" s="5"/>
      <c r="AT346" s="220"/>
      <c r="BA346" s="5"/>
      <c r="BB346" s="5"/>
    </row>
    <row r="347">
      <c r="A347" s="220"/>
      <c r="H347" s="5"/>
      <c r="I347" s="5"/>
      <c r="P347" s="220"/>
      <c r="W347" s="5"/>
      <c r="AE347" s="220"/>
      <c r="AL347" s="5"/>
      <c r="AM347" s="5"/>
      <c r="AT347" s="220"/>
      <c r="BA347" s="5"/>
      <c r="BB347" s="5"/>
    </row>
    <row r="348">
      <c r="A348" s="220"/>
      <c r="H348" s="5"/>
      <c r="I348" s="5"/>
      <c r="P348" s="220"/>
      <c r="W348" s="5"/>
      <c r="AE348" s="220"/>
      <c r="AL348" s="5"/>
      <c r="AM348" s="5"/>
      <c r="AT348" s="220"/>
      <c r="BA348" s="5"/>
      <c r="BB348" s="5"/>
    </row>
    <row r="349">
      <c r="A349" s="220"/>
      <c r="H349" s="5"/>
      <c r="I349" s="5"/>
      <c r="P349" s="220"/>
      <c r="W349" s="5"/>
      <c r="AE349" s="220"/>
      <c r="AL349" s="5"/>
      <c r="AM349" s="5"/>
      <c r="AT349" s="220"/>
      <c r="BA349" s="5"/>
      <c r="BB349" s="5"/>
    </row>
    <row r="350">
      <c r="A350" s="220"/>
      <c r="H350" s="5"/>
      <c r="I350" s="5"/>
      <c r="P350" s="220"/>
      <c r="W350" s="5"/>
      <c r="AE350" s="220"/>
      <c r="AL350" s="5"/>
      <c r="AM350" s="5"/>
      <c r="AT350" s="220"/>
      <c r="BA350" s="5"/>
      <c r="BB350" s="5"/>
    </row>
    <row r="351">
      <c r="A351" s="220"/>
      <c r="H351" s="5"/>
      <c r="I351" s="5"/>
      <c r="P351" s="220"/>
      <c r="W351" s="5"/>
      <c r="AE351" s="220"/>
      <c r="AL351" s="5"/>
      <c r="AM351" s="5"/>
      <c r="AT351" s="220"/>
      <c r="BA351" s="5"/>
      <c r="BB351" s="5"/>
    </row>
    <row r="352">
      <c r="A352" s="220"/>
      <c r="H352" s="5"/>
      <c r="I352" s="5"/>
      <c r="P352" s="220"/>
      <c r="W352" s="5"/>
      <c r="AE352" s="220"/>
      <c r="AL352" s="5"/>
      <c r="AM352" s="5"/>
      <c r="AT352" s="220"/>
      <c r="BA352" s="5"/>
      <c r="BB352" s="5"/>
    </row>
    <row r="353">
      <c r="A353" s="220"/>
      <c r="H353" s="5"/>
      <c r="I353" s="5"/>
      <c r="P353" s="220"/>
      <c r="W353" s="5"/>
      <c r="AE353" s="220"/>
      <c r="AL353" s="5"/>
      <c r="AM353" s="5"/>
      <c r="AT353" s="220"/>
      <c r="BA353" s="5"/>
      <c r="BB353" s="5"/>
    </row>
    <row r="354">
      <c r="A354" s="220"/>
      <c r="H354" s="5"/>
      <c r="I354" s="5"/>
      <c r="P354" s="220"/>
      <c r="W354" s="5"/>
      <c r="AE354" s="220"/>
      <c r="AL354" s="5"/>
      <c r="AM354" s="5"/>
      <c r="AT354" s="220"/>
      <c r="BA354" s="5"/>
      <c r="BB354" s="5"/>
    </row>
    <row r="355">
      <c r="A355" s="220"/>
      <c r="H355" s="5"/>
      <c r="I355" s="5"/>
      <c r="P355" s="220"/>
      <c r="W355" s="5"/>
      <c r="AE355" s="220"/>
      <c r="AL355" s="5"/>
      <c r="AM355" s="5"/>
      <c r="AT355" s="220"/>
      <c r="BA355" s="5"/>
      <c r="BB355" s="5"/>
    </row>
    <row r="356">
      <c r="A356" s="220"/>
      <c r="H356" s="5"/>
      <c r="I356" s="5"/>
      <c r="P356" s="220"/>
      <c r="W356" s="5"/>
      <c r="AE356" s="220"/>
      <c r="AL356" s="5"/>
      <c r="AM356" s="5"/>
      <c r="AT356" s="220"/>
      <c r="BA356" s="5"/>
      <c r="BB356" s="5"/>
    </row>
    <row r="357">
      <c r="A357" s="220"/>
      <c r="H357" s="5"/>
      <c r="I357" s="5"/>
      <c r="P357" s="220"/>
      <c r="W357" s="5"/>
      <c r="AE357" s="220"/>
      <c r="AL357" s="5"/>
      <c r="AM357" s="5"/>
      <c r="AT357" s="220"/>
      <c r="BA357" s="5"/>
      <c r="BB357" s="5"/>
    </row>
    <row r="358">
      <c r="A358" s="220"/>
      <c r="H358" s="5"/>
      <c r="I358" s="5"/>
      <c r="P358" s="220"/>
      <c r="W358" s="5"/>
      <c r="AE358" s="220"/>
      <c r="AL358" s="5"/>
      <c r="AM358" s="5"/>
      <c r="AT358" s="220"/>
      <c r="BA358" s="5"/>
      <c r="BB358" s="5"/>
    </row>
    <row r="359">
      <c r="A359" s="220"/>
      <c r="H359" s="5"/>
      <c r="I359" s="5"/>
      <c r="P359" s="220"/>
      <c r="W359" s="5"/>
      <c r="AE359" s="220"/>
      <c r="AL359" s="5"/>
      <c r="AM359" s="5"/>
      <c r="AT359" s="220"/>
      <c r="BA359" s="5"/>
      <c r="BB359" s="5"/>
    </row>
    <row r="360">
      <c r="A360" s="220"/>
      <c r="H360" s="5"/>
      <c r="I360" s="5"/>
      <c r="P360" s="220"/>
      <c r="W360" s="5"/>
      <c r="AE360" s="220"/>
      <c r="AL360" s="5"/>
      <c r="AM360" s="5"/>
      <c r="AT360" s="220"/>
      <c r="BA360" s="5"/>
      <c r="BB360" s="5"/>
    </row>
    <row r="361">
      <c r="A361" s="220"/>
      <c r="H361" s="5"/>
      <c r="I361" s="5"/>
      <c r="P361" s="220"/>
      <c r="W361" s="5"/>
      <c r="AE361" s="220"/>
      <c r="AL361" s="5"/>
      <c r="AM361" s="5"/>
      <c r="AT361" s="220"/>
      <c r="BA361" s="5"/>
      <c r="BB361" s="5"/>
    </row>
    <row r="362">
      <c r="A362" s="220"/>
      <c r="H362" s="5"/>
      <c r="I362" s="5"/>
      <c r="P362" s="220"/>
      <c r="W362" s="5"/>
      <c r="AE362" s="220"/>
      <c r="AL362" s="5"/>
      <c r="AM362" s="5"/>
      <c r="AT362" s="220"/>
      <c r="BA362" s="5"/>
      <c r="BB362" s="5"/>
    </row>
    <row r="363">
      <c r="A363" s="220"/>
      <c r="H363" s="5"/>
      <c r="I363" s="5"/>
      <c r="P363" s="220"/>
      <c r="W363" s="5"/>
      <c r="AE363" s="220"/>
      <c r="AL363" s="5"/>
      <c r="AM363" s="5"/>
      <c r="AT363" s="220"/>
      <c r="BA363" s="5"/>
      <c r="BB363" s="5"/>
    </row>
    <row r="364">
      <c r="A364" s="220"/>
      <c r="H364" s="5"/>
      <c r="I364" s="5"/>
      <c r="P364" s="220"/>
      <c r="W364" s="5"/>
      <c r="AE364" s="220"/>
      <c r="AL364" s="5"/>
      <c r="AM364" s="5"/>
      <c r="AT364" s="220"/>
      <c r="BA364" s="5"/>
      <c r="BB364" s="5"/>
    </row>
    <row r="365">
      <c r="A365" s="220"/>
      <c r="H365" s="5"/>
      <c r="I365" s="5"/>
      <c r="P365" s="220"/>
      <c r="W365" s="5"/>
      <c r="AE365" s="220"/>
      <c r="AL365" s="5"/>
      <c r="AM365" s="5"/>
      <c r="AT365" s="220"/>
      <c r="BA365" s="5"/>
      <c r="BB365" s="5"/>
    </row>
    <row r="366">
      <c r="A366" s="220"/>
      <c r="H366" s="5"/>
      <c r="I366" s="5"/>
      <c r="P366" s="220"/>
      <c r="W366" s="5"/>
      <c r="AE366" s="220"/>
      <c r="AL366" s="5"/>
      <c r="AM366" s="5"/>
      <c r="AT366" s="220"/>
      <c r="BA366" s="5"/>
      <c r="BB366" s="5"/>
    </row>
    <row r="367">
      <c r="A367" s="220"/>
      <c r="H367" s="5"/>
      <c r="I367" s="5"/>
      <c r="P367" s="220"/>
      <c r="W367" s="5"/>
      <c r="AE367" s="220"/>
      <c r="AL367" s="5"/>
      <c r="AM367" s="5"/>
      <c r="AT367" s="220"/>
      <c r="BA367" s="5"/>
      <c r="BB367" s="5"/>
    </row>
    <row r="368">
      <c r="A368" s="220"/>
      <c r="H368" s="5"/>
      <c r="I368" s="5"/>
      <c r="P368" s="220"/>
      <c r="W368" s="5"/>
      <c r="AE368" s="220"/>
      <c r="AL368" s="5"/>
      <c r="AM368" s="5"/>
      <c r="AT368" s="220"/>
      <c r="BA368" s="5"/>
      <c r="BB368" s="5"/>
    </row>
    <row r="369">
      <c r="A369" s="220"/>
      <c r="H369" s="5"/>
      <c r="I369" s="5"/>
      <c r="P369" s="220"/>
      <c r="W369" s="5"/>
      <c r="AE369" s="220"/>
      <c r="AL369" s="5"/>
      <c r="AM369" s="5"/>
      <c r="AT369" s="220"/>
      <c r="BA369" s="5"/>
      <c r="BB369" s="5"/>
    </row>
    <row r="370">
      <c r="A370" s="220"/>
      <c r="H370" s="5"/>
      <c r="I370" s="5"/>
      <c r="P370" s="220"/>
      <c r="W370" s="5"/>
      <c r="AE370" s="220"/>
      <c r="AL370" s="5"/>
      <c r="AM370" s="5"/>
      <c r="AT370" s="220"/>
      <c r="BA370" s="5"/>
      <c r="BB370" s="5"/>
    </row>
    <row r="371">
      <c r="A371" s="220"/>
      <c r="H371" s="5"/>
      <c r="I371" s="5"/>
      <c r="P371" s="220"/>
      <c r="W371" s="5"/>
      <c r="AE371" s="220"/>
      <c r="AL371" s="5"/>
      <c r="AM371" s="5"/>
      <c r="AT371" s="220"/>
      <c r="BA371" s="5"/>
      <c r="BB371" s="5"/>
    </row>
    <row r="372">
      <c r="A372" s="220"/>
      <c r="H372" s="5"/>
      <c r="I372" s="5"/>
      <c r="P372" s="220"/>
      <c r="W372" s="5"/>
      <c r="AE372" s="220"/>
      <c r="AL372" s="5"/>
      <c r="AM372" s="5"/>
      <c r="AT372" s="220"/>
      <c r="BA372" s="5"/>
      <c r="BB372" s="5"/>
    </row>
    <row r="373">
      <c r="A373" s="220"/>
      <c r="H373" s="5"/>
      <c r="I373" s="5"/>
      <c r="P373" s="220"/>
      <c r="W373" s="5"/>
      <c r="AE373" s="220"/>
      <c r="AL373" s="5"/>
      <c r="AM373" s="5"/>
      <c r="AT373" s="220"/>
      <c r="BA373" s="5"/>
      <c r="BB373" s="5"/>
    </row>
    <row r="374">
      <c r="A374" s="220"/>
      <c r="H374" s="5"/>
      <c r="I374" s="5"/>
      <c r="P374" s="220"/>
      <c r="W374" s="5"/>
      <c r="AE374" s="220"/>
      <c r="AL374" s="5"/>
      <c r="AM374" s="5"/>
      <c r="AT374" s="220"/>
      <c r="BA374" s="5"/>
      <c r="BB374" s="5"/>
    </row>
    <row r="375">
      <c r="A375" s="220"/>
      <c r="H375" s="5"/>
      <c r="I375" s="5"/>
      <c r="P375" s="220"/>
      <c r="W375" s="5"/>
      <c r="AE375" s="220"/>
      <c r="AL375" s="5"/>
      <c r="AM375" s="5"/>
      <c r="AT375" s="220"/>
      <c r="BA375" s="5"/>
      <c r="BB375" s="5"/>
    </row>
    <row r="376">
      <c r="A376" s="220"/>
      <c r="H376" s="5"/>
      <c r="I376" s="5"/>
      <c r="P376" s="220"/>
      <c r="W376" s="5"/>
      <c r="AE376" s="220"/>
      <c r="AL376" s="5"/>
      <c r="AM376" s="5"/>
      <c r="AT376" s="220"/>
      <c r="BA376" s="5"/>
      <c r="BB376" s="5"/>
    </row>
    <row r="377">
      <c r="A377" s="220"/>
      <c r="H377" s="5"/>
      <c r="I377" s="5"/>
      <c r="P377" s="220"/>
      <c r="W377" s="5"/>
      <c r="AE377" s="220"/>
      <c r="AL377" s="5"/>
      <c r="AM377" s="5"/>
      <c r="AT377" s="220"/>
      <c r="BA377" s="5"/>
      <c r="BB377" s="5"/>
    </row>
    <row r="378">
      <c r="A378" s="220"/>
      <c r="H378" s="5"/>
      <c r="I378" s="5"/>
      <c r="P378" s="220"/>
      <c r="W378" s="5"/>
      <c r="AE378" s="220"/>
      <c r="AL378" s="5"/>
      <c r="AM378" s="5"/>
      <c r="AT378" s="220"/>
      <c r="BA378" s="5"/>
      <c r="BB378" s="5"/>
    </row>
    <row r="379">
      <c r="A379" s="220"/>
      <c r="H379" s="5"/>
      <c r="I379" s="5"/>
      <c r="P379" s="220"/>
      <c r="W379" s="5"/>
      <c r="AE379" s="220"/>
      <c r="AL379" s="5"/>
      <c r="AM379" s="5"/>
      <c r="AT379" s="220"/>
      <c r="BA379" s="5"/>
      <c r="BB379" s="5"/>
    </row>
    <row r="380">
      <c r="A380" s="220"/>
      <c r="H380" s="5"/>
      <c r="I380" s="5"/>
      <c r="P380" s="220"/>
      <c r="W380" s="5"/>
      <c r="AE380" s="220"/>
      <c r="AL380" s="5"/>
      <c r="AM380" s="5"/>
      <c r="AT380" s="220"/>
      <c r="BA380" s="5"/>
      <c r="BB380" s="5"/>
    </row>
    <row r="381">
      <c r="A381" s="220"/>
      <c r="H381" s="5"/>
      <c r="I381" s="5"/>
      <c r="P381" s="220"/>
      <c r="W381" s="5"/>
      <c r="AE381" s="220"/>
      <c r="AL381" s="5"/>
      <c r="AM381" s="5"/>
      <c r="AT381" s="220"/>
      <c r="BA381" s="5"/>
      <c r="BB381" s="5"/>
    </row>
    <row r="382">
      <c r="A382" s="220"/>
      <c r="H382" s="5"/>
      <c r="I382" s="5"/>
      <c r="P382" s="220"/>
      <c r="W382" s="5"/>
      <c r="AE382" s="220"/>
      <c r="AL382" s="5"/>
      <c r="AM382" s="5"/>
      <c r="AT382" s="220"/>
      <c r="BA382" s="5"/>
      <c r="BB382" s="5"/>
    </row>
    <row r="383">
      <c r="A383" s="220"/>
      <c r="H383" s="5"/>
      <c r="I383" s="5"/>
      <c r="P383" s="220"/>
      <c r="W383" s="5"/>
      <c r="AE383" s="220"/>
      <c r="AL383" s="5"/>
      <c r="AM383" s="5"/>
      <c r="AT383" s="220"/>
      <c r="BA383" s="5"/>
      <c r="BB383" s="5"/>
    </row>
    <row r="384">
      <c r="A384" s="220"/>
      <c r="H384" s="5"/>
      <c r="I384" s="5"/>
      <c r="P384" s="220"/>
      <c r="W384" s="5"/>
      <c r="AE384" s="220"/>
      <c r="AL384" s="5"/>
      <c r="AM384" s="5"/>
      <c r="AT384" s="220"/>
      <c r="BA384" s="5"/>
      <c r="BB384" s="5"/>
    </row>
    <row r="385">
      <c r="A385" s="220"/>
      <c r="H385" s="5"/>
      <c r="I385" s="5"/>
      <c r="P385" s="220"/>
      <c r="W385" s="5"/>
      <c r="AE385" s="220"/>
      <c r="AL385" s="5"/>
      <c r="AM385" s="5"/>
      <c r="AT385" s="220"/>
      <c r="BA385" s="5"/>
      <c r="BB385" s="5"/>
    </row>
    <row r="386">
      <c r="A386" s="220"/>
      <c r="H386" s="5"/>
      <c r="I386" s="5"/>
      <c r="P386" s="220"/>
      <c r="W386" s="5"/>
      <c r="AE386" s="220"/>
      <c r="AL386" s="5"/>
      <c r="AM386" s="5"/>
      <c r="AT386" s="220"/>
      <c r="BA386" s="5"/>
      <c r="BB386" s="5"/>
    </row>
    <row r="387">
      <c r="A387" s="220"/>
      <c r="H387" s="5"/>
      <c r="I387" s="5"/>
      <c r="P387" s="220"/>
      <c r="W387" s="5"/>
      <c r="AE387" s="220"/>
      <c r="AL387" s="5"/>
      <c r="AM387" s="5"/>
      <c r="AT387" s="220"/>
      <c r="BA387" s="5"/>
      <c r="BB387" s="5"/>
    </row>
    <row r="388">
      <c r="A388" s="220"/>
      <c r="H388" s="5"/>
      <c r="I388" s="5"/>
      <c r="P388" s="220"/>
      <c r="W388" s="5"/>
      <c r="AE388" s="220"/>
      <c r="AL388" s="5"/>
      <c r="AM388" s="5"/>
      <c r="AT388" s="220"/>
      <c r="BA388" s="5"/>
      <c r="BB388" s="5"/>
    </row>
    <row r="389">
      <c r="A389" s="220"/>
      <c r="H389" s="5"/>
      <c r="I389" s="5"/>
      <c r="P389" s="220"/>
      <c r="W389" s="5"/>
      <c r="AE389" s="220"/>
      <c r="AL389" s="5"/>
      <c r="AM389" s="5"/>
      <c r="AT389" s="220"/>
      <c r="BA389" s="5"/>
      <c r="BB389" s="5"/>
    </row>
    <row r="390">
      <c r="A390" s="220"/>
      <c r="H390" s="5"/>
      <c r="I390" s="5"/>
      <c r="P390" s="220"/>
      <c r="W390" s="5"/>
      <c r="AE390" s="220"/>
      <c r="AL390" s="5"/>
      <c r="AM390" s="5"/>
      <c r="AT390" s="220"/>
      <c r="BA390" s="5"/>
      <c r="BB390" s="5"/>
    </row>
    <row r="391">
      <c r="A391" s="220"/>
      <c r="H391" s="5"/>
      <c r="I391" s="5"/>
      <c r="P391" s="220"/>
      <c r="W391" s="5"/>
      <c r="AE391" s="220"/>
      <c r="AL391" s="5"/>
      <c r="AM391" s="5"/>
      <c r="AT391" s="220"/>
      <c r="BA391" s="5"/>
      <c r="BB391" s="5"/>
    </row>
    <row r="392">
      <c r="A392" s="220"/>
      <c r="H392" s="5"/>
      <c r="I392" s="5"/>
      <c r="P392" s="220"/>
      <c r="W392" s="5"/>
      <c r="AE392" s="220"/>
      <c r="AL392" s="5"/>
      <c r="AM392" s="5"/>
      <c r="AT392" s="220"/>
      <c r="BA392" s="5"/>
      <c r="BB392" s="5"/>
    </row>
    <row r="393">
      <c r="A393" s="220"/>
      <c r="H393" s="5"/>
      <c r="I393" s="5"/>
      <c r="P393" s="220"/>
      <c r="W393" s="5"/>
      <c r="AE393" s="220"/>
      <c r="AL393" s="5"/>
      <c r="AM393" s="5"/>
      <c r="AT393" s="220"/>
      <c r="BA393" s="5"/>
      <c r="BB393" s="5"/>
    </row>
    <row r="394">
      <c r="A394" s="220"/>
      <c r="H394" s="5"/>
      <c r="I394" s="5"/>
      <c r="P394" s="220"/>
      <c r="W394" s="5"/>
      <c r="AE394" s="220"/>
      <c r="AL394" s="5"/>
      <c r="AM394" s="5"/>
      <c r="AT394" s="220"/>
      <c r="BA394" s="5"/>
      <c r="BB394" s="5"/>
    </row>
    <row r="395">
      <c r="A395" s="220"/>
      <c r="H395" s="5"/>
      <c r="I395" s="5"/>
      <c r="P395" s="220"/>
      <c r="W395" s="5"/>
      <c r="AE395" s="220"/>
      <c r="AL395" s="5"/>
      <c r="AM395" s="5"/>
      <c r="AT395" s="220"/>
      <c r="BA395" s="5"/>
      <c r="BB395" s="5"/>
    </row>
    <row r="396">
      <c r="A396" s="220"/>
      <c r="H396" s="5"/>
      <c r="I396" s="5"/>
      <c r="P396" s="220"/>
      <c r="W396" s="5"/>
      <c r="AE396" s="220"/>
      <c r="AL396" s="5"/>
      <c r="AM396" s="5"/>
      <c r="AT396" s="220"/>
      <c r="BA396" s="5"/>
      <c r="BB396" s="5"/>
    </row>
    <row r="397">
      <c r="A397" s="220"/>
      <c r="H397" s="5"/>
      <c r="I397" s="5"/>
      <c r="P397" s="220"/>
      <c r="W397" s="5"/>
      <c r="AE397" s="220"/>
      <c r="AL397" s="5"/>
      <c r="AM397" s="5"/>
      <c r="AT397" s="220"/>
      <c r="BA397" s="5"/>
      <c r="BB397" s="5"/>
    </row>
    <row r="398">
      <c r="A398" s="220"/>
      <c r="H398" s="5"/>
      <c r="I398" s="5"/>
      <c r="P398" s="220"/>
      <c r="W398" s="5"/>
      <c r="AE398" s="220"/>
      <c r="AL398" s="5"/>
      <c r="AM398" s="5"/>
      <c r="AT398" s="220"/>
      <c r="BA398" s="5"/>
      <c r="BB398" s="5"/>
    </row>
    <row r="399">
      <c r="A399" s="220"/>
      <c r="H399" s="5"/>
      <c r="I399" s="5"/>
      <c r="P399" s="220"/>
      <c r="W399" s="5"/>
      <c r="AE399" s="220"/>
      <c r="AL399" s="5"/>
      <c r="AM399" s="5"/>
      <c r="AT399" s="220"/>
      <c r="BA399" s="5"/>
      <c r="BB399" s="5"/>
    </row>
    <row r="400">
      <c r="A400" s="220"/>
      <c r="H400" s="5"/>
      <c r="I400" s="5"/>
      <c r="P400" s="220"/>
      <c r="W400" s="5"/>
      <c r="AE400" s="220"/>
      <c r="AL400" s="5"/>
      <c r="AM400" s="5"/>
      <c r="AT400" s="220"/>
      <c r="BA400" s="5"/>
      <c r="BB400" s="5"/>
    </row>
    <row r="401">
      <c r="A401" s="220"/>
      <c r="H401" s="5"/>
      <c r="I401" s="5"/>
      <c r="P401" s="220"/>
      <c r="W401" s="5"/>
      <c r="AE401" s="220"/>
      <c r="AL401" s="5"/>
      <c r="AM401" s="5"/>
      <c r="AT401" s="220"/>
      <c r="BA401" s="5"/>
      <c r="BB401" s="5"/>
    </row>
    <row r="402">
      <c r="A402" s="220"/>
      <c r="H402" s="5"/>
      <c r="I402" s="5"/>
      <c r="P402" s="220"/>
      <c r="W402" s="5"/>
      <c r="AE402" s="220"/>
      <c r="AL402" s="5"/>
      <c r="AM402" s="5"/>
      <c r="AT402" s="220"/>
      <c r="BA402" s="5"/>
      <c r="BB402" s="5"/>
    </row>
    <row r="403">
      <c r="A403" s="220"/>
      <c r="H403" s="5"/>
      <c r="I403" s="5"/>
      <c r="P403" s="220"/>
      <c r="W403" s="5"/>
      <c r="AE403" s="220"/>
      <c r="AL403" s="5"/>
      <c r="AM403" s="5"/>
      <c r="AT403" s="220"/>
      <c r="BA403" s="5"/>
      <c r="BB403" s="5"/>
    </row>
    <row r="404">
      <c r="A404" s="220"/>
      <c r="H404" s="5"/>
      <c r="I404" s="5"/>
      <c r="P404" s="220"/>
      <c r="W404" s="5"/>
      <c r="AE404" s="220"/>
      <c r="AL404" s="5"/>
      <c r="AM404" s="5"/>
      <c r="AT404" s="220"/>
      <c r="BA404" s="5"/>
      <c r="BB404" s="5"/>
    </row>
    <row r="405">
      <c r="A405" s="220"/>
      <c r="H405" s="5"/>
      <c r="I405" s="5"/>
      <c r="P405" s="220"/>
      <c r="W405" s="5"/>
      <c r="AE405" s="220"/>
      <c r="AL405" s="5"/>
      <c r="AM405" s="5"/>
      <c r="AT405" s="220"/>
      <c r="BA405" s="5"/>
      <c r="BB405" s="5"/>
    </row>
    <row r="406">
      <c r="A406" s="220"/>
      <c r="H406" s="5"/>
      <c r="I406" s="5"/>
      <c r="P406" s="220"/>
      <c r="W406" s="5"/>
      <c r="AE406" s="220"/>
      <c r="AL406" s="5"/>
      <c r="AM406" s="5"/>
      <c r="AT406" s="220"/>
      <c r="BA406" s="5"/>
      <c r="BB406" s="5"/>
    </row>
    <row r="407">
      <c r="A407" s="220"/>
      <c r="H407" s="5"/>
      <c r="I407" s="5"/>
      <c r="P407" s="220"/>
      <c r="W407" s="5"/>
      <c r="AE407" s="220"/>
      <c r="AL407" s="5"/>
      <c r="AM407" s="5"/>
      <c r="AT407" s="220"/>
      <c r="BA407" s="5"/>
      <c r="BB407" s="5"/>
    </row>
    <row r="408">
      <c r="A408" s="220"/>
      <c r="H408" s="5"/>
      <c r="I408" s="5"/>
      <c r="P408" s="220"/>
      <c r="W408" s="5"/>
      <c r="AE408" s="220"/>
      <c r="AL408" s="5"/>
      <c r="AM408" s="5"/>
      <c r="AT408" s="220"/>
      <c r="BA408" s="5"/>
      <c r="BB408" s="5"/>
    </row>
    <row r="409">
      <c r="A409" s="220"/>
      <c r="H409" s="5"/>
      <c r="I409" s="5"/>
      <c r="P409" s="220"/>
      <c r="W409" s="5"/>
      <c r="AE409" s="220"/>
      <c r="AL409" s="5"/>
      <c r="AM409" s="5"/>
      <c r="AT409" s="220"/>
      <c r="BA409" s="5"/>
      <c r="BB409" s="5"/>
    </row>
    <row r="410">
      <c r="A410" s="220"/>
      <c r="H410" s="5"/>
      <c r="I410" s="5"/>
      <c r="P410" s="220"/>
      <c r="W410" s="5"/>
      <c r="AE410" s="220"/>
      <c r="AL410" s="5"/>
      <c r="AM410" s="5"/>
      <c r="AT410" s="220"/>
      <c r="BA410" s="5"/>
      <c r="BB410" s="5"/>
    </row>
    <row r="411">
      <c r="A411" s="220"/>
      <c r="H411" s="5"/>
      <c r="I411" s="5"/>
      <c r="P411" s="220"/>
      <c r="W411" s="5"/>
      <c r="AE411" s="220"/>
      <c r="AL411" s="5"/>
      <c r="AM411" s="5"/>
      <c r="AT411" s="220"/>
      <c r="BA411" s="5"/>
      <c r="BB411" s="5"/>
    </row>
    <row r="412">
      <c r="A412" s="220"/>
      <c r="H412" s="5"/>
      <c r="I412" s="5"/>
      <c r="P412" s="220"/>
      <c r="W412" s="5"/>
      <c r="AE412" s="220"/>
      <c r="AL412" s="5"/>
      <c r="AM412" s="5"/>
      <c r="AT412" s="220"/>
      <c r="BA412" s="5"/>
      <c r="BB412" s="5"/>
    </row>
    <row r="413">
      <c r="A413" s="220"/>
      <c r="H413" s="5"/>
      <c r="I413" s="5"/>
      <c r="P413" s="220"/>
      <c r="W413" s="5"/>
      <c r="AE413" s="220"/>
      <c r="AL413" s="5"/>
      <c r="AM413" s="5"/>
      <c r="AT413" s="220"/>
      <c r="BA413" s="5"/>
      <c r="BB413" s="5"/>
    </row>
    <row r="414">
      <c r="A414" s="220"/>
      <c r="H414" s="5"/>
      <c r="I414" s="5"/>
      <c r="P414" s="220"/>
      <c r="W414" s="5"/>
      <c r="AE414" s="220"/>
      <c r="AL414" s="5"/>
      <c r="AM414" s="5"/>
      <c r="AT414" s="220"/>
      <c r="BA414" s="5"/>
      <c r="BB414" s="5"/>
    </row>
    <row r="415">
      <c r="A415" s="220"/>
      <c r="H415" s="5"/>
      <c r="I415" s="5"/>
      <c r="P415" s="220"/>
      <c r="W415" s="5"/>
      <c r="AE415" s="220"/>
      <c r="AL415" s="5"/>
      <c r="AM415" s="5"/>
      <c r="AT415" s="220"/>
      <c r="BA415" s="5"/>
      <c r="BB415" s="5"/>
    </row>
    <row r="416">
      <c r="A416" s="220"/>
      <c r="H416" s="5"/>
      <c r="I416" s="5"/>
      <c r="P416" s="220"/>
      <c r="W416" s="5"/>
      <c r="AE416" s="220"/>
      <c r="AL416" s="5"/>
      <c r="AM416" s="5"/>
      <c r="AT416" s="220"/>
      <c r="BA416" s="5"/>
      <c r="BB416" s="5"/>
    </row>
    <row r="417">
      <c r="A417" s="220"/>
      <c r="H417" s="5"/>
      <c r="I417" s="5"/>
      <c r="P417" s="220"/>
      <c r="W417" s="5"/>
      <c r="AE417" s="220"/>
      <c r="AL417" s="5"/>
      <c r="AM417" s="5"/>
      <c r="AT417" s="220"/>
      <c r="BA417" s="5"/>
      <c r="BB417" s="5"/>
    </row>
    <row r="418">
      <c r="A418" s="220"/>
      <c r="H418" s="5"/>
      <c r="I418" s="5"/>
      <c r="P418" s="220"/>
      <c r="W418" s="5"/>
      <c r="AE418" s="220"/>
      <c r="AL418" s="5"/>
      <c r="AM418" s="5"/>
      <c r="AT418" s="220"/>
      <c r="BA418" s="5"/>
      <c r="BB418" s="5"/>
    </row>
    <row r="419">
      <c r="A419" s="220"/>
      <c r="H419" s="5"/>
      <c r="I419" s="5"/>
      <c r="P419" s="220"/>
      <c r="W419" s="5"/>
      <c r="AE419" s="220"/>
      <c r="AL419" s="5"/>
      <c r="AM419" s="5"/>
      <c r="AT419" s="220"/>
      <c r="BA419" s="5"/>
      <c r="BB419" s="5"/>
    </row>
    <row r="420">
      <c r="A420" s="220"/>
      <c r="H420" s="5"/>
      <c r="I420" s="5"/>
      <c r="P420" s="220"/>
      <c r="W420" s="5"/>
      <c r="AE420" s="220"/>
      <c r="AL420" s="5"/>
      <c r="AM420" s="5"/>
      <c r="AT420" s="220"/>
      <c r="BA420" s="5"/>
      <c r="BB420" s="5"/>
    </row>
    <row r="421">
      <c r="A421" s="220"/>
      <c r="H421" s="5"/>
      <c r="I421" s="5"/>
      <c r="P421" s="220"/>
      <c r="W421" s="5"/>
      <c r="AE421" s="220"/>
      <c r="AL421" s="5"/>
      <c r="AM421" s="5"/>
      <c r="AT421" s="220"/>
      <c r="BA421" s="5"/>
      <c r="BB421" s="5"/>
    </row>
    <row r="422">
      <c r="A422" s="220"/>
      <c r="H422" s="5"/>
      <c r="I422" s="5"/>
      <c r="P422" s="220"/>
      <c r="W422" s="5"/>
      <c r="AE422" s="220"/>
      <c r="AL422" s="5"/>
      <c r="AM422" s="5"/>
      <c r="AT422" s="220"/>
      <c r="BA422" s="5"/>
      <c r="BB422" s="5"/>
    </row>
    <row r="423">
      <c r="A423" s="220"/>
      <c r="H423" s="5"/>
      <c r="I423" s="5"/>
      <c r="P423" s="220"/>
      <c r="W423" s="5"/>
      <c r="AE423" s="220"/>
      <c r="AL423" s="5"/>
      <c r="AM423" s="5"/>
      <c r="AT423" s="220"/>
      <c r="BA423" s="5"/>
      <c r="BB423" s="5"/>
    </row>
    <row r="424">
      <c r="A424" s="220"/>
      <c r="H424" s="5"/>
      <c r="I424" s="5"/>
      <c r="P424" s="220"/>
      <c r="W424" s="5"/>
      <c r="AE424" s="220"/>
      <c r="AL424" s="5"/>
      <c r="AM424" s="5"/>
      <c r="AT424" s="220"/>
      <c r="BA424" s="5"/>
      <c r="BB424" s="5"/>
    </row>
    <row r="425">
      <c r="A425" s="220"/>
      <c r="H425" s="5"/>
      <c r="I425" s="5"/>
      <c r="P425" s="220"/>
      <c r="W425" s="5"/>
      <c r="AE425" s="220"/>
      <c r="AL425" s="5"/>
      <c r="AM425" s="5"/>
      <c r="AT425" s="220"/>
      <c r="BA425" s="5"/>
      <c r="BB425" s="5"/>
    </row>
    <row r="426">
      <c r="A426" s="220"/>
      <c r="H426" s="5"/>
      <c r="I426" s="5"/>
      <c r="P426" s="220"/>
      <c r="W426" s="5"/>
      <c r="AE426" s="220"/>
      <c r="AL426" s="5"/>
      <c r="AM426" s="5"/>
      <c r="AT426" s="220"/>
      <c r="BA426" s="5"/>
      <c r="BB426" s="5"/>
    </row>
    <row r="427">
      <c r="A427" s="220"/>
      <c r="H427" s="5"/>
      <c r="I427" s="5"/>
      <c r="P427" s="220"/>
      <c r="W427" s="5"/>
      <c r="AE427" s="220"/>
      <c r="AL427" s="5"/>
      <c r="AM427" s="5"/>
      <c r="AT427" s="220"/>
      <c r="BA427" s="5"/>
      <c r="BB427" s="5"/>
    </row>
    <row r="428">
      <c r="A428" s="220"/>
      <c r="H428" s="5"/>
      <c r="I428" s="5"/>
      <c r="P428" s="220"/>
      <c r="W428" s="5"/>
      <c r="AE428" s="220"/>
      <c r="AL428" s="5"/>
      <c r="AM428" s="5"/>
      <c r="AT428" s="220"/>
      <c r="BA428" s="5"/>
      <c r="BB428" s="5"/>
    </row>
    <row r="429">
      <c r="A429" s="220"/>
      <c r="H429" s="5"/>
      <c r="I429" s="5"/>
      <c r="P429" s="220"/>
      <c r="W429" s="5"/>
      <c r="AE429" s="220"/>
      <c r="AL429" s="5"/>
      <c r="AM429" s="5"/>
      <c r="AT429" s="220"/>
      <c r="BA429" s="5"/>
      <c r="BB429" s="5"/>
    </row>
    <row r="430">
      <c r="A430" s="220"/>
      <c r="H430" s="5"/>
      <c r="I430" s="5"/>
      <c r="P430" s="220"/>
      <c r="W430" s="5"/>
      <c r="AE430" s="220"/>
      <c r="AL430" s="5"/>
      <c r="AM430" s="5"/>
      <c r="AT430" s="220"/>
      <c r="BA430" s="5"/>
      <c r="BB430" s="5"/>
    </row>
    <row r="431">
      <c r="A431" s="220"/>
      <c r="H431" s="5"/>
      <c r="I431" s="5"/>
      <c r="P431" s="220"/>
      <c r="W431" s="5"/>
      <c r="AE431" s="220"/>
      <c r="AL431" s="5"/>
      <c r="AM431" s="5"/>
      <c r="AT431" s="220"/>
      <c r="BA431" s="5"/>
      <c r="BB431" s="5"/>
    </row>
    <row r="432">
      <c r="A432" s="220"/>
      <c r="H432" s="5"/>
      <c r="I432" s="5"/>
      <c r="P432" s="220"/>
      <c r="W432" s="5"/>
      <c r="AE432" s="220"/>
      <c r="AL432" s="5"/>
      <c r="AM432" s="5"/>
      <c r="AT432" s="220"/>
      <c r="BA432" s="5"/>
      <c r="BB432" s="5"/>
    </row>
    <row r="433">
      <c r="A433" s="220"/>
      <c r="H433" s="5"/>
      <c r="I433" s="5"/>
      <c r="P433" s="220"/>
      <c r="W433" s="5"/>
      <c r="AE433" s="220"/>
      <c r="AL433" s="5"/>
      <c r="AM433" s="5"/>
      <c r="AT433" s="220"/>
      <c r="BA433" s="5"/>
      <c r="BB433" s="5"/>
    </row>
    <row r="434">
      <c r="A434" s="220"/>
      <c r="H434" s="5"/>
      <c r="I434" s="5"/>
      <c r="P434" s="220"/>
      <c r="W434" s="5"/>
      <c r="AE434" s="220"/>
      <c r="AL434" s="5"/>
      <c r="AM434" s="5"/>
      <c r="AT434" s="220"/>
      <c r="BA434" s="5"/>
      <c r="BB434" s="5"/>
    </row>
    <row r="435">
      <c r="A435" s="220"/>
      <c r="H435" s="5"/>
      <c r="I435" s="5"/>
      <c r="P435" s="220"/>
      <c r="W435" s="5"/>
      <c r="AE435" s="220"/>
      <c r="AL435" s="5"/>
      <c r="AM435" s="5"/>
      <c r="AT435" s="220"/>
      <c r="BA435" s="5"/>
      <c r="BB435" s="5"/>
    </row>
    <row r="436">
      <c r="A436" s="220"/>
      <c r="H436" s="5"/>
      <c r="I436" s="5"/>
      <c r="P436" s="220"/>
      <c r="W436" s="5"/>
      <c r="AE436" s="220"/>
      <c r="AL436" s="5"/>
      <c r="AM436" s="5"/>
      <c r="AT436" s="220"/>
      <c r="BA436" s="5"/>
      <c r="BB436" s="5"/>
    </row>
    <row r="437">
      <c r="A437" s="220"/>
      <c r="H437" s="5"/>
      <c r="I437" s="5"/>
      <c r="P437" s="220"/>
      <c r="W437" s="5"/>
      <c r="AE437" s="220"/>
      <c r="AL437" s="5"/>
      <c r="AM437" s="5"/>
      <c r="AT437" s="220"/>
      <c r="BA437" s="5"/>
      <c r="BB437" s="5"/>
    </row>
    <row r="438">
      <c r="A438" s="220"/>
      <c r="H438" s="5"/>
      <c r="I438" s="5"/>
      <c r="P438" s="220"/>
      <c r="W438" s="5"/>
      <c r="AE438" s="220"/>
      <c r="AL438" s="5"/>
      <c r="AM438" s="5"/>
      <c r="AT438" s="220"/>
      <c r="BA438" s="5"/>
      <c r="BB438" s="5"/>
    </row>
    <row r="439">
      <c r="A439" s="220"/>
      <c r="H439" s="5"/>
      <c r="I439" s="5"/>
      <c r="P439" s="220"/>
      <c r="W439" s="5"/>
      <c r="AE439" s="220"/>
      <c r="AL439" s="5"/>
      <c r="AM439" s="5"/>
      <c r="AT439" s="220"/>
      <c r="BA439" s="5"/>
      <c r="BB439" s="5"/>
    </row>
    <row r="440">
      <c r="A440" s="220"/>
      <c r="H440" s="5"/>
      <c r="I440" s="5"/>
      <c r="P440" s="220"/>
      <c r="W440" s="5"/>
      <c r="AE440" s="220"/>
      <c r="AL440" s="5"/>
      <c r="AM440" s="5"/>
      <c r="AT440" s="220"/>
      <c r="BA440" s="5"/>
      <c r="BB440" s="5"/>
    </row>
    <row r="441">
      <c r="A441" s="220"/>
      <c r="H441" s="5"/>
      <c r="I441" s="5"/>
      <c r="P441" s="220"/>
      <c r="W441" s="5"/>
      <c r="AE441" s="220"/>
      <c r="AL441" s="5"/>
      <c r="AM441" s="5"/>
      <c r="AT441" s="220"/>
      <c r="BA441" s="5"/>
      <c r="BB441" s="5"/>
    </row>
    <row r="442">
      <c r="A442" s="220"/>
      <c r="H442" s="5"/>
      <c r="I442" s="5"/>
      <c r="P442" s="220"/>
      <c r="W442" s="5"/>
      <c r="AE442" s="220"/>
      <c r="AL442" s="5"/>
      <c r="AM442" s="5"/>
      <c r="AT442" s="220"/>
      <c r="BA442" s="5"/>
      <c r="BB442" s="5"/>
    </row>
    <row r="443">
      <c r="A443" s="220"/>
      <c r="H443" s="5"/>
      <c r="I443" s="5"/>
      <c r="P443" s="220"/>
      <c r="W443" s="5"/>
      <c r="AE443" s="220"/>
      <c r="AL443" s="5"/>
      <c r="AM443" s="5"/>
      <c r="AT443" s="220"/>
      <c r="BA443" s="5"/>
      <c r="BB443" s="5"/>
    </row>
    <row r="444">
      <c r="A444" s="220"/>
      <c r="H444" s="5"/>
      <c r="I444" s="5"/>
      <c r="P444" s="220"/>
      <c r="W444" s="5"/>
      <c r="AE444" s="220"/>
      <c r="AL444" s="5"/>
      <c r="AM444" s="5"/>
      <c r="AT444" s="220"/>
      <c r="BA444" s="5"/>
      <c r="BB444" s="5"/>
    </row>
    <row r="445">
      <c r="A445" s="220"/>
      <c r="H445" s="5"/>
      <c r="I445" s="5"/>
      <c r="P445" s="220"/>
      <c r="W445" s="5"/>
      <c r="AE445" s="220"/>
      <c r="AL445" s="5"/>
      <c r="AM445" s="5"/>
      <c r="AT445" s="220"/>
      <c r="BA445" s="5"/>
      <c r="BB445" s="5"/>
    </row>
    <row r="446">
      <c r="A446" s="220"/>
      <c r="H446" s="5"/>
      <c r="I446" s="5"/>
      <c r="P446" s="220"/>
      <c r="W446" s="5"/>
      <c r="AE446" s="220"/>
      <c r="AL446" s="5"/>
      <c r="AM446" s="5"/>
      <c r="AT446" s="220"/>
      <c r="BA446" s="5"/>
      <c r="BB446" s="5"/>
    </row>
    <row r="447">
      <c r="A447" s="220"/>
      <c r="H447" s="5"/>
      <c r="I447" s="5"/>
      <c r="P447" s="220"/>
      <c r="W447" s="5"/>
      <c r="AE447" s="220"/>
      <c r="AL447" s="5"/>
      <c r="AM447" s="5"/>
      <c r="AT447" s="220"/>
      <c r="BA447" s="5"/>
      <c r="BB447" s="5"/>
    </row>
    <row r="448">
      <c r="A448" s="220"/>
      <c r="H448" s="5"/>
      <c r="I448" s="5"/>
      <c r="P448" s="220"/>
      <c r="W448" s="5"/>
      <c r="AE448" s="220"/>
      <c r="AL448" s="5"/>
      <c r="AM448" s="5"/>
      <c r="AT448" s="220"/>
      <c r="BA448" s="5"/>
      <c r="BB448" s="5"/>
    </row>
    <row r="449">
      <c r="A449" s="220"/>
      <c r="H449" s="5"/>
      <c r="I449" s="5"/>
      <c r="P449" s="220"/>
      <c r="W449" s="5"/>
      <c r="AE449" s="220"/>
      <c r="AL449" s="5"/>
      <c r="AM449" s="5"/>
      <c r="AT449" s="220"/>
      <c r="BA449" s="5"/>
      <c r="BB449" s="5"/>
    </row>
    <row r="450">
      <c r="A450" s="220"/>
      <c r="H450" s="5"/>
      <c r="I450" s="5"/>
      <c r="P450" s="220"/>
      <c r="W450" s="5"/>
      <c r="AE450" s="220"/>
      <c r="AL450" s="5"/>
      <c r="AM450" s="5"/>
      <c r="AT450" s="220"/>
      <c r="BA450" s="5"/>
      <c r="BB450" s="5"/>
    </row>
    <row r="451">
      <c r="A451" s="220"/>
      <c r="H451" s="5"/>
      <c r="I451" s="5"/>
      <c r="P451" s="220"/>
      <c r="W451" s="5"/>
      <c r="AE451" s="220"/>
      <c r="AL451" s="5"/>
      <c r="AM451" s="5"/>
      <c r="AT451" s="220"/>
      <c r="BA451" s="5"/>
      <c r="BB451" s="5"/>
    </row>
    <row r="452">
      <c r="A452" s="220"/>
      <c r="H452" s="5"/>
      <c r="I452" s="5"/>
      <c r="P452" s="220"/>
      <c r="W452" s="5"/>
      <c r="AE452" s="220"/>
      <c r="AL452" s="5"/>
      <c r="AM452" s="5"/>
      <c r="AT452" s="220"/>
      <c r="BA452" s="5"/>
      <c r="BB452" s="5"/>
    </row>
    <row r="453">
      <c r="A453" s="220"/>
      <c r="H453" s="5"/>
      <c r="I453" s="5"/>
      <c r="P453" s="220"/>
      <c r="W453" s="5"/>
      <c r="AE453" s="220"/>
      <c r="AL453" s="5"/>
      <c r="AM453" s="5"/>
      <c r="AT453" s="220"/>
      <c r="BA453" s="5"/>
      <c r="BB453" s="5"/>
    </row>
    <row r="454">
      <c r="A454" s="220"/>
      <c r="H454" s="5"/>
      <c r="I454" s="5"/>
      <c r="P454" s="220"/>
      <c r="W454" s="5"/>
      <c r="AE454" s="220"/>
      <c r="AL454" s="5"/>
      <c r="AM454" s="5"/>
      <c r="AT454" s="220"/>
      <c r="BA454" s="5"/>
      <c r="BB454" s="5"/>
    </row>
    <row r="455">
      <c r="A455" s="220"/>
      <c r="H455" s="5"/>
      <c r="I455" s="5"/>
      <c r="P455" s="220"/>
      <c r="W455" s="5"/>
      <c r="AE455" s="220"/>
      <c r="AL455" s="5"/>
      <c r="AM455" s="5"/>
      <c r="AT455" s="220"/>
      <c r="BA455" s="5"/>
      <c r="BB455" s="5"/>
    </row>
    <row r="456">
      <c r="A456" s="220"/>
      <c r="H456" s="5"/>
      <c r="I456" s="5"/>
      <c r="P456" s="220"/>
      <c r="W456" s="5"/>
      <c r="AE456" s="220"/>
      <c r="AL456" s="5"/>
      <c r="AM456" s="5"/>
      <c r="AT456" s="220"/>
      <c r="BA456" s="5"/>
      <c r="BB456" s="5"/>
    </row>
    <row r="457">
      <c r="A457" s="220"/>
      <c r="H457" s="5"/>
      <c r="I457" s="5"/>
      <c r="P457" s="220"/>
      <c r="W457" s="5"/>
      <c r="AE457" s="220"/>
      <c r="AL457" s="5"/>
      <c r="AM457" s="5"/>
      <c r="AT457" s="220"/>
      <c r="BA457" s="5"/>
      <c r="BB457" s="5"/>
    </row>
    <row r="458">
      <c r="A458" s="220"/>
      <c r="H458" s="5"/>
      <c r="I458" s="5"/>
      <c r="P458" s="220"/>
      <c r="W458" s="5"/>
      <c r="AE458" s="220"/>
      <c r="AL458" s="5"/>
      <c r="AM458" s="5"/>
      <c r="AT458" s="220"/>
      <c r="BA458" s="5"/>
      <c r="BB458" s="5"/>
    </row>
    <row r="459">
      <c r="A459" s="220"/>
      <c r="H459" s="5"/>
      <c r="I459" s="5"/>
      <c r="P459" s="220"/>
      <c r="W459" s="5"/>
      <c r="AE459" s="220"/>
      <c r="AL459" s="5"/>
      <c r="AM459" s="5"/>
      <c r="AT459" s="220"/>
      <c r="BA459" s="5"/>
      <c r="BB459" s="5"/>
    </row>
    <row r="460">
      <c r="A460" s="220"/>
      <c r="H460" s="5"/>
      <c r="I460" s="5"/>
      <c r="P460" s="220"/>
      <c r="W460" s="5"/>
      <c r="AE460" s="220"/>
      <c r="AL460" s="5"/>
      <c r="AM460" s="5"/>
      <c r="AT460" s="220"/>
      <c r="BA460" s="5"/>
      <c r="BB460" s="5"/>
    </row>
    <row r="461">
      <c r="A461" s="220"/>
      <c r="H461" s="5"/>
      <c r="I461" s="5"/>
      <c r="P461" s="220"/>
      <c r="W461" s="5"/>
      <c r="AE461" s="220"/>
      <c r="AL461" s="5"/>
      <c r="AM461" s="5"/>
      <c r="AT461" s="220"/>
      <c r="BA461" s="5"/>
      <c r="BB461" s="5"/>
    </row>
    <row r="462">
      <c r="A462" s="220"/>
      <c r="H462" s="5"/>
      <c r="I462" s="5"/>
      <c r="P462" s="220"/>
      <c r="W462" s="5"/>
      <c r="AE462" s="220"/>
      <c r="AL462" s="5"/>
      <c r="AM462" s="5"/>
      <c r="AT462" s="220"/>
      <c r="BA462" s="5"/>
      <c r="BB462" s="5"/>
    </row>
    <row r="463">
      <c r="A463" s="220"/>
      <c r="H463" s="5"/>
      <c r="I463" s="5"/>
      <c r="P463" s="220"/>
      <c r="W463" s="5"/>
      <c r="AE463" s="220"/>
      <c r="AL463" s="5"/>
      <c r="AM463" s="5"/>
      <c r="AT463" s="220"/>
      <c r="BA463" s="5"/>
      <c r="BB463" s="5"/>
    </row>
    <row r="464">
      <c r="A464" s="220"/>
      <c r="H464" s="5"/>
      <c r="I464" s="5"/>
      <c r="P464" s="220"/>
      <c r="W464" s="5"/>
      <c r="AE464" s="220"/>
      <c r="AL464" s="5"/>
      <c r="AM464" s="5"/>
      <c r="AT464" s="220"/>
      <c r="BA464" s="5"/>
      <c r="BB464" s="5"/>
    </row>
    <row r="465">
      <c r="A465" s="220"/>
      <c r="H465" s="5"/>
      <c r="I465" s="5"/>
      <c r="P465" s="220"/>
      <c r="W465" s="5"/>
      <c r="AE465" s="220"/>
      <c r="AL465" s="5"/>
      <c r="AM465" s="5"/>
      <c r="AT465" s="220"/>
      <c r="BA465" s="5"/>
      <c r="BB465" s="5"/>
    </row>
    <row r="466">
      <c r="A466" s="220"/>
      <c r="H466" s="5"/>
      <c r="I466" s="5"/>
      <c r="P466" s="220"/>
      <c r="W466" s="5"/>
      <c r="AE466" s="220"/>
      <c r="AL466" s="5"/>
      <c r="AM466" s="5"/>
      <c r="AT466" s="220"/>
      <c r="BA466" s="5"/>
      <c r="BB466" s="5"/>
    </row>
    <row r="467">
      <c r="A467" s="220"/>
      <c r="H467" s="5"/>
      <c r="I467" s="5"/>
      <c r="P467" s="220"/>
      <c r="W467" s="5"/>
      <c r="AE467" s="220"/>
      <c r="AL467" s="5"/>
      <c r="AM467" s="5"/>
      <c r="AT467" s="220"/>
      <c r="BA467" s="5"/>
      <c r="BB467" s="5"/>
    </row>
    <row r="468">
      <c r="A468" s="220"/>
      <c r="H468" s="5"/>
      <c r="I468" s="5"/>
      <c r="P468" s="220"/>
      <c r="W468" s="5"/>
      <c r="AE468" s="220"/>
      <c r="AL468" s="5"/>
      <c r="AM468" s="5"/>
      <c r="AT468" s="220"/>
      <c r="BA468" s="5"/>
      <c r="BB468" s="5"/>
    </row>
    <row r="469">
      <c r="A469" s="220"/>
      <c r="H469" s="5"/>
      <c r="I469" s="5"/>
      <c r="P469" s="220"/>
      <c r="W469" s="5"/>
      <c r="AE469" s="220"/>
      <c r="AL469" s="5"/>
      <c r="AM469" s="5"/>
      <c r="AT469" s="220"/>
      <c r="BA469" s="5"/>
      <c r="BB469" s="5"/>
    </row>
    <row r="470">
      <c r="A470" s="220"/>
      <c r="H470" s="5"/>
      <c r="I470" s="5"/>
      <c r="P470" s="220"/>
      <c r="W470" s="5"/>
      <c r="AE470" s="220"/>
      <c r="AL470" s="5"/>
      <c r="AM470" s="5"/>
      <c r="AT470" s="220"/>
      <c r="BA470" s="5"/>
      <c r="BB470" s="5"/>
    </row>
    <row r="471">
      <c r="A471" s="220"/>
      <c r="H471" s="5"/>
      <c r="I471" s="5"/>
      <c r="P471" s="220"/>
      <c r="W471" s="5"/>
      <c r="AE471" s="220"/>
      <c r="AL471" s="5"/>
      <c r="AM471" s="5"/>
      <c r="AT471" s="220"/>
      <c r="BA471" s="5"/>
      <c r="BB471" s="5"/>
    </row>
    <row r="472">
      <c r="A472" s="220"/>
      <c r="H472" s="5"/>
      <c r="I472" s="5"/>
      <c r="P472" s="220"/>
      <c r="W472" s="5"/>
      <c r="AE472" s="220"/>
      <c r="AL472" s="5"/>
      <c r="AM472" s="5"/>
      <c r="AT472" s="220"/>
      <c r="BA472" s="5"/>
      <c r="BB472" s="5"/>
    </row>
    <row r="473">
      <c r="A473" s="220"/>
      <c r="H473" s="5"/>
      <c r="I473" s="5"/>
      <c r="P473" s="220"/>
      <c r="W473" s="5"/>
      <c r="AE473" s="220"/>
      <c r="AL473" s="5"/>
      <c r="AM473" s="5"/>
      <c r="AT473" s="220"/>
      <c r="BA473" s="5"/>
      <c r="BB473" s="5"/>
    </row>
    <row r="474">
      <c r="A474" s="220"/>
      <c r="H474" s="5"/>
      <c r="I474" s="5"/>
      <c r="P474" s="220"/>
      <c r="W474" s="5"/>
      <c r="AE474" s="220"/>
      <c r="AL474" s="5"/>
      <c r="AM474" s="5"/>
      <c r="AT474" s="220"/>
      <c r="BA474" s="5"/>
      <c r="BB474" s="5"/>
    </row>
    <row r="475">
      <c r="A475" s="220"/>
      <c r="H475" s="5"/>
      <c r="I475" s="5"/>
      <c r="P475" s="220"/>
      <c r="W475" s="5"/>
      <c r="AE475" s="220"/>
      <c r="AL475" s="5"/>
      <c r="AM475" s="5"/>
      <c r="AT475" s="220"/>
      <c r="BA475" s="5"/>
      <c r="BB475" s="5"/>
    </row>
    <row r="476">
      <c r="A476" s="220"/>
      <c r="H476" s="5"/>
      <c r="I476" s="5"/>
      <c r="P476" s="220"/>
      <c r="W476" s="5"/>
      <c r="AE476" s="220"/>
      <c r="AL476" s="5"/>
      <c r="AM476" s="5"/>
      <c r="AT476" s="220"/>
      <c r="BA476" s="5"/>
      <c r="BB476" s="5"/>
    </row>
    <row r="477">
      <c r="A477" s="220"/>
      <c r="H477" s="5"/>
      <c r="I477" s="5"/>
      <c r="P477" s="220"/>
      <c r="W477" s="5"/>
      <c r="AE477" s="220"/>
      <c r="AL477" s="5"/>
      <c r="AM477" s="5"/>
      <c r="AT477" s="220"/>
      <c r="BA477" s="5"/>
      <c r="BB477" s="5"/>
    </row>
    <row r="478">
      <c r="A478" s="220"/>
      <c r="H478" s="5"/>
      <c r="I478" s="5"/>
      <c r="P478" s="220"/>
      <c r="W478" s="5"/>
      <c r="AE478" s="220"/>
      <c r="AL478" s="5"/>
      <c r="AM478" s="5"/>
      <c r="AT478" s="220"/>
      <c r="BA478" s="5"/>
      <c r="BB478" s="5"/>
    </row>
    <row r="479">
      <c r="A479" s="220"/>
      <c r="H479" s="5"/>
      <c r="I479" s="5"/>
      <c r="P479" s="220"/>
      <c r="W479" s="5"/>
      <c r="AE479" s="220"/>
      <c r="AL479" s="5"/>
      <c r="AM479" s="5"/>
      <c r="AT479" s="220"/>
      <c r="BA479" s="5"/>
      <c r="BB479" s="5"/>
    </row>
    <row r="480">
      <c r="A480" s="220"/>
      <c r="H480" s="5"/>
      <c r="I480" s="5"/>
      <c r="P480" s="220"/>
      <c r="W480" s="5"/>
      <c r="AE480" s="220"/>
      <c r="AL480" s="5"/>
      <c r="AM480" s="5"/>
      <c r="AT480" s="220"/>
      <c r="BA480" s="5"/>
      <c r="BB480" s="5"/>
    </row>
    <row r="481">
      <c r="A481" s="220"/>
      <c r="H481" s="5"/>
      <c r="I481" s="5"/>
      <c r="P481" s="220"/>
      <c r="W481" s="5"/>
      <c r="AE481" s="220"/>
      <c r="AL481" s="5"/>
      <c r="AM481" s="5"/>
      <c r="AT481" s="220"/>
      <c r="BA481" s="5"/>
      <c r="BB481" s="5"/>
    </row>
    <row r="482">
      <c r="A482" s="220"/>
      <c r="H482" s="5"/>
      <c r="I482" s="5"/>
      <c r="P482" s="220"/>
      <c r="W482" s="5"/>
      <c r="AE482" s="220"/>
      <c r="AL482" s="5"/>
      <c r="AM482" s="5"/>
      <c r="AT482" s="220"/>
      <c r="BA482" s="5"/>
      <c r="BB482" s="5"/>
    </row>
    <row r="483">
      <c r="A483" s="220"/>
      <c r="H483" s="5"/>
      <c r="I483" s="5"/>
      <c r="P483" s="220"/>
      <c r="W483" s="5"/>
      <c r="AE483" s="220"/>
      <c r="AL483" s="5"/>
      <c r="AM483" s="5"/>
      <c r="AT483" s="220"/>
      <c r="BA483" s="5"/>
      <c r="BB483" s="5"/>
    </row>
    <row r="484">
      <c r="A484" s="220"/>
      <c r="H484" s="5"/>
      <c r="I484" s="5"/>
      <c r="P484" s="220"/>
      <c r="W484" s="5"/>
      <c r="AE484" s="220"/>
      <c r="AL484" s="5"/>
      <c r="AM484" s="5"/>
      <c r="AT484" s="220"/>
      <c r="BA484" s="5"/>
      <c r="BB484" s="5"/>
    </row>
    <row r="485">
      <c r="A485" s="220"/>
      <c r="H485" s="5"/>
      <c r="I485" s="5"/>
      <c r="P485" s="220"/>
      <c r="W485" s="5"/>
      <c r="AE485" s="220"/>
      <c r="AL485" s="5"/>
      <c r="AM485" s="5"/>
      <c r="AT485" s="220"/>
      <c r="BA485" s="5"/>
      <c r="BB485" s="5"/>
    </row>
    <row r="486">
      <c r="A486" s="220"/>
      <c r="H486" s="5"/>
      <c r="I486" s="5"/>
      <c r="P486" s="220"/>
      <c r="W486" s="5"/>
      <c r="AE486" s="220"/>
      <c r="AL486" s="5"/>
      <c r="AM486" s="5"/>
      <c r="AT486" s="220"/>
      <c r="BA486" s="5"/>
      <c r="BB486" s="5"/>
    </row>
    <row r="487">
      <c r="A487" s="220"/>
      <c r="H487" s="5"/>
      <c r="I487" s="5"/>
      <c r="P487" s="220"/>
      <c r="W487" s="5"/>
      <c r="AE487" s="220"/>
      <c r="AL487" s="5"/>
      <c r="AM487" s="5"/>
      <c r="AT487" s="220"/>
      <c r="BA487" s="5"/>
      <c r="BB487" s="5"/>
    </row>
    <row r="488">
      <c r="A488" s="220"/>
      <c r="H488" s="5"/>
      <c r="I488" s="5"/>
      <c r="P488" s="220"/>
      <c r="W488" s="5"/>
      <c r="AE488" s="220"/>
      <c r="AL488" s="5"/>
      <c r="AM488" s="5"/>
      <c r="AT488" s="220"/>
      <c r="BA488" s="5"/>
      <c r="BB488" s="5"/>
    </row>
    <row r="489">
      <c r="A489" s="220"/>
      <c r="H489" s="5"/>
      <c r="I489" s="5"/>
      <c r="P489" s="220"/>
      <c r="W489" s="5"/>
      <c r="AE489" s="220"/>
      <c r="AL489" s="5"/>
      <c r="AM489" s="5"/>
      <c r="AT489" s="220"/>
      <c r="BA489" s="5"/>
      <c r="BB489" s="5"/>
    </row>
    <row r="490">
      <c r="A490" s="220"/>
      <c r="H490" s="5"/>
      <c r="I490" s="5"/>
      <c r="P490" s="220"/>
      <c r="W490" s="5"/>
      <c r="AE490" s="220"/>
      <c r="AL490" s="5"/>
      <c r="AM490" s="5"/>
      <c r="AT490" s="220"/>
      <c r="BA490" s="5"/>
      <c r="BB490" s="5"/>
    </row>
    <row r="491">
      <c r="A491" s="220"/>
      <c r="H491" s="5"/>
      <c r="I491" s="5"/>
      <c r="P491" s="220"/>
      <c r="W491" s="5"/>
      <c r="AE491" s="220"/>
      <c r="AL491" s="5"/>
      <c r="AM491" s="5"/>
      <c r="AT491" s="220"/>
      <c r="BA491" s="5"/>
      <c r="BB491" s="5"/>
    </row>
    <row r="492">
      <c r="A492" s="220"/>
      <c r="H492" s="5"/>
      <c r="I492" s="5"/>
      <c r="P492" s="220"/>
      <c r="W492" s="5"/>
      <c r="AE492" s="220"/>
      <c r="AL492" s="5"/>
      <c r="AM492" s="5"/>
      <c r="AT492" s="220"/>
      <c r="BA492" s="5"/>
      <c r="BB492" s="5"/>
    </row>
    <row r="493">
      <c r="A493" s="220"/>
      <c r="H493" s="5"/>
      <c r="I493" s="5"/>
      <c r="P493" s="220"/>
      <c r="W493" s="5"/>
      <c r="AE493" s="220"/>
      <c r="AL493" s="5"/>
      <c r="AM493" s="5"/>
      <c r="AT493" s="220"/>
      <c r="BA493" s="5"/>
      <c r="BB493" s="5"/>
    </row>
    <row r="494">
      <c r="A494" s="220"/>
      <c r="H494" s="5"/>
      <c r="I494" s="5"/>
      <c r="P494" s="220"/>
      <c r="W494" s="5"/>
      <c r="AE494" s="220"/>
      <c r="AL494" s="5"/>
      <c r="AM494" s="5"/>
      <c r="AT494" s="220"/>
      <c r="BA494" s="5"/>
      <c r="BB494" s="5"/>
    </row>
    <row r="495">
      <c r="A495" s="220"/>
      <c r="H495" s="5"/>
      <c r="I495" s="5"/>
      <c r="P495" s="220"/>
      <c r="W495" s="5"/>
      <c r="AE495" s="220"/>
      <c r="AL495" s="5"/>
      <c r="AM495" s="5"/>
      <c r="AT495" s="220"/>
      <c r="BA495" s="5"/>
      <c r="BB495" s="5"/>
    </row>
    <row r="496">
      <c r="A496" s="220"/>
      <c r="H496" s="5"/>
      <c r="I496" s="5"/>
      <c r="P496" s="220"/>
      <c r="W496" s="5"/>
      <c r="AE496" s="220"/>
      <c r="AL496" s="5"/>
      <c r="AM496" s="5"/>
      <c r="AT496" s="220"/>
      <c r="BA496" s="5"/>
      <c r="BB496" s="5"/>
    </row>
    <row r="497">
      <c r="A497" s="220"/>
      <c r="H497" s="5"/>
      <c r="I497" s="5"/>
      <c r="P497" s="220"/>
      <c r="W497" s="5"/>
      <c r="AE497" s="220"/>
      <c r="AL497" s="5"/>
      <c r="AM497" s="5"/>
      <c r="AT497" s="220"/>
      <c r="BA497" s="5"/>
      <c r="BB497" s="5"/>
    </row>
    <row r="498">
      <c r="A498" s="220"/>
      <c r="H498" s="5"/>
      <c r="I498" s="5"/>
      <c r="P498" s="220"/>
      <c r="W498" s="5"/>
      <c r="AE498" s="220"/>
      <c r="AL498" s="5"/>
      <c r="AM498" s="5"/>
      <c r="AT498" s="220"/>
      <c r="BA498" s="5"/>
      <c r="BB498" s="5"/>
    </row>
    <row r="499">
      <c r="A499" s="220"/>
      <c r="H499" s="5"/>
      <c r="I499" s="5"/>
      <c r="P499" s="220"/>
      <c r="W499" s="5"/>
      <c r="AE499" s="220"/>
      <c r="AL499" s="5"/>
      <c r="AM499" s="5"/>
      <c r="AT499" s="220"/>
      <c r="BA499" s="5"/>
      <c r="BB499" s="5"/>
    </row>
    <row r="500">
      <c r="A500" s="220"/>
      <c r="H500" s="5"/>
      <c r="I500" s="5"/>
      <c r="P500" s="220"/>
      <c r="W500" s="5"/>
      <c r="AE500" s="220"/>
      <c r="AL500" s="5"/>
      <c r="AM500" s="5"/>
      <c r="AT500" s="220"/>
      <c r="BA500" s="5"/>
      <c r="BB500" s="5"/>
    </row>
    <row r="501">
      <c r="A501" s="220"/>
      <c r="H501" s="5"/>
      <c r="I501" s="5"/>
      <c r="P501" s="220"/>
      <c r="W501" s="5"/>
      <c r="AE501" s="220"/>
      <c r="AL501" s="5"/>
      <c r="AM501" s="5"/>
      <c r="AT501" s="220"/>
      <c r="BA501" s="5"/>
      <c r="BB501" s="5"/>
    </row>
    <row r="502">
      <c r="A502" s="220"/>
      <c r="H502" s="5"/>
      <c r="I502" s="5"/>
      <c r="P502" s="220"/>
      <c r="W502" s="5"/>
      <c r="AE502" s="220"/>
      <c r="AL502" s="5"/>
      <c r="AM502" s="5"/>
      <c r="AT502" s="220"/>
      <c r="BA502" s="5"/>
      <c r="BB502" s="5"/>
    </row>
    <row r="503">
      <c r="A503" s="220"/>
      <c r="H503" s="5"/>
      <c r="I503" s="5"/>
      <c r="P503" s="220"/>
      <c r="W503" s="5"/>
      <c r="AE503" s="220"/>
      <c r="AL503" s="5"/>
      <c r="AM503" s="5"/>
      <c r="AT503" s="220"/>
      <c r="BA503" s="5"/>
      <c r="BB503" s="5"/>
    </row>
    <row r="504">
      <c r="A504" s="220"/>
      <c r="H504" s="5"/>
      <c r="I504" s="5"/>
      <c r="P504" s="220"/>
      <c r="W504" s="5"/>
      <c r="AE504" s="220"/>
      <c r="AL504" s="5"/>
      <c r="AM504" s="5"/>
      <c r="AT504" s="220"/>
      <c r="BA504" s="5"/>
      <c r="BB504" s="5"/>
    </row>
    <row r="505">
      <c r="A505" s="220"/>
      <c r="H505" s="5"/>
      <c r="I505" s="5"/>
      <c r="P505" s="220"/>
      <c r="W505" s="5"/>
      <c r="AE505" s="220"/>
      <c r="AL505" s="5"/>
      <c r="AM505" s="5"/>
      <c r="AT505" s="220"/>
      <c r="BA505" s="5"/>
      <c r="BB505" s="5"/>
    </row>
    <row r="506">
      <c r="A506" s="220"/>
      <c r="H506" s="5"/>
      <c r="I506" s="5"/>
      <c r="P506" s="220"/>
      <c r="W506" s="5"/>
      <c r="AE506" s="220"/>
      <c r="AL506" s="5"/>
      <c r="AM506" s="5"/>
      <c r="AT506" s="220"/>
      <c r="BA506" s="5"/>
      <c r="BB506" s="5"/>
    </row>
    <row r="507">
      <c r="A507" s="220"/>
      <c r="H507" s="5"/>
      <c r="I507" s="5"/>
      <c r="P507" s="220"/>
      <c r="W507" s="5"/>
      <c r="AE507" s="220"/>
      <c r="AL507" s="5"/>
      <c r="AM507" s="5"/>
      <c r="AT507" s="220"/>
      <c r="BA507" s="5"/>
      <c r="BB507" s="5"/>
    </row>
    <row r="508">
      <c r="A508" s="220"/>
      <c r="H508" s="5"/>
      <c r="I508" s="5"/>
      <c r="P508" s="220"/>
      <c r="W508" s="5"/>
      <c r="AE508" s="220"/>
      <c r="AL508" s="5"/>
      <c r="AM508" s="5"/>
      <c r="AT508" s="220"/>
      <c r="BA508" s="5"/>
      <c r="BB508" s="5"/>
    </row>
    <row r="509">
      <c r="A509" s="220"/>
      <c r="H509" s="5"/>
      <c r="I509" s="5"/>
      <c r="P509" s="220"/>
      <c r="W509" s="5"/>
      <c r="AE509" s="220"/>
      <c r="AL509" s="5"/>
      <c r="AM509" s="5"/>
      <c r="AT509" s="220"/>
      <c r="BA509" s="5"/>
      <c r="BB509" s="5"/>
    </row>
    <row r="510">
      <c r="A510" s="220"/>
      <c r="H510" s="5"/>
      <c r="I510" s="5"/>
      <c r="P510" s="220"/>
      <c r="W510" s="5"/>
      <c r="AE510" s="220"/>
      <c r="AL510" s="5"/>
      <c r="AM510" s="5"/>
      <c r="AT510" s="220"/>
      <c r="BA510" s="5"/>
      <c r="BB510" s="5"/>
    </row>
    <row r="511">
      <c r="A511" s="220"/>
      <c r="H511" s="5"/>
      <c r="I511" s="5"/>
      <c r="P511" s="220"/>
      <c r="W511" s="5"/>
      <c r="AE511" s="220"/>
      <c r="AL511" s="5"/>
      <c r="AM511" s="5"/>
      <c r="AT511" s="220"/>
      <c r="BA511" s="5"/>
      <c r="BB511" s="5"/>
    </row>
    <row r="512">
      <c r="A512" s="220"/>
      <c r="H512" s="5"/>
      <c r="I512" s="5"/>
      <c r="P512" s="220"/>
      <c r="W512" s="5"/>
      <c r="AE512" s="220"/>
      <c r="AL512" s="5"/>
      <c r="AM512" s="5"/>
      <c r="AT512" s="220"/>
      <c r="BA512" s="5"/>
      <c r="BB512" s="5"/>
    </row>
    <row r="513">
      <c r="A513" s="220"/>
      <c r="H513" s="5"/>
      <c r="I513" s="5"/>
      <c r="P513" s="220"/>
      <c r="W513" s="5"/>
      <c r="AE513" s="220"/>
      <c r="AL513" s="5"/>
      <c r="AM513" s="5"/>
      <c r="AT513" s="220"/>
      <c r="BA513" s="5"/>
      <c r="BB513" s="5"/>
    </row>
    <row r="514">
      <c r="A514" s="220"/>
      <c r="H514" s="5"/>
      <c r="I514" s="5"/>
      <c r="P514" s="220"/>
      <c r="W514" s="5"/>
      <c r="AE514" s="220"/>
      <c r="AL514" s="5"/>
      <c r="AM514" s="5"/>
      <c r="AT514" s="220"/>
      <c r="BA514" s="5"/>
      <c r="BB514" s="5"/>
    </row>
    <row r="515">
      <c r="A515" s="220"/>
      <c r="H515" s="5"/>
      <c r="I515" s="5"/>
      <c r="P515" s="220"/>
      <c r="W515" s="5"/>
      <c r="AE515" s="220"/>
      <c r="AL515" s="5"/>
      <c r="AM515" s="5"/>
      <c r="AT515" s="220"/>
      <c r="BA515" s="5"/>
      <c r="BB515" s="5"/>
    </row>
    <row r="516">
      <c r="A516" s="220"/>
      <c r="H516" s="5"/>
      <c r="I516" s="5"/>
      <c r="P516" s="220"/>
      <c r="W516" s="5"/>
      <c r="AE516" s="220"/>
      <c r="AL516" s="5"/>
      <c r="AM516" s="5"/>
      <c r="AT516" s="220"/>
      <c r="BA516" s="5"/>
      <c r="BB516" s="5"/>
    </row>
    <row r="517">
      <c r="A517" s="220"/>
      <c r="H517" s="5"/>
      <c r="I517" s="5"/>
      <c r="P517" s="220"/>
      <c r="W517" s="5"/>
      <c r="AE517" s="220"/>
      <c r="AL517" s="5"/>
      <c r="AM517" s="5"/>
      <c r="AT517" s="220"/>
      <c r="BA517" s="5"/>
      <c r="BB517" s="5"/>
    </row>
    <row r="518">
      <c r="A518" s="220"/>
      <c r="H518" s="5"/>
      <c r="I518" s="5"/>
      <c r="P518" s="220"/>
      <c r="W518" s="5"/>
      <c r="AE518" s="220"/>
      <c r="AL518" s="5"/>
      <c r="AM518" s="5"/>
      <c r="AT518" s="220"/>
      <c r="BA518" s="5"/>
      <c r="BB518" s="5"/>
    </row>
    <row r="519">
      <c r="A519" s="220"/>
      <c r="H519" s="5"/>
      <c r="I519" s="5"/>
      <c r="P519" s="220"/>
      <c r="W519" s="5"/>
      <c r="AE519" s="220"/>
      <c r="AL519" s="5"/>
      <c r="AM519" s="5"/>
      <c r="AT519" s="220"/>
      <c r="BA519" s="5"/>
      <c r="BB519" s="5"/>
    </row>
    <row r="520">
      <c r="A520" s="220"/>
      <c r="H520" s="5"/>
      <c r="I520" s="5"/>
      <c r="P520" s="220"/>
      <c r="W520" s="5"/>
      <c r="AE520" s="220"/>
      <c r="AL520" s="5"/>
      <c r="AM520" s="5"/>
      <c r="AT520" s="220"/>
      <c r="BA520" s="5"/>
      <c r="BB520" s="5"/>
    </row>
    <row r="521">
      <c r="A521" s="220"/>
      <c r="H521" s="5"/>
      <c r="I521" s="5"/>
      <c r="P521" s="220"/>
      <c r="W521" s="5"/>
      <c r="AE521" s="220"/>
      <c r="AL521" s="5"/>
      <c r="AM521" s="5"/>
      <c r="AT521" s="220"/>
      <c r="BA521" s="5"/>
      <c r="BB521" s="5"/>
    </row>
    <row r="522">
      <c r="A522" s="220"/>
      <c r="H522" s="5"/>
      <c r="I522" s="5"/>
      <c r="P522" s="220"/>
      <c r="W522" s="5"/>
      <c r="AE522" s="220"/>
      <c r="AL522" s="5"/>
      <c r="AM522" s="5"/>
      <c r="AT522" s="220"/>
      <c r="BA522" s="5"/>
      <c r="BB522" s="5"/>
    </row>
    <row r="523">
      <c r="A523" s="220"/>
      <c r="H523" s="5"/>
      <c r="I523" s="5"/>
      <c r="P523" s="220"/>
      <c r="W523" s="5"/>
      <c r="AE523" s="220"/>
      <c r="AL523" s="5"/>
      <c r="AM523" s="5"/>
      <c r="AT523" s="220"/>
      <c r="BA523" s="5"/>
      <c r="BB523" s="5"/>
    </row>
    <row r="524">
      <c r="A524" s="220"/>
      <c r="H524" s="5"/>
      <c r="I524" s="5"/>
      <c r="P524" s="220"/>
      <c r="W524" s="5"/>
      <c r="AE524" s="220"/>
      <c r="AL524" s="5"/>
      <c r="AM524" s="5"/>
      <c r="AT524" s="220"/>
      <c r="BA524" s="5"/>
      <c r="BB524" s="5"/>
    </row>
    <row r="525">
      <c r="A525" s="220"/>
      <c r="H525" s="5"/>
      <c r="I525" s="5"/>
      <c r="P525" s="220"/>
      <c r="W525" s="5"/>
      <c r="AE525" s="220"/>
      <c r="AL525" s="5"/>
      <c r="AM525" s="5"/>
      <c r="AT525" s="220"/>
      <c r="BA525" s="5"/>
      <c r="BB525" s="5"/>
    </row>
    <row r="526">
      <c r="A526" s="220"/>
      <c r="H526" s="5"/>
      <c r="I526" s="5"/>
      <c r="P526" s="220"/>
      <c r="W526" s="5"/>
      <c r="AE526" s="220"/>
      <c r="AL526" s="5"/>
      <c r="AM526" s="5"/>
      <c r="AT526" s="220"/>
      <c r="BA526" s="5"/>
      <c r="BB526" s="5"/>
    </row>
    <row r="527">
      <c r="A527" s="220"/>
      <c r="H527" s="5"/>
      <c r="I527" s="5"/>
      <c r="P527" s="220"/>
      <c r="W527" s="5"/>
      <c r="AE527" s="220"/>
      <c r="AL527" s="5"/>
      <c r="AM527" s="5"/>
      <c r="AT527" s="220"/>
      <c r="BA527" s="5"/>
      <c r="BB527" s="5"/>
    </row>
    <row r="528">
      <c r="A528" s="220"/>
      <c r="H528" s="5"/>
      <c r="I528" s="5"/>
      <c r="P528" s="220"/>
      <c r="W528" s="5"/>
      <c r="AE528" s="220"/>
      <c r="AL528" s="5"/>
      <c r="AM528" s="5"/>
      <c r="AT528" s="220"/>
      <c r="BA528" s="5"/>
      <c r="BB528" s="5"/>
    </row>
    <row r="529">
      <c r="A529" s="220"/>
      <c r="H529" s="5"/>
      <c r="I529" s="5"/>
      <c r="P529" s="220"/>
      <c r="W529" s="5"/>
      <c r="AE529" s="220"/>
      <c r="AL529" s="5"/>
      <c r="AM529" s="5"/>
      <c r="AT529" s="220"/>
      <c r="BA529" s="5"/>
      <c r="BB529" s="5"/>
    </row>
    <row r="530">
      <c r="A530" s="220"/>
      <c r="H530" s="5"/>
      <c r="I530" s="5"/>
      <c r="P530" s="220"/>
      <c r="W530" s="5"/>
      <c r="AE530" s="220"/>
      <c r="AL530" s="5"/>
      <c r="AM530" s="5"/>
      <c r="AT530" s="220"/>
      <c r="BA530" s="5"/>
      <c r="BB530" s="5"/>
    </row>
    <row r="531">
      <c r="A531" s="220"/>
      <c r="H531" s="5"/>
      <c r="I531" s="5"/>
      <c r="P531" s="220"/>
      <c r="W531" s="5"/>
      <c r="AE531" s="220"/>
      <c r="AL531" s="5"/>
      <c r="AM531" s="5"/>
      <c r="AT531" s="220"/>
      <c r="BA531" s="5"/>
      <c r="BB531" s="5"/>
    </row>
    <row r="532">
      <c r="A532" s="220"/>
      <c r="H532" s="5"/>
      <c r="I532" s="5"/>
      <c r="P532" s="220"/>
      <c r="W532" s="5"/>
      <c r="AE532" s="220"/>
      <c r="AL532" s="5"/>
      <c r="AM532" s="5"/>
      <c r="AT532" s="220"/>
      <c r="BA532" s="5"/>
      <c r="BB532" s="5"/>
    </row>
    <row r="533">
      <c r="A533" s="220"/>
      <c r="H533" s="5"/>
      <c r="I533" s="5"/>
      <c r="P533" s="220"/>
      <c r="W533" s="5"/>
      <c r="AE533" s="220"/>
      <c r="AL533" s="5"/>
      <c r="AM533" s="5"/>
      <c r="AT533" s="220"/>
      <c r="BA533" s="5"/>
      <c r="BB533" s="5"/>
    </row>
    <row r="534">
      <c r="A534" s="220"/>
      <c r="H534" s="5"/>
      <c r="I534" s="5"/>
      <c r="P534" s="220"/>
      <c r="W534" s="5"/>
      <c r="AE534" s="220"/>
      <c r="AL534" s="5"/>
      <c r="AM534" s="5"/>
      <c r="AT534" s="220"/>
      <c r="BA534" s="5"/>
      <c r="BB534" s="5"/>
    </row>
    <row r="535">
      <c r="A535" s="220"/>
      <c r="H535" s="5"/>
      <c r="I535" s="5"/>
      <c r="P535" s="220"/>
      <c r="W535" s="5"/>
      <c r="AE535" s="220"/>
      <c r="AL535" s="5"/>
      <c r="AM535" s="5"/>
      <c r="AT535" s="220"/>
      <c r="BA535" s="5"/>
      <c r="BB535" s="5"/>
    </row>
    <row r="536">
      <c r="A536" s="220"/>
      <c r="H536" s="5"/>
      <c r="I536" s="5"/>
      <c r="P536" s="220"/>
      <c r="W536" s="5"/>
      <c r="AE536" s="220"/>
      <c r="AL536" s="5"/>
      <c r="AM536" s="5"/>
      <c r="AT536" s="220"/>
      <c r="BA536" s="5"/>
      <c r="BB536" s="5"/>
    </row>
    <row r="537">
      <c r="A537" s="220"/>
      <c r="H537" s="5"/>
      <c r="I537" s="5"/>
      <c r="P537" s="220"/>
      <c r="W537" s="5"/>
      <c r="AE537" s="220"/>
      <c r="AL537" s="5"/>
      <c r="AM537" s="5"/>
      <c r="AT537" s="220"/>
      <c r="BA537" s="5"/>
      <c r="BB537" s="5"/>
    </row>
    <row r="538">
      <c r="A538" s="220"/>
      <c r="H538" s="5"/>
      <c r="I538" s="5"/>
      <c r="P538" s="220"/>
      <c r="W538" s="5"/>
      <c r="AE538" s="220"/>
      <c r="AL538" s="5"/>
      <c r="AM538" s="5"/>
      <c r="AT538" s="220"/>
      <c r="BA538" s="5"/>
      <c r="BB538" s="5"/>
    </row>
    <row r="539">
      <c r="A539" s="220"/>
      <c r="H539" s="5"/>
      <c r="I539" s="5"/>
      <c r="P539" s="220"/>
      <c r="W539" s="5"/>
      <c r="AE539" s="220"/>
      <c r="AL539" s="5"/>
      <c r="AM539" s="5"/>
      <c r="AT539" s="220"/>
      <c r="BA539" s="5"/>
      <c r="BB539" s="5"/>
    </row>
    <row r="540">
      <c r="A540" s="220"/>
      <c r="H540" s="5"/>
      <c r="I540" s="5"/>
      <c r="P540" s="220"/>
      <c r="W540" s="5"/>
      <c r="AE540" s="220"/>
      <c r="AL540" s="5"/>
      <c r="AM540" s="5"/>
      <c r="AT540" s="220"/>
      <c r="BA540" s="5"/>
      <c r="BB540" s="5"/>
    </row>
    <row r="541">
      <c r="A541" s="220"/>
      <c r="H541" s="5"/>
      <c r="I541" s="5"/>
      <c r="P541" s="220"/>
      <c r="W541" s="5"/>
      <c r="AE541" s="220"/>
      <c r="AL541" s="5"/>
      <c r="AM541" s="5"/>
      <c r="AT541" s="220"/>
      <c r="BA541" s="5"/>
      <c r="BB541" s="5"/>
    </row>
    <row r="542">
      <c r="A542" s="220"/>
      <c r="H542" s="5"/>
      <c r="I542" s="5"/>
      <c r="P542" s="220"/>
      <c r="W542" s="5"/>
      <c r="AE542" s="220"/>
      <c r="AL542" s="5"/>
      <c r="AM542" s="5"/>
      <c r="AT542" s="220"/>
      <c r="BA542" s="5"/>
      <c r="BB542" s="5"/>
    </row>
    <row r="543">
      <c r="A543" s="220"/>
      <c r="H543" s="5"/>
      <c r="I543" s="5"/>
      <c r="P543" s="220"/>
      <c r="W543" s="5"/>
      <c r="AE543" s="220"/>
      <c r="AL543" s="5"/>
      <c r="AM543" s="5"/>
      <c r="AT543" s="220"/>
      <c r="BA543" s="5"/>
      <c r="BB543" s="5"/>
    </row>
    <row r="544">
      <c r="A544" s="220"/>
      <c r="H544" s="5"/>
      <c r="I544" s="5"/>
      <c r="P544" s="220"/>
      <c r="W544" s="5"/>
      <c r="AE544" s="220"/>
      <c r="AL544" s="5"/>
      <c r="AM544" s="5"/>
      <c r="AT544" s="220"/>
      <c r="BA544" s="5"/>
      <c r="BB544" s="5"/>
    </row>
    <row r="545">
      <c r="A545" s="220"/>
      <c r="H545" s="5"/>
      <c r="I545" s="5"/>
      <c r="P545" s="220"/>
      <c r="W545" s="5"/>
      <c r="AE545" s="220"/>
      <c r="AL545" s="5"/>
      <c r="AM545" s="5"/>
      <c r="AT545" s="220"/>
      <c r="BA545" s="5"/>
      <c r="BB545" s="5"/>
    </row>
    <row r="546">
      <c r="A546" s="220"/>
      <c r="H546" s="5"/>
      <c r="I546" s="5"/>
      <c r="P546" s="220"/>
      <c r="W546" s="5"/>
      <c r="AE546" s="220"/>
      <c r="AL546" s="5"/>
      <c r="AM546" s="5"/>
      <c r="AT546" s="220"/>
      <c r="BA546" s="5"/>
      <c r="BB546" s="5"/>
    </row>
    <row r="547">
      <c r="A547" s="220"/>
      <c r="H547" s="5"/>
      <c r="I547" s="5"/>
      <c r="P547" s="220"/>
      <c r="W547" s="5"/>
      <c r="AE547" s="220"/>
      <c r="AL547" s="5"/>
      <c r="AM547" s="5"/>
      <c r="AT547" s="220"/>
      <c r="BA547" s="5"/>
      <c r="BB547" s="5"/>
    </row>
    <row r="548">
      <c r="A548" s="220"/>
      <c r="H548" s="5"/>
      <c r="I548" s="5"/>
      <c r="P548" s="220"/>
      <c r="W548" s="5"/>
      <c r="AE548" s="220"/>
      <c r="AL548" s="5"/>
      <c r="AM548" s="5"/>
      <c r="AT548" s="220"/>
      <c r="BA548" s="5"/>
      <c r="BB548" s="5"/>
    </row>
    <row r="549">
      <c r="A549" s="220"/>
      <c r="H549" s="5"/>
      <c r="I549" s="5"/>
      <c r="P549" s="220"/>
      <c r="W549" s="5"/>
      <c r="AE549" s="220"/>
      <c r="AL549" s="5"/>
      <c r="AM549" s="5"/>
      <c r="AT549" s="220"/>
      <c r="BA549" s="5"/>
      <c r="BB549" s="5"/>
    </row>
    <row r="550">
      <c r="A550" s="220"/>
      <c r="H550" s="5"/>
      <c r="I550" s="5"/>
      <c r="P550" s="220"/>
      <c r="W550" s="5"/>
      <c r="AE550" s="220"/>
      <c r="AL550" s="5"/>
      <c r="AM550" s="5"/>
      <c r="AT550" s="220"/>
      <c r="BA550" s="5"/>
      <c r="BB550" s="5"/>
    </row>
    <row r="551">
      <c r="A551" s="220"/>
      <c r="H551" s="5"/>
      <c r="I551" s="5"/>
      <c r="P551" s="220"/>
      <c r="W551" s="5"/>
      <c r="AE551" s="220"/>
      <c r="AL551" s="5"/>
      <c r="AM551" s="5"/>
      <c r="AT551" s="220"/>
      <c r="BA551" s="5"/>
      <c r="BB551" s="5"/>
    </row>
    <row r="552">
      <c r="A552" s="220"/>
      <c r="H552" s="5"/>
      <c r="I552" s="5"/>
      <c r="P552" s="220"/>
      <c r="W552" s="5"/>
      <c r="AE552" s="220"/>
      <c r="AL552" s="5"/>
      <c r="AM552" s="5"/>
      <c r="AT552" s="220"/>
      <c r="BA552" s="5"/>
      <c r="BB552" s="5"/>
    </row>
    <row r="553">
      <c r="A553" s="220"/>
      <c r="H553" s="5"/>
      <c r="I553" s="5"/>
      <c r="P553" s="220"/>
      <c r="W553" s="5"/>
      <c r="AE553" s="220"/>
      <c r="AL553" s="5"/>
      <c r="AM553" s="5"/>
      <c r="AT553" s="220"/>
      <c r="BA553" s="5"/>
      <c r="BB553" s="5"/>
    </row>
    <row r="554">
      <c r="A554" s="220"/>
      <c r="H554" s="5"/>
      <c r="I554" s="5"/>
      <c r="P554" s="220"/>
      <c r="W554" s="5"/>
      <c r="AE554" s="220"/>
      <c r="AL554" s="5"/>
      <c r="AM554" s="5"/>
      <c r="AT554" s="220"/>
      <c r="BA554" s="5"/>
      <c r="BB554" s="5"/>
    </row>
    <row r="555">
      <c r="A555" s="220"/>
      <c r="H555" s="5"/>
      <c r="I555" s="5"/>
      <c r="P555" s="220"/>
      <c r="W555" s="5"/>
      <c r="AE555" s="220"/>
      <c r="AL555" s="5"/>
      <c r="AM555" s="5"/>
      <c r="AT555" s="220"/>
      <c r="BA555" s="5"/>
      <c r="BB555" s="5"/>
    </row>
    <row r="556">
      <c r="A556" s="220"/>
      <c r="H556" s="5"/>
      <c r="I556" s="5"/>
      <c r="P556" s="220"/>
      <c r="W556" s="5"/>
      <c r="AE556" s="220"/>
      <c r="AL556" s="5"/>
      <c r="AM556" s="5"/>
      <c r="AT556" s="220"/>
      <c r="BA556" s="5"/>
      <c r="BB556" s="5"/>
    </row>
    <row r="557">
      <c r="A557" s="220"/>
      <c r="H557" s="5"/>
      <c r="I557" s="5"/>
      <c r="P557" s="220"/>
      <c r="W557" s="5"/>
      <c r="AE557" s="220"/>
      <c r="AL557" s="5"/>
      <c r="AM557" s="5"/>
      <c r="AT557" s="220"/>
      <c r="BA557" s="5"/>
      <c r="BB557" s="5"/>
    </row>
    <row r="558">
      <c r="A558" s="220"/>
      <c r="H558" s="5"/>
      <c r="I558" s="5"/>
      <c r="P558" s="220"/>
      <c r="W558" s="5"/>
      <c r="AE558" s="220"/>
      <c r="AL558" s="5"/>
      <c r="AM558" s="5"/>
      <c r="AT558" s="220"/>
      <c r="BA558" s="5"/>
      <c r="BB558" s="5"/>
    </row>
    <row r="559">
      <c r="A559" s="220"/>
      <c r="H559" s="5"/>
      <c r="I559" s="5"/>
      <c r="P559" s="220"/>
      <c r="W559" s="5"/>
      <c r="AE559" s="220"/>
      <c r="AL559" s="5"/>
      <c r="AM559" s="5"/>
      <c r="AT559" s="220"/>
      <c r="BA559" s="5"/>
      <c r="BB559" s="5"/>
    </row>
    <row r="560">
      <c r="A560" s="220"/>
      <c r="H560" s="5"/>
      <c r="I560" s="5"/>
      <c r="P560" s="220"/>
      <c r="W560" s="5"/>
      <c r="AE560" s="220"/>
      <c r="AL560" s="5"/>
      <c r="AM560" s="5"/>
      <c r="AT560" s="220"/>
      <c r="BA560" s="5"/>
      <c r="BB560" s="5"/>
    </row>
    <row r="561">
      <c r="A561" s="220"/>
      <c r="H561" s="5"/>
      <c r="I561" s="5"/>
      <c r="P561" s="220"/>
      <c r="W561" s="5"/>
      <c r="AE561" s="220"/>
      <c r="AL561" s="5"/>
      <c r="AM561" s="5"/>
      <c r="AT561" s="220"/>
      <c r="BA561" s="5"/>
      <c r="BB561" s="5"/>
    </row>
    <row r="562">
      <c r="A562" s="220"/>
      <c r="H562" s="5"/>
      <c r="I562" s="5"/>
      <c r="P562" s="220"/>
      <c r="W562" s="5"/>
      <c r="AE562" s="220"/>
      <c r="AL562" s="5"/>
      <c r="AM562" s="5"/>
      <c r="AT562" s="220"/>
      <c r="BA562" s="5"/>
      <c r="BB562" s="5"/>
    </row>
    <row r="563">
      <c r="A563" s="220"/>
      <c r="H563" s="5"/>
      <c r="I563" s="5"/>
      <c r="P563" s="220"/>
      <c r="W563" s="5"/>
      <c r="AE563" s="220"/>
      <c r="AL563" s="5"/>
      <c r="AM563" s="5"/>
      <c r="AT563" s="220"/>
      <c r="BA563" s="5"/>
      <c r="BB563" s="5"/>
    </row>
    <row r="564">
      <c r="A564" s="220"/>
      <c r="H564" s="5"/>
      <c r="I564" s="5"/>
      <c r="P564" s="220"/>
      <c r="W564" s="5"/>
      <c r="AE564" s="220"/>
      <c r="AL564" s="5"/>
      <c r="AM564" s="5"/>
      <c r="AT564" s="220"/>
      <c r="BA564" s="5"/>
      <c r="BB564" s="5"/>
    </row>
    <row r="565">
      <c r="A565" s="220"/>
      <c r="H565" s="5"/>
      <c r="I565" s="5"/>
      <c r="P565" s="220"/>
      <c r="W565" s="5"/>
      <c r="AE565" s="220"/>
      <c r="AL565" s="5"/>
      <c r="AM565" s="5"/>
      <c r="AT565" s="220"/>
      <c r="BA565" s="5"/>
      <c r="BB565" s="5"/>
    </row>
    <row r="566">
      <c r="A566" s="220"/>
      <c r="H566" s="5"/>
      <c r="I566" s="5"/>
      <c r="P566" s="220"/>
      <c r="W566" s="5"/>
      <c r="AE566" s="220"/>
      <c r="AL566" s="5"/>
      <c r="AM566" s="5"/>
      <c r="AT566" s="220"/>
      <c r="BA566" s="5"/>
      <c r="BB566" s="5"/>
    </row>
    <row r="567">
      <c r="A567" s="220"/>
      <c r="H567" s="5"/>
      <c r="I567" s="5"/>
      <c r="P567" s="220"/>
      <c r="W567" s="5"/>
      <c r="AE567" s="220"/>
      <c r="AL567" s="5"/>
      <c r="AM567" s="5"/>
      <c r="AT567" s="220"/>
      <c r="BA567" s="5"/>
      <c r="BB567" s="5"/>
    </row>
    <row r="568">
      <c r="A568" s="220"/>
      <c r="H568" s="5"/>
      <c r="I568" s="5"/>
      <c r="P568" s="220"/>
      <c r="W568" s="5"/>
      <c r="AE568" s="220"/>
      <c r="AL568" s="5"/>
      <c r="AM568" s="5"/>
      <c r="AT568" s="220"/>
      <c r="BA568" s="5"/>
      <c r="BB568" s="5"/>
    </row>
    <row r="569">
      <c r="A569" s="220"/>
      <c r="H569" s="5"/>
      <c r="I569" s="5"/>
      <c r="P569" s="220"/>
      <c r="W569" s="5"/>
      <c r="AE569" s="220"/>
      <c r="AL569" s="5"/>
      <c r="AM569" s="5"/>
      <c r="AT569" s="220"/>
      <c r="BA569" s="5"/>
      <c r="BB569" s="5"/>
    </row>
    <row r="570">
      <c r="A570" s="220"/>
      <c r="H570" s="5"/>
      <c r="I570" s="5"/>
      <c r="P570" s="220"/>
      <c r="W570" s="5"/>
      <c r="AE570" s="220"/>
      <c r="AL570" s="5"/>
      <c r="AM570" s="5"/>
      <c r="AT570" s="220"/>
      <c r="BA570" s="5"/>
      <c r="BB570" s="5"/>
    </row>
    <row r="571">
      <c r="A571" s="220"/>
      <c r="H571" s="5"/>
      <c r="I571" s="5"/>
      <c r="P571" s="220"/>
      <c r="W571" s="5"/>
      <c r="AE571" s="220"/>
      <c r="AL571" s="5"/>
      <c r="AM571" s="5"/>
      <c r="AT571" s="220"/>
      <c r="BA571" s="5"/>
      <c r="BB571" s="5"/>
    </row>
    <row r="572">
      <c r="A572" s="220"/>
      <c r="H572" s="5"/>
      <c r="I572" s="5"/>
      <c r="P572" s="220"/>
      <c r="W572" s="5"/>
      <c r="AE572" s="220"/>
      <c r="AL572" s="5"/>
      <c r="AM572" s="5"/>
      <c r="AT572" s="220"/>
      <c r="BA572" s="5"/>
      <c r="BB572" s="5"/>
    </row>
    <row r="573">
      <c r="A573" s="220"/>
      <c r="H573" s="5"/>
      <c r="I573" s="5"/>
      <c r="P573" s="220"/>
      <c r="W573" s="5"/>
      <c r="AE573" s="220"/>
      <c r="AL573" s="5"/>
      <c r="AM573" s="5"/>
      <c r="AT573" s="220"/>
      <c r="BA573" s="5"/>
      <c r="BB573" s="5"/>
    </row>
    <row r="574">
      <c r="A574" s="220"/>
      <c r="H574" s="5"/>
      <c r="I574" s="5"/>
      <c r="P574" s="220"/>
      <c r="W574" s="5"/>
      <c r="AE574" s="220"/>
      <c r="AL574" s="5"/>
      <c r="AM574" s="5"/>
      <c r="AT574" s="220"/>
      <c r="BA574" s="5"/>
      <c r="BB574" s="5"/>
    </row>
    <row r="575">
      <c r="A575" s="220"/>
      <c r="H575" s="5"/>
      <c r="I575" s="5"/>
      <c r="P575" s="220"/>
      <c r="W575" s="5"/>
      <c r="AE575" s="220"/>
      <c r="AL575" s="5"/>
      <c r="AM575" s="5"/>
      <c r="AT575" s="220"/>
      <c r="BA575" s="5"/>
      <c r="BB575" s="5"/>
    </row>
    <row r="576">
      <c r="A576" s="220"/>
      <c r="H576" s="5"/>
      <c r="I576" s="5"/>
      <c r="P576" s="220"/>
      <c r="W576" s="5"/>
      <c r="AE576" s="220"/>
      <c r="AL576" s="5"/>
      <c r="AM576" s="5"/>
      <c r="AT576" s="220"/>
      <c r="BA576" s="5"/>
      <c r="BB576" s="5"/>
    </row>
    <row r="577">
      <c r="A577" s="220"/>
      <c r="H577" s="5"/>
      <c r="I577" s="5"/>
      <c r="P577" s="220"/>
      <c r="W577" s="5"/>
      <c r="AE577" s="220"/>
      <c r="AL577" s="5"/>
      <c r="AM577" s="5"/>
      <c r="AT577" s="220"/>
      <c r="BA577" s="5"/>
      <c r="BB577" s="5"/>
    </row>
    <row r="578">
      <c r="A578" s="220"/>
      <c r="H578" s="5"/>
      <c r="I578" s="5"/>
      <c r="P578" s="220"/>
      <c r="W578" s="5"/>
      <c r="AE578" s="220"/>
      <c r="AL578" s="5"/>
      <c r="AM578" s="5"/>
      <c r="AT578" s="220"/>
      <c r="BA578" s="5"/>
      <c r="BB578" s="5"/>
    </row>
    <row r="579">
      <c r="A579" s="220"/>
      <c r="H579" s="5"/>
      <c r="I579" s="5"/>
      <c r="P579" s="220"/>
      <c r="W579" s="5"/>
      <c r="AE579" s="220"/>
      <c r="AL579" s="5"/>
      <c r="AM579" s="5"/>
      <c r="AT579" s="220"/>
      <c r="BA579" s="5"/>
      <c r="BB579" s="5"/>
    </row>
    <row r="580">
      <c r="A580" s="220"/>
      <c r="H580" s="5"/>
      <c r="I580" s="5"/>
      <c r="P580" s="220"/>
      <c r="W580" s="5"/>
      <c r="AE580" s="220"/>
      <c r="AL580" s="5"/>
      <c r="AM580" s="5"/>
      <c r="AT580" s="220"/>
      <c r="BA580" s="5"/>
      <c r="BB580" s="5"/>
    </row>
    <row r="581">
      <c r="A581" s="220"/>
      <c r="H581" s="5"/>
      <c r="I581" s="5"/>
      <c r="P581" s="220"/>
      <c r="W581" s="5"/>
      <c r="AE581" s="220"/>
      <c r="AL581" s="5"/>
      <c r="AM581" s="5"/>
      <c r="AT581" s="220"/>
      <c r="BA581" s="5"/>
      <c r="BB581" s="5"/>
    </row>
    <row r="582">
      <c r="A582" s="220"/>
      <c r="H582" s="5"/>
      <c r="I582" s="5"/>
      <c r="P582" s="220"/>
      <c r="W582" s="5"/>
      <c r="AE582" s="220"/>
      <c r="AL582" s="5"/>
      <c r="AM582" s="5"/>
      <c r="AT582" s="220"/>
      <c r="BA582" s="5"/>
      <c r="BB582" s="5"/>
    </row>
    <row r="583">
      <c r="A583" s="220"/>
      <c r="H583" s="5"/>
      <c r="I583" s="5"/>
      <c r="P583" s="220"/>
      <c r="W583" s="5"/>
      <c r="AE583" s="220"/>
      <c r="AL583" s="5"/>
      <c r="AM583" s="5"/>
      <c r="AT583" s="220"/>
      <c r="BA583" s="5"/>
      <c r="BB583" s="5"/>
    </row>
    <row r="584">
      <c r="A584" s="220"/>
      <c r="H584" s="5"/>
      <c r="I584" s="5"/>
      <c r="P584" s="220"/>
      <c r="W584" s="5"/>
      <c r="AE584" s="220"/>
      <c r="AL584" s="5"/>
      <c r="AM584" s="5"/>
      <c r="AT584" s="220"/>
      <c r="BA584" s="5"/>
      <c r="BB584" s="5"/>
    </row>
    <row r="585">
      <c r="A585" s="220"/>
      <c r="H585" s="5"/>
      <c r="I585" s="5"/>
      <c r="P585" s="220"/>
      <c r="W585" s="5"/>
      <c r="AE585" s="220"/>
      <c r="AL585" s="5"/>
      <c r="AM585" s="5"/>
      <c r="AT585" s="220"/>
      <c r="BA585" s="5"/>
      <c r="BB585" s="5"/>
    </row>
    <row r="586">
      <c r="A586" s="220"/>
      <c r="H586" s="5"/>
      <c r="I586" s="5"/>
      <c r="P586" s="220"/>
      <c r="W586" s="5"/>
      <c r="AE586" s="220"/>
      <c r="AL586" s="5"/>
      <c r="AM586" s="5"/>
      <c r="AT586" s="220"/>
      <c r="BA586" s="5"/>
      <c r="BB586" s="5"/>
    </row>
    <row r="587">
      <c r="A587" s="220"/>
      <c r="H587" s="5"/>
      <c r="I587" s="5"/>
      <c r="P587" s="220"/>
      <c r="W587" s="5"/>
      <c r="AE587" s="220"/>
      <c r="AL587" s="5"/>
      <c r="AM587" s="5"/>
      <c r="AT587" s="220"/>
      <c r="BA587" s="5"/>
      <c r="BB587" s="5"/>
    </row>
    <row r="588">
      <c r="A588" s="220"/>
      <c r="H588" s="5"/>
      <c r="I588" s="5"/>
      <c r="P588" s="220"/>
      <c r="W588" s="5"/>
      <c r="AE588" s="220"/>
      <c r="AL588" s="5"/>
      <c r="AM588" s="5"/>
      <c r="AT588" s="220"/>
      <c r="BA588" s="5"/>
      <c r="BB588" s="5"/>
    </row>
    <row r="589">
      <c r="A589" s="220"/>
      <c r="H589" s="5"/>
      <c r="I589" s="5"/>
      <c r="P589" s="220"/>
      <c r="W589" s="5"/>
      <c r="AE589" s="220"/>
      <c r="AL589" s="5"/>
      <c r="AM589" s="5"/>
      <c r="AT589" s="220"/>
      <c r="BA589" s="5"/>
      <c r="BB589" s="5"/>
    </row>
    <row r="590">
      <c r="A590" s="220"/>
      <c r="H590" s="5"/>
      <c r="I590" s="5"/>
      <c r="P590" s="220"/>
      <c r="W590" s="5"/>
      <c r="AE590" s="220"/>
      <c r="AL590" s="5"/>
      <c r="AM590" s="5"/>
      <c r="AT590" s="220"/>
      <c r="BA590" s="5"/>
      <c r="BB590" s="5"/>
    </row>
    <row r="591">
      <c r="A591" s="220"/>
      <c r="H591" s="5"/>
      <c r="I591" s="5"/>
      <c r="P591" s="220"/>
      <c r="W591" s="5"/>
      <c r="AE591" s="220"/>
      <c r="AL591" s="5"/>
      <c r="AM591" s="5"/>
      <c r="AT591" s="220"/>
      <c r="BA591" s="5"/>
      <c r="BB591" s="5"/>
    </row>
    <row r="592">
      <c r="A592" s="220"/>
      <c r="H592" s="5"/>
      <c r="I592" s="5"/>
      <c r="P592" s="220"/>
      <c r="W592" s="5"/>
      <c r="AE592" s="220"/>
      <c r="AL592" s="5"/>
      <c r="AM592" s="5"/>
      <c r="AT592" s="220"/>
      <c r="BA592" s="5"/>
      <c r="BB592" s="5"/>
    </row>
    <row r="593">
      <c r="A593" s="220"/>
      <c r="H593" s="5"/>
      <c r="I593" s="5"/>
      <c r="P593" s="220"/>
      <c r="W593" s="5"/>
      <c r="AE593" s="220"/>
      <c r="AL593" s="5"/>
      <c r="AM593" s="5"/>
      <c r="AT593" s="220"/>
      <c r="BA593" s="5"/>
      <c r="BB593" s="5"/>
    </row>
    <row r="594">
      <c r="A594" s="220"/>
      <c r="H594" s="5"/>
      <c r="I594" s="5"/>
      <c r="P594" s="220"/>
      <c r="W594" s="5"/>
      <c r="AE594" s="220"/>
      <c r="AL594" s="5"/>
      <c r="AM594" s="5"/>
      <c r="AT594" s="220"/>
      <c r="BA594" s="5"/>
      <c r="BB594" s="5"/>
    </row>
    <row r="595">
      <c r="A595" s="220"/>
      <c r="H595" s="5"/>
      <c r="I595" s="5"/>
      <c r="P595" s="220"/>
      <c r="W595" s="5"/>
      <c r="AE595" s="220"/>
      <c r="AL595" s="5"/>
      <c r="AM595" s="5"/>
      <c r="AT595" s="220"/>
      <c r="BA595" s="5"/>
      <c r="BB595" s="5"/>
    </row>
    <row r="596">
      <c r="A596" s="220"/>
      <c r="H596" s="5"/>
      <c r="I596" s="5"/>
      <c r="P596" s="220"/>
      <c r="W596" s="5"/>
      <c r="AE596" s="220"/>
      <c r="AL596" s="5"/>
      <c r="AM596" s="5"/>
      <c r="AT596" s="220"/>
      <c r="BA596" s="5"/>
      <c r="BB596" s="5"/>
    </row>
    <row r="597">
      <c r="A597" s="220"/>
      <c r="H597" s="5"/>
      <c r="I597" s="5"/>
      <c r="P597" s="220"/>
      <c r="W597" s="5"/>
      <c r="AE597" s="220"/>
      <c r="AL597" s="5"/>
      <c r="AM597" s="5"/>
      <c r="AT597" s="220"/>
      <c r="BA597" s="5"/>
      <c r="BB597" s="5"/>
    </row>
    <row r="598">
      <c r="A598" s="220"/>
      <c r="H598" s="5"/>
      <c r="I598" s="5"/>
      <c r="P598" s="220"/>
      <c r="W598" s="5"/>
      <c r="AE598" s="220"/>
      <c r="AL598" s="5"/>
      <c r="AM598" s="5"/>
      <c r="AT598" s="220"/>
      <c r="BA598" s="5"/>
      <c r="BB598" s="5"/>
    </row>
    <row r="599">
      <c r="A599" s="220"/>
      <c r="H599" s="5"/>
      <c r="I599" s="5"/>
      <c r="P599" s="220"/>
      <c r="W599" s="5"/>
      <c r="AE599" s="220"/>
      <c r="AL599" s="5"/>
      <c r="AM599" s="5"/>
      <c r="AT599" s="220"/>
      <c r="BA599" s="5"/>
      <c r="BB599" s="5"/>
    </row>
    <row r="600">
      <c r="A600" s="220"/>
      <c r="H600" s="5"/>
      <c r="I600" s="5"/>
      <c r="P600" s="220"/>
      <c r="W600" s="5"/>
      <c r="AE600" s="220"/>
      <c r="AL600" s="5"/>
      <c r="AM600" s="5"/>
      <c r="AT600" s="220"/>
      <c r="BA600" s="5"/>
      <c r="BB600" s="5"/>
    </row>
    <row r="601">
      <c r="A601" s="220"/>
      <c r="H601" s="5"/>
      <c r="I601" s="5"/>
      <c r="P601" s="220"/>
      <c r="W601" s="5"/>
      <c r="AE601" s="220"/>
      <c r="AL601" s="5"/>
      <c r="AM601" s="5"/>
      <c r="AT601" s="220"/>
      <c r="BA601" s="5"/>
      <c r="BB601" s="5"/>
    </row>
    <row r="602">
      <c r="A602" s="220"/>
      <c r="H602" s="5"/>
      <c r="I602" s="5"/>
      <c r="P602" s="220"/>
      <c r="W602" s="5"/>
      <c r="AE602" s="220"/>
      <c r="AL602" s="5"/>
      <c r="AM602" s="5"/>
      <c r="AT602" s="220"/>
      <c r="BA602" s="5"/>
      <c r="BB602" s="5"/>
    </row>
    <row r="603">
      <c r="A603" s="220"/>
      <c r="H603" s="5"/>
      <c r="I603" s="5"/>
      <c r="P603" s="220"/>
      <c r="W603" s="5"/>
      <c r="AE603" s="220"/>
      <c r="AL603" s="5"/>
      <c r="AM603" s="5"/>
      <c r="AT603" s="220"/>
      <c r="BA603" s="5"/>
      <c r="BB603" s="5"/>
    </row>
    <row r="604">
      <c r="A604" s="220"/>
      <c r="H604" s="5"/>
      <c r="I604" s="5"/>
      <c r="P604" s="220"/>
      <c r="W604" s="5"/>
      <c r="AE604" s="220"/>
      <c r="AL604" s="5"/>
      <c r="AM604" s="5"/>
      <c r="AT604" s="220"/>
      <c r="BA604" s="5"/>
      <c r="BB604" s="5"/>
    </row>
    <row r="605">
      <c r="A605" s="220"/>
      <c r="H605" s="5"/>
      <c r="I605" s="5"/>
      <c r="P605" s="220"/>
      <c r="W605" s="5"/>
      <c r="AE605" s="220"/>
      <c r="AL605" s="5"/>
      <c r="AM605" s="5"/>
      <c r="AT605" s="220"/>
      <c r="BA605" s="5"/>
      <c r="BB605" s="5"/>
    </row>
    <row r="606">
      <c r="A606" s="220"/>
      <c r="H606" s="5"/>
      <c r="I606" s="5"/>
      <c r="P606" s="220"/>
      <c r="W606" s="5"/>
      <c r="AE606" s="220"/>
      <c r="AL606" s="5"/>
      <c r="AM606" s="5"/>
      <c r="AT606" s="220"/>
      <c r="BA606" s="5"/>
      <c r="BB606" s="5"/>
    </row>
    <row r="607">
      <c r="A607" s="220"/>
      <c r="H607" s="5"/>
      <c r="I607" s="5"/>
      <c r="P607" s="220"/>
      <c r="W607" s="5"/>
      <c r="AE607" s="220"/>
      <c r="AL607" s="5"/>
      <c r="AM607" s="5"/>
      <c r="AT607" s="220"/>
      <c r="BA607" s="5"/>
      <c r="BB607" s="5"/>
    </row>
    <row r="608">
      <c r="A608" s="220"/>
      <c r="H608" s="5"/>
      <c r="I608" s="5"/>
      <c r="P608" s="220"/>
      <c r="W608" s="5"/>
      <c r="AE608" s="220"/>
      <c r="AL608" s="5"/>
      <c r="AM608" s="5"/>
      <c r="AT608" s="220"/>
      <c r="BA608" s="5"/>
      <c r="BB608" s="5"/>
    </row>
    <row r="609">
      <c r="A609" s="220"/>
      <c r="H609" s="5"/>
      <c r="I609" s="5"/>
      <c r="P609" s="220"/>
      <c r="W609" s="5"/>
      <c r="AE609" s="220"/>
      <c r="AL609" s="5"/>
      <c r="AM609" s="5"/>
      <c r="AT609" s="220"/>
      <c r="BA609" s="5"/>
      <c r="BB609" s="5"/>
    </row>
    <row r="610">
      <c r="A610" s="220"/>
      <c r="H610" s="5"/>
      <c r="I610" s="5"/>
      <c r="P610" s="220"/>
      <c r="W610" s="5"/>
      <c r="AE610" s="220"/>
      <c r="AL610" s="5"/>
      <c r="AM610" s="5"/>
      <c r="AT610" s="220"/>
      <c r="BA610" s="5"/>
      <c r="BB610" s="5"/>
    </row>
    <row r="611">
      <c r="A611" s="220"/>
      <c r="H611" s="5"/>
      <c r="I611" s="5"/>
      <c r="P611" s="220"/>
      <c r="W611" s="5"/>
      <c r="AE611" s="220"/>
      <c r="AL611" s="5"/>
      <c r="AM611" s="5"/>
      <c r="AT611" s="220"/>
      <c r="BA611" s="5"/>
      <c r="BB611" s="5"/>
    </row>
    <row r="612">
      <c r="A612" s="220"/>
      <c r="H612" s="5"/>
      <c r="I612" s="5"/>
      <c r="P612" s="220"/>
      <c r="W612" s="5"/>
      <c r="AE612" s="220"/>
      <c r="AL612" s="5"/>
      <c r="AM612" s="5"/>
      <c r="AT612" s="220"/>
      <c r="BA612" s="5"/>
      <c r="BB612" s="5"/>
    </row>
    <row r="613">
      <c r="A613" s="220"/>
      <c r="H613" s="5"/>
      <c r="I613" s="5"/>
      <c r="P613" s="220"/>
      <c r="W613" s="5"/>
      <c r="AE613" s="220"/>
      <c r="AL613" s="5"/>
      <c r="AM613" s="5"/>
      <c r="AT613" s="220"/>
      <c r="BA613" s="5"/>
      <c r="BB613" s="5"/>
    </row>
    <row r="614">
      <c r="A614" s="220"/>
      <c r="H614" s="5"/>
      <c r="I614" s="5"/>
      <c r="P614" s="220"/>
      <c r="W614" s="5"/>
      <c r="AE614" s="220"/>
      <c r="AL614" s="5"/>
      <c r="AM614" s="5"/>
      <c r="AT614" s="220"/>
      <c r="BA614" s="5"/>
      <c r="BB614" s="5"/>
    </row>
    <row r="615">
      <c r="A615" s="220"/>
      <c r="H615" s="5"/>
      <c r="I615" s="5"/>
      <c r="P615" s="220"/>
      <c r="W615" s="5"/>
      <c r="AE615" s="220"/>
      <c r="AL615" s="5"/>
      <c r="AM615" s="5"/>
      <c r="AT615" s="220"/>
      <c r="BA615" s="5"/>
      <c r="BB615" s="5"/>
    </row>
    <row r="616">
      <c r="A616" s="220"/>
      <c r="H616" s="5"/>
      <c r="I616" s="5"/>
      <c r="P616" s="220"/>
      <c r="W616" s="5"/>
      <c r="AE616" s="220"/>
      <c r="AL616" s="5"/>
      <c r="AM616" s="5"/>
      <c r="AT616" s="220"/>
      <c r="BA616" s="5"/>
      <c r="BB616" s="5"/>
    </row>
    <row r="617">
      <c r="A617" s="220"/>
      <c r="H617" s="5"/>
      <c r="I617" s="5"/>
      <c r="P617" s="220"/>
      <c r="W617" s="5"/>
      <c r="AE617" s="220"/>
      <c r="AL617" s="5"/>
      <c r="AM617" s="5"/>
      <c r="AT617" s="220"/>
      <c r="BA617" s="5"/>
      <c r="BB617" s="5"/>
    </row>
    <row r="618">
      <c r="A618" s="220"/>
      <c r="H618" s="5"/>
      <c r="I618" s="5"/>
      <c r="P618" s="220"/>
      <c r="W618" s="5"/>
      <c r="AE618" s="220"/>
      <c r="AL618" s="5"/>
      <c r="AM618" s="5"/>
      <c r="AT618" s="220"/>
      <c r="BA618" s="5"/>
      <c r="BB618" s="5"/>
    </row>
    <row r="619">
      <c r="A619" s="220"/>
      <c r="H619" s="5"/>
      <c r="I619" s="5"/>
      <c r="P619" s="220"/>
      <c r="W619" s="5"/>
      <c r="AE619" s="220"/>
      <c r="AL619" s="5"/>
      <c r="AM619" s="5"/>
      <c r="AT619" s="220"/>
      <c r="BA619" s="5"/>
      <c r="BB619" s="5"/>
    </row>
    <row r="620">
      <c r="A620" s="220"/>
      <c r="H620" s="5"/>
      <c r="I620" s="5"/>
      <c r="P620" s="220"/>
      <c r="W620" s="5"/>
      <c r="AE620" s="220"/>
      <c r="AL620" s="5"/>
      <c r="AM620" s="5"/>
      <c r="AT620" s="220"/>
      <c r="BA620" s="5"/>
      <c r="BB620" s="5"/>
    </row>
    <row r="621">
      <c r="A621" s="220"/>
      <c r="H621" s="5"/>
      <c r="I621" s="5"/>
      <c r="P621" s="220"/>
      <c r="W621" s="5"/>
      <c r="AE621" s="220"/>
      <c r="AL621" s="5"/>
      <c r="AM621" s="5"/>
      <c r="AT621" s="220"/>
      <c r="BA621" s="5"/>
      <c r="BB621" s="5"/>
    </row>
    <row r="622">
      <c r="A622" s="220"/>
      <c r="H622" s="5"/>
      <c r="I622" s="5"/>
      <c r="P622" s="220"/>
      <c r="W622" s="5"/>
      <c r="AE622" s="220"/>
      <c r="AL622" s="5"/>
      <c r="AM622" s="5"/>
      <c r="AT622" s="220"/>
      <c r="BA622" s="5"/>
      <c r="BB622" s="5"/>
    </row>
    <row r="623">
      <c r="A623" s="220"/>
      <c r="H623" s="5"/>
      <c r="I623" s="5"/>
      <c r="P623" s="220"/>
      <c r="W623" s="5"/>
      <c r="AE623" s="220"/>
      <c r="AL623" s="5"/>
      <c r="AM623" s="5"/>
      <c r="AT623" s="220"/>
      <c r="BA623" s="5"/>
      <c r="BB623" s="5"/>
    </row>
    <row r="624">
      <c r="A624" s="220"/>
      <c r="H624" s="5"/>
      <c r="I624" s="5"/>
      <c r="P624" s="220"/>
      <c r="W624" s="5"/>
      <c r="AE624" s="220"/>
      <c r="AL624" s="5"/>
      <c r="AM624" s="5"/>
      <c r="AT624" s="220"/>
      <c r="BA624" s="5"/>
      <c r="BB624" s="5"/>
    </row>
    <row r="625">
      <c r="A625" s="220"/>
      <c r="H625" s="5"/>
      <c r="I625" s="5"/>
      <c r="P625" s="220"/>
      <c r="W625" s="5"/>
      <c r="AE625" s="220"/>
      <c r="AL625" s="5"/>
      <c r="AM625" s="5"/>
      <c r="AT625" s="220"/>
      <c r="BA625" s="5"/>
      <c r="BB625" s="5"/>
    </row>
    <row r="626">
      <c r="A626" s="220"/>
      <c r="H626" s="5"/>
      <c r="I626" s="5"/>
      <c r="P626" s="220"/>
      <c r="W626" s="5"/>
      <c r="AE626" s="220"/>
      <c r="AL626" s="5"/>
      <c r="AM626" s="5"/>
      <c r="AT626" s="220"/>
      <c r="BA626" s="5"/>
      <c r="BB626" s="5"/>
    </row>
    <row r="627">
      <c r="A627" s="220"/>
      <c r="H627" s="5"/>
      <c r="I627" s="5"/>
      <c r="P627" s="220"/>
      <c r="W627" s="5"/>
      <c r="AE627" s="220"/>
      <c r="AL627" s="5"/>
      <c r="AM627" s="5"/>
      <c r="AT627" s="220"/>
      <c r="BA627" s="5"/>
      <c r="BB627" s="5"/>
    </row>
    <row r="628">
      <c r="A628" s="220"/>
      <c r="H628" s="5"/>
      <c r="I628" s="5"/>
      <c r="P628" s="220"/>
      <c r="W628" s="5"/>
      <c r="AE628" s="220"/>
      <c r="AL628" s="5"/>
      <c r="AM628" s="5"/>
      <c r="AT628" s="220"/>
      <c r="BA628" s="5"/>
      <c r="BB628" s="5"/>
    </row>
    <row r="629">
      <c r="A629" s="220"/>
      <c r="H629" s="5"/>
      <c r="I629" s="5"/>
      <c r="P629" s="220"/>
      <c r="W629" s="5"/>
      <c r="AE629" s="220"/>
      <c r="AL629" s="5"/>
      <c r="AM629" s="5"/>
      <c r="AT629" s="220"/>
      <c r="BA629" s="5"/>
      <c r="BB629" s="5"/>
    </row>
    <row r="630">
      <c r="A630" s="220"/>
      <c r="H630" s="5"/>
      <c r="I630" s="5"/>
      <c r="P630" s="220"/>
      <c r="W630" s="5"/>
      <c r="AE630" s="220"/>
      <c r="AL630" s="5"/>
      <c r="AM630" s="5"/>
      <c r="AT630" s="220"/>
      <c r="BA630" s="5"/>
      <c r="BB630" s="5"/>
    </row>
    <row r="631">
      <c r="A631" s="220"/>
      <c r="H631" s="5"/>
      <c r="I631" s="5"/>
      <c r="P631" s="220"/>
      <c r="W631" s="5"/>
      <c r="AE631" s="220"/>
      <c r="AL631" s="5"/>
      <c r="AM631" s="5"/>
      <c r="AT631" s="220"/>
      <c r="BA631" s="5"/>
      <c r="BB631" s="5"/>
    </row>
    <row r="632">
      <c r="A632" s="220"/>
      <c r="H632" s="5"/>
      <c r="I632" s="5"/>
      <c r="P632" s="220"/>
      <c r="W632" s="5"/>
      <c r="AE632" s="220"/>
      <c r="AL632" s="5"/>
      <c r="AM632" s="5"/>
      <c r="AT632" s="220"/>
      <c r="BA632" s="5"/>
      <c r="BB632" s="5"/>
    </row>
    <row r="633">
      <c r="A633" s="220"/>
      <c r="H633" s="5"/>
      <c r="I633" s="5"/>
      <c r="P633" s="220"/>
      <c r="W633" s="5"/>
      <c r="AE633" s="220"/>
      <c r="AL633" s="5"/>
      <c r="AM633" s="5"/>
      <c r="AT633" s="220"/>
      <c r="BA633" s="5"/>
      <c r="BB633" s="5"/>
    </row>
    <row r="634">
      <c r="A634" s="220"/>
      <c r="H634" s="5"/>
      <c r="I634" s="5"/>
      <c r="P634" s="220"/>
      <c r="W634" s="5"/>
      <c r="AE634" s="220"/>
      <c r="AL634" s="5"/>
      <c r="AM634" s="5"/>
      <c r="AT634" s="220"/>
      <c r="BA634" s="5"/>
      <c r="BB634" s="5"/>
    </row>
    <row r="635">
      <c r="A635" s="220"/>
      <c r="H635" s="5"/>
      <c r="I635" s="5"/>
      <c r="P635" s="220"/>
      <c r="W635" s="5"/>
      <c r="AE635" s="220"/>
      <c r="AL635" s="5"/>
      <c r="AM635" s="5"/>
      <c r="AT635" s="220"/>
      <c r="BA635" s="5"/>
      <c r="BB635" s="5"/>
    </row>
    <row r="636">
      <c r="A636" s="220"/>
      <c r="H636" s="5"/>
      <c r="I636" s="5"/>
      <c r="P636" s="220"/>
      <c r="W636" s="5"/>
      <c r="AE636" s="220"/>
      <c r="AL636" s="5"/>
      <c r="AM636" s="5"/>
      <c r="AT636" s="220"/>
      <c r="BA636" s="5"/>
      <c r="BB636" s="5"/>
    </row>
    <row r="637">
      <c r="A637" s="220"/>
      <c r="H637" s="5"/>
      <c r="I637" s="5"/>
      <c r="P637" s="220"/>
      <c r="W637" s="5"/>
      <c r="AE637" s="220"/>
      <c r="AL637" s="5"/>
      <c r="AM637" s="5"/>
      <c r="AT637" s="220"/>
      <c r="BA637" s="5"/>
      <c r="BB637" s="5"/>
    </row>
    <row r="638">
      <c r="A638" s="220"/>
      <c r="H638" s="5"/>
      <c r="I638" s="5"/>
      <c r="P638" s="220"/>
      <c r="W638" s="5"/>
      <c r="AE638" s="220"/>
      <c r="AL638" s="5"/>
      <c r="AM638" s="5"/>
      <c r="AT638" s="220"/>
      <c r="BA638" s="5"/>
      <c r="BB638" s="5"/>
    </row>
    <row r="639">
      <c r="A639" s="220"/>
      <c r="H639" s="5"/>
      <c r="I639" s="5"/>
      <c r="P639" s="220"/>
      <c r="W639" s="5"/>
      <c r="AE639" s="220"/>
      <c r="AL639" s="5"/>
      <c r="AM639" s="5"/>
      <c r="AT639" s="220"/>
      <c r="BA639" s="5"/>
      <c r="BB639" s="5"/>
    </row>
    <row r="640">
      <c r="A640" s="220"/>
      <c r="H640" s="5"/>
      <c r="I640" s="5"/>
      <c r="P640" s="220"/>
      <c r="W640" s="5"/>
      <c r="AE640" s="220"/>
      <c r="AL640" s="5"/>
      <c r="AM640" s="5"/>
      <c r="AT640" s="220"/>
      <c r="BA640" s="5"/>
      <c r="BB640" s="5"/>
    </row>
    <row r="641">
      <c r="A641" s="220"/>
      <c r="H641" s="5"/>
      <c r="I641" s="5"/>
      <c r="P641" s="220"/>
      <c r="W641" s="5"/>
      <c r="AE641" s="220"/>
      <c r="AL641" s="5"/>
      <c r="AM641" s="5"/>
      <c r="AT641" s="220"/>
      <c r="BA641" s="5"/>
      <c r="BB641" s="5"/>
    </row>
    <row r="642">
      <c r="A642" s="220"/>
      <c r="H642" s="5"/>
      <c r="I642" s="5"/>
      <c r="P642" s="220"/>
      <c r="W642" s="5"/>
      <c r="AE642" s="220"/>
      <c r="AL642" s="5"/>
      <c r="AM642" s="5"/>
      <c r="AT642" s="220"/>
      <c r="BA642" s="5"/>
      <c r="BB642" s="5"/>
    </row>
    <row r="643">
      <c r="A643" s="220"/>
      <c r="H643" s="5"/>
      <c r="I643" s="5"/>
      <c r="P643" s="220"/>
      <c r="W643" s="5"/>
      <c r="AE643" s="220"/>
      <c r="AL643" s="5"/>
      <c r="AM643" s="5"/>
      <c r="AT643" s="220"/>
      <c r="BA643" s="5"/>
      <c r="BB643" s="5"/>
    </row>
    <row r="644">
      <c r="A644" s="220"/>
      <c r="H644" s="5"/>
      <c r="I644" s="5"/>
      <c r="P644" s="220"/>
      <c r="W644" s="5"/>
      <c r="AE644" s="220"/>
      <c r="AL644" s="5"/>
      <c r="AM644" s="5"/>
      <c r="AT644" s="220"/>
      <c r="BA644" s="5"/>
      <c r="BB644" s="5"/>
    </row>
    <row r="645">
      <c r="A645" s="220"/>
      <c r="H645" s="5"/>
      <c r="I645" s="5"/>
      <c r="P645" s="220"/>
      <c r="W645" s="5"/>
      <c r="AE645" s="220"/>
      <c r="AL645" s="5"/>
      <c r="AM645" s="5"/>
      <c r="AT645" s="220"/>
      <c r="BA645" s="5"/>
      <c r="BB645" s="5"/>
    </row>
    <row r="646">
      <c r="A646" s="220"/>
      <c r="H646" s="5"/>
      <c r="I646" s="5"/>
      <c r="P646" s="220"/>
      <c r="W646" s="5"/>
      <c r="AE646" s="220"/>
      <c r="AL646" s="5"/>
      <c r="AM646" s="5"/>
      <c r="AT646" s="220"/>
      <c r="BA646" s="5"/>
      <c r="BB646" s="5"/>
    </row>
    <row r="647">
      <c r="A647" s="220"/>
      <c r="H647" s="5"/>
      <c r="I647" s="5"/>
      <c r="P647" s="220"/>
      <c r="W647" s="5"/>
      <c r="AE647" s="220"/>
      <c r="AL647" s="5"/>
      <c r="AM647" s="5"/>
      <c r="AT647" s="220"/>
      <c r="BA647" s="5"/>
      <c r="BB647" s="5"/>
    </row>
    <row r="648">
      <c r="A648" s="220"/>
      <c r="H648" s="5"/>
      <c r="I648" s="5"/>
      <c r="P648" s="220"/>
      <c r="W648" s="5"/>
      <c r="AE648" s="220"/>
      <c r="AL648" s="5"/>
      <c r="AM648" s="5"/>
      <c r="AT648" s="220"/>
      <c r="BA648" s="5"/>
      <c r="BB648" s="5"/>
    </row>
    <row r="649">
      <c r="A649" s="220"/>
      <c r="H649" s="5"/>
      <c r="I649" s="5"/>
      <c r="P649" s="220"/>
      <c r="W649" s="5"/>
      <c r="AE649" s="220"/>
      <c r="AL649" s="5"/>
      <c r="AM649" s="5"/>
      <c r="AT649" s="220"/>
      <c r="BA649" s="5"/>
      <c r="BB649" s="5"/>
    </row>
    <row r="650">
      <c r="A650" s="220"/>
      <c r="H650" s="5"/>
      <c r="I650" s="5"/>
      <c r="P650" s="220"/>
      <c r="W650" s="5"/>
      <c r="AE650" s="220"/>
      <c r="AL650" s="5"/>
      <c r="AM650" s="5"/>
      <c r="AT650" s="220"/>
      <c r="BA650" s="5"/>
      <c r="BB650" s="5"/>
    </row>
    <row r="651">
      <c r="A651" s="220"/>
      <c r="H651" s="5"/>
      <c r="I651" s="5"/>
      <c r="P651" s="220"/>
      <c r="W651" s="5"/>
      <c r="AE651" s="220"/>
      <c r="AL651" s="5"/>
      <c r="AM651" s="5"/>
      <c r="AT651" s="220"/>
      <c r="BA651" s="5"/>
      <c r="BB651" s="5"/>
    </row>
    <row r="652">
      <c r="A652" s="220"/>
      <c r="H652" s="5"/>
      <c r="I652" s="5"/>
      <c r="P652" s="220"/>
      <c r="W652" s="5"/>
      <c r="AE652" s="220"/>
      <c r="AL652" s="5"/>
      <c r="AM652" s="5"/>
      <c r="AT652" s="220"/>
      <c r="BA652" s="5"/>
      <c r="BB652" s="5"/>
    </row>
    <row r="653">
      <c r="A653" s="220"/>
      <c r="H653" s="5"/>
      <c r="I653" s="5"/>
      <c r="P653" s="220"/>
      <c r="W653" s="5"/>
      <c r="AE653" s="220"/>
      <c r="AL653" s="5"/>
      <c r="AM653" s="5"/>
      <c r="AT653" s="220"/>
      <c r="BA653" s="5"/>
      <c r="BB653" s="5"/>
    </row>
    <row r="654">
      <c r="A654" s="220"/>
      <c r="H654" s="5"/>
      <c r="I654" s="5"/>
      <c r="P654" s="220"/>
      <c r="W654" s="5"/>
      <c r="AE654" s="220"/>
      <c r="AL654" s="5"/>
      <c r="AM654" s="5"/>
      <c r="AT654" s="220"/>
      <c r="BA654" s="5"/>
      <c r="BB654" s="5"/>
    </row>
    <row r="655">
      <c r="A655" s="220"/>
      <c r="H655" s="5"/>
      <c r="I655" s="5"/>
      <c r="P655" s="220"/>
      <c r="W655" s="5"/>
      <c r="AE655" s="220"/>
      <c r="AL655" s="5"/>
      <c r="AM655" s="5"/>
      <c r="AT655" s="220"/>
      <c r="BA655" s="5"/>
      <c r="BB655" s="5"/>
    </row>
    <row r="656">
      <c r="A656" s="220"/>
      <c r="H656" s="5"/>
      <c r="I656" s="5"/>
      <c r="P656" s="220"/>
      <c r="W656" s="5"/>
      <c r="AE656" s="220"/>
      <c r="AL656" s="5"/>
      <c r="AM656" s="5"/>
      <c r="AT656" s="220"/>
      <c r="BA656" s="5"/>
      <c r="BB656" s="5"/>
    </row>
    <row r="657">
      <c r="A657" s="220"/>
      <c r="H657" s="5"/>
      <c r="I657" s="5"/>
      <c r="P657" s="220"/>
      <c r="W657" s="5"/>
      <c r="AE657" s="220"/>
      <c r="AL657" s="5"/>
      <c r="AM657" s="5"/>
      <c r="AT657" s="220"/>
      <c r="BA657" s="5"/>
      <c r="BB657" s="5"/>
    </row>
    <row r="658">
      <c r="A658" s="220"/>
      <c r="H658" s="5"/>
      <c r="I658" s="5"/>
      <c r="P658" s="220"/>
      <c r="W658" s="5"/>
      <c r="AE658" s="220"/>
      <c r="AL658" s="5"/>
      <c r="AM658" s="5"/>
      <c r="AT658" s="220"/>
      <c r="BA658" s="5"/>
      <c r="BB658" s="5"/>
    </row>
    <row r="659">
      <c r="A659" s="220"/>
      <c r="H659" s="5"/>
      <c r="I659" s="5"/>
      <c r="P659" s="220"/>
      <c r="W659" s="5"/>
      <c r="AE659" s="220"/>
      <c r="AL659" s="5"/>
      <c r="AM659" s="5"/>
      <c r="AT659" s="220"/>
      <c r="BA659" s="5"/>
      <c r="BB659" s="5"/>
    </row>
    <row r="660">
      <c r="A660" s="220"/>
      <c r="H660" s="5"/>
      <c r="I660" s="5"/>
      <c r="P660" s="220"/>
      <c r="W660" s="5"/>
      <c r="AE660" s="220"/>
      <c r="AL660" s="5"/>
      <c r="AM660" s="5"/>
      <c r="AT660" s="220"/>
      <c r="BA660" s="5"/>
      <c r="BB660" s="5"/>
    </row>
    <row r="661">
      <c r="A661" s="220"/>
      <c r="H661" s="5"/>
      <c r="I661" s="5"/>
      <c r="P661" s="220"/>
      <c r="W661" s="5"/>
      <c r="AE661" s="220"/>
      <c r="AL661" s="5"/>
      <c r="AM661" s="5"/>
      <c r="AT661" s="220"/>
      <c r="BA661" s="5"/>
      <c r="BB661" s="5"/>
    </row>
    <row r="662">
      <c r="A662" s="220"/>
      <c r="H662" s="5"/>
      <c r="I662" s="5"/>
      <c r="P662" s="220"/>
      <c r="W662" s="5"/>
      <c r="AE662" s="220"/>
      <c r="AL662" s="5"/>
      <c r="AM662" s="5"/>
      <c r="AT662" s="220"/>
      <c r="BA662" s="5"/>
      <c r="BB662" s="5"/>
    </row>
    <row r="663">
      <c r="A663" s="220"/>
      <c r="H663" s="5"/>
      <c r="I663" s="5"/>
      <c r="P663" s="220"/>
      <c r="W663" s="5"/>
      <c r="AE663" s="220"/>
      <c r="AL663" s="5"/>
      <c r="AM663" s="5"/>
      <c r="AT663" s="220"/>
      <c r="BA663" s="5"/>
      <c r="BB663" s="5"/>
    </row>
    <row r="664">
      <c r="A664" s="220"/>
      <c r="H664" s="5"/>
      <c r="I664" s="5"/>
      <c r="P664" s="220"/>
      <c r="W664" s="5"/>
      <c r="AE664" s="220"/>
      <c r="AL664" s="5"/>
      <c r="AM664" s="5"/>
      <c r="AT664" s="220"/>
      <c r="BA664" s="5"/>
      <c r="BB664" s="5"/>
    </row>
    <row r="665">
      <c r="A665" s="220"/>
      <c r="H665" s="5"/>
      <c r="I665" s="5"/>
      <c r="P665" s="220"/>
      <c r="W665" s="5"/>
      <c r="AE665" s="220"/>
      <c r="AL665" s="5"/>
      <c r="AM665" s="5"/>
      <c r="AT665" s="220"/>
      <c r="BA665" s="5"/>
      <c r="BB665" s="5"/>
    </row>
    <row r="666">
      <c r="A666" s="220"/>
      <c r="H666" s="5"/>
      <c r="I666" s="5"/>
      <c r="P666" s="220"/>
      <c r="W666" s="5"/>
      <c r="AE666" s="220"/>
      <c r="AL666" s="5"/>
      <c r="AM666" s="5"/>
      <c r="AT666" s="220"/>
      <c r="BA666" s="5"/>
      <c r="BB666" s="5"/>
    </row>
    <row r="667">
      <c r="A667" s="220"/>
      <c r="H667" s="5"/>
      <c r="I667" s="5"/>
      <c r="P667" s="220"/>
      <c r="W667" s="5"/>
      <c r="AE667" s="220"/>
      <c r="AL667" s="5"/>
      <c r="AM667" s="5"/>
      <c r="AT667" s="220"/>
      <c r="BA667" s="5"/>
      <c r="BB667" s="5"/>
    </row>
    <row r="668">
      <c r="A668" s="220"/>
      <c r="H668" s="5"/>
      <c r="I668" s="5"/>
      <c r="P668" s="220"/>
      <c r="W668" s="5"/>
      <c r="AE668" s="220"/>
      <c r="AL668" s="5"/>
      <c r="AM668" s="5"/>
      <c r="AT668" s="220"/>
      <c r="BA668" s="5"/>
      <c r="BB668" s="5"/>
    </row>
    <row r="669">
      <c r="A669" s="220"/>
      <c r="H669" s="5"/>
      <c r="I669" s="5"/>
      <c r="P669" s="220"/>
      <c r="W669" s="5"/>
      <c r="AE669" s="220"/>
      <c r="AL669" s="5"/>
      <c r="AM669" s="5"/>
      <c r="AT669" s="220"/>
      <c r="BA669" s="5"/>
      <c r="BB669" s="5"/>
    </row>
    <row r="670">
      <c r="A670" s="220"/>
      <c r="H670" s="5"/>
      <c r="I670" s="5"/>
      <c r="P670" s="220"/>
      <c r="W670" s="5"/>
      <c r="AE670" s="220"/>
      <c r="AL670" s="5"/>
      <c r="AM670" s="5"/>
      <c r="AT670" s="220"/>
      <c r="BA670" s="5"/>
      <c r="BB670" s="5"/>
    </row>
    <row r="671">
      <c r="A671" s="220"/>
      <c r="H671" s="5"/>
      <c r="I671" s="5"/>
      <c r="P671" s="220"/>
      <c r="W671" s="5"/>
      <c r="AE671" s="220"/>
      <c r="AL671" s="5"/>
      <c r="AM671" s="5"/>
      <c r="AT671" s="220"/>
      <c r="BA671" s="5"/>
      <c r="BB671" s="5"/>
    </row>
    <row r="672">
      <c r="A672" s="220"/>
      <c r="H672" s="5"/>
      <c r="I672" s="5"/>
      <c r="P672" s="220"/>
      <c r="W672" s="5"/>
      <c r="AE672" s="220"/>
      <c r="AL672" s="5"/>
      <c r="AM672" s="5"/>
      <c r="AT672" s="220"/>
      <c r="BA672" s="5"/>
      <c r="BB672" s="5"/>
    </row>
    <row r="673">
      <c r="A673" s="220"/>
      <c r="H673" s="5"/>
      <c r="I673" s="5"/>
      <c r="P673" s="220"/>
      <c r="W673" s="5"/>
      <c r="AE673" s="220"/>
      <c r="AL673" s="5"/>
      <c r="AM673" s="5"/>
      <c r="AT673" s="220"/>
      <c r="BA673" s="5"/>
      <c r="BB673" s="5"/>
    </row>
    <row r="674">
      <c r="A674" s="220"/>
      <c r="H674" s="5"/>
      <c r="I674" s="5"/>
      <c r="P674" s="220"/>
      <c r="W674" s="5"/>
      <c r="AE674" s="220"/>
      <c r="AL674" s="5"/>
      <c r="AM674" s="5"/>
      <c r="AT674" s="220"/>
      <c r="BA674" s="5"/>
      <c r="BB674" s="5"/>
    </row>
    <row r="675">
      <c r="A675" s="220"/>
      <c r="H675" s="5"/>
      <c r="I675" s="5"/>
      <c r="P675" s="220"/>
      <c r="W675" s="5"/>
      <c r="AE675" s="220"/>
      <c r="AL675" s="5"/>
      <c r="AM675" s="5"/>
      <c r="AT675" s="220"/>
      <c r="BA675" s="5"/>
      <c r="BB675" s="5"/>
    </row>
    <row r="676">
      <c r="A676" s="220"/>
      <c r="H676" s="5"/>
      <c r="I676" s="5"/>
      <c r="P676" s="220"/>
      <c r="W676" s="5"/>
      <c r="AE676" s="220"/>
      <c r="AL676" s="5"/>
      <c r="AM676" s="5"/>
      <c r="AT676" s="220"/>
      <c r="BA676" s="5"/>
      <c r="BB676" s="5"/>
    </row>
    <row r="677">
      <c r="A677" s="220"/>
      <c r="H677" s="5"/>
      <c r="I677" s="5"/>
      <c r="P677" s="220"/>
      <c r="W677" s="5"/>
      <c r="AE677" s="220"/>
      <c r="AL677" s="5"/>
      <c r="AM677" s="5"/>
      <c r="AT677" s="220"/>
      <c r="BA677" s="5"/>
      <c r="BB677" s="5"/>
    </row>
    <row r="678">
      <c r="A678" s="220"/>
      <c r="H678" s="5"/>
      <c r="I678" s="5"/>
      <c r="P678" s="220"/>
      <c r="W678" s="5"/>
      <c r="AE678" s="220"/>
      <c r="AL678" s="5"/>
      <c r="AM678" s="5"/>
      <c r="AT678" s="220"/>
      <c r="BA678" s="5"/>
      <c r="BB678" s="5"/>
    </row>
    <row r="679">
      <c r="A679" s="220"/>
      <c r="H679" s="5"/>
      <c r="I679" s="5"/>
      <c r="P679" s="220"/>
      <c r="W679" s="5"/>
      <c r="AE679" s="220"/>
      <c r="AL679" s="5"/>
      <c r="AM679" s="5"/>
      <c r="AT679" s="220"/>
      <c r="BA679" s="5"/>
      <c r="BB679" s="5"/>
    </row>
    <row r="680">
      <c r="A680" s="220"/>
      <c r="H680" s="5"/>
      <c r="I680" s="5"/>
      <c r="P680" s="220"/>
      <c r="W680" s="5"/>
      <c r="AE680" s="220"/>
      <c r="AL680" s="5"/>
      <c r="AM680" s="5"/>
      <c r="AT680" s="220"/>
      <c r="BA680" s="5"/>
      <c r="BB680" s="5"/>
    </row>
    <row r="681">
      <c r="A681" s="220"/>
      <c r="H681" s="5"/>
      <c r="I681" s="5"/>
      <c r="P681" s="220"/>
      <c r="W681" s="5"/>
      <c r="AE681" s="220"/>
      <c r="AL681" s="5"/>
      <c r="AM681" s="5"/>
      <c r="AT681" s="220"/>
      <c r="BA681" s="5"/>
      <c r="BB681" s="5"/>
    </row>
    <row r="682">
      <c r="A682" s="220"/>
      <c r="H682" s="5"/>
      <c r="I682" s="5"/>
      <c r="P682" s="220"/>
      <c r="W682" s="5"/>
      <c r="AE682" s="220"/>
      <c r="AL682" s="5"/>
      <c r="AM682" s="5"/>
      <c r="AT682" s="220"/>
      <c r="BA682" s="5"/>
      <c r="BB682" s="5"/>
    </row>
    <row r="683">
      <c r="A683" s="220"/>
      <c r="H683" s="5"/>
      <c r="I683" s="5"/>
      <c r="P683" s="220"/>
      <c r="W683" s="5"/>
      <c r="AE683" s="220"/>
      <c r="AL683" s="5"/>
      <c r="AM683" s="5"/>
      <c r="AT683" s="220"/>
      <c r="BA683" s="5"/>
      <c r="BB683" s="5"/>
    </row>
    <row r="684">
      <c r="A684" s="220"/>
      <c r="H684" s="5"/>
      <c r="I684" s="5"/>
      <c r="P684" s="220"/>
      <c r="W684" s="5"/>
      <c r="AE684" s="220"/>
      <c r="AL684" s="5"/>
      <c r="AM684" s="5"/>
      <c r="AT684" s="220"/>
      <c r="BA684" s="5"/>
      <c r="BB684" s="5"/>
    </row>
    <row r="685">
      <c r="A685" s="220"/>
      <c r="H685" s="5"/>
      <c r="I685" s="5"/>
      <c r="P685" s="220"/>
      <c r="W685" s="5"/>
      <c r="AE685" s="220"/>
      <c r="AL685" s="5"/>
      <c r="AM685" s="5"/>
      <c r="AT685" s="220"/>
      <c r="BA685" s="5"/>
      <c r="BB685" s="5"/>
    </row>
    <row r="686">
      <c r="A686" s="220"/>
      <c r="H686" s="5"/>
      <c r="I686" s="5"/>
      <c r="P686" s="220"/>
      <c r="W686" s="5"/>
      <c r="AE686" s="220"/>
      <c r="AL686" s="5"/>
      <c r="AM686" s="5"/>
      <c r="AT686" s="220"/>
      <c r="BA686" s="5"/>
      <c r="BB686" s="5"/>
    </row>
    <row r="687">
      <c r="A687" s="220"/>
      <c r="H687" s="5"/>
      <c r="I687" s="5"/>
      <c r="P687" s="220"/>
      <c r="W687" s="5"/>
      <c r="AE687" s="220"/>
      <c r="AL687" s="5"/>
      <c r="AM687" s="5"/>
      <c r="AT687" s="220"/>
      <c r="BA687" s="5"/>
      <c r="BB687" s="5"/>
    </row>
    <row r="688">
      <c r="A688" s="220"/>
      <c r="H688" s="5"/>
      <c r="I688" s="5"/>
      <c r="P688" s="220"/>
      <c r="W688" s="5"/>
      <c r="AE688" s="220"/>
      <c r="AL688" s="5"/>
      <c r="AM688" s="5"/>
      <c r="AT688" s="220"/>
      <c r="BA688" s="5"/>
      <c r="BB688" s="5"/>
    </row>
    <row r="689">
      <c r="A689" s="220"/>
      <c r="H689" s="5"/>
      <c r="I689" s="5"/>
      <c r="P689" s="220"/>
      <c r="W689" s="5"/>
      <c r="AE689" s="220"/>
      <c r="AL689" s="5"/>
      <c r="AM689" s="5"/>
      <c r="AT689" s="220"/>
      <c r="BA689" s="5"/>
      <c r="BB689" s="5"/>
    </row>
    <row r="690">
      <c r="A690" s="220"/>
      <c r="H690" s="5"/>
      <c r="I690" s="5"/>
      <c r="P690" s="220"/>
      <c r="W690" s="5"/>
      <c r="AE690" s="220"/>
      <c r="AL690" s="5"/>
      <c r="AM690" s="5"/>
      <c r="AT690" s="220"/>
      <c r="BA690" s="5"/>
      <c r="BB690" s="5"/>
    </row>
    <row r="691">
      <c r="A691" s="220"/>
      <c r="H691" s="5"/>
      <c r="I691" s="5"/>
      <c r="P691" s="220"/>
      <c r="W691" s="5"/>
      <c r="AE691" s="220"/>
      <c r="AL691" s="5"/>
      <c r="AM691" s="5"/>
      <c r="AT691" s="220"/>
      <c r="BA691" s="5"/>
      <c r="BB691" s="5"/>
    </row>
    <row r="692">
      <c r="A692" s="220"/>
      <c r="H692" s="5"/>
      <c r="I692" s="5"/>
      <c r="P692" s="220"/>
      <c r="W692" s="5"/>
      <c r="AE692" s="220"/>
      <c r="AL692" s="5"/>
      <c r="AM692" s="5"/>
      <c r="AT692" s="220"/>
      <c r="BA692" s="5"/>
      <c r="BB692" s="5"/>
    </row>
    <row r="693">
      <c r="A693" s="220"/>
      <c r="H693" s="5"/>
      <c r="I693" s="5"/>
      <c r="P693" s="220"/>
      <c r="W693" s="5"/>
      <c r="AE693" s="220"/>
      <c r="AL693" s="5"/>
      <c r="AM693" s="5"/>
      <c r="AT693" s="220"/>
      <c r="BA693" s="5"/>
      <c r="BB693" s="5"/>
    </row>
    <row r="694">
      <c r="A694" s="220"/>
      <c r="H694" s="5"/>
      <c r="I694" s="5"/>
      <c r="P694" s="220"/>
      <c r="W694" s="5"/>
      <c r="AE694" s="220"/>
      <c r="AL694" s="5"/>
      <c r="AM694" s="5"/>
      <c r="AT694" s="220"/>
      <c r="BA694" s="5"/>
      <c r="BB694" s="5"/>
    </row>
    <row r="695">
      <c r="A695" s="220"/>
      <c r="H695" s="5"/>
      <c r="I695" s="5"/>
      <c r="P695" s="220"/>
      <c r="W695" s="5"/>
      <c r="AE695" s="220"/>
      <c r="AL695" s="5"/>
      <c r="AM695" s="5"/>
      <c r="AT695" s="220"/>
      <c r="BA695" s="5"/>
      <c r="BB695" s="5"/>
    </row>
    <row r="696">
      <c r="A696" s="220"/>
      <c r="H696" s="5"/>
      <c r="I696" s="5"/>
      <c r="P696" s="220"/>
      <c r="W696" s="5"/>
      <c r="AE696" s="220"/>
      <c r="AL696" s="5"/>
      <c r="AM696" s="5"/>
      <c r="AT696" s="220"/>
      <c r="BA696" s="5"/>
      <c r="BB696" s="5"/>
    </row>
    <row r="697">
      <c r="A697" s="220"/>
      <c r="H697" s="5"/>
      <c r="I697" s="5"/>
      <c r="P697" s="220"/>
      <c r="W697" s="5"/>
      <c r="AE697" s="220"/>
      <c r="AL697" s="5"/>
      <c r="AM697" s="5"/>
      <c r="AT697" s="220"/>
      <c r="BA697" s="5"/>
      <c r="BB697" s="5"/>
    </row>
    <row r="698">
      <c r="A698" s="220"/>
      <c r="H698" s="5"/>
      <c r="I698" s="5"/>
      <c r="P698" s="220"/>
      <c r="W698" s="5"/>
      <c r="AE698" s="220"/>
      <c r="AL698" s="5"/>
      <c r="AM698" s="5"/>
      <c r="AT698" s="220"/>
      <c r="BA698" s="5"/>
      <c r="BB698" s="5"/>
    </row>
    <row r="699">
      <c r="A699" s="220"/>
      <c r="H699" s="5"/>
      <c r="I699" s="5"/>
      <c r="P699" s="220"/>
      <c r="W699" s="5"/>
      <c r="AE699" s="220"/>
      <c r="AL699" s="5"/>
      <c r="AM699" s="5"/>
      <c r="AT699" s="220"/>
      <c r="BA699" s="5"/>
      <c r="BB699" s="5"/>
    </row>
    <row r="700">
      <c r="A700" s="220"/>
      <c r="H700" s="5"/>
      <c r="I700" s="5"/>
      <c r="P700" s="220"/>
      <c r="W700" s="5"/>
      <c r="AE700" s="220"/>
      <c r="AL700" s="5"/>
      <c r="AM700" s="5"/>
      <c r="AT700" s="220"/>
      <c r="BA700" s="5"/>
      <c r="BB700" s="5"/>
    </row>
    <row r="701">
      <c r="A701" s="220"/>
      <c r="H701" s="5"/>
      <c r="I701" s="5"/>
      <c r="P701" s="220"/>
      <c r="W701" s="5"/>
      <c r="AE701" s="220"/>
      <c r="AL701" s="5"/>
      <c r="AM701" s="5"/>
      <c r="AT701" s="220"/>
      <c r="BA701" s="5"/>
      <c r="BB701" s="5"/>
    </row>
    <row r="702">
      <c r="A702" s="220"/>
      <c r="H702" s="5"/>
      <c r="I702" s="5"/>
      <c r="P702" s="220"/>
      <c r="W702" s="5"/>
      <c r="AE702" s="220"/>
      <c r="AL702" s="5"/>
      <c r="AM702" s="5"/>
      <c r="AT702" s="220"/>
      <c r="BA702" s="5"/>
      <c r="BB702" s="5"/>
    </row>
    <row r="703">
      <c r="A703" s="220"/>
      <c r="H703" s="5"/>
      <c r="I703" s="5"/>
      <c r="P703" s="220"/>
      <c r="W703" s="5"/>
      <c r="AE703" s="220"/>
      <c r="AL703" s="5"/>
      <c r="AM703" s="5"/>
      <c r="AT703" s="220"/>
      <c r="BA703" s="5"/>
      <c r="BB703" s="5"/>
    </row>
    <row r="704">
      <c r="A704" s="220"/>
      <c r="H704" s="5"/>
      <c r="I704" s="5"/>
      <c r="P704" s="220"/>
      <c r="W704" s="5"/>
      <c r="AE704" s="220"/>
      <c r="AL704" s="5"/>
      <c r="AM704" s="5"/>
      <c r="AT704" s="220"/>
      <c r="BA704" s="5"/>
      <c r="BB704" s="5"/>
    </row>
    <row r="705">
      <c r="A705" s="220"/>
      <c r="H705" s="5"/>
      <c r="I705" s="5"/>
      <c r="P705" s="220"/>
      <c r="W705" s="5"/>
      <c r="AE705" s="220"/>
      <c r="AL705" s="5"/>
      <c r="AM705" s="5"/>
      <c r="AT705" s="220"/>
      <c r="BA705" s="5"/>
      <c r="BB705" s="5"/>
    </row>
    <row r="706">
      <c r="A706" s="220"/>
      <c r="H706" s="5"/>
      <c r="I706" s="5"/>
      <c r="P706" s="220"/>
      <c r="W706" s="5"/>
      <c r="AE706" s="220"/>
      <c r="AL706" s="5"/>
      <c r="AM706" s="5"/>
      <c r="AT706" s="220"/>
      <c r="BA706" s="5"/>
      <c r="BB706" s="5"/>
    </row>
    <row r="707">
      <c r="A707" s="220"/>
      <c r="H707" s="5"/>
      <c r="I707" s="5"/>
      <c r="P707" s="220"/>
      <c r="W707" s="5"/>
      <c r="AE707" s="220"/>
      <c r="AL707" s="5"/>
      <c r="AM707" s="5"/>
      <c r="AT707" s="220"/>
      <c r="BA707" s="5"/>
      <c r="BB707" s="5"/>
    </row>
    <row r="708">
      <c r="A708" s="220"/>
      <c r="H708" s="5"/>
      <c r="I708" s="5"/>
      <c r="P708" s="220"/>
      <c r="W708" s="5"/>
      <c r="AE708" s="220"/>
      <c r="AL708" s="5"/>
      <c r="AM708" s="5"/>
      <c r="AT708" s="220"/>
      <c r="BA708" s="5"/>
      <c r="BB708" s="5"/>
    </row>
    <row r="709">
      <c r="A709" s="220"/>
      <c r="H709" s="5"/>
      <c r="I709" s="5"/>
      <c r="P709" s="220"/>
      <c r="W709" s="5"/>
      <c r="AE709" s="220"/>
      <c r="AL709" s="5"/>
      <c r="AM709" s="5"/>
      <c r="AT709" s="220"/>
      <c r="BA709" s="5"/>
      <c r="BB709" s="5"/>
    </row>
    <row r="710">
      <c r="A710" s="220"/>
      <c r="H710" s="5"/>
      <c r="I710" s="5"/>
      <c r="P710" s="220"/>
      <c r="W710" s="5"/>
      <c r="AE710" s="220"/>
      <c r="AL710" s="5"/>
      <c r="AM710" s="5"/>
      <c r="AT710" s="220"/>
      <c r="BA710" s="5"/>
      <c r="BB710" s="5"/>
    </row>
    <row r="711">
      <c r="A711" s="220"/>
      <c r="H711" s="5"/>
      <c r="I711" s="5"/>
      <c r="P711" s="220"/>
      <c r="W711" s="5"/>
      <c r="AE711" s="220"/>
      <c r="AL711" s="5"/>
      <c r="AM711" s="5"/>
      <c r="AT711" s="220"/>
      <c r="BA711" s="5"/>
      <c r="BB711" s="5"/>
    </row>
    <row r="712">
      <c r="A712" s="220"/>
      <c r="H712" s="5"/>
      <c r="I712" s="5"/>
      <c r="P712" s="220"/>
      <c r="W712" s="5"/>
      <c r="AE712" s="220"/>
      <c r="AL712" s="5"/>
      <c r="AM712" s="5"/>
      <c r="AT712" s="220"/>
      <c r="BA712" s="5"/>
      <c r="BB712" s="5"/>
    </row>
    <row r="713">
      <c r="A713" s="220"/>
      <c r="H713" s="5"/>
      <c r="I713" s="5"/>
      <c r="P713" s="220"/>
      <c r="W713" s="5"/>
      <c r="AE713" s="220"/>
      <c r="AL713" s="5"/>
      <c r="AM713" s="5"/>
      <c r="AT713" s="220"/>
      <c r="BA713" s="5"/>
      <c r="BB713" s="5"/>
    </row>
    <row r="714">
      <c r="A714" s="220"/>
      <c r="H714" s="5"/>
      <c r="I714" s="5"/>
      <c r="P714" s="220"/>
      <c r="W714" s="5"/>
      <c r="AE714" s="220"/>
      <c r="AL714" s="5"/>
      <c r="AM714" s="5"/>
      <c r="AT714" s="220"/>
      <c r="BA714" s="5"/>
      <c r="BB714" s="5"/>
    </row>
    <row r="715">
      <c r="A715" s="220"/>
      <c r="H715" s="5"/>
      <c r="I715" s="5"/>
      <c r="P715" s="220"/>
      <c r="W715" s="5"/>
      <c r="AE715" s="220"/>
      <c r="AL715" s="5"/>
      <c r="AM715" s="5"/>
      <c r="AT715" s="220"/>
      <c r="BA715" s="5"/>
      <c r="BB715" s="5"/>
    </row>
    <row r="716">
      <c r="A716" s="220"/>
      <c r="H716" s="5"/>
      <c r="I716" s="5"/>
      <c r="P716" s="220"/>
      <c r="W716" s="5"/>
      <c r="AE716" s="220"/>
      <c r="AL716" s="5"/>
      <c r="AM716" s="5"/>
      <c r="AT716" s="220"/>
      <c r="BA716" s="5"/>
      <c r="BB716" s="5"/>
    </row>
    <row r="717">
      <c r="A717" s="220"/>
      <c r="H717" s="5"/>
      <c r="I717" s="5"/>
      <c r="P717" s="220"/>
      <c r="W717" s="5"/>
      <c r="AE717" s="220"/>
      <c r="AL717" s="5"/>
      <c r="AM717" s="5"/>
      <c r="AT717" s="220"/>
      <c r="BA717" s="5"/>
      <c r="BB717" s="5"/>
    </row>
    <row r="718">
      <c r="A718" s="220"/>
      <c r="H718" s="5"/>
      <c r="I718" s="5"/>
      <c r="P718" s="220"/>
      <c r="W718" s="5"/>
      <c r="AE718" s="220"/>
      <c r="AL718" s="5"/>
      <c r="AM718" s="5"/>
      <c r="AT718" s="220"/>
      <c r="BA718" s="5"/>
      <c r="BB718" s="5"/>
    </row>
    <row r="719">
      <c r="A719" s="220"/>
      <c r="H719" s="5"/>
      <c r="I719" s="5"/>
      <c r="P719" s="220"/>
      <c r="W719" s="5"/>
      <c r="AE719" s="220"/>
      <c r="AL719" s="5"/>
      <c r="AM719" s="5"/>
      <c r="AT719" s="220"/>
      <c r="BA719" s="5"/>
      <c r="BB719" s="5"/>
    </row>
    <row r="720">
      <c r="A720" s="220"/>
      <c r="H720" s="5"/>
      <c r="I720" s="5"/>
      <c r="P720" s="220"/>
      <c r="W720" s="5"/>
      <c r="AE720" s="220"/>
      <c r="AL720" s="5"/>
      <c r="AM720" s="5"/>
      <c r="AT720" s="220"/>
      <c r="BA720" s="5"/>
      <c r="BB720" s="5"/>
    </row>
    <row r="721">
      <c r="A721" s="220"/>
      <c r="H721" s="5"/>
      <c r="I721" s="5"/>
      <c r="P721" s="220"/>
      <c r="W721" s="5"/>
      <c r="AE721" s="220"/>
      <c r="AL721" s="5"/>
      <c r="AM721" s="5"/>
      <c r="AT721" s="220"/>
      <c r="BA721" s="5"/>
      <c r="BB721" s="5"/>
    </row>
    <row r="722">
      <c r="A722" s="220"/>
      <c r="H722" s="5"/>
      <c r="I722" s="5"/>
      <c r="P722" s="220"/>
      <c r="W722" s="5"/>
      <c r="AE722" s="220"/>
      <c r="AL722" s="5"/>
      <c r="AM722" s="5"/>
      <c r="AT722" s="220"/>
      <c r="BA722" s="5"/>
      <c r="BB722" s="5"/>
    </row>
    <row r="723">
      <c r="A723" s="220"/>
      <c r="H723" s="5"/>
      <c r="I723" s="5"/>
      <c r="P723" s="220"/>
      <c r="W723" s="5"/>
      <c r="AE723" s="220"/>
      <c r="AL723" s="5"/>
      <c r="AM723" s="5"/>
      <c r="AT723" s="220"/>
      <c r="BA723" s="5"/>
      <c r="BB723" s="5"/>
    </row>
    <row r="724">
      <c r="A724" s="220"/>
      <c r="H724" s="5"/>
      <c r="I724" s="5"/>
      <c r="P724" s="220"/>
      <c r="W724" s="5"/>
      <c r="AE724" s="220"/>
      <c r="AL724" s="5"/>
      <c r="AM724" s="5"/>
      <c r="AT724" s="220"/>
      <c r="BA724" s="5"/>
      <c r="BB724" s="5"/>
    </row>
    <row r="725">
      <c r="A725" s="220"/>
      <c r="H725" s="5"/>
      <c r="I725" s="5"/>
      <c r="P725" s="220"/>
      <c r="W725" s="5"/>
      <c r="AE725" s="220"/>
      <c r="AL725" s="5"/>
      <c r="AM725" s="5"/>
      <c r="AT725" s="220"/>
      <c r="BA725" s="5"/>
      <c r="BB725" s="5"/>
    </row>
    <row r="726">
      <c r="A726" s="220"/>
      <c r="H726" s="5"/>
      <c r="I726" s="5"/>
      <c r="P726" s="220"/>
      <c r="W726" s="5"/>
      <c r="AE726" s="220"/>
      <c r="AL726" s="5"/>
      <c r="AM726" s="5"/>
      <c r="AT726" s="220"/>
      <c r="BA726" s="5"/>
      <c r="BB726" s="5"/>
    </row>
    <row r="727">
      <c r="A727" s="220"/>
      <c r="H727" s="5"/>
      <c r="I727" s="5"/>
      <c r="P727" s="220"/>
      <c r="W727" s="5"/>
      <c r="AE727" s="220"/>
      <c r="AL727" s="5"/>
      <c r="AM727" s="5"/>
      <c r="AT727" s="220"/>
      <c r="BA727" s="5"/>
      <c r="BB727" s="5"/>
    </row>
    <row r="728">
      <c r="A728" s="220"/>
      <c r="H728" s="5"/>
      <c r="I728" s="5"/>
      <c r="P728" s="220"/>
      <c r="W728" s="5"/>
      <c r="AE728" s="220"/>
      <c r="AL728" s="5"/>
      <c r="AM728" s="5"/>
      <c r="AT728" s="220"/>
      <c r="BA728" s="5"/>
      <c r="BB728" s="5"/>
    </row>
    <row r="729">
      <c r="A729" s="220"/>
      <c r="H729" s="5"/>
      <c r="I729" s="5"/>
      <c r="P729" s="220"/>
      <c r="W729" s="5"/>
      <c r="AE729" s="220"/>
      <c r="AL729" s="5"/>
      <c r="AM729" s="5"/>
      <c r="AT729" s="220"/>
      <c r="BA729" s="5"/>
      <c r="BB729" s="5"/>
    </row>
    <row r="730">
      <c r="A730" s="220"/>
      <c r="H730" s="5"/>
      <c r="I730" s="5"/>
      <c r="P730" s="220"/>
      <c r="W730" s="5"/>
      <c r="AE730" s="220"/>
      <c r="AL730" s="5"/>
      <c r="AM730" s="5"/>
      <c r="AT730" s="220"/>
      <c r="BA730" s="5"/>
      <c r="BB730" s="5"/>
    </row>
    <row r="731">
      <c r="A731" s="220"/>
      <c r="H731" s="5"/>
      <c r="I731" s="5"/>
      <c r="P731" s="220"/>
      <c r="W731" s="5"/>
      <c r="AE731" s="220"/>
      <c r="AL731" s="5"/>
      <c r="AM731" s="5"/>
      <c r="AT731" s="220"/>
      <c r="BA731" s="5"/>
      <c r="BB731" s="5"/>
    </row>
    <row r="732">
      <c r="A732" s="220"/>
      <c r="H732" s="5"/>
      <c r="I732" s="5"/>
      <c r="P732" s="220"/>
      <c r="W732" s="5"/>
      <c r="AE732" s="220"/>
      <c r="AL732" s="5"/>
      <c r="AM732" s="5"/>
      <c r="AT732" s="220"/>
      <c r="BA732" s="5"/>
      <c r="BB732" s="5"/>
    </row>
    <row r="733">
      <c r="A733" s="220"/>
      <c r="H733" s="5"/>
      <c r="I733" s="5"/>
      <c r="P733" s="220"/>
      <c r="W733" s="5"/>
      <c r="AE733" s="220"/>
      <c r="AL733" s="5"/>
      <c r="AM733" s="5"/>
      <c r="AT733" s="220"/>
      <c r="BA733" s="5"/>
      <c r="BB733" s="5"/>
    </row>
    <row r="734">
      <c r="A734" s="220"/>
      <c r="H734" s="5"/>
      <c r="I734" s="5"/>
      <c r="P734" s="220"/>
      <c r="W734" s="5"/>
      <c r="AE734" s="220"/>
      <c r="AL734" s="5"/>
      <c r="AM734" s="5"/>
      <c r="AT734" s="220"/>
      <c r="BA734" s="5"/>
      <c r="BB734" s="5"/>
    </row>
    <row r="735">
      <c r="A735" s="220"/>
      <c r="H735" s="5"/>
      <c r="I735" s="5"/>
      <c r="P735" s="220"/>
      <c r="W735" s="5"/>
      <c r="AE735" s="220"/>
      <c r="AL735" s="5"/>
      <c r="AM735" s="5"/>
      <c r="AT735" s="220"/>
      <c r="BA735" s="5"/>
      <c r="BB735" s="5"/>
    </row>
    <row r="736">
      <c r="A736" s="220"/>
      <c r="H736" s="5"/>
      <c r="I736" s="5"/>
      <c r="P736" s="220"/>
      <c r="W736" s="5"/>
      <c r="AE736" s="220"/>
      <c r="AL736" s="5"/>
      <c r="AM736" s="5"/>
      <c r="AT736" s="220"/>
      <c r="BA736" s="5"/>
      <c r="BB736" s="5"/>
    </row>
    <row r="737">
      <c r="A737" s="220"/>
      <c r="H737" s="5"/>
      <c r="I737" s="5"/>
      <c r="P737" s="220"/>
      <c r="W737" s="5"/>
      <c r="AE737" s="220"/>
      <c r="AL737" s="5"/>
      <c r="AM737" s="5"/>
      <c r="AT737" s="220"/>
      <c r="BA737" s="5"/>
      <c r="BB737" s="5"/>
    </row>
    <row r="738">
      <c r="A738" s="220"/>
      <c r="H738" s="5"/>
      <c r="I738" s="5"/>
      <c r="P738" s="220"/>
      <c r="W738" s="5"/>
      <c r="AE738" s="220"/>
      <c r="AL738" s="5"/>
      <c r="AM738" s="5"/>
      <c r="AT738" s="220"/>
      <c r="BA738" s="5"/>
      <c r="BB738" s="5"/>
    </row>
    <row r="739">
      <c r="A739" s="220"/>
      <c r="H739" s="5"/>
      <c r="I739" s="5"/>
      <c r="P739" s="220"/>
      <c r="W739" s="5"/>
      <c r="AE739" s="220"/>
      <c r="AL739" s="5"/>
      <c r="AM739" s="5"/>
      <c r="AT739" s="220"/>
      <c r="BA739" s="5"/>
      <c r="BB739" s="5"/>
    </row>
    <row r="740">
      <c r="A740" s="220"/>
      <c r="H740" s="5"/>
      <c r="I740" s="5"/>
      <c r="P740" s="220"/>
      <c r="W740" s="5"/>
      <c r="AE740" s="220"/>
      <c r="AL740" s="5"/>
      <c r="AM740" s="5"/>
      <c r="AT740" s="220"/>
      <c r="BA740" s="5"/>
      <c r="BB740" s="5"/>
    </row>
    <row r="741">
      <c r="A741" s="220"/>
      <c r="H741" s="5"/>
      <c r="I741" s="5"/>
      <c r="P741" s="220"/>
      <c r="W741" s="5"/>
      <c r="AE741" s="220"/>
      <c r="AL741" s="5"/>
      <c r="AM741" s="5"/>
      <c r="AT741" s="220"/>
      <c r="BA741" s="5"/>
      <c r="BB741" s="5"/>
    </row>
    <row r="742">
      <c r="A742" s="220"/>
      <c r="H742" s="5"/>
      <c r="I742" s="5"/>
      <c r="P742" s="220"/>
      <c r="W742" s="5"/>
      <c r="AE742" s="220"/>
      <c r="AL742" s="5"/>
      <c r="AM742" s="5"/>
      <c r="AT742" s="220"/>
      <c r="BA742" s="5"/>
      <c r="BB742" s="5"/>
    </row>
    <row r="743">
      <c r="A743" s="220"/>
      <c r="H743" s="5"/>
      <c r="I743" s="5"/>
      <c r="P743" s="220"/>
      <c r="W743" s="5"/>
      <c r="AE743" s="220"/>
      <c r="AL743" s="5"/>
      <c r="AM743" s="5"/>
      <c r="AT743" s="220"/>
      <c r="BA743" s="5"/>
      <c r="BB743" s="5"/>
    </row>
    <row r="744">
      <c r="A744" s="220"/>
      <c r="H744" s="5"/>
      <c r="I744" s="5"/>
      <c r="P744" s="220"/>
      <c r="W744" s="5"/>
      <c r="AE744" s="220"/>
      <c r="AL744" s="5"/>
      <c r="AM744" s="5"/>
      <c r="AT744" s="220"/>
      <c r="BA744" s="5"/>
      <c r="BB744" s="5"/>
    </row>
    <row r="745">
      <c r="A745" s="220"/>
      <c r="H745" s="5"/>
      <c r="I745" s="5"/>
      <c r="P745" s="220"/>
      <c r="W745" s="5"/>
      <c r="AE745" s="220"/>
      <c r="AL745" s="5"/>
      <c r="AM745" s="5"/>
      <c r="AT745" s="220"/>
      <c r="BA745" s="5"/>
      <c r="BB745" s="5"/>
    </row>
    <row r="746">
      <c r="A746" s="220"/>
      <c r="H746" s="5"/>
      <c r="I746" s="5"/>
      <c r="P746" s="220"/>
      <c r="W746" s="5"/>
      <c r="AE746" s="220"/>
      <c r="AL746" s="5"/>
      <c r="AM746" s="5"/>
      <c r="AT746" s="220"/>
      <c r="BA746" s="5"/>
      <c r="BB746" s="5"/>
    </row>
    <row r="747">
      <c r="A747" s="220"/>
      <c r="H747" s="5"/>
      <c r="I747" s="5"/>
      <c r="P747" s="220"/>
      <c r="W747" s="5"/>
      <c r="AE747" s="220"/>
      <c r="AL747" s="5"/>
      <c r="AM747" s="5"/>
      <c r="AT747" s="220"/>
      <c r="BA747" s="5"/>
      <c r="BB747" s="5"/>
    </row>
    <row r="748">
      <c r="A748" s="220"/>
      <c r="H748" s="5"/>
      <c r="I748" s="5"/>
      <c r="P748" s="220"/>
      <c r="W748" s="5"/>
      <c r="AE748" s="220"/>
      <c r="AL748" s="5"/>
      <c r="AM748" s="5"/>
      <c r="AT748" s="220"/>
      <c r="BA748" s="5"/>
      <c r="BB748" s="5"/>
    </row>
    <row r="749">
      <c r="A749" s="220"/>
      <c r="H749" s="5"/>
      <c r="I749" s="5"/>
      <c r="P749" s="220"/>
      <c r="W749" s="5"/>
      <c r="AE749" s="220"/>
      <c r="AL749" s="5"/>
      <c r="AM749" s="5"/>
      <c r="AT749" s="220"/>
      <c r="BA749" s="5"/>
      <c r="BB749" s="5"/>
    </row>
    <row r="750">
      <c r="A750" s="220"/>
      <c r="H750" s="5"/>
      <c r="I750" s="5"/>
      <c r="P750" s="220"/>
      <c r="W750" s="5"/>
      <c r="AE750" s="220"/>
      <c r="AL750" s="5"/>
      <c r="AM750" s="5"/>
      <c r="AT750" s="220"/>
      <c r="BA750" s="5"/>
      <c r="BB750" s="5"/>
    </row>
    <row r="751">
      <c r="A751" s="220"/>
      <c r="H751" s="5"/>
      <c r="I751" s="5"/>
      <c r="P751" s="220"/>
      <c r="W751" s="5"/>
      <c r="AE751" s="220"/>
      <c r="AL751" s="5"/>
      <c r="AM751" s="5"/>
      <c r="AT751" s="220"/>
      <c r="BA751" s="5"/>
      <c r="BB751" s="5"/>
    </row>
    <row r="752">
      <c r="A752" s="220"/>
      <c r="H752" s="5"/>
      <c r="I752" s="5"/>
      <c r="P752" s="220"/>
      <c r="W752" s="5"/>
      <c r="AE752" s="220"/>
      <c r="AL752" s="5"/>
      <c r="AM752" s="5"/>
      <c r="AT752" s="220"/>
      <c r="BA752" s="5"/>
      <c r="BB752" s="5"/>
    </row>
    <row r="753">
      <c r="A753" s="220"/>
      <c r="H753" s="5"/>
      <c r="I753" s="5"/>
      <c r="P753" s="220"/>
      <c r="W753" s="5"/>
      <c r="AE753" s="220"/>
      <c r="AL753" s="5"/>
      <c r="AM753" s="5"/>
      <c r="AT753" s="220"/>
      <c r="BA753" s="5"/>
      <c r="BB753" s="5"/>
    </row>
    <row r="754">
      <c r="A754" s="220"/>
      <c r="H754" s="5"/>
      <c r="I754" s="5"/>
      <c r="P754" s="220"/>
      <c r="W754" s="5"/>
      <c r="AE754" s="220"/>
      <c r="AL754" s="5"/>
      <c r="AM754" s="5"/>
      <c r="AT754" s="220"/>
      <c r="BA754" s="5"/>
      <c r="BB754" s="5"/>
    </row>
    <row r="755">
      <c r="A755" s="220"/>
      <c r="H755" s="5"/>
      <c r="I755" s="5"/>
      <c r="P755" s="220"/>
      <c r="W755" s="5"/>
      <c r="AE755" s="220"/>
      <c r="AL755" s="5"/>
      <c r="AM755" s="5"/>
      <c r="AT755" s="220"/>
      <c r="BA755" s="5"/>
      <c r="BB755" s="5"/>
    </row>
    <row r="756">
      <c r="A756" s="220"/>
      <c r="H756" s="5"/>
      <c r="I756" s="5"/>
      <c r="P756" s="220"/>
      <c r="W756" s="5"/>
      <c r="AE756" s="220"/>
      <c r="AL756" s="5"/>
      <c r="AM756" s="5"/>
      <c r="AT756" s="220"/>
      <c r="BA756" s="5"/>
      <c r="BB756" s="5"/>
    </row>
    <row r="757">
      <c r="A757" s="220"/>
      <c r="H757" s="5"/>
      <c r="I757" s="5"/>
      <c r="P757" s="220"/>
      <c r="W757" s="5"/>
      <c r="AE757" s="220"/>
      <c r="AL757" s="5"/>
      <c r="AM757" s="5"/>
      <c r="AT757" s="220"/>
      <c r="BA757" s="5"/>
      <c r="BB757" s="5"/>
    </row>
    <row r="758">
      <c r="A758" s="220"/>
      <c r="H758" s="5"/>
      <c r="I758" s="5"/>
      <c r="P758" s="220"/>
      <c r="W758" s="5"/>
      <c r="AE758" s="220"/>
      <c r="AL758" s="5"/>
      <c r="AM758" s="5"/>
      <c r="AT758" s="220"/>
      <c r="BA758" s="5"/>
      <c r="BB758" s="5"/>
    </row>
    <row r="759">
      <c r="A759" s="220"/>
      <c r="H759" s="5"/>
      <c r="I759" s="5"/>
      <c r="P759" s="220"/>
      <c r="W759" s="5"/>
      <c r="AE759" s="220"/>
      <c r="AL759" s="5"/>
      <c r="AM759" s="5"/>
      <c r="AT759" s="220"/>
      <c r="BA759" s="5"/>
      <c r="BB759" s="5"/>
    </row>
    <row r="760">
      <c r="A760" s="220"/>
      <c r="H760" s="5"/>
      <c r="I760" s="5"/>
      <c r="P760" s="220"/>
      <c r="W760" s="5"/>
      <c r="AE760" s="220"/>
      <c r="AL760" s="5"/>
      <c r="AM760" s="5"/>
      <c r="AT760" s="220"/>
      <c r="BA760" s="5"/>
      <c r="BB760" s="5"/>
    </row>
    <row r="761">
      <c r="A761" s="220"/>
      <c r="H761" s="5"/>
      <c r="I761" s="5"/>
      <c r="P761" s="220"/>
      <c r="W761" s="5"/>
      <c r="AE761" s="220"/>
      <c r="AL761" s="5"/>
      <c r="AM761" s="5"/>
      <c r="AT761" s="220"/>
      <c r="BA761" s="5"/>
      <c r="BB761" s="5"/>
    </row>
    <row r="762">
      <c r="A762" s="220"/>
      <c r="H762" s="5"/>
      <c r="I762" s="5"/>
      <c r="P762" s="220"/>
      <c r="W762" s="5"/>
      <c r="AE762" s="220"/>
      <c r="AL762" s="5"/>
      <c r="AM762" s="5"/>
      <c r="AT762" s="220"/>
      <c r="BA762" s="5"/>
      <c r="BB762" s="5"/>
    </row>
    <row r="763">
      <c r="A763" s="220"/>
      <c r="H763" s="5"/>
      <c r="I763" s="5"/>
      <c r="P763" s="220"/>
      <c r="W763" s="5"/>
      <c r="AE763" s="220"/>
      <c r="AL763" s="5"/>
      <c r="AM763" s="5"/>
      <c r="AT763" s="220"/>
      <c r="BA763" s="5"/>
      <c r="BB763" s="5"/>
    </row>
    <row r="764">
      <c r="A764" s="220"/>
      <c r="H764" s="5"/>
      <c r="I764" s="5"/>
      <c r="P764" s="220"/>
      <c r="W764" s="5"/>
      <c r="AE764" s="220"/>
      <c r="AL764" s="5"/>
      <c r="AM764" s="5"/>
      <c r="AT764" s="220"/>
      <c r="BA764" s="5"/>
      <c r="BB764" s="5"/>
    </row>
    <row r="765">
      <c r="A765" s="220"/>
      <c r="H765" s="5"/>
      <c r="I765" s="5"/>
      <c r="P765" s="220"/>
      <c r="W765" s="5"/>
      <c r="AE765" s="220"/>
      <c r="AL765" s="5"/>
      <c r="AM765" s="5"/>
      <c r="AT765" s="220"/>
      <c r="BA765" s="5"/>
      <c r="BB765" s="5"/>
    </row>
    <row r="766">
      <c r="A766" s="220"/>
      <c r="H766" s="5"/>
      <c r="I766" s="5"/>
      <c r="P766" s="220"/>
      <c r="W766" s="5"/>
      <c r="AE766" s="220"/>
      <c r="AL766" s="5"/>
      <c r="AM766" s="5"/>
      <c r="AT766" s="220"/>
      <c r="BA766" s="5"/>
      <c r="BB766" s="5"/>
    </row>
    <row r="767">
      <c r="A767" s="220"/>
      <c r="H767" s="5"/>
      <c r="I767" s="5"/>
      <c r="P767" s="220"/>
      <c r="W767" s="5"/>
      <c r="AE767" s="220"/>
      <c r="AL767" s="5"/>
      <c r="AM767" s="5"/>
      <c r="AT767" s="220"/>
      <c r="BA767" s="5"/>
      <c r="BB767" s="5"/>
    </row>
    <row r="768">
      <c r="A768" s="220"/>
      <c r="H768" s="5"/>
      <c r="I768" s="5"/>
      <c r="P768" s="220"/>
      <c r="W768" s="5"/>
      <c r="AE768" s="220"/>
      <c r="AL768" s="5"/>
      <c r="AM768" s="5"/>
      <c r="AT768" s="220"/>
      <c r="BA768" s="5"/>
      <c r="BB768" s="5"/>
    </row>
    <row r="769">
      <c r="A769" s="220"/>
      <c r="H769" s="5"/>
      <c r="I769" s="5"/>
      <c r="P769" s="220"/>
      <c r="W769" s="5"/>
      <c r="AE769" s="220"/>
      <c r="AL769" s="5"/>
      <c r="AM769" s="5"/>
      <c r="AT769" s="220"/>
      <c r="BA769" s="5"/>
      <c r="BB769" s="5"/>
    </row>
    <row r="770">
      <c r="A770" s="220"/>
      <c r="H770" s="5"/>
      <c r="I770" s="5"/>
      <c r="P770" s="220"/>
      <c r="W770" s="5"/>
      <c r="AE770" s="220"/>
      <c r="AL770" s="5"/>
      <c r="AM770" s="5"/>
      <c r="AT770" s="220"/>
      <c r="BA770" s="5"/>
      <c r="BB770" s="5"/>
    </row>
    <row r="771">
      <c r="A771" s="220"/>
      <c r="H771" s="5"/>
      <c r="I771" s="5"/>
      <c r="P771" s="220"/>
      <c r="W771" s="5"/>
      <c r="AE771" s="220"/>
      <c r="AL771" s="5"/>
      <c r="AM771" s="5"/>
      <c r="AT771" s="220"/>
      <c r="BA771" s="5"/>
      <c r="BB771" s="5"/>
    </row>
    <row r="772">
      <c r="A772" s="220"/>
      <c r="H772" s="5"/>
      <c r="I772" s="5"/>
      <c r="P772" s="220"/>
      <c r="W772" s="5"/>
      <c r="AE772" s="220"/>
      <c r="AL772" s="5"/>
      <c r="AM772" s="5"/>
      <c r="AT772" s="220"/>
      <c r="BA772" s="5"/>
      <c r="BB772" s="5"/>
    </row>
    <row r="773">
      <c r="A773" s="220"/>
      <c r="H773" s="5"/>
      <c r="I773" s="5"/>
      <c r="P773" s="220"/>
      <c r="W773" s="5"/>
      <c r="AE773" s="220"/>
      <c r="AL773" s="5"/>
      <c r="AM773" s="5"/>
      <c r="AT773" s="220"/>
      <c r="BA773" s="5"/>
      <c r="BB773" s="5"/>
    </row>
    <row r="774">
      <c r="A774" s="220"/>
      <c r="H774" s="5"/>
      <c r="I774" s="5"/>
      <c r="P774" s="220"/>
      <c r="W774" s="5"/>
      <c r="AE774" s="220"/>
      <c r="AL774" s="5"/>
      <c r="AM774" s="5"/>
      <c r="AT774" s="220"/>
      <c r="BA774" s="5"/>
      <c r="BB774" s="5"/>
    </row>
    <row r="775">
      <c r="A775" s="220"/>
      <c r="H775" s="5"/>
      <c r="I775" s="5"/>
      <c r="P775" s="220"/>
      <c r="W775" s="5"/>
      <c r="AE775" s="220"/>
      <c r="AL775" s="5"/>
      <c r="AM775" s="5"/>
      <c r="AT775" s="220"/>
      <c r="BA775" s="5"/>
      <c r="BB775" s="5"/>
    </row>
    <row r="776">
      <c r="A776" s="220"/>
      <c r="H776" s="5"/>
      <c r="I776" s="5"/>
      <c r="P776" s="220"/>
      <c r="W776" s="5"/>
      <c r="AE776" s="220"/>
      <c r="AL776" s="5"/>
      <c r="AM776" s="5"/>
      <c r="AT776" s="220"/>
      <c r="BA776" s="5"/>
      <c r="BB776" s="5"/>
    </row>
    <row r="777">
      <c r="A777" s="220"/>
      <c r="H777" s="5"/>
      <c r="I777" s="5"/>
      <c r="P777" s="220"/>
      <c r="W777" s="5"/>
      <c r="AE777" s="220"/>
      <c r="AL777" s="5"/>
      <c r="AM777" s="5"/>
      <c r="AT777" s="220"/>
      <c r="BA777" s="5"/>
      <c r="BB777" s="5"/>
    </row>
    <row r="778">
      <c r="A778" s="220"/>
      <c r="H778" s="5"/>
      <c r="I778" s="5"/>
      <c r="P778" s="220"/>
      <c r="W778" s="5"/>
      <c r="AE778" s="220"/>
      <c r="AL778" s="5"/>
      <c r="AM778" s="5"/>
      <c r="AT778" s="220"/>
      <c r="BA778" s="5"/>
      <c r="BB778" s="5"/>
    </row>
    <row r="779">
      <c r="A779" s="220"/>
      <c r="H779" s="5"/>
      <c r="I779" s="5"/>
      <c r="P779" s="220"/>
      <c r="W779" s="5"/>
      <c r="AE779" s="220"/>
      <c r="AL779" s="5"/>
      <c r="AM779" s="5"/>
      <c r="AT779" s="220"/>
      <c r="BA779" s="5"/>
      <c r="BB779" s="5"/>
    </row>
    <row r="780">
      <c r="A780" s="220"/>
      <c r="H780" s="5"/>
      <c r="I780" s="5"/>
      <c r="P780" s="220"/>
      <c r="W780" s="5"/>
      <c r="AE780" s="220"/>
      <c r="AL780" s="5"/>
      <c r="AM780" s="5"/>
      <c r="AT780" s="220"/>
      <c r="BA780" s="5"/>
      <c r="BB780" s="5"/>
    </row>
    <row r="781">
      <c r="A781" s="220"/>
      <c r="H781" s="5"/>
      <c r="I781" s="5"/>
      <c r="P781" s="220"/>
      <c r="W781" s="5"/>
      <c r="AE781" s="220"/>
      <c r="AL781" s="5"/>
      <c r="AM781" s="5"/>
      <c r="AT781" s="220"/>
      <c r="BA781" s="5"/>
      <c r="BB781" s="5"/>
    </row>
    <row r="782">
      <c r="A782" s="220"/>
      <c r="H782" s="5"/>
      <c r="I782" s="5"/>
      <c r="P782" s="220"/>
      <c r="W782" s="5"/>
      <c r="AE782" s="220"/>
      <c r="AL782" s="5"/>
      <c r="AM782" s="5"/>
      <c r="AT782" s="220"/>
      <c r="BA782" s="5"/>
      <c r="BB782" s="5"/>
    </row>
    <row r="783">
      <c r="A783" s="220"/>
      <c r="H783" s="5"/>
      <c r="I783" s="5"/>
      <c r="P783" s="220"/>
      <c r="W783" s="5"/>
      <c r="AE783" s="220"/>
      <c r="AL783" s="5"/>
      <c r="AM783" s="5"/>
      <c r="AT783" s="220"/>
      <c r="BA783" s="5"/>
      <c r="BB783" s="5"/>
    </row>
    <row r="784">
      <c r="A784" s="220"/>
      <c r="H784" s="5"/>
      <c r="I784" s="5"/>
      <c r="P784" s="220"/>
      <c r="W784" s="5"/>
      <c r="AE784" s="220"/>
      <c r="AL784" s="5"/>
      <c r="AM784" s="5"/>
      <c r="AT784" s="220"/>
      <c r="BA784" s="5"/>
      <c r="BB784" s="5"/>
    </row>
    <row r="785">
      <c r="A785" s="220"/>
      <c r="H785" s="5"/>
      <c r="I785" s="5"/>
      <c r="P785" s="220"/>
      <c r="W785" s="5"/>
      <c r="AE785" s="220"/>
      <c r="AL785" s="5"/>
      <c r="AM785" s="5"/>
      <c r="AT785" s="220"/>
      <c r="BA785" s="5"/>
      <c r="BB785" s="5"/>
    </row>
    <row r="786">
      <c r="A786" s="220"/>
      <c r="H786" s="5"/>
      <c r="I786" s="5"/>
      <c r="P786" s="220"/>
      <c r="W786" s="5"/>
      <c r="AE786" s="220"/>
      <c r="AL786" s="5"/>
      <c r="AM786" s="5"/>
      <c r="AT786" s="220"/>
      <c r="BA786" s="5"/>
      <c r="BB786" s="5"/>
    </row>
    <row r="787">
      <c r="A787" s="220"/>
      <c r="H787" s="5"/>
      <c r="I787" s="5"/>
      <c r="P787" s="220"/>
      <c r="W787" s="5"/>
      <c r="AE787" s="220"/>
      <c r="AL787" s="5"/>
      <c r="AM787" s="5"/>
      <c r="AT787" s="220"/>
      <c r="BA787" s="5"/>
      <c r="BB787" s="5"/>
    </row>
    <row r="788">
      <c r="A788" s="220"/>
      <c r="H788" s="5"/>
      <c r="I788" s="5"/>
      <c r="P788" s="220"/>
      <c r="W788" s="5"/>
      <c r="AE788" s="220"/>
      <c r="AL788" s="5"/>
      <c r="AM788" s="5"/>
      <c r="AT788" s="220"/>
      <c r="BA788" s="5"/>
      <c r="BB788" s="5"/>
    </row>
    <row r="789">
      <c r="A789" s="220"/>
      <c r="H789" s="5"/>
      <c r="I789" s="5"/>
      <c r="P789" s="220"/>
      <c r="W789" s="5"/>
      <c r="AE789" s="220"/>
      <c r="AL789" s="5"/>
      <c r="AM789" s="5"/>
      <c r="AT789" s="220"/>
      <c r="BA789" s="5"/>
      <c r="BB789" s="5"/>
    </row>
    <row r="790">
      <c r="A790" s="220"/>
      <c r="H790" s="5"/>
      <c r="I790" s="5"/>
      <c r="P790" s="220"/>
      <c r="W790" s="5"/>
      <c r="AE790" s="220"/>
      <c r="AL790" s="5"/>
      <c r="AM790" s="5"/>
      <c r="AT790" s="220"/>
      <c r="BA790" s="5"/>
      <c r="BB790" s="5"/>
    </row>
    <row r="791">
      <c r="A791" s="220"/>
      <c r="H791" s="5"/>
      <c r="I791" s="5"/>
      <c r="P791" s="220"/>
      <c r="W791" s="5"/>
      <c r="AE791" s="220"/>
      <c r="AL791" s="5"/>
      <c r="AM791" s="5"/>
      <c r="AT791" s="220"/>
      <c r="BA791" s="5"/>
      <c r="BB791" s="5"/>
    </row>
    <row r="792">
      <c r="A792" s="220"/>
      <c r="H792" s="5"/>
      <c r="I792" s="5"/>
      <c r="P792" s="220"/>
      <c r="W792" s="5"/>
      <c r="AE792" s="220"/>
      <c r="AL792" s="5"/>
      <c r="AM792" s="5"/>
      <c r="AT792" s="220"/>
      <c r="BA792" s="5"/>
      <c r="BB792" s="5"/>
    </row>
    <row r="793">
      <c r="A793" s="220"/>
      <c r="H793" s="5"/>
      <c r="I793" s="5"/>
      <c r="P793" s="220"/>
      <c r="W793" s="5"/>
      <c r="AE793" s="220"/>
      <c r="AL793" s="5"/>
      <c r="AM793" s="5"/>
      <c r="AT793" s="220"/>
      <c r="BA793" s="5"/>
      <c r="BB793" s="5"/>
    </row>
    <row r="794">
      <c r="A794" s="220"/>
      <c r="H794" s="5"/>
      <c r="I794" s="5"/>
      <c r="P794" s="220"/>
      <c r="W794" s="5"/>
      <c r="AE794" s="220"/>
      <c r="AL794" s="5"/>
      <c r="AM794" s="5"/>
      <c r="AT794" s="220"/>
      <c r="BA794" s="5"/>
      <c r="BB794" s="5"/>
    </row>
    <row r="795">
      <c r="A795" s="220"/>
      <c r="H795" s="5"/>
      <c r="I795" s="5"/>
      <c r="P795" s="220"/>
      <c r="W795" s="5"/>
      <c r="AE795" s="220"/>
      <c r="AL795" s="5"/>
      <c r="AM795" s="5"/>
      <c r="AT795" s="220"/>
      <c r="BA795" s="5"/>
      <c r="BB795" s="5"/>
    </row>
    <row r="796">
      <c r="A796" s="220"/>
      <c r="H796" s="5"/>
      <c r="I796" s="5"/>
      <c r="P796" s="220"/>
      <c r="W796" s="5"/>
      <c r="AE796" s="220"/>
      <c r="AL796" s="5"/>
      <c r="AM796" s="5"/>
      <c r="AT796" s="220"/>
      <c r="BA796" s="5"/>
      <c r="BB796" s="5"/>
    </row>
    <row r="797">
      <c r="A797" s="220"/>
      <c r="H797" s="5"/>
      <c r="I797" s="5"/>
      <c r="P797" s="220"/>
      <c r="W797" s="5"/>
      <c r="AE797" s="220"/>
      <c r="AL797" s="5"/>
      <c r="AM797" s="5"/>
      <c r="AT797" s="220"/>
      <c r="BA797" s="5"/>
      <c r="BB797" s="5"/>
    </row>
    <row r="798">
      <c r="A798" s="220"/>
      <c r="H798" s="5"/>
      <c r="I798" s="5"/>
      <c r="P798" s="220"/>
      <c r="W798" s="5"/>
      <c r="AE798" s="220"/>
      <c r="AL798" s="5"/>
      <c r="AM798" s="5"/>
      <c r="AT798" s="220"/>
      <c r="BA798" s="5"/>
      <c r="BB798" s="5"/>
    </row>
    <row r="799">
      <c r="A799" s="220"/>
      <c r="H799" s="5"/>
      <c r="I799" s="5"/>
      <c r="P799" s="220"/>
      <c r="W799" s="5"/>
      <c r="AE799" s="220"/>
      <c r="AL799" s="5"/>
      <c r="AM799" s="5"/>
      <c r="AT799" s="220"/>
      <c r="BA799" s="5"/>
      <c r="BB799" s="5"/>
    </row>
    <row r="800">
      <c r="A800" s="220"/>
      <c r="H800" s="5"/>
      <c r="I800" s="5"/>
      <c r="P800" s="220"/>
      <c r="W800" s="5"/>
      <c r="AE800" s="220"/>
      <c r="AL800" s="5"/>
      <c r="AM800" s="5"/>
      <c r="AT800" s="220"/>
      <c r="BA800" s="5"/>
      <c r="BB800" s="5"/>
    </row>
    <row r="801">
      <c r="A801" s="220"/>
      <c r="H801" s="5"/>
      <c r="I801" s="5"/>
      <c r="P801" s="220"/>
      <c r="W801" s="5"/>
      <c r="AE801" s="220"/>
      <c r="AL801" s="5"/>
      <c r="AM801" s="5"/>
      <c r="AT801" s="220"/>
      <c r="BA801" s="5"/>
      <c r="BB801" s="5"/>
    </row>
    <row r="802">
      <c r="A802" s="220"/>
      <c r="H802" s="5"/>
      <c r="I802" s="5"/>
      <c r="P802" s="220"/>
      <c r="W802" s="5"/>
      <c r="AE802" s="220"/>
      <c r="AL802" s="5"/>
      <c r="AM802" s="5"/>
      <c r="AT802" s="220"/>
      <c r="BA802" s="5"/>
      <c r="BB802" s="5"/>
    </row>
    <row r="803">
      <c r="A803" s="220"/>
      <c r="H803" s="5"/>
      <c r="I803" s="5"/>
      <c r="P803" s="220"/>
      <c r="W803" s="5"/>
      <c r="AE803" s="220"/>
      <c r="AL803" s="5"/>
      <c r="AM803" s="5"/>
      <c r="AT803" s="220"/>
      <c r="BA803" s="5"/>
      <c r="BB803" s="5"/>
    </row>
    <row r="804">
      <c r="A804" s="220"/>
      <c r="H804" s="5"/>
      <c r="I804" s="5"/>
      <c r="P804" s="220"/>
      <c r="W804" s="5"/>
      <c r="AE804" s="220"/>
      <c r="AL804" s="5"/>
      <c r="AM804" s="5"/>
      <c r="AT804" s="220"/>
      <c r="BA804" s="5"/>
      <c r="BB804" s="5"/>
    </row>
    <row r="805">
      <c r="A805" s="220"/>
      <c r="H805" s="5"/>
      <c r="I805" s="5"/>
      <c r="P805" s="220"/>
      <c r="W805" s="5"/>
      <c r="AE805" s="220"/>
      <c r="AL805" s="5"/>
      <c r="AM805" s="5"/>
      <c r="AT805" s="220"/>
      <c r="BA805" s="5"/>
      <c r="BB805" s="5"/>
    </row>
    <row r="806">
      <c r="A806" s="220"/>
      <c r="H806" s="5"/>
      <c r="I806" s="5"/>
      <c r="P806" s="220"/>
      <c r="W806" s="5"/>
      <c r="AE806" s="220"/>
      <c r="AL806" s="5"/>
      <c r="AM806" s="5"/>
      <c r="AT806" s="220"/>
      <c r="BA806" s="5"/>
      <c r="BB806" s="5"/>
    </row>
    <row r="807">
      <c r="A807" s="220"/>
      <c r="H807" s="5"/>
      <c r="I807" s="5"/>
      <c r="P807" s="220"/>
      <c r="W807" s="5"/>
      <c r="AE807" s="220"/>
      <c r="AL807" s="5"/>
      <c r="AM807" s="5"/>
      <c r="AT807" s="220"/>
      <c r="BA807" s="5"/>
      <c r="BB807" s="5"/>
    </row>
    <row r="808">
      <c r="A808" s="220"/>
      <c r="H808" s="5"/>
      <c r="I808" s="5"/>
      <c r="P808" s="220"/>
      <c r="W808" s="5"/>
      <c r="AE808" s="220"/>
      <c r="AL808" s="5"/>
      <c r="AM808" s="5"/>
      <c r="AT808" s="220"/>
      <c r="BA808" s="5"/>
      <c r="BB808" s="5"/>
    </row>
    <row r="809">
      <c r="A809" s="220"/>
      <c r="H809" s="5"/>
      <c r="I809" s="5"/>
      <c r="P809" s="220"/>
      <c r="W809" s="5"/>
      <c r="AE809" s="220"/>
      <c r="AL809" s="5"/>
      <c r="AM809" s="5"/>
      <c r="AT809" s="220"/>
      <c r="BA809" s="5"/>
      <c r="BB809" s="5"/>
    </row>
    <row r="810">
      <c r="A810" s="220"/>
      <c r="H810" s="5"/>
      <c r="I810" s="5"/>
      <c r="P810" s="220"/>
      <c r="W810" s="5"/>
      <c r="AE810" s="220"/>
      <c r="AL810" s="5"/>
      <c r="AM810" s="5"/>
      <c r="AT810" s="220"/>
      <c r="BA810" s="5"/>
      <c r="BB810" s="5"/>
    </row>
    <row r="811">
      <c r="A811" s="220"/>
      <c r="H811" s="5"/>
      <c r="I811" s="5"/>
      <c r="P811" s="220"/>
      <c r="W811" s="5"/>
      <c r="AE811" s="220"/>
      <c r="AL811" s="5"/>
      <c r="AM811" s="5"/>
      <c r="AT811" s="220"/>
      <c r="BA811" s="5"/>
      <c r="BB811" s="5"/>
    </row>
    <row r="812">
      <c r="A812" s="220"/>
      <c r="H812" s="5"/>
      <c r="I812" s="5"/>
      <c r="P812" s="220"/>
      <c r="W812" s="5"/>
      <c r="AE812" s="220"/>
      <c r="AL812" s="5"/>
      <c r="AM812" s="5"/>
      <c r="AT812" s="220"/>
      <c r="BA812" s="5"/>
      <c r="BB812" s="5"/>
    </row>
    <row r="813">
      <c r="A813" s="220"/>
      <c r="H813" s="5"/>
      <c r="I813" s="5"/>
      <c r="P813" s="220"/>
      <c r="W813" s="5"/>
      <c r="AE813" s="220"/>
      <c r="AL813" s="5"/>
      <c r="AM813" s="5"/>
      <c r="AT813" s="220"/>
      <c r="BA813" s="5"/>
      <c r="BB813" s="5"/>
    </row>
    <row r="814">
      <c r="A814" s="220"/>
      <c r="H814" s="5"/>
      <c r="I814" s="5"/>
      <c r="P814" s="220"/>
      <c r="W814" s="5"/>
      <c r="AE814" s="220"/>
      <c r="AL814" s="5"/>
      <c r="AM814" s="5"/>
      <c r="AT814" s="220"/>
      <c r="BA814" s="5"/>
      <c r="BB814" s="5"/>
    </row>
    <row r="815">
      <c r="A815" s="220"/>
      <c r="H815" s="5"/>
      <c r="I815" s="5"/>
      <c r="P815" s="220"/>
      <c r="W815" s="5"/>
      <c r="AE815" s="220"/>
      <c r="AL815" s="5"/>
      <c r="AM815" s="5"/>
      <c r="AT815" s="220"/>
      <c r="BA815" s="5"/>
      <c r="BB815" s="5"/>
    </row>
    <row r="816">
      <c r="A816" s="220"/>
      <c r="H816" s="5"/>
      <c r="I816" s="5"/>
      <c r="P816" s="220"/>
      <c r="W816" s="5"/>
      <c r="AE816" s="220"/>
      <c r="AL816" s="5"/>
      <c r="AM816" s="5"/>
      <c r="AT816" s="220"/>
      <c r="BA816" s="5"/>
      <c r="BB816" s="5"/>
    </row>
    <row r="817">
      <c r="A817" s="220"/>
      <c r="H817" s="5"/>
      <c r="I817" s="5"/>
      <c r="P817" s="220"/>
      <c r="W817" s="5"/>
      <c r="AE817" s="220"/>
      <c r="AL817" s="5"/>
      <c r="AM817" s="5"/>
      <c r="AT817" s="220"/>
      <c r="BA817" s="5"/>
      <c r="BB817" s="5"/>
    </row>
    <row r="818">
      <c r="A818" s="220"/>
      <c r="H818" s="5"/>
      <c r="I818" s="5"/>
      <c r="P818" s="220"/>
      <c r="W818" s="5"/>
      <c r="AE818" s="220"/>
      <c r="AL818" s="5"/>
      <c r="AM818" s="5"/>
      <c r="AT818" s="220"/>
      <c r="BA818" s="5"/>
      <c r="BB818" s="5"/>
    </row>
    <row r="819">
      <c r="A819" s="220"/>
      <c r="H819" s="5"/>
      <c r="I819" s="5"/>
      <c r="P819" s="220"/>
      <c r="W819" s="5"/>
      <c r="AE819" s="220"/>
      <c r="AL819" s="5"/>
      <c r="AM819" s="5"/>
      <c r="AT819" s="220"/>
      <c r="BA819" s="5"/>
      <c r="BB819" s="5"/>
    </row>
    <row r="820">
      <c r="A820" s="220"/>
      <c r="H820" s="5"/>
      <c r="I820" s="5"/>
      <c r="P820" s="220"/>
      <c r="W820" s="5"/>
      <c r="AE820" s="220"/>
      <c r="AL820" s="5"/>
      <c r="AM820" s="5"/>
      <c r="AT820" s="220"/>
      <c r="BA820" s="5"/>
      <c r="BB820" s="5"/>
    </row>
    <row r="821">
      <c r="A821" s="220"/>
      <c r="H821" s="5"/>
      <c r="I821" s="5"/>
      <c r="P821" s="220"/>
      <c r="W821" s="5"/>
      <c r="AE821" s="220"/>
      <c r="AL821" s="5"/>
      <c r="AM821" s="5"/>
      <c r="AT821" s="220"/>
      <c r="BA821" s="5"/>
      <c r="BB821" s="5"/>
    </row>
    <row r="822">
      <c r="A822" s="220"/>
      <c r="H822" s="5"/>
      <c r="I822" s="5"/>
      <c r="P822" s="220"/>
      <c r="W822" s="5"/>
      <c r="AE822" s="220"/>
      <c r="AL822" s="5"/>
      <c r="AM822" s="5"/>
      <c r="AT822" s="220"/>
      <c r="BA822" s="5"/>
      <c r="BB822" s="5"/>
    </row>
    <row r="823">
      <c r="A823" s="220"/>
      <c r="H823" s="5"/>
      <c r="I823" s="5"/>
      <c r="P823" s="220"/>
      <c r="W823" s="5"/>
      <c r="AE823" s="220"/>
      <c r="AL823" s="5"/>
      <c r="AM823" s="5"/>
      <c r="AT823" s="220"/>
      <c r="BA823" s="5"/>
      <c r="BB823" s="5"/>
    </row>
    <row r="824">
      <c r="A824" s="220"/>
      <c r="H824" s="5"/>
      <c r="I824" s="5"/>
      <c r="P824" s="220"/>
      <c r="W824" s="5"/>
      <c r="AE824" s="220"/>
      <c r="AL824" s="5"/>
      <c r="AM824" s="5"/>
      <c r="AT824" s="220"/>
      <c r="BA824" s="5"/>
      <c r="BB824" s="5"/>
    </row>
    <row r="825">
      <c r="A825" s="220"/>
      <c r="H825" s="5"/>
      <c r="I825" s="5"/>
      <c r="P825" s="220"/>
      <c r="W825" s="5"/>
      <c r="AE825" s="220"/>
      <c r="AL825" s="5"/>
      <c r="AM825" s="5"/>
      <c r="AT825" s="220"/>
      <c r="BA825" s="5"/>
      <c r="BB825" s="5"/>
    </row>
    <row r="826">
      <c r="A826" s="220"/>
      <c r="H826" s="5"/>
      <c r="I826" s="5"/>
      <c r="P826" s="220"/>
      <c r="W826" s="5"/>
      <c r="AE826" s="220"/>
      <c r="AL826" s="5"/>
      <c r="AM826" s="5"/>
      <c r="AT826" s="220"/>
      <c r="BA826" s="5"/>
      <c r="BB826" s="5"/>
    </row>
    <row r="827">
      <c r="A827" s="220"/>
      <c r="H827" s="5"/>
      <c r="I827" s="5"/>
      <c r="P827" s="220"/>
      <c r="W827" s="5"/>
      <c r="AE827" s="220"/>
      <c r="AL827" s="5"/>
      <c r="AM827" s="5"/>
      <c r="AT827" s="220"/>
      <c r="BA827" s="5"/>
      <c r="BB827" s="5"/>
    </row>
    <row r="828">
      <c r="A828" s="220"/>
      <c r="H828" s="5"/>
      <c r="I828" s="5"/>
      <c r="P828" s="220"/>
      <c r="W828" s="5"/>
      <c r="AE828" s="220"/>
      <c r="AL828" s="5"/>
      <c r="AM828" s="5"/>
      <c r="AT828" s="220"/>
      <c r="BA828" s="5"/>
      <c r="BB828" s="5"/>
    </row>
    <row r="829">
      <c r="A829" s="220"/>
      <c r="H829" s="5"/>
      <c r="I829" s="5"/>
      <c r="P829" s="220"/>
      <c r="W829" s="5"/>
      <c r="AE829" s="220"/>
      <c r="AL829" s="5"/>
      <c r="AM829" s="5"/>
      <c r="AT829" s="220"/>
      <c r="BA829" s="5"/>
      <c r="BB829" s="5"/>
    </row>
    <row r="830">
      <c r="A830" s="220"/>
      <c r="H830" s="5"/>
      <c r="I830" s="5"/>
      <c r="P830" s="220"/>
      <c r="W830" s="5"/>
      <c r="AE830" s="220"/>
      <c r="AL830" s="5"/>
      <c r="AM830" s="5"/>
      <c r="AT830" s="220"/>
      <c r="BA830" s="5"/>
      <c r="BB830" s="5"/>
    </row>
    <row r="831">
      <c r="A831" s="220"/>
      <c r="H831" s="5"/>
      <c r="I831" s="5"/>
      <c r="P831" s="220"/>
      <c r="W831" s="5"/>
      <c r="AE831" s="220"/>
      <c r="AL831" s="5"/>
      <c r="AM831" s="5"/>
      <c r="AT831" s="220"/>
      <c r="BA831" s="5"/>
      <c r="BB831" s="5"/>
    </row>
    <row r="832">
      <c r="A832" s="220"/>
      <c r="H832" s="5"/>
      <c r="I832" s="5"/>
      <c r="P832" s="220"/>
      <c r="W832" s="5"/>
      <c r="AE832" s="220"/>
      <c r="AL832" s="5"/>
      <c r="AM832" s="5"/>
      <c r="AT832" s="220"/>
      <c r="BA832" s="5"/>
      <c r="BB832" s="5"/>
    </row>
    <row r="833">
      <c r="A833" s="220"/>
      <c r="H833" s="5"/>
      <c r="I833" s="5"/>
      <c r="P833" s="220"/>
      <c r="W833" s="5"/>
      <c r="AE833" s="220"/>
      <c r="AL833" s="5"/>
      <c r="AM833" s="5"/>
      <c r="AT833" s="220"/>
      <c r="BA833" s="5"/>
      <c r="BB833" s="5"/>
    </row>
    <row r="834">
      <c r="A834" s="220"/>
      <c r="H834" s="5"/>
      <c r="I834" s="5"/>
      <c r="P834" s="220"/>
      <c r="W834" s="5"/>
      <c r="AE834" s="220"/>
      <c r="AL834" s="5"/>
      <c r="AM834" s="5"/>
      <c r="AT834" s="220"/>
      <c r="BA834" s="5"/>
      <c r="BB834" s="5"/>
    </row>
    <row r="835">
      <c r="A835" s="220"/>
      <c r="H835" s="5"/>
      <c r="I835" s="5"/>
      <c r="P835" s="220"/>
      <c r="W835" s="5"/>
      <c r="AE835" s="220"/>
      <c r="AL835" s="5"/>
      <c r="AM835" s="5"/>
      <c r="AT835" s="220"/>
      <c r="BA835" s="5"/>
      <c r="BB835" s="5"/>
    </row>
    <row r="836">
      <c r="A836" s="220"/>
      <c r="H836" s="5"/>
      <c r="I836" s="5"/>
      <c r="P836" s="220"/>
      <c r="W836" s="5"/>
      <c r="AE836" s="220"/>
      <c r="AL836" s="5"/>
      <c r="AM836" s="5"/>
      <c r="AT836" s="220"/>
      <c r="BA836" s="5"/>
      <c r="BB836" s="5"/>
    </row>
    <row r="837">
      <c r="A837" s="220"/>
      <c r="H837" s="5"/>
      <c r="I837" s="5"/>
      <c r="P837" s="220"/>
      <c r="W837" s="5"/>
      <c r="AE837" s="220"/>
      <c r="AL837" s="5"/>
      <c r="AM837" s="5"/>
      <c r="AT837" s="220"/>
      <c r="BA837" s="5"/>
      <c r="BB837" s="5"/>
    </row>
    <row r="838">
      <c r="A838" s="220"/>
      <c r="H838" s="5"/>
      <c r="I838" s="5"/>
      <c r="P838" s="220"/>
      <c r="W838" s="5"/>
      <c r="AE838" s="220"/>
      <c r="AL838" s="5"/>
      <c r="AM838" s="5"/>
      <c r="AT838" s="220"/>
      <c r="BA838" s="5"/>
      <c r="BB838" s="5"/>
    </row>
    <row r="839">
      <c r="A839" s="220"/>
      <c r="H839" s="5"/>
      <c r="I839" s="5"/>
      <c r="P839" s="220"/>
      <c r="W839" s="5"/>
      <c r="AE839" s="220"/>
      <c r="AL839" s="5"/>
      <c r="AM839" s="5"/>
      <c r="AT839" s="220"/>
      <c r="BA839" s="5"/>
      <c r="BB839" s="5"/>
    </row>
    <row r="840">
      <c r="A840" s="220"/>
      <c r="H840" s="5"/>
      <c r="I840" s="5"/>
      <c r="P840" s="220"/>
      <c r="W840" s="5"/>
      <c r="AE840" s="220"/>
      <c r="AL840" s="5"/>
      <c r="AM840" s="5"/>
      <c r="AT840" s="220"/>
      <c r="BA840" s="5"/>
      <c r="BB840" s="5"/>
    </row>
    <row r="841">
      <c r="A841" s="220"/>
      <c r="H841" s="5"/>
      <c r="I841" s="5"/>
      <c r="P841" s="220"/>
      <c r="W841" s="5"/>
      <c r="AE841" s="220"/>
      <c r="AL841" s="5"/>
      <c r="AM841" s="5"/>
      <c r="AT841" s="220"/>
      <c r="BA841" s="5"/>
      <c r="BB841" s="5"/>
    </row>
    <row r="842">
      <c r="A842" s="220"/>
      <c r="H842" s="5"/>
      <c r="I842" s="5"/>
      <c r="P842" s="220"/>
      <c r="W842" s="5"/>
      <c r="AE842" s="220"/>
      <c r="AL842" s="5"/>
      <c r="AM842" s="5"/>
      <c r="AT842" s="220"/>
      <c r="BA842" s="5"/>
      <c r="BB842" s="5"/>
    </row>
    <row r="843">
      <c r="A843" s="220"/>
      <c r="H843" s="5"/>
      <c r="I843" s="5"/>
      <c r="P843" s="220"/>
      <c r="W843" s="5"/>
      <c r="AE843" s="220"/>
      <c r="AL843" s="5"/>
      <c r="AM843" s="5"/>
      <c r="AT843" s="220"/>
      <c r="BA843" s="5"/>
      <c r="BB843" s="5"/>
    </row>
    <row r="844">
      <c r="A844" s="220"/>
      <c r="H844" s="5"/>
      <c r="I844" s="5"/>
      <c r="P844" s="220"/>
      <c r="W844" s="5"/>
      <c r="AE844" s="220"/>
      <c r="AL844" s="5"/>
      <c r="AM844" s="5"/>
      <c r="AT844" s="220"/>
      <c r="BA844" s="5"/>
      <c r="BB844" s="5"/>
    </row>
    <row r="845">
      <c r="A845" s="220"/>
      <c r="H845" s="5"/>
      <c r="I845" s="5"/>
      <c r="P845" s="220"/>
      <c r="W845" s="5"/>
      <c r="AE845" s="220"/>
      <c r="AL845" s="5"/>
      <c r="AM845" s="5"/>
      <c r="AT845" s="220"/>
      <c r="BA845" s="5"/>
      <c r="BB845" s="5"/>
    </row>
    <row r="846">
      <c r="A846" s="220"/>
      <c r="H846" s="5"/>
      <c r="I846" s="5"/>
      <c r="P846" s="220"/>
      <c r="W846" s="5"/>
      <c r="AE846" s="220"/>
      <c r="AL846" s="5"/>
      <c r="AM846" s="5"/>
      <c r="AT846" s="220"/>
      <c r="BA846" s="5"/>
      <c r="BB846" s="5"/>
    </row>
    <row r="847">
      <c r="A847" s="220"/>
      <c r="H847" s="5"/>
      <c r="I847" s="5"/>
      <c r="P847" s="220"/>
      <c r="W847" s="5"/>
      <c r="AE847" s="220"/>
      <c r="AL847" s="5"/>
      <c r="AM847" s="5"/>
      <c r="AT847" s="220"/>
      <c r="BA847" s="5"/>
      <c r="BB847" s="5"/>
    </row>
    <row r="848">
      <c r="A848" s="220"/>
      <c r="H848" s="5"/>
      <c r="I848" s="5"/>
      <c r="P848" s="220"/>
      <c r="W848" s="5"/>
      <c r="AE848" s="220"/>
      <c r="AL848" s="5"/>
      <c r="AM848" s="5"/>
      <c r="AT848" s="220"/>
      <c r="BA848" s="5"/>
      <c r="BB848" s="5"/>
    </row>
    <row r="849">
      <c r="A849" s="220"/>
      <c r="H849" s="5"/>
      <c r="I849" s="5"/>
      <c r="P849" s="220"/>
      <c r="W849" s="5"/>
      <c r="AE849" s="220"/>
      <c r="AL849" s="5"/>
      <c r="AM849" s="5"/>
      <c r="AT849" s="220"/>
      <c r="BA849" s="5"/>
      <c r="BB849" s="5"/>
    </row>
    <row r="850">
      <c r="A850" s="220"/>
      <c r="H850" s="5"/>
      <c r="I850" s="5"/>
      <c r="P850" s="220"/>
      <c r="W850" s="5"/>
      <c r="AE850" s="220"/>
      <c r="AL850" s="5"/>
      <c r="AM850" s="5"/>
      <c r="AT850" s="220"/>
      <c r="BA850" s="5"/>
      <c r="BB850" s="5"/>
    </row>
    <row r="851">
      <c r="A851" s="220"/>
      <c r="H851" s="5"/>
      <c r="I851" s="5"/>
      <c r="P851" s="220"/>
      <c r="W851" s="5"/>
      <c r="AE851" s="220"/>
      <c r="AL851" s="5"/>
      <c r="AM851" s="5"/>
      <c r="AT851" s="220"/>
      <c r="BA851" s="5"/>
      <c r="BB851" s="5"/>
    </row>
    <row r="852">
      <c r="A852" s="220"/>
      <c r="H852" s="5"/>
      <c r="I852" s="5"/>
      <c r="P852" s="220"/>
      <c r="W852" s="5"/>
      <c r="AE852" s="220"/>
      <c r="AL852" s="5"/>
      <c r="AM852" s="5"/>
      <c r="AT852" s="220"/>
      <c r="BA852" s="5"/>
      <c r="BB852" s="5"/>
    </row>
    <row r="853">
      <c r="A853" s="220"/>
      <c r="H853" s="5"/>
      <c r="I853" s="5"/>
      <c r="P853" s="220"/>
      <c r="W853" s="5"/>
      <c r="AE853" s="220"/>
      <c r="AL853" s="5"/>
      <c r="AM853" s="5"/>
      <c r="AT853" s="220"/>
      <c r="BA853" s="5"/>
      <c r="BB853" s="5"/>
    </row>
    <row r="854">
      <c r="A854" s="220"/>
      <c r="H854" s="5"/>
      <c r="I854" s="5"/>
      <c r="P854" s="220"/>
      <c r="W854" s="5"/>
      <c r="AE854" s="220"/>
      <c r="AL854" s="5"/>
      <c r="AM854" s="5"/>
      <c r="AT854" s="220"/>
      <c r="BA854" s="5"/>
      <c r="BB854" s="5"/>
    </row>
    <row r="855">
      <c r="A855" s="220"/>
      <c r="H855" s="5"/>
      <c r="I855" s="5"/>
      <c r="P855" s="220"/>
      <c r="W855" s="5"/>
      <c r="AE855" s="220"/>
      <c r="AL855" s="5"/>
      <c r="AM855" s="5"/>
      <c r="AT855" s="220"/>
      <c r="BA855" s="5"/>
      <c r="BB855" s="5"/>
    </row>
    <row r="856">
      <c r="A856" s="220"/>
      <c r="H856" s="5"/>
      <c r="I856" s="5"/>
      <c r="P856" s="220"/>
      <c r="W856" s="5"/>
      <c r="AE856" s="220"/>
      <c r="AL856" s="5"/>
      <c r="AM856" s="5"/>
      <c r="AT856" s="220"/>
      <c r="BA856" s="5"/>
      <c r="BB856" s="5"/>
    </row>
    <row r="857">
      <c r="A857" s="220"/>
      <c r="H857" s="5"/>
      <c r="I857" s="5"/>
      <c r="P857" s="220"/>
      <c r="W857" s="5"/>
      <c r="AE857" s="220"/>
      <c r="AL857" s="5"/>
      <c r="AM857" s="5"/>
      <c r="AT857" s="220"/>
      <c r="BA857" s="5"/>
      <c r="BB857" s="5"/>
    </row>
    <row r="858">
      <c r="A858" s="220"/>
      <c r="H858" s="5"/>
      <c r="I858" s="5"/>
      <c r="P858" s="220"/>
      <c r="W858" s="5"/>
      <c r="AE858" s="220"/>
      <c r="AL858" s="5"/>
      <c r="AM858" s="5"/>
      <c r="AT858" s="220"/>
      <c r="BA858" s="5"/>
      <c r="BB858" s="5"/>
    </row>
    <row r="859">
      <c r="A859" s="220"/>
      <c r="H859" s="5"/>
      <c r="I859" s="5"/>
      <c r="P859" s="220"/>
      <c r="W859" s="5"/>
      <c r="AE859" s="220"/>
      <c r="AL859" s="5"/>
      <c r="AM859" s="5"/>
      <c r="AT859" s="220"/>
      <c r="BA859" s="5"/>
      <c r="BB859" s="5"/>
    </row>
    <row r="860">
      <c r="A860" s="220"/>
      <c r="H860" s="5"/>
      <c r="I860" s="5"/>
      <c r="P860" s="220"/>
      <c r="W860" s="5"/>
      <c r="AE860" s="220"/>
      <c r="AL860" s="5"/>
      <c r="AM860" s="5"/>
      <c r="AT860" s="220"/>
      <c r="BA860" s="5"/>
      <c r="BB860" s="5"/>
    </row>
    <row r="861">
      <c r="A861" s="220"/>
      <c r="H861" s="5"/>
      <c r="I861" s="5"/>
      <c r="P861" s="220"/>
      <c r="W861" s="5"/>
      <c r="AE861" s="220"/>
      <c r="AL861" s="5"/>
      <c r="AM861" s="5"/>
      <c r="AT861" s="220"/>
      <c r="BA861" s="5"/>
      <c r="BB861" s="5"/>
    </row>
    <row r="862">
      <c r="A862" s="220"/>
      <c r="H862" s="5"/>
      <c r="I862" s="5"/>
      <c r="P862" s="220"/>
      <c r="W862" s="5"/>
      <c r="AE862" s="220"/>
      <c r="AL862" s="5"/>
      <c r="AM862" s="5"/>
      <c r="AT862" s="220"/>
      <c r="BA862" s="5"/>
      <c r="BB862" s="5"/>
    </row>
    <row r="863">
      <c r="A863" s="220"/>
      <c r="H863" s="5"/>
      <c r="I863" s="5"/>
      <c r="P863" s="220"/>
      <c r="W863" s="5"/>
      <c r="AE863" s="220"/>
      <c r="AL863" s="5"/>
      <c r="AM863" s="5"/>
      <c r="AT863" s="220"/>
      <c r="BA863" s="5"/>
      <c r="BB863" s="5"/>
    </row>
    <row r="864">
      <c r="A864" s="220"/>
      <c r="H864" s="5"/>
      <c r="I864" s="5"/>
      <c r="P864" s="220"/>
      <c r="W864" s="5"/>
      <c r="AE864" s="220"/>
      <c r="AL864" s="5"/>
      <c r="AM864" s="5"/>
      <c r="AT864" s="220"/>
      <c r="BA864" s="5"/>
      <c r="BB864" s="5"/>
    </row>
    <row r="865">
      <c r="A865" s="220"/>
      <c r="H865" s="5"/>
      <c r="I865" s="5"/>
      <c r="P865" s="220"/>
      <c r="W865" s="5"/>
      <c r="AE865" s="220"/>
      <c r="AL865" s="5"/>
      <c r="AM865" s="5"/>
      <c r="AT865" s="220"/>
      <c r="BA865" s="5"/>
      <c r="BB865" s="5"/>
    </row>
    <row r="866">
      <c r="A866" s="220"/>
      <c r="H866" s="5"/>
      <c r="I866" s="5"/>
      <c r="P866" s="220"/>
      <c r="W866" s="5"/>
      <c r="AE866" s="220"/>
      <c r="AL866" s="5"/>
      <c r="AM866" s="5"/>
      <c r="AT866" s="220"/>
      <c r="BA866" s="5"/>
      <c r="BB866" s="5"/>
    </row>
    <row r="867">
      <c r="A867" s="220"/>
      <c r="H867" s="5"/>
      <c r="I867" s="5"/>
      <c r="P867" s="220"/>
      <c r="W867" s="5"/>
      <c r="AE867" s="220"/>
      <c r="AL867" s="5"/>
      <c r="AM867" s="5"/>
      <c r="AT867" s="220"/>
      <c r="BA867" s="5"/>
      <c r="BB867" s="5"/>
    </row>
    <row r="868">
      <c r="A868" s="220"/>
      <c r="H868" s="5"/>
      <c r="I868" s="5"/>
      <c r="P868" s="220"/>
      <c r="W868" s="5"/>
      <c r="AE868" s="220"/>
      <c r="AL868" s="5"/>
      <c r="AM868" s="5"/>
      <c r="AT868" s="220"/>
      <c r="BA868" s="5"/>
      <c r="BB868" s="5"/>
    </row>
    <row r="869">
      <c r="A869" s="220"/>
      <c r="H869" s="5"/>
      <c r="I869" s="5"/>
      <c r="P869" s="220"/>
      <c r="W869" s="5"/>
      <c r="AE869" s="220"/>
      <c r="AL869" s="5"/>
      <c r="AM869" s="5"/>
      <c r="AT869" s="220"/>
      <c r="BA869" s="5"/>
      <c r="BB869" s="5"/>
    </row>
    <row r="870">
      <c r="A870" s="220"/>
      <c r="H870" s="5"/>
      <c r="I870" s="5"/>
      <c r="P870" s="220"/>
      <c r="W870" s="5"/>
      <c r="AE870" s="220"/>
      <c r="AL870" s="5"/>
      <c r="AM870" s="5"/>
      <c r="AT870" s="220"/>
      <c r="BA870" s="5"/>
      <c r="BB870" s="5"/>
    </row>
    <row r="871">
      <c r="A871" s="220"/>
      <c r="H871" s="5"/>
      <c r="I871" s="5"/>
      <c r="P871" s="220"/>
      <c r="W871" s="5"/>
      <c r="AE871" s="220"/>
      <c r="AL871" s="5"/>
      <c r="AM871" s="5"/>
      <c r="AT871" s="220"/>
      <c r="BA871" s="5"/>
      <c r="BB871" s="5"/>
    </row>
    <row r="872">
      <c r="A872" s="220"/>
      <c r="H872" s="5"/>
      <c r="I872" s="5"/>
      <c r="P872" s="220"/>
      <c r="W872" s="5"/>
      <c r="AE872" s="220"/>
      <c r="AL872" s="5"/>
      <c r="AM872" s="5"/>
      <c r="AT872" s="220"/>
      <c r="BA872" s="5"/>
      <c r="BB872" s="5"/>
    </row>
    <row r="873">
      <c r="A873" s="220"/>
      <c r="H873" s="5"/>
      <c r="I873" s="5"/>
      <c r="P873" s="220"/>
      <c r="W873" s="5"/>
      <c r="AE873" s="220"/>
      <c r="AL873" s="5"/>
      <c r="AM873" s="5"/>
      <c r="AT873" s="220"/>
      <c r="BA873" s="5"/>
      <c r="BB873" s="5"/>
    </row>
    <row r="874">
      <c r="A874" s="220"/>
      <c r="H874" s="5"/>
      <c r="I874" s="5"/>
      <c r="P874" s="220"/>
      <c r="W874" s="5"/>
      <c r="AE874" s="220"/>
      <c r="AL874" s="5"/>
      <c r="AM874" s="5"/>
      <c r="AT874" s="220"/>
      <c r="BA874" s="5"/>
      <c r="BB874" s="5"/>
    </row>
    <row r="875">
      <c r="A875" s="220"/>
      <c r="H875" s="5"/>
      <c r="I875" s="5"/>
      <c r="P875" s="220"/>
      <c r="W875" s="5"/>
      <c r="AE875" s="220"/>
      <c r="AL875" s="5"/>
      <c r="AM875" s="5"/>
      <c r="AT875" s="220"/>
      <c r="BA875" s="5"/>
      <c r="BB875" s="5"/>
    </row>
    <row r="876">
      <c r="A876" s="220"/>
      <c r="H876" s="5"/>
      <c r="I876" s="5"/>
      <c r="P876" s="220"/>
      <c r="W876" s="5"/>
      <c r="AE876" s="220"/>
      <c r="AL876" s="5"/>
      <c r="AM876" s="5"/>
      <c r="AT876" s="220"/>
      <c r="BA876" s="5"/>
      <c r="BB876" s="5"/>
    </row>
    <row r="877">
      <c r="A877" s="220"/>
      <c r="H877" s="5"/>
      <c r="I877" s="5"/>
      <c r="P877" s="220"/>
      <c r="W877" s="5"/>
      <c r="AE877" s="220"/>
      <c r="AL877" s="5"/>
      <c r="AM877" s="5"/>
      <c r="AT877" s="220"/>
      <c r="BA877" s="5"/>
      <c r="BB877" s="5"/>
    </row>
    <row r="878">
      <c r="A878" s="220"/>
      <c r="H878" s="5"/>
      <c r="I878" s="5"/>
      <c r="P878" s="220"/>
      <c r="W878" s="5"/>
      <c r="AE878" s="220"/>
      <c r="AL878" s="5"/>
      <c r="AM878" s="5"/>
      <c r="AT878" s="220"/>
      <c r="BA878" s="5"/>
      <c r="BB878" s="5"/>
    </row>
    <row r="879">
      <c r="A879" s="220"/>
      <c r="H879" s="5"/>
      <c r="I879" s="5"/>
      <c r="P879" s="220"/>
      <c r="W879" s="5"/>
      <c r="AE879" s="220"/>
      <c r="AL879" s="5"/>
      <c r="AM879" s="5"/>
      <c r="AT879" s="220"/>
      <c r="BA879" s="5"/>
      <c r="BB879" s="5"/>
    </row>
    <row r="880">
      <c r="A880" s="220"/>
      <c r="H880" s="5"/>
      <c r="I880" s="5"/>
      <c r="P880" s="220"/>
      <c r="W880" s="5"/>
      <c r="AE880" s="220"/>
      <c r="AL880" s="5"/>
      <c r="AM880" s="5"/>
      <c r="AT880" s="220"/>
      <c r="BA880" s="5"/>
      <c r="BB880" s="5"/>
    </row>
    <row r="881">
      <c r="A881" s="220"/>
      <c r="H881" s="5"/>
      <c r="I881" s="5"/>
      <c r="P881" s="220"/>
      <c r="W881" s="5"/>
      <c r="AE881" s="220"/>
      <c r="AL881" s="5"/>
      <c r="AM881" s="5"/>
      <c r="AT881" s="220"/>
      <c r="BA881" s="5"/>
      <c r="BB881" s="5"/>
    </row>
    <row r="882">
      <c r="A882" s="220"/>
      <c r="H882" s="5"/>
      <c r="I882" s="5"/>
      <c r="P882" s="220"/>
      <c r="W882" s="5"/>
      <c r="AE882" s="220"/>
      <c r="AL882" s="5"/>
      <c r="AM882" s="5"/>
      <c r="AT882" s="220"/>
      <c r="BA882" s="5"/>
      <c r="BB882" s="5"/>
    </row>
    <row r="883">
      <c r="A883" s="220"/>
      <c r="H883" s="5"/>
      <c r="I883" s="5"/>
      <c r="P883" s="220"/>
      <c r="W883" s="5"/>
      <c r="AE883" s="220"/>
      <c r="AL883" s="5"/>
      <c r="AM883" s="5"/>
      <c r="AT883" s="220"/>
      <c r="BA883" s="5"/>
      <c r="BB883" s="5"/>
    </row>
    <row r="884">
      <c r="A884" s="220"/>
      <c r="H884" s="5"/>
      <c r="I884" s="5"/>
      <c r="P884" s="220"/>
      <c r="W884" s="5"/>
      <c r="AE884" s="220"/>
      <c r="AL884" s="5"/>
      <c r="AM884" s="5"/>
      <c r="AT884" s="220"/>
      <c r="BA884" s="5"/>
      <c r="BB884" s="5"/>
    </row>
    <row r="885">
      <c r="A885" s="220"/>
      <c r="H885" s="5"/>
      <c r="I885" s="5"/>
      <c r="P885" s="220"/>
      <c r="W885" s="5"/>
      <c r="AE885" s="220"/>
      <c r="AL885" s="5"/>
      <c r="AM885" s="5"/>
      <c r="AT885" s="220"/>
      <c r="BA885" s="5"/>
      <c r="BB885" s="5"/>
    </row>
    <row r="886">
      <c r="A886" s="220"/>
      <c r="H886" s="5"/>
      <c r="I886" s="5"/>
      <c r="P886" s="220"/>
      <c r="W886" s="5"/>
      <c r="AE886" s="220"/>
      <c r="AL886" s="5"/>
      <c r="AM886" s="5"/>
      <c r="AT886" s="220"/>
      <c r="BA886" s="5"/>
      <c r="BB886" s="5"/>
    </row>
    <row r="887">
      <c r="A887" s="220"/>
      <c r="H887" s="5"/>
      <c r="I887" s="5"/>
      <c r="P887" s="220"/>
      <c r="W887" s="5"/>
      <c r="AE887" s="220"/>
      <c r="AL887" s="5"/>
      <c r="AM887" s="5"/>
      <c r="AT887" s="220"/>
      <c r="BA887" s="5"/>
      <c r="BB887" s="5"/>
    </row>
    <row r="888">
      <c r="A888" s="220"/>
      <c r="H888" s="5"/>
      <c r="I888" s="5"/>
      <c r="P888" s="220"/>
      <c r="W888" s="5"/>
      <c r="AE888" s="220"/>
      <c r="AL888" s="5"/>
      <c r="AM888" s="5"/>
      <c r="AT888" s="220"/>
      <c r="BA888" s="5"/>
      <c r="BB888" s="5"/>
    </row>
    <row r="889">
      <c r="A889" s="220"/>
      <c r="H889" s="5"/>
      <c r="I889" s="5"/>
      <c r="P889" s="220"/>
      <c r="W889" s="5"/>
      <c r="AE889" s="220"/>
      <c r="AL889" s="5"/>
      <c r="AM889" s="5"/>
      <c r="AT889" s="220"/>
      <c r="BA889" s="5"/>
      <c r="BB889" s="5"/>
    </row>
    <row r="890">
      <c r="A890" s="220"/>
      <c r="H890" s="5"/>
      <c r="I890" s="5"/>
      <c r="P890" s="220"/>
      <c r="W890" s="5"/>
      <c r="AE890" s="220"/>
      <c r="AL890" s="5"/>
      <c r="AM890" s="5"/>
      <c r="AT890" s="220"/>
      <c r="BA890" s="5"/>
      <c r="BB890" s="5"/>
    </row>
    <row r="891">
      <c r="A891" s="220"/>
      <c r="H891" s="5"/>
      <c r="I891" s="5"/>
      <c r="P891" s="220"/>
      <c r="W891" s="5"/>
      <c r="AE891" s="220"/>
      <c r="AL891" s="5"/>
      <c r="AM891" s="5"/>
      <c r="AT891" s="220"/>
      <c r="BA891" s="5"/>
      <c r="BB891" s="5"/>
    </row>
    <row r="892">
      <c r="A892" s="220"/>
      <c r="H892" s="5"/>
      <c r="I892" s="5"/>
      <c r="P892" s="220"/>
      <c r="W892" s="5"/>
      <c r="AE892" s="220"/>
      <c r="AL892" s="5"/>
      <c r="AM892" s="5"/>
      <c r="AT892" s="220"/>
      <c r="BA892" s="5"/>
      <c r="BB892" s="5"/>
    </row>
    <row r="893">
      <c r="A893" s="220"/>
      <c r="H893" s="5"/>
      <c r="I893" s="5"/>
      <c r="P893" s="220"/>
      <c r="W893" s="5"/>
      <c r="AE893" s="220"/>
      <c r="AL893" s="5"/>
      <c r="AM893" s="5"/>
      <c r="AT893" s="220"/>
      <c r="BA893" s="5"/>
      <c r="BB893" s="5"/>
    </row>
    <row r="894">
      <c r="A894" s="220"/>
      <c r="H894" s="5"/>
      <c r="I894" s="5"/>
      <c r="P894" s="220"/>
      <c r="W894" s="5"/>
      <c r="AE894" s="220"/>
      <c r="AL894" s="5"/>
      <c r="AM894" s="5"/>
      <c r="AT894" s="220"/>
      <c r="BA894" s="5"/>
      <c r="BB894" s="5"/>
    </row>
    <row r="895">
      <c r="A895" s="220"/>
      <c r="H895" s="5"/>
      <c r="I895" s="5"/>
      <c r="P895" s="220"/>
      <c r="W895" s="5"/>
      <c r="AE895" s="220"/>
      <c r="AL895" s="5"/>
      <c r="AM895" s="5"/>
      <c r="AT895" s="220"/>
      <c r="BA895" s="5"/>
      <c r="BB895" s="5"/>
    </row>
    <row r="896">
      <c r="A896" s="220"/>
      <c r="H896" s="5"/>
      <c r="I896" s="5"/>
      <c r="P896" s="220"/>
      <c r="W896" s="5"/>
      <c r="AE896" s="220"/>
      <c r="AL896" s="5"/>
      <c r="AM896" s="5"/>
      <c r="AT896" s="220"/>
      <c r="BA896" s="5"/>
      <c r="BB896" s="5"/>
    </row>
    <row r="897">
      <c r="A897" s="220"/>
      <c r="H897" s="5"/>
      <c r="I897" s="5"/>
      <c r="P897" s="220"/>
      <c r="W897" s="5"/>
      <c r="AE897" s="220"/>
      <c r="AL897" s="5"/>
      <c r="AM897" s="5"/>
      <c r="AT897" s="220"/>
      <c r="BA897" s="5"/>
      <c r="BB897" s="5"/>
    </row>
    <row r="898">
      <c r="A898" s="220"/>
      <c r="H898" s="5"/>
      <c r="I898" s="5"/>
      <c r="P898" s="220"/>
      <c r="W898" s="5"/>
      <c r="AE898" s="220"/>
      <c r="AL898" s="5"/>
      <c r="AM898" s="5"/>
      <c r="AT898" s="220"/>
      <c r="BA898" s="5"/>
      <c r="BB898" s="5"/>
    </row>
    <row r="899">
      <c r="A899" s="220"/>
      <c r="H899" s="5"/>
      <c r="I899" s="5"/>
      <c r="P899" s="220"/>
      <c r="W899" s="5"/>
      <c r="AE899" s="220"/>
      <c r="AL899" s="5"/>
      <c r="AM899" s="5"/>
      <c r="AT899" s="220"/>
      <c r="BA899" s="5"/>
      <c r="BB899" s="5"/>
    </row>
    <row r="900">
      <c r="A900" s="220"/>
      <c r="H900" s="5"/>
      <c r="I900" s="5"/>
      <c r="P900" s="220"/>
      <c r="W900" s="5"/>
      <c r="AE900" s="220"/>
      <c r="AL900" s="5"/>
      <c r="AM900" s="5"/>
      <c r="AT900" s="220"/>
      <c r="BA900" s="5"/>
      <c r="BB900" s="5"/>
    </row>
    <row r="901">
      <c r="A901" s="220"/>
      <c r="H901" s="5"/>
      <c r="I901" s="5"/>
      <c r="P901" s="220"/>
      <c r="W901" s="5"/>
      <c r="AE901" s="220"/>
      <c r="AL901" s="5"/>
      <c r="AM901" s="5"/>
      <c r="AT901" s="220"/>
      <c r="BA901" s="5"/>
      <c r="BB901" s="5"/>
    </row>
    <row r="902">
      <c r="A902" s="220"/>
      <c r="H902" s="5"/>
      <c r="I902" s="5"/>
      <c r="P902" s="220"/>
      <c r="W902" s="5"/>
      <c r="AE902" s="220"/>
      <c r="AL902" s="5"/>
      <c r="AM902" s="5"/>
      <c r="AT902" s="220"/>
      <c r="BA902" s="5"/>
      <c r="BB902" s="5"/>
    </row>
    <row r="903">
      <c r="A903" s="220"/>
      <c r="H903" s="5"/>
      <c r="I903" s="5"/>
      <c r="P903" s="220"/>
      <c r="W903" s="5"/>
      <c r="AE903" s="220"/>
      <c r="AL903" s="5"/>
      <c r="AM903" s="5"/>
      <c r="AT903" s="220"/>
      <c r="BA903" s="5"/>
      <c r="BB903" s="5"/>
    </row>
    <row r="904">
      <c r="A904" s="220"/>
      <c r="H904" s="5"/>
      <c r="I904" s="5"/>
      <c r="P904" s="220"/>
      <c r="W904" s="5"/>
      <c r="AE904" s="220"/>
      <c r="AL904" s="5"/>
      <c r="AM904" s="5"/>
      <c r="AT904" s="220"/>
      <c r="BA904" s="5"/>
      <c r="BB904" s="5"/>
    </row>
    <row r="905">
      <c r="A905" s="220"/>
      <c r="H905" s="5"/>
      <c r="I905" s="5"/>
      <c r="P905" s="220"/>
      <c r="W905" s="5"/>
      <c r="AE905" s="220"/>
      <c r="AL905" s="5"/>
      <c r="AM905" s="5"/>
      <c r="AT905" s="220"/>
      <c r="BA905" s="5"/>
      <c r="BB905" s="5"/>
    </row>
    <row r="906">
      <c r="A906" s="220"/>
      <c r="H906" s="5"/>
      <c r="I906" s="5"/>
      <c r="P906" s="220"/>
      <c r="W906" s="5"/>
      <c r="AE906" s="220"/>
      <c r="AL906" s="5"/>
      <c r="AM906" s="5"/>
      <c r="AT906" s="220"/>
      <c r="BA906" s="5"/>
      <c r="BB906" s="5"/>
    </row>
    <row r="907">
      <c r="A907" s="220"/>
      <c r="H907" s="5"/>
      <c r="I907" s="5"/>
      <c r="P907" s="220"/>
      <c r="W907" s="5"/>
      <c r="AE907" s="220"/>
      <c r="AL907" s="5"/>
      <c r="AM907" s="5"/>
      <c r="AT907" s="220"/>
      <c r="BA907" s="5"/>
      <c r="BB907" s="5"/>
    </row>
    <row r="908">
      <c r="A908" s="220"/>
      <c r="H908" s="5"/>
      <c r="I908" s="5"/>
      <c r="P908" s="220"/>
      <c r="W908" s="5"/>
      <c r="AE908" s="220"/>
      <c r="AL908" s="5"/>
      <c r="AM908" s="5"/>
      <c r="AT908" s="220"/>
      <c r="BA908" s="5"/>
      <c r="BB908" s="5"/>
    </row>
    <row r="909">
      <c r="A909" s="220"/>
      <c r="H909" s="5"/>
      <c r="I909" s="5"/>
      <c r="P909" s="220"/>
      <c r="W909" s="5"/>
      <c r="AE909" s="220"/>
      <c r="AL909" s="5"/>
      <c r="AM909" s="5"/>
      <c r="AT909" s="220"/>
      <c r="BA909" s="5"/>
      <c r="BB909" s="5"/>
    </row>
    <row r="910">
      <c r="A910" s="220"/>
      <c r="H910" s="5"/>
      <c r="I910" s="5"/>
      <c r="P910" s="220"/>
      <c r="W910" s="5"/>
      <c r="AE910" s="220"/>
      <c r="AL910" s="5"/>
      <c r="AM910" s="5"/>
      <c r="AT910" s="220"/>
      <c r="BA910" s="5"/>
      <c r="BB910" s="5"/>
    </row>
    <row r="911">
      <c r="A911" s="220"/>
      <c r="H911" s="5"/>
      <c r="I911" s="5"/>
      <c r="P911" s="220"/>
      <c r="W911" s="5"/>
      <c r="AE911" s="220"/>
      <c r="AL911" s="5"/>
      <c r="AM911" s="5"/>
      <c r="AT911" s="220"/>
      <c r="BA911" s="5"/>
      <c r="BB911" s="5"/>
    </row>
    <row r="912">
      <c r="A912" s="220"/>
      <c r="H912" s="5"/>
      <c r="I912" s="5"/>
      <c r="P912" s="220"/>
      <c r="W912" s="5"/>
      <c r="AE912" s="220"/>
      <c r="AL912" s="5"/>
      <c r="AM912" s="5"/>
      <c r="AT912" s="220"/>
      <c r="BA912" s="5"/>
      <c r="BB912" s="5"/>
    </row>
    <row r="913">
      <c r="A913" s="220"/>
      <c r="H913" s="5"/>
      <c r="I913" s="5"/>
      <c r="P913" s="220"/>
      <c r="W913" s="5"/>
      <c r="AE913" s="220"/>
      <c r="AL913" s="5"/>
      <c r="AM913" s="5"/>
      <c r="AT913" s="220"/>
      <c r="BA913" s="5"/>
      <c r="BB913" s="5"/>
    </row>
    <row r="914">
      <c r="A914" s="220"/>
      <c r="H914" s="5"/>
      <c r="I914" s="5"/>
      <c r="P914" s="220"/>
      <c r="W914" s="5"/>
      <c r="AE914" s="220"/>
      <c r="AL914" s="5"/>
      <c r="AM914" s="5"/>
      <c r="AT914" s="220"/>
      <c r="BA914" s="5"/>
      <c r="BB914" s="5"/>
    </row>
    <row r="915">
      <c r="A915" s="220"/>
      <c r="H915" s="5"/>
      <c r="I915" s="5"/>
      <c r="P915" s="220"/>
      <c r="W915" s="5"/>
      <c r="AE915" s="220"/>
      <c r="AL915" s="5"/>
      <c r="AM915" s="5"/>
      <c r="AT915" s="220"/>
      <c r="BA915" s="5"/>
      <c r="BB915" s="5"/>
    </row>
    <row r="916">
      <c r="A916" s="220"/>
      <c r="H916" s="5"/>
      <c r="I916" s="5"/>
      <c r="P916" s="220"/>
      <c r="W916" s="5"/>
      <c r="AE916" s="220"/>
      <c r="AL916" s="5"/>
      <c r="AM916" s="5"/>
      <c r="AT916" s="220"/>
      <c r="BA916" s="5"/>
      <c r="BB916" s="5"/>
    </row>
    <row r="917">
      <c r="A917" s="220"/>
      <c r="H917" s="5"/>
      <c r="I917" s="5"/>
      <c r="P917" s="220"/>
      <c r="W917" s="5"/>
      <c r="AE917" s="220"/>
      <c r="AL917" s="5"/>
      <c r="AM917" s="5"/>
      <c r="AT917" s="220"/>
      <c r="BA917" s="5"/>
      <c r="BB917" s="5"/>
    </row>
    <row r="918">
      <c r="A918" s="220"/>
      <c r="H918" s="5"/>
      <c r="I918" s="5"/>
      <c r="P918" s="220"/>
      <c r="W918" s="5"/>
      <c r="AE918" s="220"/>
      <c r="AL918" s="5"/>
      <c r="AM918" s="5"/>
      <c r="AT918" s="220"/>
      <c r="BA918" s="5"/>
      <c r="BB918" s="5"/>
    </row>
    <row r="919">
      <c r="A919" s="220"/>
      <c r="H919" s="5"/>
      <c r="I919" s="5"/>
      <c r="P919" s="220"/>
      <c r="W919" s="5"/>
      <c r="AE919" s="220"/>
      <c r="AL919" s="5"/>
      <c r="AM919" s="5"/>
      <c r="AT919" s="220"/>
      <c r="BA919" s="5"/>
      <c r="BB919" s="5"/>
    </row>
    <row r="920">
      <c r="A920" s="220"/>
      <c r="H920" s="5"/>
      <c r="I920" s="5"/>
      <c r="P920" s="220"/>
      <c r="W920" s="5"/>
      <c r="AE920" s="220"/>
      <c r="AL920" s="5"/>
      <c r="AM920" s="5"/>
      <c r="AT920" s="220"/>
      <c r="BA920" s="5"/>
      <c r="BB920" s="5"/>
    </row>
    <row r="921">
      <c r="A921" s="220"/>
      <c r="H921" s="5"/>
      <c r="I921" s="5"/>
      <c r="P921" s="220"/>
      <c r="W921" s="5"/>
      <c r="AE921" s="220"/>
      <c r="AL921" s="5"/>
      <c r="AM921" s="5"/>
      <c r="AT921" s="220"/>
      <c r="BA921" s="5"/>
      <c r="BB921" s="5"/>
    </row>
    <row r="922">
      <c r="A922" s="220"/>
      <c r="H922" s="5"/>
      <c r="I922" s="5"/>
      <c r="P922" s="220"/>
      <c r="W922" s="5"/>
      <c r="AE922" s="220"/>
      <c r="AL922" s="5"/>
      <c r="AM922" s="5"/>
      <c r="AT922" s="220"/>
      <c r="BA922" s="5"/>
      <c r="BB922" s="5"/>
    </row>
    <row r="923">
      <c r="A923" s="220"/>
      <c r="H923" s="5"/>
      <c r="I923" s="5"/>
      <c r="P923" s="220"/>
      <c r="W923" s="5"/>
      <c r="AE923" s="220"/>
      <c r="AL923" s="5"/>
      <c r="AM923" s="5"/>
      <c r="AT923" s="220"/>
      <c r="BA923" s="5"/>
      <c r="BB923" s="5"/>
    </row>
    <row r="924">
      <c r="A924" s="220"/>
      <c r="H924" s="5"/>
      <c r="I924" s="5"/>
      <c r="P924" s="220"/>
      <c r="W924" s="5"/>
      <c r="AE924" s="220"/>
      <c r="AL924" s="5"/>
      <c r="AM924" s="5"/>
      <c r="AT924" s="220"/>
      <c r="BA924" s="5"/>
      <c r="BB924" s="5"/>
    </row>
    <row r="925">
      <c r="A925" s="220"/>
      <c r="H925" s="5"/>
      <c r="I925" s="5"/>
      <c r="P925" s="220"/>
      <c r="W925" s="5"/>
      <c r="AE925" s="220"/>
      <c r="AL925" s="5"/>
      <c r="AM925" s="5"/>
      <c r="AT925" s="220"/>
      <c r="BA925" s="5"/>
      <c r="BB925" s="5"/>
    </row>
    <row r="926">
      <c r="A926" s="220"/>
      <c r="H926" s="5"/>
      <c r="I926" s="5"/>
      <c r="P926" s="220"/>
      <c r="W926" s="5"/>
      <c r="AE926" s="220"/>
      <c r="AL926" s="5"/>
      <c r="AM926" s="5"/>
      <c r="AT926" s="220"/>
      <c r="BA926" s="5"/>
      <c r="BB926" s="5"/>
    </row>
    <row r="927">
      <c r="A927" s="220"/>
      <c r="H927" s="5"/>
      <c r="I927" s="5"/>
      <c r="P927" s="220"/>
      <c r="W927" s="5"/>
      <c r="AE927" s="220"/>
      <c r="AL927" s="5"/>
      <c r="AM927" s="5"/>
      <c r="AT927" s="220"/>
      <c r="BA927" s="5"/>
      <c r="BB927" s="5"/>
    </row>
    <row r="928">
      <c r="A928" s="220"/>
      <c r="H928" s="5"/>
      <c r="I928" s="5"/>
      <c r="P928" s="220"/>
      <c r="W928" s="5"/>
      <c r="AE928" s="220"/>
      <c r="AL928" s="5"/>
      <c r="AM928" s="5"/>
      <c r="AT928" s="220"/>
      <c r="BA928" s="5"/>
      <c r="BB928" s="5"/>
    </row>
    <row r="929">
      <c r="A929" s="220"/>
      <c r="H929" s="5"/>
      <c r="I929" s="5"/>
      <c r="P929" s="220"/>
      <c r="W929" s="5"/>
      <c r="AE929" s="220"/>
      <c r="AL929" s="5"/>
      <c r="AM929" s="5"/>
      <c r="AT929" s="220"/>
      <c r="BA929" s="5"/>
      <c r="BB929" s="5"/>
    </row>
    <row r="930">
      <c r="A930" s="220"/>
      <c r="H930" s="5"/>
      <c r="I930" s="5"/>
      <c r="P930" s="220"/>
      <c r="W930" s="5"/>
      <c r="AE930" s="220"/>
      <c r="AL930" s="5"/>
      <c r="AM930" s="5"/>
      <c r="AT930" s="220"/>
      <c r="BA930" s="5"/>
      <c r="BB930" s="5"/>
    </row>
    <row r="931">
      <c r="A931" s="220"/>
      <c r="H931" s="5"/>
      <c r="I931" s="5"/>
      <c r="P931" s="220"/>
      <c r="W931" s="5"/>
      <c r="AE931" s="220"/>
      <c r="AL931" s="5"/>
      <c r="AM931" s="5"/>
      <c r="AT931" s="220"/>
      <c r="BA931" s="5"/>
      <c r="BB931" s="5"/>
    </row>
    <row r="932">
      <c r="A932" s="220"/>
      <c r="H932" s="5"/>
      <c r="I932" s="5"/>
      <c r="P932" s="220"/>
      <c r="W932" s="5"/>
      <c r="AE932" s="220"/>
      <c r="AL932" s="5"/>
      <c r="AM932" s="5"/>
      <c r="AT932" s="220"/>
      <c r="BA932" s="5"/>
      <c r="BB932" s="5"/>
    </row>
    <row r="933">
      <c r="A933" s="220"/>
      <c r="H933" s="5"/>
      <c r="I933" s="5"/>
      <c r="P933" s="220"/>
      <c r="W933" s="5"/>
      <c r="AE933" s="220"/>
      <c r="AL933" s="5"/>
      <c r="AM933" s="5"/>
      <c r="AT933" s="220"/>
      <c r="BA933" s="5"/>
      <c r="BB933" s="5"/>
    </row>
    <row r="934">
      <c r="A934" s="220"/>
      <c r="H934" s="5"/>
      <c r="I934" s="5"/>
      <c r="P934" s="220"/>
      <c r="W934" s="5"/>
      <c r="AE934" s="220"/>
      <c r="AL934" s="5"/>
      <c r="AM934" s="5"/>
      <c r="AT934" s="220"/>
      <c r="BA934" s="5"/>
      <c r="BB934" s="5"/>
    </row>
    <row r="935">
      <c r="A935" s="220"/>
      <c r="H935" s="5"/>
      <c r="I935" s="5"/>
      <c r="P935" s="220"/>
      <c r="W935" s="5"/>
      <c r="AE935" s="220"/>
      <c r="AL935" s="5"/>
      <c r="AM935" s="5"/>
      <c r="AT935" s="220"/>
      <c r="BA935" s="5"/>
      <c r="BB935" s="5"/>
    </row>
    <row r="936">
      <c r="A936" s="220"/>
      <c r="H936" s="5"/>
      <c r="I936" s="5"/>
      <c r="P936" s="220"/>
      <c r="W936" s="5"/>
      <c r="AE936" s="220"/>
      <c r="AL936" s="5"/>
      <c r="AM936" s="5"/>
      <c r="AT936" s="220"/>
      <c r="BA936" s="5"/>
      <c r="BB936" s="5"/>
    </row>
    <row r="937">
      <c r="A937" s="220"/>
      <c r="H937" s="5"/>
      <c r="I937" s="5"/>
      <c r="P937" s="220"/>
      <c r="W937" s="5"/>
      <c r="AE937" s="220"/>
      <c r="AL937" s="5"/>
      <c r="AM937" s="5"/>
      <c r="AT937" s="220"/>
      <c r="BA937" s="5"/>
      <c r="BB937" s="5"/>
    </row>
    <row r="938">
      <c r="A938" s="220"/>
      <c r="H938" s="5"/>
      <c r="I938" s="5"/>
      <c r="P938" s="220"/>
      <c r="W938" s="5"/>
      <c r="AE938" s="220"/>
      <c r="AL938" s="5"/>
      <c r="AM938" s="5"/>
      <c r="AT938" s="220"/>
      <c r="BA938" s="5"/>
      <c r="BB938" s="5"/>
    </row>
    <row r="939">
      <c r="A939" s="220"/>
      <c r="H939" s="5"/>
      <c r="I939" s="5"/>
      <c r="P939" s="220"/>
      <c r="W939" s="5"/>
      <c r="AE939" s="220"/>
      <c r="AL939" s="5"/>
      <c r="AM939" s="5"/>
      <c r="AT939" s="220"/>
      <c r="BA939" s="5"/>
      <c r="BB939" s="5"/>
    </row>
    <row r="940">
      <c r="A940" s="220"/>
      <c r="H940" s="5"/>
      <c r="I940" s="5"/>
      <c r="P940" s="220"/>
      <c r="W940" s="5"/>
      <c r="AE940" s="220"/>
      <c r="AL940" s="5"/>
      <c r="AM940" s="5"/>
      <c r="AT940" s="220"/>
      <c r="BA940" s="5"/>
      <c r="BB940" s="5"/>
    </row>
    <row r="941">
      <c r="A941" s="220"/>
      <c r="H941" s="5"/>
      <c r="I941" s="5"/>
      <c r="P941" s="220"/>
      <c r="W941" s="5"/>
      <c r="AE941" s="220"/>
      <c r="AL941" s="5"/>
      <c r="AM941" s="5"/>
      <c r="AT941" s="220"/>
      <c r="BA941" s="5"/>
      <c r="BB941" s="5"/>
    </row>
    <row r="942">
      <c r="A942" s="220"/>
      <c r="H942" s="5"/>
      <c r="I942" s="5"/>
      <c r="P942" s="220"/>
      <c r="W942" s="5"/>
      <c r="AE942" s="220"/>
      <c r="AL942" s="5"/>
      <c r="AM942" s="5"/>
      <c r="AT942" s="220"/>
      <c r="BA942" s="5"/>
      <c r="BB942" s="5"/>
    </row>
    <row r="943">
      <c r="A943" s="220"/>
      <c r="H943" s="5"/>
      <c r="I943" s="5"/>
      <c r="P943" s="220"/>
      <c r="W943" s="5"/>
      <c r="AE943" s="220"/>
      <c r="AL943" s="5"/>
      <c r="AM943" s="5"/>
      <c r="AT943" s="220"/>
      <c r="BA943" s="5"/>
      <c r="BB943" s="5"/>
    </row>
    <row r="944">
      <c r="A944" s="220"/>
      <c r="H944" s="5"/>
      <c r="I944" s="5"/>
      <c r="P944" s="220"/>
      <c r="W944" s="5"/>
      <c r="AE944" s="220"/>
      <c r="AL944" s="5"/>
      <c r="AM944" s="5"/>
      <c r="AT944" s="220"/>
      <c r="BA944" s="5"/>
      <c r="BB944" s="5"/>
    </row>
    <row r="945">
      <c r="A945" s="220"/>
      <c r="H945" s="5"/>
      <c r="I945" s="5"/>
      <c r="P945" s="220"/>
      <c r="W945" s="5"/>
      <c r="AE945" s="220"/>
      <c r="AL945" s="5"/>
      <c r="AM945" s="5"/>
      <c r="AT945" s="220"/>
      <c r="BA945" s="5"/>
      <c r="BB945" s="5"/>
    </row>
    <row r="946">
      <c r="A946" s="220"/>
      <c r="H946" s="5"/>
      <c r="I946" s="5"/>
      <c r="P946" s="220"/>
      <c r="W946" s="5"/>
      <c r="AE946" s="220"/>
      <c r="AL946" s="5"/>
      <c r="AM946" s="5"/>
      <c r="AT946" s="220"/>
      <c r="BA946" s="5"/>
      <c r="BB946" s="5"/>
    </row>
    <row r="947">
      <c r="A947" s="220"/>
      <c r="H947" s="5"/>
      <c r="I947" s="5"/>
      <c r="P947" s="220"/>
      <c r="W947" s="5"/>
      <c r="AE947" s="220"/>
      <c r="AL947" s="5"/>
      <c r="AM947" s="5"/>
      <c r="AT947" s="220"/>
      <c r="BA947" s="5"/>
      <c r="BB947" s="5"/>
    </row>
    <row r="948">
      <c r="A948" s="220"/>
      <c r="H948" s="5"/>
      <c r="I948" s="5"/>
      <c r="P948" s="220"/>
      <c r="W948" s="5"/>
      <c r="AE948" s="220"/>
      <c r="AL948" s="5"/>
      <c r="AM948" s="5"/>
      <c r="AT948" s="220"/>
      <c r="BA948" s="5"/>
      <c r="BB948" s="5"/>
    </row>
    <row r="949">
      <c r="A949" s="220"/>
      <c r="H949" s="5"/>
      <c r="I949" s="5"/>
      <c r="P949" s="220"/>
      <c r="W949" s="5"/>
      <c r="AE949" s="220"/>
      <c r="AL949" s="5"/>
      <c r="AM949" s="5"/>
      <c r="AT949" s="220"/>
      <c r="BA949" s="5"/>
      <c r="BB949" s="5"/>
    </row>
    <row r="950">
      <c r="A950" s="220"/>
      <c r="H950" s="5"/>
      <c r="I950" s="5"/>
      <c r="P950" s="220"/>
      <c r="W950" s="5"/>
      <c r="AE950" s="220"/>
      <c r="AL950" s="5"/>
      <c r="AM950" s="5"/>
      <c r="AT950" s="220"/>
      <c r="BA950" s="5"/>
      <c r="BB950" s="5"/>
    </row>
    <row r="951">
      <c r="A951" s="220"/>
      <c r="H951" s="5"/>
      <c r="I951" s="5"/>
      <c r="P951" s="220"/>
      <c r="W951" s="5"/>
      <c r="AE951" s="220"/>
      <c r="AL951" s="5"/>
      <c r="AM951" s="5"/>
      <c r="AT951" s="220"/>
      <c r="BA951" s="5"/>
      <c r="BB951" s="5"/>
    </row>
    <row r="952">
      <c r="A952" s="220"/>
      <c r="H952" s="5"/>
      <c r="I952" s="5"/>
      <c r="P952" s="220"/>
      <c r="W952" s="5"/>
      <c r="AE952" s="220"/>
      <c r="AL952" s="5"/>
      <c r="AM952" s="5"/>
      <c r="AT952" s="220"/>
      <c r="BA952" s="5"/>
      <c r="BB952" s="5"/>
    </row>
    <row r="953">
      <c r="A953" s="220"/>
      <c r="H953" s="5"/>
      <c r="I953" s="5"/>
      <c r="P953" s="220"/>
      <c r="W953" s="5"/>
      <c r="AE953" s="220"/>
      <c r="AL953" s="5"/>
      <c r="AM953" s="5"/>
      <c r="AT953" s="220"/>
      <c r="BA953" s="5"/>
      <c r="BB953" s="5"/>
    </row>
    <row r="954">
      <c r="A954" s="220"/>
      <c r="H954" s="5"/>
      <c r="I954" s="5"/>
      <c r="P954" s="220"/>
      <c r="W954" s="5"/>
      <c r="AE954" s="220"/>
      <c r="AL954" s="5"/>
      <c r="AM954" s="5"/>
      <c r="AT954" s="220"/>
      <c r="BA954" s="5"/>
      <c r="BB954" s="5"/>
    </row>
    <row r="955">
      <c r="A955" s="220"/>
      <c r="H955" s="5"/>
      <c r="I955" s="5"/>
      <c r="P955" s="220"/>
      <c r="W955" s="5"/>
      <c r="AE955" s="220"/>
      <c r="AL955" s="5"/>
      <c r="AM955" s="5"/>
      <c r="AT955" s="220"/>
      <c r="BA955" s="5"/>
      <c r="BB955" s="5"/>
    </row>
    <row r="956">
      <c r="A956" s="220"/>
      <c r="H956" s="5"/>
      <c r="I956" s="5"/>
      <c r="P956" s="220"/>
      <c r="W956" s="5"/>
      <c r="AE956" s="220"/>
      <c r="AL956" s="5"/>
      <c r="AM956" s="5"/>
      <c r="AT956" s="220"/>
      <c r="BA956" s="5"/>
      <c r="BB956" s="5"/>
    </row>
    <row r="957">
      <c r="A957" s="220"/>
      <c r="H957" s="5"/>
      <c r="I957" s="5"/>
      <c r="P957" s="220"/>
      <c r="W957" s="5"/>
      <c r="AE957" s="220"/>
      <c r="AL957" s="5"/>
      <c r="AM957" s="5"/>
      <c r="AT957" s="220"/>
      <c r="BA957" s="5"/>
      <c r="BB957" s="5"/>
    </row>
    <row r="958">
      <c r="A958" s="220"/>
      <c r="H958" s="5"/>
      <c r="I958" s="5"/>
      <c r="P958" s="220"/>
      <c r="W958" s="5"/>
      <c r="AE958" s="220"/>
      <c r="AL958" s="5"/>
      <c r="AM958" s="5"/>
      <c r="AT958" s="220"/>
      <c r="BA958" s="5"/>
      <c r="BB958" s="5"/>
    </row>
    <row r="959">
      <c r="A959" s="220"/>
      <c r="H959" s="5"/>
      <c r="I959" s="5"/>
      <c r="P959" s="220"/>
      <c r="W959" s="5"/>
      <c r="AE959" s="220"/>
      <c r="AL959" s="5"/>
      <c r="AM959" s="5"/>
      <c r="AT959" s="220"/>
      <c r="BA959" s="5"/>
      <c r="BB959" s="5"/>
    </row>
    <row r="960">
      <c r="A960" s="220"/>
      <c r="H960" s="5"/>
      <c r="I960" s="5"/>
      <c r="P960" s="220"/>
      <c r="W960" s="5"/>
      <c r="AE960" s="220"/>
      <c r="AL960" s="5"/>
      <c r="AM960" s="5"/>
      <c r="AT960" s="220"/>
      <c r="BA960" s="5"/>
      <c r="BB960" s="5"/>
    </row>
    <row r="961">
      <c r="A961" s="220"/>
      <c r="H961" s="5"/>
      <c r="I961" s="5"/>
      <c r="P961" s="220"/>
      <c r="W961" s="5"/>
      <c r="AE961" s="220"/>
      <c r="AL961" s="5"/>
      <c r="AM961" s="5"/>
      <c r="AT961" s="220"/>
      <c r="BA961" s="5"/>
      <c r="BB961" s="5"/>
    </row>
    <row r="962">
      <c r="A962" s="220"/>
      <c r="H962" s="5"/>
      <c r="I962" s="5"/>
      <c r="P962" s="220"/>
      <c r="W962" s="5"/>
      <c r="AE962" s="220"/>
      <c r="AL962" s="5"/>
      <c r="AM962" s="5"/>
      <c r="AT962" s="220"/>
      <c r="BA962" s="5"/>
      <c r="BB962" s="5"/>
    </row>
    <row r="963">
      <c r="A963" s="220"/>
      <c r="H963" s="5"/>
      <c r="I963" s="5"/>
      <c r="P963" s="220"/>
      <c r="W963" s="5"/>
      <c r="AE963" s="220"/>
      <c r="AL963" s="5"/>
      <c r="AM963" s="5"/>
      <c r="AT963" s="220"/>
      <c r="BA963" s="5"/>
      <c r="BB963" s="5"/>
    </row>
    <row r="964">
      <c r="A964" s="220"/>
      <c r="H964" s="5"/>
      <c r="I964" s="5"/>
      <c r="P964" s="220"/>
      <c r="W964" s="5"/>
      <c r="AE964" s="220"/>
      <c r="AL964" s="5"/>
      <c r="AM964" s="5"/>
      <c r="AT964" s="220"/>
      <c r="BA964" s="5"/>
      <c r="BB964" s="5"/>
    </row>
    <row r="965">
      <c r="A965" s="220"/>
      <c r="H965" s="5"/>
      <c r="I965" s="5"/>
      <c r="P965" s="220"/>
      <c r="W965" s="5"/>
      <c r="AE965" s="220"/>
      <c r="AL965" s="5"/>
      <c r="AM965" s="5"/>
      <c r="AT965" s="220"/>
      <c r="BA965" s="5"/>
      <c r="BB965" s="5"/>
    </row>
    <row r="966">
      <c r="A966" s="220"/>
      <c r="H966" s="5"/>
      <c r="I966" s="5"/>
      <c r="P966" s="220"/>
      <c r="W966" s="5"/>
      <c r="AE966" s="220"/>
      <c r="AL966" s="5"/>
      <c r="AM966" s="5"/>
      <c r="AT966" s="220"/>
      <c r="BA966" s="5"/>
      <c r="BB966" s="5"/>
    </row>
    <row r="967">
      <c r="A967" s="220"/>
      <c r="H967" s="5"/>
      <c r="I967" s="5"/>
      <c r="P967" s="220"/>
      <c r="W967" s="5"/>
      <c r="AE967" s="220"/>
      <c r="AL967" s="5"/>
      <c r="AM967" s="5"/>
      <c r="AT967" s="220"/>
      <c r="BA967" s="5"/>
      <c r="BB967" s="5"/>
    </row>
    <row r="968">
      <c r="A968" s="220"/>
      <c r="H968" s="5"/>
      <c r="I968" s="5"/>
      <c r="P968" s="220"/>
      <c r="W968" s="5"/>
      <c r="AE968" s="220"/>
      <c r="AL968" s="5"/>
      <c r="AM968" s="5"/>
      <c r="AT968" s="220"/>
      <c r="BA968" s="5"/>
      <c r="BB968" s="5"/>
    </row>
    <row r="969">
      <c r="A969" s="220"/>
      <c r="H969" s="5"/>
      <c r="I969" s="5"/>
      <c r="P969" s="220"/>
      <c r="W969" s="5"/>
      <c r="AE969" s="220"/>
      <c r="AL969" s="5"/>
      <c r="AM969" s="5"/>
      <c r="AT969" s="220"/>
      <c r="BA969" s="5"/>
      <c r="BB969" s="5"/>
    </row>
    <row r="970">
      <c r="A970" s="220"/>
      <c r="H970" s="5"/>
      <c r="I970" s="5"/>
      <c r="P970" s="220"/>
      <c r="W970" s="5"/>
      <c r="AE970" s="220"/>
      <c r="AL970" s="5"/>
      <c r="AM970" s="5"/>
      <c r="AT970" s="220"/>
      <c r="BA970" s="5"/>
      <c r="BB970" s="5"/>
    </row>
    <row r="971">
      <c r="A971" s="220"/>
      <c r="H971" s="5"/>
      <c r="I971" s="5"/>
      <c r="P971" s="220"/>
      <c r="W971" s="5"/>
      <c r="AE971" s="220"/>
      <c r="AL971" s="5"/>
      <c r="AM971" s="5"/>
      <c r="AT971" s="220"/>
      <c r="BA971" s="5"/>
      <c r="BB971" s="5"/>
    </row>
    <row r="972">
      <c r="A972" s="220"/>
      <c r="H972" s="5"/>
      <c r="I972" s="5"/>
      <c r="P972" s="220"/>
      <c r="W972" s="5"/>
      <c r="AE972" s="220"/>
      <c r="AL972" s="5"/>
      <c r="AM972" s="5"/>
      <c r="AT972" s="220"/>
      <c r="BA972" s="5"/>
      <c r="BB972" s="5"/>
    </row>
    <row r="973">
      <c r="A973" s="220"/>
      <c r="H973" s="5"/>
      <c r="I973" s="5"/>
      <c r="P973" s="220"/>
      <c r="W973" s="5"/>
      <c r="AE973" s="220"/>
      <c r="AL973" s="5"/>
      <c r="AM973" s="5"/>
      <c r="AT973" s="220"/>
      <c r="BA973" s="5"/>
      <c r="BB973" s="5"/>
    </row>
    <row r="974">
      <c r="A974" s="220"/>
      <c r="H974" s="5"/>
      <c r="I974" s="5"/>
      <c r="P974" s="220"/>
      <c r="W974" s="5"/>
      <c r="AE974" s="220"/>
      <c r="AL974" s="5"/>
      <c r="AM974" s="5"/>
      <c r="AT974" s="220"/>
      <c r="BA974" s="5"/>
      <c r="BB974" s="5"/>
    </row>
    <row r="975">
      <c r="A975" s="220"/>
      <c r="H975" s="5"/>
      <c r="I975" s="5"/>
      <c r="P975" s="220"/>
      <c r="W975" s="5"/>
      <c r="AE975" s="220"/>
      <c r="AL975" s="5"/>
      <c r="AM975" s="5"/>
      <c r="AT975" s="220"/>
      <c r="BA975" s="5"/>
      <c r="BB975" s="5"/>
    </row>
    <row r="976">
      <c r="A976" s="220"/>
      <c r="H976" s="5"/>
      <c r="I976" s="5"/>
      <c r="P976" s="220"/>
      <c r="W976" s="5"/>
      <c r="AE976" s="220"/>
      <c r="AL976" s="5"/>
      <c r="AM976" s="5"/>
      <c r="AT976" s="220"/>
      <c r="BA976" s="5"/>
      <c r="BB976" s="5"/>
    </row>
    <row r="977">
      <c r="A977" s="220"/>
      <c r="H977" s="5"/>
      <c r="I977" s="5"/>
      <c r="P977" s="220"/>
      <c r="W977" s="5"/>
      <c r="AE977" s="220"/>
      <c r="AL977" s="5"/>
      <c r="AM977" s="5"/>
      <c r="AT977" s="220"/>
      <c r="BA977" s="5"/>
      <c r="BB977" s="5"/>
    </row>
    <row r="978">
      <c r="A978" s="220"/>
      <c r="H978" s="5"/>
      <c r="I978" s="5"/>
      <c r="P978" s="220"/>
      <c r="W978" s="5"/>
      <c r="AE978" s="220"/>
      <c r="AL978" s="5"/>
      <c r="AM978" s="5"/>
      <c r="AT978" s="220"/>
      <c r="BA978" s="5"/>
      <c r="BB978" s="5"/>
    </row>
    <row r="979">
      <c r="A979" s="220"/>
      <c r="H979" s="5"/>
      <c r="I979" s="5"/>
      <c r="P979" s="220"/>
      <c r="W979" s="5"/>
      <c r="AE979" s="220"/>
      <c r="AL979" s="5"/>
      <c r="AM979" s="5"/>
      <c r="AT979" s="220"/>
      <c r="BA979" s="5"/>
      <c r="BB979" s="5"/>
    </row>
    <row r="980">
      <c r="A980" s="220"/>
      <c r="H980" s="5"/>
      <c r="I980" s="5"/>
      <c r="P980" s="220"/>
      <c r="W980" s="5"/>
      <c r="AE980" s="220"/>
      <c r="AL980" s="5"/>
      <c r="AM980" s="5"/>
      <c r="AT980" s="220"/>
      <c r="BA980" s="5"/>
      <c r="BB980" s="5"/>
    </row>
    <row r="981">
      <c r="A981" s="220"/>
      <c r="H981" s="5"/>
      <c r="I981" s="5"/>
      <c r="P981" s="220"/>
      <c r="W981" s="5"/>
      <c r="AE981" s="220"/>
      <c r="AL981" s="5"/>
      <c r="AM981" s="5"/>
      <c r="AT981" s="220"/>
      <c r="BA981" s="5"/>
      <c r="BB981" s="5"/>
    </row>
    <row r="982">
      <c r="A982" s="220"/>
      <c r="H982" s="5"/>
      <c r="I982" s="5"/>
      <c r="P982" s="220"/>
      <c r="W982" s="5"/>
      <c r="AE982" s="220"/>
      <c r="AL982" s="5"/>
      <c r="AM982" s="5"/>
      <c r="AT982" s="220"/>
      <c r="BA982" s="5"/>
      <c r="BB982" s="5"/>
    </row>
    <row r="983">
      <c r="A983" s="220"/>
      <c r="H983" s="5"/>
      <c r="I983" s="5"/>
      <c r="P983" s="220"/>
      <c r="W983" s="5"/>
      <c r="AE983" s="220"/>
      <c r="AL983" s="5"/>
      <c r="AM983" s="5"/>
      <c r="AT983" s="220"/>
      <c r="BA983" s="5"/>
      <c r="BB983" s="5"/>
    </row>
    <row r="984">
      <c r="A984" s="220"/>
      <c r="H984" s="5"/>
      <c r="I984" s="5"/>
      <c r="P984" s="220"/>
      <c r="W984" s="5"/>
      <c r="AE984" s="220"/>
      <c r="AL984" s="5"/>
      <c r="AM984" s="5"/>
      <c r="AT984" s="220"/>
      <c r="BA984" s="5"/>
      <c r="BB984" s="5"/>
    </row>
    <row r="985">
      <c r="A985" s="220"/>
      <c r="H985" s="5"/>
      <c r="I985" s="5"/>
      <c r="P985" s="220"/>
      <c r="W985" s="5"/>
      <c r="AE985" s="220"/>
      <c r="AL985" s="5"/>
      <c r="AM985" s="5"/>
      <c r="AT985" s="220"/>
      <c r="BA985" s="5"/>
      <c r="BB985" s="5"/>
    </row>
    <row r="986">
      <c r="A986" s="220"/>
      <c r="H986" s="5"/>
      <c r="I986" s="5"/>
      <c r="P986" s="220"/>
      <c r="W986" s="5"/>
      <c r="AE986" s="220"/>
      <c r="AL986" s="5"/>
      <c r="AM986" s="5"/>
      <c r="AT986" s="220"/>
      <c r="BA986" s="5"/>
      <c r="BB986" s="5"/>
    </row>
    <row r="987">
      <c r="A987" s="220"/>
      <c r="H987" s="5"/>
      <c r="I987" s="5"/>
      <c r="P987" s="220"/>
      <c r="W987" s="5"/>
      <c r="AE987" s="220"/>
      <c r="AL987" s="5"/>
      <c r="AM987" s="5"/>
      <c r="AT987" s="220"/>
      <c r="BA987" s="5"/>
      <c r="BB987" s="5"/>
    </row>
    <row r="988">
      <c r="A988" s="220"/>
      <c r="H988" s="5"/>
      <c r="I988" s="5"/>
      <c r="P988" s="220"/>
      <c r="W988" s="5"/>
      <c r="AE988" s="220"/>
      <c r="AL988" s="5"/>
      <c r="AM988" s="5"/>
      <c r="AT988" s="220"/>
      <c r="BA988" s="5"/>
      <c r="BB988" s="5"/>
    </row>
    <row r="989">
      <c r="A989" s="220"/>
      <c r="H989" s="5"/>
      <c r="I989" s="5"/>
      <c r="P989" s="220"/>
      <c r="W989" s="5"/>
      <c r="AE989" s="220"/>
      <c r="AL989" s="5"/>
      <c r="AM989" s="5"/>
      <c r="AT989" s="220"/>
      <c r="BA989" s="5"/>
      <c r="BB989" s="5"/>
    </row>
    <row r="990">
      <c r="A990" s="220"/>
      <c r="H990" s="5"/>
      <c r="I990" s="5"/>
      <c r="P990" s="220"/>
      <c r="W990" s="5"/>
      <c r="AE990" s="220"/>
      <c r="AL990" s="5"/>
      <c r="AM990" s="5"/>
      <c r="AT990" s="220"/>
      <c r="BA990" s="5"/>
      <c r="BB990" s="5"/>
    </row>
    <row r="991">
      <c r="A991" s="220"/>
      <c r="H991" s="5"/>
      <c r="I991" s="5"/>
      <c r="P991" s="220"/>
      <c r="W991" s="5"/>
      <c r="AE991" s="220"/>
      <c r="AL991" s="5"/>
      <c r="AM991" s="5"/>
      <c r="AT991" s="220"/>
      <c r="BA991" s="5"/>
      <c r="BB991" s="5"/>
    </row>
    <row r="992">
      <c r="A992" s="220"/>
      <c r="H992" s="5"/>
      <c r="I992" s="5"/>
      <c r="P992" s="220"/>
      <c r="W992" s="5"/>
      <c r="AE992" s="220"/>
      <c r="AL992" s="5"/>
      <c r="AM992" s="5"/>
      <c r="AT992" s="220"/>
      <c r="BA992" s="5"/>
      <c r="BB992" s="5"/>
    </row>
    <row r="993">
      <c r="A993" s="220"/>
      <c r="H993" s="5"/>
      <c r="I993" s="5"/>
      <c r="P993" s="220"/>
      <c r="W993" s="5"/>
      <c r="AE993" s="220"/>
      <c r="AL993" s="5"/>
      <c r="AM993" s="5"/>
      <c r="AT993" s="220"/>
      <c r="BA993" s="5"/>
      <c r="BB993" s="5"/>
    </row>
    <row r="994">
      <c r="A994" s="220"/>
      <c r="H994" s="5"/>
      <c r="I994" s="5"/>
      <c r="P994" s="220"/>
      <c r="W994" s="5"/>
      <c r="AE994" s="220"/>
      <c r="AL994" s="5"/>
      <c r="AM994" s="5"/>
      <c r="AT994" s="220"/>
      <c r="BA994" s="5"/>
      <c r="BB994" s="5"/>
    </row>
    <row r="995">
      <c r="A995" s="220"/>
      <c r="H995" s="5"/>
      <c r="I995" s="5"/>
      <c r="P995" s="220"/>
      <c r="W995" s="5"/>
      <c r="AE995" s="220"/>
      <c r="AL995" s="5"/>
      <c r="AM995" s="5"/>
      <c r="AT995" s="220"/>
      <c r="BA995" s="5"/>
      <c r="BB995" s="5"/>
    </row>
    <row r="996">
      <c r="A996" s="220"/>
      <c r="H996" s="5"/>
      <c r="I996" s="5"/>
      <c r="P996" s="220"/>
      <c r="W996" s="5"/>
      <c r="AE996" s="220"/>
      <c r="AL996" s="5"/>
      <c r="AM996" s="5"/>
      <c r="AT996" s="220"/>
      <c r="BA996" s="5"/>
      <c r="BB996" s="5"/>
    </row>
    <row r="997">
      <c r="A997" s="220"/>
      <c r="H997" s="5"/>
      <c r="I997" s="5"/>
      <c r="P997" s="220"/>
      <c r="W997" s="5"/>
      <c r="AE997" s="220"/>
      <c r="AL997" s="5"/>
      <c r="AM997" s="5"/>
      <c r="AT997" s="220"/>
      <c r="BA997" s="5"/>
      <c r="BB997" s="5"/>
    </row>
    <row r="998">
      <c r="A998" s="220"/>
      <c r="H998" s="5"/>
      <c r="I998" s="5"/>
      <c r="P998" s="220"/>
      <c r="W998" s="5"/>
      <c r="AE998" s="220"/>
      <c r="AL998" s="5"/>
      <c r="AM998" s="5"/>
      <c r="AT998" s="220"/>
      <c r="BA998" s="5"/>
      <c r="BB998" s="5"/>
    </row>
    <row r="999">
      <c r="A999" s="220"/>
      <c r="H999" s="5"/>
      <c r="I999" s="5"/>
      <c r="P999" s="220"/>
      <c r="W999" s="5"/>
      <c r="AE999" s="220"/>
      <c r="AL999" s="5"/>
      <c r="AM999" s="5"/>
      <c r="AT999" s="220"/>
      <c r="BA999" s="5"/>
      <c r="BB999" s="5"/>
    </row>
    <row r="1000">
      <c r="A1000" s="220"/>
      <c r="H1000" s="5"/>
      <c r="I1000" s="5"/>
      <c r="P1000" s="220"/>
      <c r="W1000" s="5"/>
      <c r="AE1000" s="220"/>
      <c r="AL1000" s="5"/>
      <c r="AM1000" s="5"/>
      <c r="AT1000" s="220"/>
      <c r="BA1000" s="5"/>
      <c r="BB1000" s="5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1541</v>
      </c>
      <c r="I1" s="206" t="s">
        <v>1446</v>
      </c>
      <c r="J1" s="177" t="s">
        <v>1232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1541</v>
      </c>
      <c r="X1" s="206" t="s">
        <v>1446</v>
      </c>
      <c r="Y1" s="177" t="s">
        <v>1232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1541</v>
      </c>
      <c r="AM1" s="206" t="s">
        <v>1446</v>
      </c>
      <c r="AN1" s="177" t="s">
        <v>1232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1541</v>
      </c>
      <c r="BB1" s="206" t="s">
        <v>1446</v>
      </c>
      <c r="BC1" s="177" t="s">
        <v>1232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1457</v>
      </c>
      <c r="BI1" s="177" t="s">
        <v>1238</v>
      </c>
      <c r="BJ1" s="177" t="s">
        <v>1347</v>
      </c>
    </row>
    <row r="2">
      <c r="A2" s="179" t="s">
        <v>1460</v>
      </c>
      <c r="B2" s="166">
        <v>3480.0</v>
      </c>
      <c r="C2" s="166">
        <v>3490.0</v>
      </c>
      <c r="D2" s="166">
        <v>3430.0</v>
      </c>
      <c r="E2" s="166">
        <v>3460.0</v>
      </c>
      <c r="F2" s="180">
        <v>2611.996</v>
      </c>
      <c r="G2" s="166">
        <v>5204.674</v>
      </c>
      <c r="H2" s="166"/>
      <c r="I2" s="166"/>
      <c r="J2" s="166"/>
      <c r="K2" s="166"/>
      <c r="L2" s="166">
        <v>265900.0</v>
      </c>
      <c r="M2" s="166">
        <v>9.675817341E9</v>
      </c>
      <c r="N2" s="7">
        <f t="shared" ref="N2:N34" si="2">L2/M2</f>
        <v>0.00002748088256</v>
      </c>
      <c r="P2" s="179" t="s">
        <v>1461</v>
      </c>
      <c r="Q2" s="166">
        <v>5575.0</v>
      </c>
      <c r="R2" s="166">
        <v>5675.0</v>
      </c>
      <c r="S2" s="166">
        <v>5475.0</v>
      </c>
      <c r="T2" s="166">
        <v>5600.0</v>
      </c>
      <c r="U2" s="180">
        <v>4413.178</v>
      </c>
      <c r="V2" s="166">
        <v>6063.245</v>
      </c>
      <c r="W2" s="166"/>
      <c r="X2" s="166"/>
      <c r="Y2" s="166"/>
      <c r="Z2" s="166"/>
      <c r="AA2" s="166">
        <v>2390000.0</v>
      </c>
      <c r="AB2" s="166">
        <v>9.675817341E9</v>
      </c>
      <c r="AC2" s="7">
        <f t="shared" ref="AC2:AC34" si="4">AA2/AB2</f>
        <v>0.0002470075567</v>
      </c>
      <c r="AE2" s="179" t="s">
        <v>1462</v>
      </c>
      <c r="AF2" s="166">
        <v>7400.0</v>
      </c>
      <c r="AG2" s="166">
        <v>7475.0</v>
      </c>
      <c r="AH2" s="166">
        <v>7325.0</v>
      </c>
      <c r="AI2" s="166">
        <v>7325.0</v>
      </c>
      <c r="AJ2" s="180">
        <v>5898.465</v>
      </c>
      <c r="AK2" s="166">
        <v>6006.202</v>
      </c>
      <c r="AL2" s="181"/>
      <c r="AM2" s="166"/>
      <c r="AN2" s="166"/>
      <c r="AO2" s="166"/>
      <c r="AP2" s="166">
        <v>909200.0</v>
      </c>
      <c r="AQ2" s="166">
        <v>9.675817341E9</v>
      </c>
      <c r="AR2" s="7">
        <f t="shared" ref="AR2:AR34" si="6">AP2/AQ2</f>
        <v>0.00009396622197</v>
      </c>
      <c r="AT2" s="179" t="s">
        <v>1463</v>
      </c>
      <c r="AU2" s="166">
        <v>3920.0</v>
      </c>
      <c r="AV2" s="166">
        <v>4010.0</v>
      </c>
      <c r="AW2" s="166">
        <v>3920.0</v>
      </c>
      <c r="AX2" s="166">
        <v>3930.0</v>
      </c>
      <c r="AY2" s="180">
        <v>3213.601</v>
      </c>
      <c r="AZ2" s="166">
        <v>6155.109</v>
      </c>
      <c r="BA2" s="166"/>
      <c r="BB2" s="166"/>
      <c r="BC2" s="166"/>
      <c r="BD2" s="166"/>
      <c r="BE2" s="166">
        <v>2112100.0</v>
      </c>
      <c r="BF2" s="166">
        <v>9.675817341E9</v>
      </c>
      <c r="BG2" s="166">
        <f t="shared" ref="BG2:BG34" si="8">BE2/BF2</f>
        <v>0.0002182864688</v>
      </c>
      <c r="BH2" s="166"/>
      <c r="BI2" s="166"/>
      <c r="BJ2" s="166">
        <f t="shared" ref="BJ2:BJ34" si="9">average(BG2,AR2,AC2,N2)</f>
        <v>0.0001466852825</v>
      </c>
    </row>
    <row r="3">
      <c r="A3" s="179" t="s">
        <v>1464</v>
      </c>
      <c r="B3" s="166">
        <v>3490.0</v>
      </c>
      <c r="C3" s="166">
        <v>3560.0</v>
      </c>
      <c r="D3" s="166">
        <v>3470.0</v>
      </c>
      <c r="E3" s="166">
        <v>3550.0</v>
      </c>
      <c r="F3" s="180">
        <v>2679.938</v>
      </c>
      <c r="G3" s="166">
        <v>5211.996</v>
      </c>
      <c r="H3" s="181">
        <f t="shared" ref="H3:I3" si="1">(F3-F2)/F2</f>
        <v>0.02601152529</v>
      </c>
      <c r="I3" s="181">
        <f t="shared" si="1"/>
        <v>0.001406812415</v>
      </c>
      <c r="J3" s="166"/>
      <c r="K3" s="166"/>
      <c r="L3" s="166">
        <v>1339200.0</v>
      </c>
      <c r="M3" s="166">
        <v>9.675817341E9</v>
      </c>
      <c r="N3" s="7">
        <f t="shared" si="2"/>
        <v>0.0001384069121</v>
      </c>
      <c r="P3" s="179" t="s">
        <v>1465</v>
      </c>
      <c r="Q3" s="166">
        <v>5600.0</v>
      </c>
      <c r="R3" s="166">
        <v>5600.0</v>
      </c>
      <c r="S3" s="166">
        <v>5400.0</v>
      </c>
      <c r="T3" s="166">
        <v>5475.0</v>
      </c>
      <c r="U3" s="180">
        <v>4314.669</v>
      </c>
      <c r="V3" s="166">
        <v>6067.142</v>
      </c>
      <c r="W3" s="181">
        <f t="shared" ref="W3:X3" si="3">(U3-U2)/U2</f>
        <v>-0.02232155603</v>
      </c>
      <c r="X3" s="181">
        <f t="shared" si="3"/>
        <v>0.0006427251414</v>
      </c>
      <c r="Y3" s="166"/>
      <c r="Z3" s="166"/>
      <c r="AA3" s="166">
        <v>2635400.0</v>
      </c>
      <c r="AB3" s="166">
        <v>9.675817341E9</v>
      </c>
      <c r="AC3" s="7">
        <f t="shared" si="4"/>
        <v>0.0002723697551</v>
      </c>
      <c r="AE3" s="179" t="s">
        <v>1466</v>
      </c>
      <c r="AF3" s="166">
        <v>7325.0</v>
      </c>
      <c r="AG3" s="166">
        <v>7425.0</v>
      </c>
      <c r="AH3" s="166">
        <v>7325.0</v>
      </c>
      <c r="AI3" s="166">
        <v>7400.0</v>
      </c>
      <c r="AJ3" s="180">
        <v>5958.859</v>
      </c>
      <c r="AK3" s="166">
        <v>6022.778</v>
      </c>
      <c r="AL3" s="181">
        <f t="shared" ref="AL3:AM3" si="5">(AJ3-AJ2)/AJ2</f>
        <v>0.01023893504</v>
      </c>
      <c r="AM3" s="181">
        <f t="shared" si="5"/>
        <v>0.002759813939</v>
      </c>
      <c r="AN3" s="166"/>
      <c r="AO3" s="166"/>
      <c r="AP3" s="166">
        <v>2100700.0</v>
      </c>
      <c r="AQ3" s="166">
        <v>9.675817341E9</v>
      </c>
      <c r="AR3" s="7">
        <f t="shared" si="6"/>
        <v>0.0002171082737</v>
      </c>
      <c r="AT3" s="179" t="s">
        <v>1467</v>
      </c>
      <c r="AU3" s="166">
        <v>3930.0</v>
      </c>
      <c r="AV3" s="166">
        <v>3950.0</v>
      </c>
      <c r="AW3" s="166">
        <v>3900.0</v>
      </c>
      <c r="AX3" s="166">
        <v>3900.0</v>
      </c>
      <c r="AY3" s="180">
        <v>3189.069</v>
      </c>
      <c r="AZ3" s="166">
        <v>6117.364</v>
      </c>
      <c r="BA3" s="181">
        <f t="shared" ref="BA3:BB3" si="7">(AY3-AY2)/AY2</f>
        <v>-0.007633803948</v>
      </c>
      <c r="BB3" s="181">
        <f t="shared" si="7"/>
        <v>-0.006132304075</v>
      </c>
      <c r="BC3" s="166"/>
      <c r="BD3" s="166"/>
      <c r="BE3" s="166">
        <v>1991900.0</v>
      </c>
      <c r="BF3" s="166">
        <v>9.675817341E9</v>
      </c>
      <c r="BG3" s="166">
        <f t="shared" si="8"/>
        <v>0.0002058637456</v>
      </c>
      <c r="BH3" s="181">
        <f t="shared" ref="BH3:BH34" si="14">average(H3,W3,BA3,AL3)</f>
        <v>0.001573775088</v>
      </c>
      <c r="BI3" s="166"/>
      <c r="BJ3" s="166">
        <f t="shared" si="9"/>
        <v>0.0002084371717</v>
      </c>
    </row>
    <row r="4">
      <c r="A4" s="179" t="s">
        <v>1468</v>
      </c>
      <c r="B4" s="166">
        <v>3500.0</v>
      </c>
      <c r="C4" s="166">
        <v>3550.0</v>
      </c>
      <c r="D4" s="166">
        <v>3400.0</v>
      </c>
      <c r="E4" s="166">
        <v>3420.0</v>
      </c>
      <c r="F4" s="180">
        <v>2581.799</v>
      </c>
      <c r="G4" s="166">
        <v>5107.623</v>
      </c>
      <c r="H4" s="181">
        <f t="shared" ref="H4:I4" si="10">(F4-F3)/F3</f>
        <v>-0.03661987703</v>
      </c>
      <c r="I4" s="181">
        <f t="shared" si="10"/>
        <v>-0.0200255334</v>
      </c>
      <c r="J4" s="166"/>
      <c r="K4" s="166"/>
      <c r="L4" s="166">
        <v>573200.0</v>
      </c>
      <c r="M4" s="166">
        <v>9.675817341E9</v>
      </c>
      <c r="N4" s="7">
        <f t="shared" si="2"/>
        <v>0.00005924047342</v>
      </c>
      <c r="P4" s="179" t="s">
        <v>1469</v>
      </c>
      <c r="Q4" s="166">
        <v>5475.0</v>
      </c>
      <c r="R4" s="166">
        <v>5475.0</v>
      </c>
      <c r="S4" s="166">
        <v>5300.0</v>
      </c>
      <c r="T4" s="166">
        <v>5400.0</v>
      </c>
      <c r="U4" s="180">
        <v>4255.564</v>
      </c>
      <c r="V4" s="166">
        <v>6064.589</v>
      </c>
      <c r="W4" s="181">
        <f t="shared" ref="W4:X4" si="11">(U4-U3)/U3</f>
        <v>-0.01369861744</v>
      </c>
      <c r="X4" s="181">
        <f t="shared" si="11"/>
        <v>-0.0004207912061</v>
      </c>
      <c r="Y4" s="166"/>
      <c r="Z4" s="166"/>
      <c r="AA4" s="166">
        <v>2276000.0</v>
      </c>
      <c r="AB4" s="166">
        <v>9.675817341E9</v>
      </c>
      <c r="AC4" s="7">
        <f t="shared" si="4"/>
        <v>0.0002352256062</v>
      </c>
      <c r="AE4" s="179" t="s">
        <v>1470</v>
      </c>
      <c r="AF4" s="166">
        <v>7425.0</v>
      </c>
      <c r="AG4" s="166">
        <v>7450.0</v>
      </c>
      <c r="AH4" s="166">
        <v>7325.0</v>
      </c>
      <c r="AI4" s="166">
        <v>7400.0</v>
      </c>
      <c r="AJ4" s="180">
        <v>5958.859</v>
      </c>
      <c r="AK4" s="166">
        <v>6013.589</v>
      </c>
      <c r="AL4" s="181">
        <f t="shared" ref="AL4:AM4" si="12">(AJ4-AJ3)/AJ3</f>
        <v>0</v>
      </c>
      <c r="AM4" s="181">
        <f t="shared" si="12"/>
        <v>-0.001525707904</v>
      </c>
      <c r="AN4" s="166"/>
      <c r="AO4" s="166"/>
      <c r="AP4" s="166">
        <v>2048000.0</v>
      </c>
      <c r="AQ4" s="166">
        <v>9.675817341E9</v>
      </c>
      <c r="AR4" s="7">
        <f t="shared" si="6"/>
        <v>0.0002116617054</v>
      </c>
      <c r="AT4" s="179" t="s">
        <v>1471</v>
      </c>
      <c r="AU4" s="166">
        <v>3920.0</v>
      </c>
      <c r="AV4" s="166">
        <v>3920.0</v>
      </c>
      <c r="AW4" s="166">
        <v>3880.0</v>
      </c>
      <c r="AX4" s="166">
        <v>3880.0</v>
      </c>
      <c r="AY4" s="180">
        <v>3172.715</v>
      </c>
      <c r="AZ4" s="166">
        <v>6100.242</v>
      </c>
      <c r="BA4" s="181">
        <f t="shared" ref="BA4:BB4" si="13">(AY4-AY3)/AY3</f>
        <v>-0.005128142414</v>
      </c>
      <c r="BB4" s="181">
        <f t="shared" si="13"/>
        <v>-0.002798917965</v>
      </c>
      <c r="BC4" s="166"/>
      <c r="BD4" s="166"/>
      <c r="BE4" s="166">
        <v>1023100.0</v>
      </c>
      <c r="BF4" s="166">
        <v>9.675817341E9</v>
      </c>
      <c r="BG4" s="166">
        <f t="shared" si="8"/>
        <v>0.0001057378373</v>
      </c>
      <c r="BH4" s="181">
        <f t="shared" si="14"/>
        <v>-0.01386165922</v>
      </c>
      <c r="BI4" s="166"/>
      <c r="BJ4" s="166">
        <f t="shared" si="9"/>
        <v>0.0001529664056</v>
      </c>
    </row>
    <row r="5">
      <c r="A5" s="179" t="s">
        <v>1472</v>
      </c>
      <c r="B5" s="166">
        <v>3350.0</v>
      </c>
      <c r="C5" s="166">
        <v>3410.0</v>
      </c>
      <c r="D5" s="166">
        <v>3320.0</v>
      </c>
      <c r="E5" s="166">
        <v>3320.0</v>
      </c>
      <c r="F5" s="180">
        <v>2506.308</v>
      </c>
      <c r="G5" s="166">
        <v>5122.104</v>
      </c>
      <c r="H5" s="181">
        <f t="shared" ref="H5:I5" si="15">(F5-F4)/F4</f>
        <v>-0.02923968907</v>
      </c>
      <c r="I5" s="181">
        <f t="shared" si="15"/>
        <v>0.002835174013</v>
      </c>
      <c r="J5" s="166"/>
      <c r="K5" s="166"/>
      <c r="L5" s="166">
        <v>917500.0</v>
      </c>
      <c r="M5" s="166">
        <v>9.675817341E9</v>
      </c>
      <c r="N5" s="7">
        <f t="shared" si="2"/>
        <v>0.00009482403064</v>
      </c>
      <c r="P5" s="179" t="s">
        <v>1473</v>
      </c>
      <c r="Q5" s="166">
        <v>5400.0</v>
      </c>
      <c r="R5" s="166">
        <v>5400.0</v>
      </c>
      <c r="S5" s="166">
        <v>5250.0</v>
      </c>
      <c r="T5" s="166">
        <v>5325.0</v>
      </c>
      <c r="U5" s="180">
        <v>4196.459</v>
      </c>
      <c r="V5" s="166">
        <v>6070.716</v>
      </c>
      <c r="W5" s="181">
        <f t="shared" ref="W5:X5" si="16">(U5-U4)/U4</f>
        <v>-0.01388887583</v>
      </c>
      <c r="X5" s="181">
        <f t="shared" si="16"/>
        <v>0.001010291052</v>
      </c>
      <c r="Y5" s="166"/>
      <c r="Z5" s="166"/>
      <c r="AA5" s="166">
        <v>2678400.0</v>
      </c>
      <c r="AB5" s="166">
        <v>9.675817341E9</v>
      </c>
      <c r="AC5" s="7">
        <f t="shared" si="4"/>
        <v>0.0002768138242</v>
      </c>
      <c r="AE5" s="179" t="s">
        <v>1474</v>
      </c>
      <c r="AF5" s="166">
        <v>7400.0</v>
      </c>
      <c r="AG5" s="166">
        <v>7425.0</v>
      </c>
      <c r="AH5" s="166">
        <v>7325.0</v>
      </c>
      <c r="AI5" s="166">
        <v>7325.0</v>
      </c>
      <c r="AJ5" s="180">
        <v>5898.465</v>
      </c>
      <c r="AK5" s="166">
        <v>5991.246</v>
      </c>
      <c r="AL5" s="181">
        <f t="shared" ref="AL5:AM5" si="17">(AJ5-AJ4)/AJ4</f>
        <v>-0.01013516178</v>
      </c>
      <c r="AM5" s="181">
        <f t="shared" si="17"/>
        <v>-0.00371541853</v>
      </c>
      <c r="AN5" s="166"/>
      <c r="AO5" s="166"/>
      <c r="AP5" s="166">
        <v>2802600.0</v>
      </c>
      <c r="AQ5" s="166">
        <v>9.675817341E9</v>
      </c>
      <c r="AR5" s="7">
        <f t="shared" si="6"/>
        <v>0.0002896499491</v>
      </c>
      <c r="AT5" s="179" t="s">
        <v>1475</v>
      </c>
      <c r="AU5" s="166">
        <v>3880.0</v>
      </c>
      <c r="AV5" s="166">
        <v>3890.0</v>
      </c>
      <c r="AW5" s="166">
        <v>3810.0</v>
      </c>
      <c r="AX5" s="166">
        <v>3810.0</v>
      </c>
      <c r="AY5" s="180">
        <v>3115.475</v>
      </c>
      <c r="AZ5" s="166">
        <v>6070.762</v>
      </c>
      <c r="BA5" s="181">
        <f t="shared" ref="BA5:BB5" si="18">(AY5-AY4)/AY4</f>
        <v>-0.01804133053</v>
      </c>
      <c r="BB5" s="181">
        <f t="shared" si="18"/>
        <v>-0.004832595166</v>
      </c>
      <c r="BC5" s="166"/>
      <c r="BD5" s="166"/>
      <c r="BE5" s="166">
        <v>1342100.0</v>
      </c>
      <c r="BF5" s="166">
        <v>9.675817341E9</v>
      </c>
      <c r="BG5" s="166">
        <f t="shared" si="8"/>
        <v>0.0001387066284</v>
      </c>
      <c r="BH5" s="181">
        <f t="shared" si="14"/>
        <v>-0.0178262643</v>
      </c>
      <c r="BI5" s="166"/>
      <c r="BJ5" s="166">
        <f t="shared" si="9"/>
        <v>0.0001999986081</v>
      </c>
    </row>
    <row r="6">
      <c r="A6" s="179" t="s">
        <v>1476</v>
      </c>
      <c r="B6" s="166">
        <v>3320.0</v>
      </c>
      <c r="C6" s="166">
        <v>3350.0</v>
      </c>
      <c r="D6" s="166">
        <v>3290.0</v>
      </c>
      <c r="E6" s="166">
        <v>3290.0</v>
      </c>
      <c r="F6" s="180">
        <v>2483.661</v>
      </c>
      <c r="G6" s="166">
        <v>5114.572</v>
      </c>
      <c r="H6" s="181">
        <f t="shared" ref="H6:I6" si="19">(F6-F5)/F5</f>
        <v>-0.009036000364</v>
      </c>
      <c r="I6" s="181">
        <f t="shared" si="19"/>
        <v>-0.001470489471</v>
      </c>
      <c r="J6" s="166"/>
      <c r="K6" s="166"/>
      <c r="L6" s="166">
        <v>2017300.0</v>
      </c>
      <c r="M6" s="166">
        <v>9.675817341E9</v>
      </c>
      <c r="N6" s="7">
        <f t="shared" si="2"/>
        <v>0.0002084888469</v>
      </c>
      <c r="P6" s="179" t="s">
        <v>1477</v>
      </c>
      <c r="Q6" s="166">
        <v>5300.0</v>
      </c>
      <c r="R6" s="166">
        <v>5375.0</v>
      </c>
      <c r="S6" s="166">
        <v>5275.0</v>
      </c>
      <c r="T6" s="166">
        <v>5300.0</v>
      </c>
      <c r="U6" s="180">
        <v>4176.757</v>
      </c>
      <c r="V6" s="166">
        <v>6061.367</v>
      </c>
      <c r="W6" s="181">
        <f t="shared" ref="W6:X6" si="20">(U6-U5)/U5</f>
        <v>-0.004694910638</v>
      </c>
      <c r="X6" s="181">
        <f t="shared" si="20"/>
        <v>-0.001540016038</v>
      </c>
      <c r="Y6" s="166"/>
      <c r="Z6" s="166"/>
      <c r="AA6" s="166">
        <v>1966500.0</v>
      </c>
      <c r="AB6" s="166">
        <v>9.675817341E9</v>
      </c>
      <c r="AC6" s="7">
        <f t="shared" si="4"/>
        <v>0.0002032386444</v>
      </c>
      <c r="AE6" s="179" t="s">
        <v>1478</v>
      </c>
      <c r="AF6" s="166">
        <v>7350.0</v>
      </c>
      <c r="AG6" s="166">
        <v>7500.0</v>
      </c>
      <c r="AH6" s="166">
        <v>7350.0</v>
      </c>
      <c r="AI6" s="166">
        <v>7500.0</v>
      </c>
      <c r="AJ6" s="180">
        <v>6039.385</v>
      </c>
      <c r="AK6" s="166">
        <v>6107.168</v>
      </c>
      <c r="AL6" s="181">
        <f t="shared" ref="AL6:AM6" si="21">(AJ6-AJ5)/AJ5</f>
        <v>0.02389096146</v>
      </c>
      <c r="AM6" s="181">
        <f t="shared" si="21"/>
        <v>0.01934856289</v>
      </c>
      <c r="AN6" s="166"/>
      <c r="AO6" s="166"/>
      <c r="AP6" s="166">
        <v>3818900.0</v>
      </c>
      <c r="AQ6" s="166">
        <v>9.675817341E9</v>
      </c>
      <c r="AR6" s="7">
        <f t="shared" si="6"/>
        <v>0.0003946850034</v>
      </c>
      <c r="AT6" s="179" t="s">
        <v>1479</v>
      </c>
      <c r="AU6" s="166">
        <v>3810.0</v>
      </c>
      <c r="AV6" s="166">
        <v>3880.0</v>
      </c>
      <c r="AW6" s="166">
        <v>3730.0</v>
      </c>
      <c r="AX6" s="166">
        <v>3770.0</v>
      </c>
      <c r="AY6" s="180">
        <v>3082.767</v>
      </c>
      <c r="AZ6" s="166">
        <v>6026.188</v>
      </c>
      <c r="BA6" s="181">
        <f t="shared" ref="BA6:BB6" si="22">(AY6-AY5)/AY5</f>
        <v>-0.01049855961</v>
      </c>
      <c r="BB6" s="181">
        <f t="shared" si="22"/>
        <v>-0.00734240611</v>
      </c>
      <c r="BC6" s="166"/>
      <c r="BD6" s="166"/>
      <c r="BE6" s="166">
        <v>2501000.0</v>
      </c>
      <c r="BF6" s="166">
        <v>9.675817341E9</v>
      </c>
      <c r="BG6" s="166">
        <f t="shared" si="8"/>
        <v>0.0002584794557</v>
      </c>
      <c r="BH6" s="181">
        <f t="shared" si="14"/>
        <v>-0.00008462728733</v>
      </c>
      <c r="BI6" s="166"/>
      <c r="BJ6" s="166">
        <f t="shared" si="9"/>
        <v>0.0002662229876</v>
      </c>
    </row>
    <row r="7">
      <c r="A7" s="179" t="s">
        <v>1480</v>
      </c>
      <c r="B7" s="166">
        <v>3250.0</v>
      </c>
      <c r="C7" s="166">
        <v>3360.0</v>
      </c>
      <c r="D7" s="166">
        <v>3250.0</v>
      </c>
      <c r="E7" s="166">
        <v>3260.0</v>
      </c>
      <c r="F7" s="180">
        <v>2461.013</v>
      </c>
      <c r="G7" s="166">
        <v>5136.667</v>
      </c>
      <c r="H7" s="181">
        <f t="shared" ref="H7:I7" si="23">(F7-F6)/F6</f>
        <v>-0.009118796808</v>
      </c>
      <c r="I7" s="181">
        <f t="shared" si="23"/>
        <v>0.004320009573</v>
      </c>
      <c r="J7" s="166"/>
      <c r="K7" s="166"/>
      <c r="L7" s="166">
        <v>1280400.0</v>
      </c>
      <c r="M7" s="166">
        <v>9.675817341E9</v>
      </c>
      <c r="N7" s="7">
        <f t="shared" si="2"/>
        <v>0.0001323299061</v>
      </c>
      <c r="P7" s="179" t="s">
        <v>1481</v>
      </c>
      <c r="Q7" s="166">
        <v>5300.0</v>
      </c>
      <c r="R7" s="166">
        <v>5425.0</v>
      </c>
      <c r="S7" s="166">
        <v>5025.0</v>
      </c>
      <c r="T7" s="166">
        <v>5025.0</v>
      </c>
      <c r="U7" s="180">
        <v>3960.039</v>
      </c>
      <c r="V7" s="166">
        <v>5952.138</v>
      </c>
      <c r="W7" s="181">
        <f t="shared" ref="W7:X7" si="24">(U7-U6)/U6</f>
        <v>-0.0518866671</v>
      </c>
      <c r="X7" s="181">
        <f t="shared" si="24"/>
        <v>-0.01802052243</v>
      </c>
      <c r="Y7" s="166"/>
      <c r="Z7" s="166"/>
      <c r="AA7" s="166">
        <v>7550400.0</v>
      </c>
      <c r="AB7" s="166">
        <v>9.675817341E9</v>
      </c>
      <c r="AC7" s="7">
        <f t="shared" si="4"/>
        <v>0.0007803371781</v>
      </c>
      <c r="AE7" s="179" t="s">
        <v>1482</v>
      </c>
      <c r="AF7" s="166">
        <v>7550.0</v>
      </c>
      <c r="AG7" s="166">
        <v>7600.0</v>
      </c>
      <c r="AH7" s="166">
        <v>7425.0</v>
      </c>
      <c r="AI7" s="166">
        <v>7425.0</v>
      </c>
      <c r="AJ7" s="180">
        <v>5978.991</v>
      </c>
      <c r="AK7" s="166">
        <v>6056.124</v>
      </c>
      <c r="AL7" s="181">
        <f t="shared" ref="AL7:AM7" si="25">(AJ7-AJ6)/AJ6</f>
        <v>-0.01000002484</v>
      </c>
      <c r="AM7" s="181">
        <f t="shared" si="25"/>
        <v>-0.008358047462</v>
      </c>
      <c r="AN7" s="166"/>
      <c r="AO7" s="166"/>
      <c r="AP7" s="166">
        <v>7997300.0</v>
      </c>
      <c r="AQ7" s="166">
        <v>9.675817341E9</v>
      </c>
      <c r="AR7" s="7">
        <f t="shared" si="6"/>
        <v>0.0008265244907</v>
      </c>
      <c r="AT7" s="179" t="s">
        <v>1483</v>
      </c>
      <c r="AU7" s="166">
        <v>3780.0</v>
      </c>
      <c r="AV7" s="166">
        <v>3780.0</v>
      </c>
      <c r="AW7" s="166">
        <v>3690.0</v>
      </c>
      <c r="AX7" s="166">
        <v>3690.0</v>
      </c>
      <c r="AY7" s="180">
        <v>3017.35</v>
      </c>
      <c r="AZ7" s="166">
        <v>6023.039</v>
      </c>
      <c r="BA7" s="181">
        <f t="shared" ref="BA7:BB7" si="26">(AY7-AY6)/AY6</f>
        <v>-0.02122022196</v>
      </c>
      <c r="BB7" s="181">
        <f t="shared" si="26"/>
        <v>-0.0005225525656</v>
      </c>
      <c r="BC7" s="166"/>
      <c r="BD7" s="166"/>
      <c r="BE7" s="166">
        <v>2155600.0</v>
      </c>
      <c r="BF7" s="166">
        <v>9.675817341E9</v>
      </c>
      <c r="BG7" s="166">
        <f t="shared" si="8"/>
        <v>0.000222782213</v>
      </c>
      <c r="BH7" s="181">
        <f t="shared" si="14"/>
        <v>-0.02305642768</v>
      </c>
      <c r="BI7" s="166"/>
      <c r="BJ7" s="166">
        <f t="shared" si="9"/>
        <v>0.000490493447</v>
      </c>
    </row>
    <row r="8">
      <c r="A8" s="179" t="s">
        <v>1484</v>
      </c>
      <c r="B8" s="166">
        <v>3330.0</v>
      </c>
      <c r="C8" s="166">
        <v>3350.0</v>
      </c>
      <c r="D8" s="166">
        <v>3250.0</v>
      </c>
      <c r="E8" s="166">
        <v>3250.0</v>
      </c>
      <c r="F8" s="180">
        <v>2453.464</v>
      </c>
      <c r="G8" s="166">
        <v>5148.91</v>
      </c>
      <c r="H8" s="181">
        <f t="shared" ref="H8:I8" si="27">(F8-F7)/F7</f>
        <v>-0.003067436052</v>
      </c>
      <c r="I8" s="181">
        <f t="shared" si="27"/>
        <v>0.002383452149</v>
      </c>
      <c r="J8" s="166"/>
      <c r="K8" s="166"/>
      <c r="L8" s="166">
        <v>5283000.0</v>
      </c>
      <c r="M8" s="166">
        <v>9.675817341E9</v>
      </c>
      <c r="N8" s="7">
        <f t="shared" si="2"/>
        <v>0.0005460003857</v>
      </c>
      <c r="P8" s="179">
        <v>42747.0</v>
      </c>
      <c r="Q8" s="166">
        <v>5025.0</v>
      </c>
      <c r="R8" s="166">
        <v>5025.0</v>
      </c>
      <c r="S8" s="166">
        <v>5025.0</v>
      </c>
      <c r="T8" s="166">
        <v>5025.0</v>
      </c>
      <c r="U8" s="180">
        <v>3960.039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9.675817341E9</v>
      </c>
      <c r="AC8" s="7">
        <f t="shared" si="4"/>
        <v>0</v>
      </c>
      <c r="AE8" s="179">
        <v>43171.0</v>
      </c>
      <c r="AF8" s="166">
        <v>7425.0</v>
      </c>
      <c r="AG8" s="166">
        <v>7475.0</v>
      </c>
      <c r="AH8" s="166">
        <v>7350.0</v>
      </c>
      <c r="AI8" s="166">
        <v>7375.0</v>
      </c>
      <c r="AJ8" s="180">
        <v>5938.728</v>
      </c>
      <c r="AK8" s="166">
        <v>6118.32</v>
      </c>
      <c r="AL8" s="181">
        <f t="shared" ref="AL8:AM8" si="29">(AJ8-AJ7)/AJ7</f>
        <v>-0.006734079379</v>
      </c>
      <c r="AM8" s="181">
        <f t="shared" si="29"/>
        <v>0.01026993503</v>
      </c>
      <c r="AN8" s="166"/>
      <c r="AO8" s="166"/>
      <c r="AP8" s="166">
        <v>3075200.0</v>
      </c>
      <c r="AQ8" s="166">
        <v>9.675817341E9</v>
      </c>
      <c r="AR8" s="7">
        <f t="shared" si="6"/>
        <v>0.0003178232796</v>
      </c>
      <c r="AT8" s="179" t="s">
        <v>1485</v>
      </c>
      <c r="AU8" s="166">
        <v>3660.0</v>
      </c>
      <c r="AV8" s="166">
        <v>3890.0</v>
      </c>
      <c r="AW8" s="166">
        <v>3660.0</v>
      </c>
      <c r="AX8" s="166">
        <v>3750.0</v>
      </c>
      <c r="AY8" s="180">
        <v>3066.413</v>
      </c>
      <c r="AZ8" s="166">
        <v>5953.06</v>
      </c>
      <c r="BA8" s="181">
        <f t="shared" ref="BA8:BB8" si="30">(AY8-AY7)/AY7</f>
        <v>0.01626029463</v>
      </c>
      <c r="BB8" s="181">
        <f t="shared" si="30"/>
        <v>-0.01161855336</v>
      </c>
      <c r="BC8" s="166"/>
      <c r="BD8" s="166"/>
      <c r="BE8" s="166">
        <v>3928000.0</v>
      </c>
      <c r="BF8" s="166">
        <v>9.675817341E9</v>
      </c>
      <c r="BG8" s="166">
        <f t="shared" si="8"/>
        <v>0.0004059605366</v>
      </c>
      <c r="BH8" s="181">
        <f t="shared" si="14"/>
        <v>0.0016146948</v>
      </c>
      <c r="BI8" s="166"/>
      <c r="BJ8" s="166">
        <f t="shared" si="9"/>
        <v>0.0003174460505</v>
      </c>
    </row>
    <row r="9">
      <c r="A9" s="179">
        <v>42381.0</v>
      </c>
      <c r="B9" s="166">
        <v>3250.0</v>
      </c>
      <c r="C9" s="166">
        <v>3380.0</v>
      </c>
      <c r="D9" s="166">
        <v>3250.0</v>
      </c>
      <c r="E9" s="166">
        <v>3360.0</v>
      </c>
      <c r="F9" s="180">
        <v>2536.505</v>
      </c>
      <c r="G9" s="166">
        <v>5198.755</v>
      </c>
      <c r="H9" s="181">
        <f t="shared" ref="H9:I9" si="31">(F9-F8)/F8</f>
        <v>0.03384643101</v>
      </c>
      <c r="I9" s="181">
        <f t="shared" si="31"/>
        <v>0.009680689699</v>
      </c>
      <c r="J9" s="166"/>
      <c r="K9" s="166"/>
      <c r="L9" s="166">
        <v>817600.0</v>
      </c>
      <c r="M9" s="166">
        <v>9.675817341E9</v>
      </c>
      <c r="N9" s="7">
        <f t="shared" si="2"/>
        <v>0.00008449932147</v>
      </c>
      <c r="P9" s="179">
        <v>42837.0</v>
      </c>
      <c r="Q9" s="166">
        <v>5125.0</v>
      </c>
      <c r="R9" s="166">
        <v>5250.0</v>
      </c>
      <c r="S9" s="166">
        <v>5050.0</v>
      </c>
      <c r="T9" s="166">
        <v>5150.0</v>
      </c>
      <c r="U9" s="180">
        <v>4058.548</v>
      </c>
      <c r="V9" s="166">
        <v>5998.195</v>
      </c>
      <c r="W9" s="181">
        <f t="shared" ref="W9:X9" si="32">(U9-U8)/U8</f>
        <v>0.02487576511</v>
      </c>
      <c r="X9" s="181">
        <f t="shared" si="32"/>
        <v>0.00773789183</v>
      </c>
      <c r="Y9" s="166"/>
      <c r="Z9" s="166"/>
      <c r="AA9" s="166">
        <v>4747100.0</v>
      </c>
      <c r="AB9" s="166">
        <v>9.675817341E9</v>
      </c>
      <c r="AC9" s="7">
        <f t="shared" si="4"/>
        <v>0.0004906148838</v>
      </c>
      <c r="AE9" s="179">
        <v>43202.0</v>
      </c>
      <c r="AF9" s="166">
        <v>7375.0</v>
      </c>
      <c r="AG9" s="166">
        <v>7600.0</v>
      </c>
      <c r="AH9" s="166">
        <v>7375.0</v>
      </c>
      <c r="AI9" s="166">
        <v>7600.0</v>
      </c>
      <c r="AJ9" s="180">
        <v>6119.91</v>
      </c>
      <c r="AK9" s="166">
        <v>6152.86</v>
      </c>
      <c r="AL9" s="181">
        <f t="shared" ref="AL9:AM9" si="33">(AJ9-AJ8)/AJ8</f>
        <v>0.03050855335</v>
      </c>
      <c r="AM9" s="181">
        <f t="shared" si="33"/>
        <v>0.005645340551</v>
      </c>
      <c r="AN9" s="166"/>
      <c r="AO9" s="166"/>
      <c r="AP9" s="166">
        <v>3461700.0</v>
      </c>
      <c r="AQ9" s="166">
        <v>9.675817341E9</v>
      </c>
      <c r="AR9" s="7">
        <f t="shared" si="6"/>
        <v>0.0003577682255</v>
      </c>
      <c r="AT9" s="179" t="s">
        <v>1486</v>
      </c>
      <c r="AU9" s="166">
        <v>3800.0</v>
      </c>
      <c r="AV9" s="166">
        <v>3810.0</v>
      </c>
      <c r="AW9" s="166">
        <v>3650.0</v>
      </c>
      <c r="AX9" s="166">
        <v>3680.0</v>
      </c>
      <c r="AY9" s="180">
        <v>3009.173</v>
      </c>
      <c r="AZ9" s="166">
        <v>6011.83</v>
      </c>
      <c r="BA9" s="181">
        <f t="shared" ref="BA9:BB9" si="34">(AY9-AY8)/AY8</f>
        <v>-0.01866676146</v>
      </c>
      <c r="BB9" s="181">
        <f t="shared" si="34"/>
        <v>0.009872233776</v>
      </c>
      <c r="BC9" s="166"/>
      <c r="BD9" s="166"/>
      <c r="BE9" s="166">
        <v>2936600.0</v>
      </c>
      <c r="BF9" s="166">
        <v>9.675817341E9</v>
      </c>
      <c r="BG9" s="166">
        <f t="shared" si="8"/>
        <v>0.0003034989083</v>
      </c>
      <c r="BH9" s="181">
        <f t="shared" si="14"/>
        <v>0.017640997</v>
      </c>
      <c r="BI9" s="166"/>
      <c r="BJ9" s="166">
        <f t="shared" si="9"/>
        <v>0.0003090953348</v>
      </c>
    </row>
    <row r="10">
      <c r="A10" s="179">
        <v>42412.0</v>
      </c>
      <c r="B10" s="166">
        <v>3330.0</v>
      </c>
      <c r="C10" s="166">
        <v>3410.0</v>
      </c>
      <c r="D10" s="166">
        <v>3300.0</v>
      </c>
      <c r="E10" s="166">
        <v>3350.0</v>
      </c>
      <c r="F10" s="180">
        <v>2528.956</v>
      </c>
      <c r="G10" s="166">
        <v>5245.956</v>
      </c>
      <c r="H10" s="181">
        <f t="shared" ref="H10:I10" si="35">(F10-F9)/F9</f>
        <v>-0.002976142369</v>
      </c>
      <c r="I10" s="181">
        <f t="shared" si="35"/>
        <v>0.009079289176</v>
      </c>
      <c r="J10" s="166"/>
      <c r="K10" s="166"/>
      <c r="L10" s="166">
        <v>1876500.0</v>
      </c>
      <c r="M10" s="166">
        <v>9.675817341E9</v>
      </c>
      <c r="N10" s="7">
        <f t="shared" si="2"/>
        <v>0.0001939371046</v>
      </c>
      <c r="P10" s="179">
        <v>42867.0</v>
      </c>
      <c r="Q10" s="166">
        <v>5175.0</v>
      </c>
      <c r="R10" s="166">
        <v>5275.0</v>
      </c>
      <c r="S10" s="166">
        <v>5150.0</v>
      </c>
      <c r="T10" s="166">
        <v>5150.0</v>
      </c>
      <c r="U10" s="180">
        <v>4058.548</v>
      </c>
      <c r="V10" s="166">
        <v>6000.474</v>
      </c>
      <c r="W10" s="181">
        <f t="shared" ref="W10:X10" si="36">(U10-U9)/U9</f>
        <v>0</v>
      </c>
      <c r="X10" s="181">
        <f t="shared" si="36"/>
        <v>0.0003799476342</v>
      </c>
      <c r="Y10" s="166"/>
      <c r="Z10" s="166"/>
      <c r="AA10" s="166">
        <v>1259700.0</v>
      </c>
      <c r="AB10" s="166">
        <v>9.675817341E9</v>
      </c>
      <c r="AC10" s="7">
        <f t="shared" si="4"/>
        <v>0.0001301905519</v>
      </c>
      <c r="AE10" s="179">
        <v>43232.0</v>
      </c>
      <c r="AF10" s="166">
        <v>7525.0</v>
      </c>
      <c r="AG10" s="166">
        <v>7600.0</v>
      </c>
      <c r="AH10" s="166">
        <v>7375.0</v>
      </c>
      <c r="AI10" s="166">
        <v>7500.0</v>
      </c>
      <c r="AJ10" s="180">
        <v>6039.385</v>
      </c>
      <c r="AK10" s="166">
        <v>6133.12</v>
      </c>
      <c r="AL10" s="181">
        <f t="shared" ref="AL10:AM10" si="37">(AJ10-AJ9)/AJ9</f>
        <v>-0.01315787324</v>
      </c>
      <c r="AM10" s="181">
        <f t="shared" si="37"/>
        <v>-0.003208264124</v>
      </c>
      <c r="AN10" s="166"/>
      <c r="AO10" s="166"/>
      <c r="AP10" s="166">
        <v>2404800.0</v>
      </c>
      <c r="AQ10" s="166">
        <v>9.675817341E9</v>
      </c>
      <c r="AR10" s="7">
        <f t="shared" si="6"/>
        <v>0.0002485371432</v>
      </c>
      <c r="AT10" s="179">
        <v>43508.0</v>
      </c>
      <c r="AU10" s="166">
        <v>3690.0</v>
      </c>
      <c r="AV10" s="166">
        <v>3780.0</v>
      </c>
      <c r="AW10" s="166">
        <v>3660.0</v>
      </c>
      <c r="AX10" s="166">
        <v>3760.0</v>
      </c>
      <c r="AY10" s="180">
        <v>3074.59</v>
      </c>
      <c r="AZ10" s="166">
        <v>6130.055</v>
      </c>
      <c r="BA10" s="181">
        <f t="shared" ref="BA10:BB10" si="38">(AY10-AY9)/AY9</f>
        <v>0.02173919545</v>
      </c>
      <c r="BB10" s="181">
        <f t="shared" si="38"/>
        <v>0.01966539307</v>
      </c>
      <c r="BC10" s="166"/>
      <c r="BD10" s="166"/>
      <c r="BE10" s="166">
        <v>1705700.0</v>
      </c>
      <c r="BF10" s="166">
        <v>9.675817341E9</v>
      </c>
      <c r="BG10" s="166">
        <f t="shared" si="8"/>
        <v>0.0001762848491</v>
      </c>
      <c r="BH10" s="181">
        <f t="shared" si="14"/>
        <v>0.001401294962</v>
      </c>
      <c r="BI10" s="166"/>
      <c r="BJ10" s="166">
        <f t="shared" si="9"/>
        <v>0.0001872374122</v>
      </c>
    </row>
    <row r="11">
      <c r="A11" s="179">
        <v>42502.0</v>
      </c>
      <c r="B11" s="166">
        <v>3350.0</v>
      </c>
      <c r="C11" s="166">
        <v>3420.0</v>
      </c>
      <c r="D11" s="166">
        <v>3350.0</v>
      </c>
      <c r="E11" s="166">
        <v>3400.0</v>
      </c>
      <c r="F11" s="180">
        <v>2566.701</v>
      </c>
      <c r="G11" s="166">
        <v>5268.308</v>
      </c>
      <c r="H11" s="181">
        <f t="shared" ref="H11:I11" si="39">(F11-F10)/F10</f>
        <v>0.01492513116</v>
      </c>
      <c r="I11" s="181">
        <f t="shared" si="39"/>
        <v>0.004260805847</v>
      </c>
      <c r="J11" s="166"/>
      <c r="K11" s="166"/>
      <c r="L11" s="166">
        <v>1170700.0</v>
      </c>
      <c r="M11" s="166">
        <v>9.675817341E9</v>
      </c>
      <c r="N11" s="7">
        <f t="shared" si="2"/>
        <v>0.0001209923626</v>
      </c>
      <c r="P11" s="179">
        <v>42898.0</v>
      </c>
      <c r="Q11" s="166">
        <v>5200.0</v>
      </c>
      <c r="R11" s="166">
        <v>5600.0</v>
      </c>
      <c r="S11" s="166">
        <v>5150.0</v>
      </c>
      <c r="T11" s="166">
        <v>5575.0</v>
      </c>
      <c r="U11" s="180">
        <v>4393.476</v>
      </c>
      <c r="V11" s="166">
        <v>6035.508</v>
      </c>
      <c r="W11" s="181">
        <f t="shared" ref="W11:X11" si="40">(U11-U10)/U10</f>
        <v>0.08252409482</v>
      </c>
      <c r="X11" s="181">
        <f t="shared" si="40"/>
        <v>0.005838538755</v>
      </c>
      <c r="Y11" s="166"/>
      <c r="Z11" s="166"/>
      <c r="AA11" s="166">
        <v>8146100.0</v>
      </c>
      <c r="AB11" s="166">
        <v>9.675817341E9</v>
      </c>
      <c r="AC11" s="7">
        <f t="shared" si="4"/>
        <v>0.0008419030365</v>
      </c>
      <c r="AE11" s="179">
        <v>43263.0</v>
      </c>
      <c r="AF11" s="166">
        <v>7500.0</v>
      </c>
      <c r="AG11" s="166">
        <v>7500.0</v>
      </c>
      <c r="AH11" s="166">
        <v>7350.0</v>
      </c>
      <c r="AI11" s="166">
        <v>7425.0</v>
      </c>
      <c r="AJ11" s="180">
        <v>5978.991</v>
      </c>
      <c r="AK11" s="166">
        <v>6115.493</v>
      </c>
      <c r="AL11" s="181">
        <f t="shared" ref="AL11:AM11" si="41">(AJ11-AJ10)/AJ10</f>
        <v>-0.01000002484</v>
      </c>
      <c r="AM11" s="181">
        <f t="shared" si="41"/>
        <v>-0.002874067359</v>
      </c>
      <c r="AN11" s="166"/>
      <c r="AO11" s="166"/>
      <c r="AP11" s="166">
        <v>3546200.0</v>
      </c>
      <c r="AQ11" s="166">
        <v>9.675817341E9</v>
      </c>
      <c r="AR11" s="7">
        <f t="shared" si="6"/>
        <v>0.0003665013378</v>
      </c>
      <c r="AT11" s="179">
        <v>43536.0</v>
      </c>
      <c r="AU11" s="166">
        <v>3780.0</v>
      </c>
      <c r="AV11" s="166">
        <v>3800.0</v>
      </c>
      <c r="AW11" s="166">
        <v>3700.0</v>
      </c>
      <c r="AX11" s="166">
        <v>3720.0</v>
      </c>
      <c r="AY11" s="180">
        <v>3041.881</v>
      </c>
      <c r="AZ11" s="166">
        <v>6133.896</v>
      </c>
      <c r="BA11" s="181">
        <f t="shared" ref="BA11:BB11" si="42">(AY11-AY10)/AY10</f>
        <v>-0.01063849164</v>
      </c>
      <c r="BB11" s="181">
        <f t="shared" si="42"/>
        <v>0.0006265849164</v>
      </c>
      <c r="BC11" s="166"/>
      <c r="BD11" s="166"/>
      <c r="BE11" s="166">
        <v>1531600.0</v>
      </c>
      <c r="BF11" s="166">
        <v>9.675817341E9</v>
      </c>
      <c r="BG11" s="166">
        <f t="shared" si="8"/>
        <v>0.0001582915371</v>
      </c>
      <c r="BH11" s="181">
        <f t="shared" si="14"/>
        <v>0.01920267738</v>
      </c>
      <c r="BI11" s="166"/>
      <c r="BJ11" s="166">
        <f t="shared" si="9"/>
        <v>0.0003719220685</v>
      </c>
    </row>
    <row r="12">
      <c r="A12" s="179">
        <v>42533.0</v>
      </c>
      <c r="B12" s="166">
        <v>3400.0</v>
      </c>
      <c r="C12" s="166">
        <v>3400.0</v>
      </c>
      <c r="D12" s="166">
        <v>3350.0</v>
      </c>
      <c r="E12" s="166">
        <v>3370.0</v>
      </c>
      <c r="F12" s="180">
        <v>2544.054</v>
      </c>
      <c r="G12" s="166">
        <v>5272.965</v>
      </c>
      <c r="H12" s="181">
        <f t="shared" ref="H12:I12" si="43">(F12-F11)/F11</f>
        <v>-0.008823388466</v>
      </c>
      <c r="I12" s="181">
        <f t="shared" si="43"/>
        <v>0.0008839650225</v>
      </c>
      <c r="J12" s="166"/>
      <c r="K12" s="166"/>
      <c r="L12" s="166">
        <v>1175900.0</v>
      </c>
      <c r="M12" s="166">
        <v>9.675817341E9</v>
      </c>
      <c r="N12" s="7">
        <f t="shared" si="2"/>
        <v>0.0001215297849</v>
      </c>
      <c r="P12" s="179">
        <v>42928.0</v>
      </c>
      <c r="Q12" s="166">
        <v>5600.0</v>
      </c>
      <c r="R12" s="166">
        <v>5650.0</v>
      </c>
      <c r="S12" s="166">
        <v>5250.0</v>
      </c>
      <c r="T12" s="166">
        <v>5500.0</v>
      </c>
      <c r="U12" s="180">
        <v>4334.371</v>
      </c>
      <c r="V12" s="166">
        <v>6006.835</v>
      </c>
      <c r="W12" s="181">
        <f t="shared" ref="W12:X12" si="44">(U12-U11)/U11</f>
        <v>-0.01345290153</v>
      </c>
      <c r="X12" s="181">
        <f t="shared" si="44"/>
        <v>-0.004750718581</v>
      </c>
      <c r="Y12" s="166"/>
      <c r="Z12" s="166"/>
      <c r="AA12" s="166">
        <v>7011400.0</v>
      </c>
      <c r="AB12" s="166">
        <v>9.675817341E9</v>
      </c>
      <c r="AC12" s="7">
        <f t="shared" si="4"/>
        <v>0.0007246312898</v>
      </c>
      <c r="AE12" s="179">
        <v>43293.0</v>
      </c>
      <c r="AF12" s="166">
        <v>7425.0</v>
      </c>
      <c r="AG12" s="166">
        <v>7425.0</v>
      </c>
      <c r="AH12" s="166">
        <v>7300.0</v>
      </c>
      <c r="AI12" s="166">
        <v>7375.0</v>
      </c>
      <c r="AJ12" s="180">
        <v>5938.728</v>
      </c>
      <c r="AK12" s="166">
        <v>6126.356</v>
      </c>
      <c r="AL12" s="181">
        <f t="shared" ref="AL12:AM12" si="45">(AJ12-AJ11)/AJ11</f>
        <v>-0.006734079379</v>
      </c>
      <c r="AM12" s="181">
        <f t="shared" si="45"/>
        <v>0.001776308141</v>
      </c>
      <c r="AN12" s="166"/>
      <c r="AO12" s="166"/>
      <c r="AP12" s="166">
        <v>3011100.0</v>
      </c>
      <c r="AQ12" s="166">
        <v>9.675817341E9</v>
      </c>
      <c r="AR12" s="7">
        <f t="shared" si="6"/>
        <v>0.0003111985162</v>
      </c>
      <c r="AT12" s="179">
        <v>43567.0</v>
      </c>
      <c r="AU12" s="166">
        <v>3720.0</v>
      </c>
      <c r="AV12" s="166">
        <v>3730.0</v>
      </c>
      <c r="AW12" s="166">
        <v>3640.0</v>
      </c>
      <c r="AX12" s="166">
        <v>3670.0</v>
      </c>
      <c r="AY12" s="180">
        <v>3000.996</v>
      </c>
      <c r="AZ12" s="166">
        <v>6112.879</v>
      </c>
      <c r="BA12" s="181">
        <f t="shared" ref="BA12:BB12" si="46">(AY12-AY11)/AY11</f>
        <v>-0.01344069673</v>
      </c>
      <c r="BB12" s="181">
        <f t="shared" si="46"/>
        <v>-0.00342637045</v>
      </c>
      <c r="BC12" s="166"/>
      <c r="BD12" s="166"/>
      <c r="BE12" s="166">
        <v>3645100.0</v>
      </c>
      <c r="BF12" s="166">
        <v>9.675817341E9</v>
      </c>
      <c r="BG12" s="166">
        <f t="shared" si="8"/>
        <v>0.0003767226965</v>
      </c>
      <c r="BH12" s="181">
        <f t="shared" si="14"/>
        <v>-0.01061276653</v>
      </c>
      <c r="BI12" s="166"/>
      <c r="BJ12" s="166">
        <f t="shared" si="9"/>
        <v>0.0003835205719</v>
      </c>
    </row>
    <row r="13">
      <c r="A13" s="179">
        <v>42563.0</v>
      </c>
      <c r="B13" s="166">
        <v>3440.0</v>
      </c>
      <c r="C13" s="166">
        <v>3440.0</v>
      </c>
      <c r="D13" s="166">
        <v>3350.0</v>
      </c>
      <c r="E13" s="166">
        <v>3360.0</v>
      </c>
      <c r="F13" s="180">
        <v>2536.505</v>
      </c>
      <c r="G13" s="166">
        <v>5265.368</v>
      </c>
      <c r="H13" s="181">
        <f t="shared" ref="H13:I13" si="47">(F13-F12)/F12</f>
        <v>-0.002967311228</v>
      </c>
      <c r="I13" s="181">
        <f t="shared" si="47"/>
        <v>-0.001440745387</v>
      </c>
      <c r="J13" s="166"/>
      <c r="K13" s="166"/>
      <c r="L13" s="166">
        <v>1444500.0</v>
      </c>
      <c r="M13" s="166">
        <v>9.675817341E9</v>
      </c>
      <c r="N13" s="7">
        <f t="shared" si="2"/>
        <v>0.0001492897136</v>
      </c>
      <c r="P13" s="179">
        <v>42959.0</v>
      </c>
      <c r="Q13" s="166">
        <v>5500.0</v>
      </c>
      <c r="R13" s="166">
        <v>5650.0</v>
      </c>
      <c r="S13" s="166">
        <v>5400.0</v>
      </c>
      <c r="T13" s="166">
        <v>5500.0</v>
      </c>
      <c r="U13" s="180">
        <v>4334.371</v>
      </c>
      <c r="V13" s="166">
        <v>6030.958</v>
      </c>
      <c r="W13" s="181">
        <f t="shared" ref="W13:X13" si="48">(U13-U12)/U12</f>
        <v>0</v>
      </c>
      <c r="X13" s="181">
        <f t="shared" si="48"/>
        <v>0.004015925192</v>
      </c>
      <c r="Y13" s="166"/>
      <c r="Z13" s="166"/>
      <c r="AA13" s="166">
        <v>1.0942E7</v>
      </c>
      <c r="AB13" s="166">
        <v>9.675817341E9</v>
      </c>
      <c r="AC13" s="7">
        <f t="shared" si="4"/>
        <v>0.001130860538</v>
      </c>
      <c r="AE13" s="179">
        <v>43385.0</v>
      </c>
      <c r="AF13" s="166">
        <v>7375.0</v>
      </c>
      <c r="AG13" s="166">
        <v>7475.0</v>
      </c>
      <c r="AH13" s="166">
        <v>7325.0</v>
      </c>
      <c r="AI13" s="166">
        <v>7400.0</v>
      </c>
      <c r="AJ13" s="180">
        <v>5958.859</v>
      </c>
      <c r="AK13" s="166">
        <v>6111.36</v>
      </c>
      <c r="AL13" s="181">
        <f t="shared" ref="AL13:AM13" si="49">(AJ13-AJ12)/AJ12</f>
        <v>0.003389783132</v>
      </c>
      <c r="AM13" s="181">
        <f t="shared" si="49"/>
        <v>-0.002447784621</v>
      </c>
      <c r="AN13" s="166"/>
      <c r="AO13" s="166"/>
      <c r="AP13" s="166">
        <v>2789200.0</v>
      </c>
      <c r="AQ13" s="166">
        <v>9.675817341E9</v>
      </c>
      <c r="AR13" s="7">
        <f t="shared" si="6"/>
        <v>0.0002882650531</v>
      </c>
      <c r="AT13" s="179">
        <v>43597.0</v>
      </c>
      <c r="AU13" s="166">
        <v>3680.0</v>
      </c>
      <c r="AV13" s="166">
        <v>3710.0</v>
      </c>
      <c r="AW13" s="166">
        <v>3650.0</v>
      </c>
      <c r="AX13" s="166">
        <v>3670.0</v>
      </c>
      <c r="AY13" s="180">
        <v>3000.996</v>
      </c>
      <c r="AZ13" s="166">
        <v>6152.117</v>
      </c>
      <c r="BA13" s="181">
        <f t="shared" ref="BA13:BB13" si="50">(AY13-AY12)/AY12</f>
        <v>0</v>
      </c>
      <c r="BB13" s="181">
        <f t="shared" si="50"/>
        <v>0.006418906705</v>
      </c>
      <c r="BC13" s="166"/>
      <c r="BD13" s="166"/>
      <c r="BE13" s="166">
        <v>2684600.0</v>
      </c>
      <c r="BF13" s="166">
        <v>9.675817341E9</v>
      </c>
      <c r="BG13" s="166">
        <f t="shared" si="8"/>
        <v>0.0002774545969</v>
      </c>
      <c r="BH13" s="181">
        <f t="shared" si="14"/>
        <v>0.0001056179759</v>
      </c>
      <c r="BI13" s="166"/>
      <c r="BJ13" s="166">
        <f t="shared" si="9"/>
        <v>0.0004614674753</v>
      </c>
    </row>
    <row r="14">
      <c r="A14" s="179">
        <v>42594.0</v>
      </c>
      <c r="B14" s="166">
        <v>3390.0</v>
      </c>
      <c r="C14" s="166">
        <v>3410.0</v>
      </c>
      <c r="D14" s="166">
        <v>3340.0</v>
      </c>
      <c r="E14" s="166">
        <v>3380.0</v>
      </c>
      <c r="F14" s="180">
        <v>2551.603</v>
      </c>
      <c r="G14" s="166">
        <v>5303.734</v>
      </c>
      <c r="H14" s="181">
        <f t="shared" ref="H14:I14" si="51">(F14-F13)/F13</f>
        <v>0.005952284738</v>
      </c>
      <c r="I14" s="181">
        <f t="shared" si="51"/>
        <v>0.007286480261</v>
      </c>
      <c r="J14" s="166"/>
      <c r="K14" s="166"/>
      <c r="L14" s="166">
        <v>2210900.0</v>
      </c>
      <c r="M14" s="166">
        <v>9.675817341E9</v>
      </c>
      <c r="N14" s="7">
        <f t="shared" si="2"/>
        <v>0.0002284974925</v>
      </c>
      <c r="P14" s="179">
        <v>43051.0</v>
      </c>
      <c r="Q14" s="166">
        <v>5525.0</v>
      </c>
      <c r="R14" s="166">
        <v>5700.0</v>
      </c>
      <c r="S14" s="166">
        <v>5525.0</v>
      </c>
      <c r="T14" s="166">
        <v>5675.0</v>
      </c>
      <c r="U14" s="180">
        <v>4472.283</v>
      </c>
      <c r="V14" s="166">
        <v>6026.633</v>
      </c>
      <c r="W14" s="181">
        <f t="shared" ref="W14:X14" si="52">(U14-U13)/U13</f>
        <v>0.03181822691</v>
      </c>
      <c r="X14" s="181">
        <f t="shared" si="52"/>
        <v>-0.0007171331652</v>
      </c>
      <c r="Y14" s="166"/>
      <c r="Z14" s="166"/>
      <c r="AA14" s="166">
        <v>9177200.0</v>
      </c>
      <c r="AB14" s="166">
        <v>9.675817341E9</v>
      </c>
      <c r="AC14" s="7">
        <f t="shared" si="4"/>
        <v>0.0009484676774</v>
      </c>
      <c r="AE14" s="179">
        <v>43416.0</v>
      </c>
      <c r="AF14" s="166">
        <v>7350.0</v>
      </c>
      <c r="AG14" s="166">
        <v>7400.0</v>
      </c>
      <c r="AH14" s="166">
        <v>7300.0</v>
      </c>
      <c r="AI14" s="166">
        <v>7300.0</v>
      </c>
      <c r="AJ14" s="180">
        <v>5878.334</v>
      </c>
      <c r="AK14" s="166">
        <v>6076.587</v>
      </c>
      <c r="AL14" s="181">
        <f t="shared" ref="AL14:AM14" si="53">(AJ14-AJ13)/AJ13</f>
        <v>-0.0135134931</v>
      </c>
      <c r="AM14" s="181">
        <f t="shared" si="53"/>
        <v>-0.005689895539</v>
      </c>
      <c r="AN14" s="166"/>
      <c r="AO14" s="166"/>
      <c r="AP14" s="166">
        <v>1597700.0</v>
      </c>
      <c r="AQ14" s="166">
        <v>9.675817341E9</v>
      </c>
      <c r="AR14" s="7">
        <f t="shared" si="6"/>
        <v>0.0001651230014</v>
      </c>
      <c r="AT14" s="179">
        <v>43628.0</v>
      </c>
      <c r="AU14" s="166">
        <v>3680.0</v>
      </c>
      <c r="AV14" s="166">
        <v>3730.0</v>
      </c>
      <c r="AW14" s="166">
        <v>3660.0</v>
      </c>
      <c r="AX14" s="166">
        <v>3710.0</v>
      </c>
      <c r="AY14" s="180">
        <v>3033.704</v>
      </c>
      <c r="AZ14" s="166">
        <v>6186.868</v>
      </c>
      <c r="BA14" s="181">
        <f t="shared" ref="BA14:BB14" si="54">(AY14-AY13)/AY13</f>
        <v>0.01089904818</v>
      </c>
      <c r="BB14" s="181">
        <f t="shared" si="54"/>
        <v>0.005648624693</v>
      </c>
      <c r="BC14" s="166"/>
      <c r="BD14" s="166"/>
      <c r="BE14" s="166">
        <v>2170500.0</v>
      </c>
      <c r="BF14" s="166">
        <v>9.675817341E9</v>
      </c>
      <c r="BG14" s="166">
        <f t="shared" si="8"/>
        <v>0.0002243221346</v>
      </c>
      <c r="BH14" s="181">
        <f t="shared" si="14"/>
        <v>0.008789016682</v>
      </c>
      <c r="BI14" s="166"/>
      <c r="BJ14" s="166">
        <f t="shared" si="9"/>
        <v>0.0003916025765</v>
      </c>
    </row>
    <row r="15">
      <c r="A15" s="179">
        <v>42625.0</v>
      </c>
      <c r="B15" s="166">
        <v>3380.0</v>
      </c>
      <c r="C15" s="166">
        <v>3380.0</v>
      </c>
      <c r="D15" s="166">
        <v>3350.0</v>
      </c>
      <c r="E15" s="166">
        <v>3370.0</v>
      </c>
      <c r="F15" s="180">
        <v>2544.054</v>
      </c>
      <c r="G15" s="166">
        <v>5308.126</v>
      </c>
      <c r="H15" s="181">
        <f t="shared" ref="H15:I15" si="55">(F15-F14)/F14</f>
        <v>-0.002958532342</v>
      </c>
      <c r="I15" s="181">
        <f t="shared" si="55"/>
        <v>0.0008280958283</v>
      </c>
      <c r="J15" s="166"/>
      <c r="K15" s="166"/>
      <c r="L15" s="166">
        <v>904900.0</v>
      </c>
      <c r="M15" s="166">
        <v>9.675817341E9</v>
      </c>
      <c r="N15" s="7">
        <f t="shared" si="2"/>
        <v>0.00009352181507</v>
      </c>
      <c r="P15" s="179">
        <v>43081.0</v>
      </c>
      <c r="Q15" s="166">
        <v>5700.0</v>
      </c>
      <c r="R15" s="166">
        <v>5725.0</v>
      </c>
      <c r="S15" s="166">
        <v>5500.0</v>
      </c>
      <c r="T15" s="166">
        <v>5500.0</v>
      </c>
      <c r="U15" s="180">
        <v>4334.371</v>
      </c>
      <c r="V15" s="166">
        <v>6032.371</v>
      </c>
      <c r="W15" s="181">
        <f t="shared" ref="W15:X15" si="56">(U15-U14)/U14</f>
        <v>-0.03083704676</v>
      </c>
      <c r="X15" s="181">
        <f t="shared" si="56"/>
        <v>0.0009521070887</v>
      </c>
      <c r="Y15" s="166"/>
      <c r="Z15" s="166"/>
      <c r="AA15" s="166">
        <v>1646600.0</v>
      </c>
      <c r="AB15" s="166">
        <v>9.675817341E9</v>
      </c>
      <c r="AC15" s="7">
        <f t="shared" si="4"/>
        <v>0.000170176838</v>
      </c>
      <c r="AE15" s="179">
        <v>43446.0</v>
      </c>
      <c r="AF15" s="166">
        <v>7375.0</v>
      </c>
      <c r="AG15" s="166">
        <v>7375.0</v>
      </c>
      <c r="AH15" s="166">
        <v>7250.0</v>
      </c>
      <c r="AI15" s="166">
        <v>7300.0</v>
      </c>
      <c r="AJ15" s="180">
        <v>5878.334</v>
      </c>
      <c r="AK15" s="166">
        <v>6115.577</v>
      </c>
      <c r="AL15" s="181">
        <f t="shared" ref="AL15:AM15" si="57">(AJ15-AJ14)/AJ14</f>
        <v>0</v>
      </c>
      <c r="AM15" s="181">
        <f t="shared" si="57"/>
        <v>0.006416430802</v>
      </c>
      <c r="AN15" s="166"/>
      <c r="AO15" s="166"/>
      <c r="AP15" s="166">
        <v>3261800.0</v>
      </c>
      <c r="AQ15" s="166">
        <v>9.675817341E9</v>
      </c>
      <c r="AR15" s="7">
        <f t="shared" si="6"/>
        <v>0.0003371084721</v>
      </c>
      <c r="AT15" s="179">
        <v>43720.0</v>
      </c>
      <c r="AU15" s="166">
        <v>3730.0</v>
      </c>
      <c r="AV15" s="166">
        <v>3790.0</v>
      </c>
      <c r="AW15" s="166">
        <v>3700.0</v>
      </c>
      <c r="AX15" s="166">
        <v>3790.0</v>
      </c>
      <c r="AY15" s="180">
        <v>3099.121</v>
      </c>
      <c r="AZ15" s="166">
        <v>6193.791</v>
      </c>
      <c r="BA15" s="181">
        <f t="shared" ref="BA15:BB15" si="58">(AY15-AY14)/AY14</f>
        <v>0.02156340895</v>
      </c>
      <c r="BB15" s="181">
        <f t="shared" si="58"/>
        <v>0.001118982981</v>
      </c>
      <c r="BC15" s="166"/>
      <c r="BD15" s="166"/>
      <c r="BE15" s="166">
        <v>5550800.0</v>
      </c>
      <c r="BF15" s="166">
        <v>9.675817341E9</v>
      </c>
      <c r="BG15" s="166">
        <f t="shared" si="8"/>
        <v>0.0005736776341</v>
      </c>
      <c r="BH15" s="181">
        <f t="shared" si="14"/>
        <v>-0.003058042537</v>
      </c>
      <c r="BI15" s="166"/>
      <c r="BJ15" s="166">
        <f t="shared" si="9"/>
        <v>0.0002936211898</v>
      </c>
    </row>
    <row r="16">
      <c r="A16" s="179" t="s">
        <v>1487</v>
      </c>
      <c r="B16" s="166">
        <v>3370.0</v>
      </c>
      <c r="C16" s="166">
        <v>3400.0</v>
      </c>
      <c r="D16" s="166">
        <v>3340.0</v>
      </c>
      <c r="E16" s="166">
        <v>3400.0</v>
      </c>
      <c r="F16" s="180">
        <v>2566.701</v>
      </c>
      <c r="G16" s="166">
        <v>5293.619</v>
      </c>
      <c r="H16" s="181">
        <f t="shared" ref="H16:I16" si="59">(F16-F15)/F15</f>
        <v>0.008901933685</v>
      </c>
      <c r="I16" s="181">
        <f t="shared" si="59"/>
        <v>-0.002732979586</v>
      </c>
      <c r="J16" s="166"/>
      <c r="K16" s="166"/>
      <c r="L16" s="166">
        <v>1213400.0</v>
      </c>
      <c r="M16" s="166">
        <v>9.675817341E9</v>
      </c>
      <c r="N16" s="7">
        <f t="shared" si="2"/>
        <v>0.0001254054265</v>
      </c>
      <c r="P16" s="179" t="s">
        <v>1488</v>
      </c>
      <c r="Q16" s="166">
        <v>5500.0</v>
      </c>
      <c r="R16" s="166">
        <v>5650.0</v>
      </c>
      <c r="S16" s="166">
        <v>5500.0</v>
      </c>
      <c r="T16" s="166">
        <v>5625.0</v>
      </c>
      <c r="U16" s="180">
        <v>4432.88</v>
      </c>
      <c r="V16" s="166">
        <v>6054.604</v>
      </c>
      <c r="W16" s="181">
        <f t="shared" ref="W16:X16" si="60">(U16-U15)/U15</f>
        <v>0.02272740381</v>
      </c>
      <c r="X16" s="181">
        <f t="shared" si="60"/>
        <v>0.00368561549</v>
      </c>
      <c r="Y16" s="166"/>
      <c r="Z16" s="166"/>
      <c r="AA16" s="166">
        <v>3048600.0</v>
      </c>
      <c r="AB16" s="166">
        <v>9.675817341E9</v>
      </c>
      <c r="AC16" s="7">
        <f t="shared" si="4"/>
        <v>0.0003150741578</v>
      </c>
      <c r="AE16" s="179" t="s">
        <v>1489</v>
      </c>
      <c r="AF16" s="166">
        <v>7325.0</v>
      </c>
      <c r="AG16" s="166">
        <v>7425.0</v>
      </c>
      <c r="AH16" s="166">
        <v>7300.0</v>
      </c>
      <c r="AI16" s="166">
        <v>7400.0</v>
      </c>
      <c r="AJ16" s="180">
        <v>5958.859</v>
      </c>
      <c r="AK16" s="166">
        <v>6177.72</v>
      </c>
      <c r="AL16" s="181">
        <f t="shared" ref="AL16:AM16" si="61">(AJ16-AJ15)/AJ15</f>
        <v>0.01369860916</v>
      </c>
      <c r="AM16" s="181">
        <f t="shared" si="61"/>
        <v>0.01016142876</v>
      </c>
      <c r="AN16" s="166"/>
      <c r="AO16" s="166"/>
      <c r="AP16" s="166">
        <v>3011100.0</v>
      </c>
      <c r="AQ16" s="166">
        <v>9.675817341E9</v>
      </c>
      <c r="AR16" s="7">
        <f t="shared" si="6"/>
        <v>0.0003111985162</v>
      </c>
      <c r="AT16" s="179">
        <v>43750.0</v>
      </c>
      <c r="AU16" s="166">
        <v>3800.0</v>
      </c>
      <c r="AV16" s="166">
        <v>4000.0</v>
      </c>
      <c r="AW16" s="166">
        <v>3790.0</v>
      </c>
      <c r="AX16" s="166">
        <v>3920.0</v>
      </c>
      <c r="AY16" s="180">
        <v>3205.424</v>
      </c>
      <c r="AZ16" s="166">
        <v>6183.505</v>
      </c>
      <c r="BA16" s="181">
        <f t="shared" ref="BA16:BB16" si="62">(AY16-AY15)/AY15</f>
        <v>0.03430101632</v>
      </c>
      <c r="BB16" s="181">
        <f t="shared" si="62"/>
        <v>-0.001660695364</v>
      </c>
      <c r="BC16" s="166"/>
      <c r="BD16" s="166"/>
      <c r="BE16" s="166">
        <v>1.20595E7</v>
      </c>
      <c r="BF16" s="166">
        <v>9.675817341E9</v>
      </c>
      <c r="BG16" s="166">
        <f t="shared" si="8"/>
        <v>0.001246354657</v>
      </c>
      <c r="BH16" s="181">
        <f t="shared" si="14"/>
        <v>0.01990724075</v>
      </c>
      <c r="BI16" s="166"/>
      <c r="BJ16" s="166">
        <f t="shared" si="9"/>
        <v>0.0004995081893</v>
      </c>
    </row>
    <row r="17">
      <c r="A17" s="179" t="s">
        <v>1490</v>
      </c>
      <c r="B17" s="166">
        <v>3380.0</v>
      </c>
      <c r="C17" s="166">
        <v>3400.0</v>
      </c>
      <c r="D17" s="166">
        <v>3330.0</v>
      </c>
      <c r="E17" s="166">
        <v>3350.0</v>
      </c>
      <c r="F17" s="180">
        <v>2528.956</v>
      </c>
      <c r="G17" s="166">
        <v>5262.817</v>
      </c>
      <c r="H17" s="181">
        <f t="shared" ref="H17:I17" si="63">(F17-F16)/F16</f>
        <v>-0.01470564744</v>
      </c>
      <c r="I17" s="181">
        <f t="shared" si="63"/>
        <v>-0.005818703613</v>
      </c>
      <c r="J17" s="166"/>
      <c r="K17" s="166"/>
      <c r="L17" s="166">
        <v>1012400.0</v>
      </c>
      <c r="M17" s="166">
        <v>9.675817341E9</v>
      </c>
      <c r="N17" s="7">
        <f t="shared" si="2"/>
        <v>0.0001046319876</v>
      </c>
      <c r="P17" s="179" t="s">
        <v>1491</v>
      </c>
      <c r="Q17" s="166">
        <v>5625.0</v>
      </c>
      <c r="R17" s="166">
        <v>5675.0</v>
      </c>
      <c r="S17" s="166">
        <v>5525.0</v>
      </c>
      <c r="T17" s="166">
        <v>5600.0</v>
      </c>
      <c r="U17" s="180">
        <v>4413.178</v>
      </c>
      <c r="V17" s="166">
        <v>6113.653</v>
      </c>
      <c r="W17" s="181">
        <f t="shared" ref="W17:X17" si="64">(U17-U16)/U16</f>
        <v>-0.004444514627</v>
      </c>
      <c r="X17" s="181">
        <f t="shared" si="64"/>
        <v>0.009752743532</v>
      </c>
      <c r="Y17" s="166"/>
      <c r="Z17" s="166"/>
      <c r="AA17" s="166">
        <v>4904800.0</v>
      </c>
      <c r="AB17" s="166">
        <v>9.675817341E9</v>
      </c>
      <c r="AC17" s="7">
        <f t="shared" si="4"/>
        <v>0.0005069132485</v>
      </c>
      <c r="AE17" s="179" t="s">
        <v>1492</v>
      </c>
      <c r="AF17" s="166">
        <v>7400.0</v>
      </c>
      <c r="AG17" s="166">
        <v>7450.0</v>
      </c>
      <c r="AH17" s="166">
        <v>7325.0</v>
      </c>
      <c r="AI17" s="166">
        <v>7325.0</v>
      </c>
      <c r="AJ17" s="180">
        <v>5898.465</v>
      </c>
      <c r="AK17" s="166">
        <v>6169.843</v>
      </c>
      <c r="AL17" s="181">
        <f t="shared" ref="AL17:AM17" si="65">(AJ17-AJ16)/AJ16</f>
        <v>-0.01013516178</v>
      </c>
      <c r="AM17" s="181">
        <f t="shared" si="65"/>
        <v>-0.001275065882</v>
      </c>
      <c r="AN17" s="166"/>
      <c r="AO17" s="166"/>
      <c r="AP17" s="166">
        <v>4224700.0</v>
      </c>
      <c r="AQ17" s="166">
        <v>9.675817341E9</v>
      </c>
      <c r="AR17" s="7">
        <f t="shared" si="6"/>
        <v>0.0004366246128</v>
      </c>
      <c r="AT17" s="179">
        <v>43781.0</v>
      </c>
      <c r="AU17" s="166">
        <v>3920.0</v>
      </c>
      <c r="AV17" s="166">
        <v>3960.0</v>
      </c>
      <c r="AW17" s="166">
        <v>3890.0</v>
      </c>
      <c r="AX17" s="166">
        <v>3920.0</v>
      </c>
      <c r="AY17" s="180">
        <v>3205.424</v>
      </c>
      <c r="AZ17" s="166">
        <v>6180.099</v>
      </c>
      <c r="BA17" s="181">
        <f t="shared" ref="BA17:BB17" si="66">(AY17-AY16)/AY16</f>
        <v>0</v>
      </c>
      <c r="BB17" s="181">
        <f t="shared" si="66"/>
        <v>-0.0005508202872</v>
      </c>
      <c r="BC17" s="166"/>
      <c r="BD17" s="166"/>
      <c r="BE17" s="166">
        <v>3285600.0</v>
      </c>
      <c r="BF17" s="166">
        <v>9.675817341E9</v>
      </c>
      <c r="BG17" s="166">
        <f t="shared" si="8"/>
        <v>0.0003395682126</v>
      </c>
      <c r="BH17" s="181">
        <f t="shared" si="14"/>
        <v>-0.007321330963</v>
      </c>
      <c r="BI17" s="166"/>
      <c r="BJ17" s="166">
        <f t="shared" si="9"/>
        <v>0.0003469345154</v>
      </c>
    </row>
    <row r="18">
      <c r="A18" s="179" t="s">
        <v>1493</v>
      </c>
      <c r="B18" s="166">
        <v>3350.0</v>
      </c>
      <c r="C18" s="166">
        <v>3390.0</v>
      </c>
      <c r="D18" s="166">
        <v>3330.0</v>
      </c>
      <c r="E18" s="166">
        <v>3390.0</v>
      </c>
      <c r="F18" s="180">
        <v>2559.152</v>
      </c>
      <c r="G18" s="166">
        <v>5254.362</v>
      </c>
      <c r="H18" s="181">
        <f t="shared" ref="H18:I18" si="67">(F18-F17)/F17</f>
        <v>0.01194010493</v>
      </c>
      <c r="I18" s="181">
        <f t="shared" si="67"/>
        <v>-0.001606554057</v>
      </c>
      <c r="J18" s="166"/>
      <c r="K18" s="166"/>
      <c r="L18" s="166">
        <v>1243400.0</v>
      </c>
      <c r="M18" s="166">
        <v>9.675817341E9</v>
      </c>
      <c r="N18" s="7">
        <f t="shared" si="2"/>
        <v>0.0001285059397</v>
      </c>
      <c r="P18" s="179" t="s">
        <v>1494</v>
      </c>
      <c r="Q18" s="166">
        <v>5625.0</v>
      </c>
      <c r="R18" s="166">
        <v>5650.0</v>
      </c>
      <c r="S18" s="166">
        <v>5500.0</v>
      </c>
      <c r="T18" s="166">
        <v>5500.0</v>
      </c>
      <c r="U18" s="180">
        <v>4334.371</v>
      </c>
      <c r="V18" s="166">
        <v>6119.419</v>
      </c>
      <c r="W18" s="181">
        <f t="shared" ref="W18:X18" si="68">(U18-U17)/U17</f>
        <v>-0.01785719951</v>
      </c>
      <c r="X18" s="181">
        <f t="shared" si="68"/>
        <v>0.00094313498</v>
      </c>
      <c r="Y18" s="166"/>
      <c r="Z18" s="166"/>
      <c r="AA18" s="166">
        <v>1.11871E7</v>
      </c>
      <c r="AB18" s="166">
        <v>9.675817341E9</v>
      </c>
      <c r="AC18" s="7">
        <f t="shared" si="4"/>
        <v>0.001156191731</v>
      </c>
      <c r="AE18" s="179" t="s">
        <v>1495</v>
      </c>
      <c r="AF18" s="166">
        <v>7325.0</v>
      </c>
      <c r="AG18" s="166">
        <v>7375.0</v>
      </c>
      <c r="AH18" s="166">
        <v>7275.0</v>
      </c>
      <c r="AI18" s="166">
        <v>7275.0</v>
      </c>
      <c r="AJ18" s="180">
        <v>5858.203</v>
      </c>
      <c r="AK18" s="166">
        <v>6089.305</v>
      </c>
      <c r="AL18" s="181">
        <f t="shared" ref="AL18:AM18" si="69">(AJ18-AJ17)/AJ17</f>
        <v>-0.006825843673</v>
      </c>
      <c r="AM18" s="181">
        <f t="shared" si="69"/>
        <v>-0.01305349261</v>
      </c>
      <c r="AN18" s="166"/>
      <c r="AO18" s="166"/>
      <c r="AP18" s="166">
        <v>6863600.0</v>
      </c>
      <c r="AQ18" s="166">
        <v>9.675817341E9</v>
      </c>
      <c r="AR18" s="7">
        <f t="shared" si="6"/>
        <v>0.0007093560945</v>
      </c>
      <c r="AT18" s="179">
        <v>43811.0</v>
      </c>
      <c r="AU18" s="166">
        <v>3930.0</v>
      </c>
      <c r="AV18" s="166">
        <v>4090.0</v>
      </c>
      <c r="AW18" s="166">
        <v>3910.0</v>
      </c>
      <c r="AX18" s="166">
        <v>4070.0</v>
      </c>
      <c r="AY18" s="180">
        <v>3328.08</v>
      </c>
      <c r="AZ18" s="166">
        <v>6139.397</v>
      </c>
      <c r="BA18" s="181">
        <f t="shared" ref="BA18:BB18" si="70">(AY18-AY17)/AY17</f>
        <v>0.03826514059</v>
      </c>
      <c r="BB18" s="181">
        <f t="shared" si="70"/>
        <v>-0.006585978639</v>
      </c>
      <c r="BC18" s="166"/>
      <c r="BD18" s="166"/>
      <c r="BE18" s="166">
        <v>1.36273E7</v>
      </c>
      <c r="BF18" s="166">
        <v>9.675817341E9</v>
      </c>
      <c r="BG18" s="166">
        <f t="shared" si="8"/>
        <v>0.00140838748</v>
      </c>
      <c r="BH18" s="181">
        <f t="shared" si="14"/>
        <v>0.006380550584</v>
      </c>
      <c r="BI18" s="166"/>
      <c r="BJ18" s="166">
        <f t="shared" si="9"/>
        <v>0.0008506103112</v>
      </c>
    </row>
    <row r="19">
      <c r="A19" s="179" t="s">
        <v>1496</v>
      </c>
      <c r="B19" s="166">
        <v>3390.0</v>
      </c>
      <c r="C19" s="166">
        <v>3470.0</v>
      </c>
      <c r="D19" s="166">
        <v>3330.0</v>
      </c>
      <c r="E19" s="166">
        <v>3470.0</v>
      </c>
      <c r="F19" s="180">
        <v>2619.545</v>
      </c>
      <c r="G19" s="166">
        <v>5231.652</v>
      </c>
      <c r="H19" s="181">
        <f t="shared" ref="H19:I19" si="71">(F19-F18)/F18</f>
        <v>0.02359883274</v>
      </c>
      <c r="I19" s="181">
        <f t="shared" si="71"/>
        <v>-0.004322123219</v>
      </c>
      <c r="J19" s="166"/>
      <c r="K19" s="166"/>
      <c r="L19" s="166">
        <v>4069700.0</v>
      </c>
      <c r="M19" s="166">
        <v>9.675817341E9</v>
      </c>
      <c r="N19" s="7">
        <f t="shared" si="2"/>
        <v>0.0004206052943</v>
      </c>
      <c r="P19" s="179" t="s">
        <v>1497</v>
      </c>
      <c r="Q19" s="166">
        <v>5550.0</v>
      </c>
      <c r="R19" s="166">
        <v>5700.0</v>
      </c>
      <c r="S19" s="166">
        <v>5550.0</v>
      </c>
      <c r="T19" s="166">
        <v>5700.0</v>
      </c>
      <c r="U19" s="180">
        <v>4491.984</v>
      </c>
      <c r="V19" s="166">
        <v>6133.963</v>
      </c>
      <c r="W19" s="181">
        <f t="shared" ref="W19:X19" si="72">(U19-U18)/U18</f>
        <v>0.0363635231</v>
      </c>
      <c r="X19" s="181">
        <f t="shared" si="72"/>
        <v>0.002376696219</v>
      </c>
      <c r="Y19" s="166"/>
      <c r="Z19" s="166"/>
      <c r="AA19" s="166">
        <v>5486000.0</v>
      </c>
      <c r="AB19" s="166">
        <v>9.675817341E9</v>
      </c>
      <c r="AC19" s="7">
        <f t="shared" si="4"/>
        <v>0.0005669805254</v>
      </c>
      <c r="AE19" s="179" t="s">
        <v>1498</v>
      </c>
      <c r="AF19" s="166">
        <v>7300.0</v>
      </c>
      <c r="AG19" s="166">
        <v>7325.0</v>
      </c>
      <c r="AH19" s="166">
        <v>7275.0</v>
      </c>
      <c r="AI19" s="166">
        <v>7300.0</v>
      </c>
      <c r="AJ19" s="180">
        <v>5878.334</v>
      </c>
      <c r="AK19" s="166">
        <v>6081.867</v>
      </c>
      <c r="AL19" s="181">
        <f t="shared" ref="AL19:AM19" si="73">(AJ19-AJ18)/AJ18</f>
        <v>0.003436378016</v>
      </c>
      <c r="AM19" s="181">
        <f t="shared" si="73"/>
        <v>-0.001221485867</v>
      </c>
      <c r="AN19" s="166"/>
      <c r="AO19" s="166"/>
      <c r="AP19" s="166">
        <v>3224900.0</v>
      </c>
      <c r="AQ19" s="166">
        <v>9.675817341E9</v>
      </c>
      <c r="AR19" s="7">
        <f t="shared" si="6"/>
        <v>0.0003332948408</v>
      </c>
      <c r="AT19" s="179" t="s">
        <v>1499</v>
      </c>
      <c r="AU19" s="166">
        <v>4080.0</v>
      </c>
      <c r="AV19" s="166">
        <v>4240.0</v>
      </c>
      <c r="AW19" s="166">
        <v>4010.0</v>
      </c>
      <c r="AX19" s="166">
        <v>4190.0</v>
      </c>
      <c r="AY19" s="180">
        <v>3426.205</v>
      </c>
      <c r="AZ19" s="166">
        <v>6197.318</v>
      </c>
      <c r="BA19" s="181">
        <f t="shared" ref="BA19:BB19" si="74">(AY19-AY18)/AY18</f>
        <v>0.02948396673</v>
      </c>
      <c r="BB19" s="181">
        <f t="shared" si="74"/>
        <v>0.009434314152</v>
      </c>
      <c r="BC19" s="166"/>
      <c r="BD19" s="166"/>
      <c r="BE19" s="166">
        <v>1.20066E7</v>
      </c>
      <c r="BF19" s="166">
        <v>9.675817341E9</v>
      </c>
      <c r="BG19" s="166">
        <f t="shared" si="8"/>
        <v>0.001240887418</v>
      </c>
      <c r="BH19" s="181">
        <f t="shared" si="14"/>
        <v>0.02322067515</v>
      </c>
      <c r="BI19" s="166"/>
      <c r="BJ19" s="166">
        <f t="shared" si="9"/>
        <v>0.0006404420197</v>
      </c>
    </row>
    <row r="20">
      <c r="A20" s="179" t="s">
        <v>1500</v>
      </c>
      <c r="B20" s="166">
        <v>3450.0</v>
      </c>
      <c r="C20" s="166">
        <v>3480.0</v>
      </c>
      <c r="D20" s="166">
        <v>3390.0</v>
      </c>
      <c r="E20" s="166">
        <v>3390.0</v>
      </c>
      <c r="F20" s="180">
        <v>2559.152</v>
      </c>
      <c r="G20" s="166">
        <v>5191.912</v>
      </c>
      <c r="H20" s="181">
        <f t="shared" ref="H20:I20" si="75">(F20-F19)/F19</f>
        <v>-0.02305476714</v>
      </c>
      <c r="I20" s="181">
        <f t="shared" si="75"/>
        <v>-0.007596070992</v>
      </c>
      <c r="J20" s="166"/>
      <c r="K20" s="166"/>
      <c r="L20" s="166">
        <v>999100.0</v>
      </c>
      <c r="M20" s="166">
        <v>9.675817341E9</v>
      </c>
      <c r="N20" s="7">
        <f t="shared" si="2"/>
        <v>0.0001032574267</v>
      </c>
      <c r="P20" s="179" t="s">
        <v>1501</v>
      </c>
      <c r="Q20" s="166">
        <v>5700.0</v>
      </c>
      <c r="R20" s="166">
        <v>5775.0</v>
      </c>
      <c r="S20" s="166">
        <v>5650.0</v>
      </c>
      <c r="T20" s="166">
        <v>5750.0</v>
      </c>
      <c r="U20" s="180">
        <v>4531.388</v>
      </c>
      <c r="V20" s="166">
        <v>6167.666</v>
      </c>
      <c r="W20" s="181">
        <f t="shared" ref="W20:X20" si="76">(U20-U19)/U19</f>
        <v>0.008772070426</v>
      </c>
      <c r="X20" s="181">
        <f t="shared" si="76"/>
        <v>0.005494490267</v>
      </c>
      <c r="Y20" s="166"/>
      <c r="Z20" s="166"/>
      <c r="AA20" s="166">
        <v>2969000.0</v>
      </c>
      <c r="AB20" s="166">
        <v>9.675817341E9</v>
      </c>
      <c r="AC20" s="7">
        <f t="shared" si="4"/>
        <v>0.0003068474626</v>
      </c>
      <c r="AE20" s="179" t="s">
        <v>1502</v>
      </c>
      <c r="AF20" s="166">
        <v>7300.0</v>
      </c>
      <c r="AG20" s="166">
        <v>7325.0</v>
      </c>
      <c r="AH20" s="166">
        <v>7275.0</v>
      </c>
      <c r="AI20" s="166">
        <v>7300.0</v>
      </c>
      <c r="AJ20" s="180">
        <v>5878.334</v>
      </c>
      <c r="AK20" s="166">
        <v>6176.094</v>
      </c>
      <c r="AL20" s="181">
        <f t="shared" ref="AL20:AM20" si="77">(AJ20-AJ19)/AJ19</f>
        <v>0</v>
      </c>
      <c r="AM20" s="181">
        <f t="shared" si="77"/>
        <v>0.01549310434</v>
      </c>
      <c r="AN20" s="166"/>
      <c r="AO20" s="166"/>
      <c r="AP20" s="166">
        <v>3432700.0</v>
      </c>
      <c r="AQ20" s="166">
        <v>9.675817341E9</v>
      </c>
      <c r="AR20" s="7">
        <f t="shared" si="6"/>
        <v>0.0003547710626</v>
      </c>
      <c r="AT20" s="179" t="s">
        <v>1503</v>
      </c>
      <c r="AU20" s="166">
        <v>4200.0</v>
      </c>
      <c r="AV20" s="166">
        <v>4280.0</v>
      </c>
      <c r="AW20" s="166">
        <v>4150.0</v>
      </c>
      <c r="AX20" s="166">
        <v>4240.0</v>
      </c>
      <c r="AY20" s="180">
        <v>3467.091</v>
      </c>
      <c r="AZ20" s="166">
        <v>6211.592</v>
      </c>
      <c r="BA20" s="181">
        <f t="shared" ref="BA20:BB20" si="78">(AY20-AY19)/AY19</f>
        <v>0.01193331981</v>
      </c>
      <c r="BB20" s="181">
        <f t="shared" si="78"/>
        <v>0.002303254408</v>
      </c>
      <c r="BC20" s="166"/>
      <c r="BD20" s="166"/>
      <c r="BE20" s="166">
        <v>5591700.0</v>
      </c>
      <c r="BF20" s="166">
        <v>9.675817341E9</v>
      </c>
      <c r="BG20" s="166">
        <f t="shared" si="8"/>
        <v>0.0005779046672</v>
      </c>
      <c r="BH20" s="181">
        <f t="shared" si="14"/>
        <v>-0.0005873442272</v>
      </c>
      <c r="BI20" s="166"/>
      <c r="BJ20" s="166">
        <f t="shared" si="9"/>
        <v>0.0003356951548</v>
      </c>
    </row>
    <row r="21">
      <c r="A21" s="179" t="s">
        <v>1504</v>
      </c>
      <c r="B21" s="166">
        <v>3390.0</v>
      </c>
      <c r="C21" s="166">
        <v>3400.0</v>
      </c>
      <c r="D21" s="166">
        <v>3350.0</v>
      </c>
      <c r="E21" s="166">
        <v>3380.0</v>
      </c>
      <c r="F21" s="180">
        <v>2551.603</v>
      </c>
      <c r="G21" s="166">
        <v>5162.477</v>
      </c>
      <c r="H21" s="181">
        <f t="shared" ref="H21:I21" si="79">(F21-F20)/F20</f>
        <v>-0.002949805248</v>
      </c>
      <c r="I21" s="181">
        <f t="shared" si="79"/>
        <v>-0.005669395013</v>
      </c>
      <c r="J21" s="166"/>
      <c r="K21" s="166"/>
      <c r="L21" s="166">
        <v>921200.0</v>
      </c>
      <c r="M21" s="166">
        <v>9.675817341E9</v>
      </c>
      <c r="N21" s="7">
        <f t="shared" si="2"/>
        <v>0.00009520642727</v>
      </c>
      <c r="P21" s="179" t="s">
        <v>1505</v>
      </c>
      <c r="Q21" s="166">
        <v>5750.0</v>
      </c>
      <c r="R21" s="166">
        <v>6100.0</v>
      </c>
      <c r="S21" s="166">
        <v>5675.0</v>
      </c>
      <c r="T21" s="166">
        <v>6050.0</v>
      </c>
      <c r="U21" s="180">
        <v>4767.809</v>
      </c>
      <c r="V21" s="166">
        <v>6109.482</v>
      </c>
      <c r="W21" s="181">
        <f t="shared" ref="W21:X21" si="80">(U21-U20)/U20</f>
        <v>0.05217407999</v>
      </c>
      <c r="X21" s="181">
        <f t="shared" si="80"/>
        <v>-0.009433714472</v>
      </c>
      <c r="Y21" s="166"/>
      <c r="Z21" s="166"/>
      <c r="AA21" s="166">
        <v>1.0828E7</v>
      </c>
      <c r="AB21" s="166">
        <v>9.675817341E9</v>
      </c>
      <c r="AC21" s="7">
        <f t="shared" si="4"/>
        <v>0.001119078587</v>
      </c>
      <c r="AE21" s="179" t="s">
        <v>1506</v>
      </c>
      <c r="AF21" s="166">
        <v>7325.0</v>
      </c>
      <c r="AG21" s="166">
        <v>7325.0</v>
      </c>
      <c r="AH21" s="166">
        <v>7250.0</v>
      </c>
      <c r="AI21" s="166">
        <v>7300.0</v>
      </c>
      <c r="AJ21" s="180">
        <v>5878.334</v>
      </c>
      <c r="AK21" s="166">
        <v>6147.876</v>
      </c>
      <c r="AL21" s="181">
        <f t="shared" ref="AL21:AM21" si="81">(AJ21-AJ20)/AJ20</f>
        <v>0</v>
      </c>
      <c r="AM21" s="181">
        <f t="shared" si="81"/>
        <v>-0.004568907144</v>
      </c>
      <c r="AN21" s="166"/>
      <c r="AO21" s="166"/>
      <c r="AP21" s="166">
        <v>5392200.0</v>
      </c>
      <c r="AQ21" s="166">
        <v>9.675817341E9</v>
      </c>
      <c r="AR21" s="7">
        <f t="shared" si="6"/>
        <v>0.000557286254</v>
      </c>
      <c r="AT21" s="179" t="s">
        <v>1507</v>
      </c>
      <c r="AU21" s="166">
        <v>4260.0</v>
      </c>
      <c r="AV21" s="166">
        <v>4290.0</v>
      </c>
      <c r="AW21" s="166">
        <v>4080.0</v>
      </c>
      <c r="AX21" s="166">
        <v>4100.0</v>
      </c>
      <c r="AY21" s="180">
        <v>3352.611</v>
      </c>
      <c r="AZ21" s="166">
        <v>6244.352</v>
      </c>
      <c r="BA21" s="181">
        <f t="shared" ref="BA21:BB21" si="82">(AY21-AY20)/AY20</f>
        <v>-0.03301903527</v>
      </c>
      <c r="BB21" s="181">
        <f t="shared" si="82"/>
        <v>0.00527401027</v>
      </c>
      <c r="BC21" s="166"/>
      <c r="BD21" s="166"/>
      <c r="BE21" s="166">
        <v>6988900.0</v>
      </c>
      <c r="BF21" s="166">
        <v>9.675817341E9</v>
      </c>
      <c r="BG21" s="166">
        <f t="shared" si="8"/>
        <v>0.0007223059049</v>
      </c>
      <c r="BH21" s="181">
        <f t="shared" si="14"/>
        <v>0.00405130987</v>
      </c>
      <c r="BI21" s="166"/>
      <c r="BJ21" s="166">
        <f t="shared" si="9"/>
        <v>0.0006234692933</v>
      </c>
    </row>
    <row r="22">
      <c r="A22" s="179" t="s">
        <v>1508</v>
      </c>
      <c r="B22" s="166">
        <v>3380.0</v>
      </c>
      <c r="C22" s="166">
        <v>3400.0</v>
      </c>
      <c r="D22" s="166">
        <v>3310.0</v>
      </c>
      <c r="E22" s="166">
        <v>3310.0</v>
      </c>
      <c r="F22" s="180">
        <v>2498.759</v>
      </c>
      <c r="G22" s="166">
        <v>5111.392</v>
      </c>
      <c r="H22" s="181">
        <f t="shared" ref="H22:I22" si="83">(F22-F21)/F21</f>
        <v>-0.02071011831</v>
      </c>
      <c r="I22" s="181">
        <f t="shared" si="83"/>
        <v>-0.009895443602</v>
      </c>
      <c r="J22" s="166"/>
      <c r="K22" s="166"/>
      <c r="L22" s="166">
        <v>1081900.0</v>
      </c>
      <c r="M22" s="166">
        <v>9.675817341E9</v>
      </c>
      <c r="N22" s="7">
        <f t="shared" si="2"/>
        <v>0.0001118148433</v>
      </c>
      <c r="P22" s="179" t="s">
        <v>1509</v>
      </c>
      <c r="Q22" s="166">
        <v>6050.0</v>
      </c>
      <c r="R22" s="166">
        <v>6100.0</v>
      </c>
      <c r="S22" s="166">
        <v>5925.0</v>
      </c>
      <c r="T22" s="166">
        <v>6000.0</v>
      </c>
      <c r="U22" s="180">
        <v>4728.405</v>
      </c>
      <c r="V22" s="166">
        <v>6183.391</v>
      </c>
      <c r="W22" s="181">
        <f t="shared" ref="W22:X22" si="84">(U22-U21)/U21</f>
        <v>-0.008264592814</v>
      </c>
      <c r="X22" s="181">
        <f t="shared" si="84"/>
        <v>0.01209742495</v>
      </c>
      <c r="Y22" s="166"/>
      <c r="Z22" s="166"/>
      <c r="AA22" s="166">
        <v>2404400.0</v>
      </c>
      <c r="AB22" s="166">
        <v>9.675817341E9</v>
      </c>
      <c r="AC22" s="7">
        <f t="shared" si="4"/>
        <v>0.000248495803</v>
      </c>
      <c r="AE22" s="179" t="s">
        <v>1510</v>
      </c>
      <c r="AF22" s="166">
        <v>7350.0</v>
      </c>
      <c r="AG22" s="166">
        <v>7350.0</v>
      </c>
      <c r="AH22" s="166">
        <v>7250.0</v>
      </c>
      <c r="AI22" s="166">
        <v>7300.0</v>
      </c>
      <c r="AJ22" s="180">
        <v>5878.334</v>
      </c>
      <c r="AK22" s="166">
        <v>6163.596</v>
      </c>
      <c r="AL22" s="181">
        <f t="shared" ref="AL22:AM22" si="85">(AJ22-AJ21)/AJ21</f>
        <v>0</v>
      </c>
      <c r="AM22" s="181">
        <f t="shared" si="85"/>
        <v>0.002556980655</v>
      </c>
      <c r="AN22" s="166"/>
      <c r="AO22" s="166"/>
      <c r="AP22" s="166">
        <v>2260400.0</v>
      </c>
      <c r="AQ22" s="166">
        <v>9.675817341E9</v>
      </c>
      <c r="AR22" s="7">
        <f t="shared" si="6"/>
        <v>0.0002336133394</v>
      </c>
      <c r="AT22" s="179" t="s">
        <v>1511</v>
      </c>
      <c r="AU22" s="166">
        <v>4100.0</v>
      </c>
      <c r="AV22" s="166">
        <v>4220.0</v>
      </c>
      <c r="AW22" s="166">
        <v>4040.0</v>
      </c>
      <c r="AX22" s="166">
        <v>4200.0</v>
      </c>
      <c r="AY22" s="180">
        <v>3434.382</v>
      </c>
      <c r="AZ22" s="166">
        <v>6287.25</v>
      </c>
      <c r="BA22" s="181">
        <f t="shared" ref="BA22:BB22" si="86">(AY22-AY21)/AY21</f>
        <v>0.0243902439</v>
      </c>
      <c r="BB22" s="181">
        <f t="shared" si="86"/>
        <v>0.006869888181</v>
      </c>
      <c r="BC22" s="166"/>
      <c r="BD22" s="166"/>
      <c r="BE22" s="166">
        <v>8201900.0</v>
      </c>
      <c r="BF22" s="166">
        <v>9.675817341E9</v>
      </c>
      <c r="BG22" s="166">
        <f t="shared" si="8"/>
        <v>0.0008476699912</v>
      </c>
      <c r="BH22" s="181">
        <f t="shared" si="14"/>
        <v>-0.001146116804</v>
      </c>
      <c r="BI22" s="166"/>
      <c r="BJ22" s="166">
        <f t="shared" si="9"/>
        <v>0.0003603984942</v>
      </c>
    </row>
    <row r="23">
      <c r="A23" s="179" t="s">
        <v>1512</v>
      </c>
      <c r="B23" s="166">
        <v>3310.0</v>
      </c>
      <c r="C23" s="166">
        <v>3350.0</v>
      </c>
      <c r="D23" s="166">
        <v>3300.0</v>
      </c>
      <c r="E23" s="166">
        <v>3320.0</v>
      </c>
      <c r="F23" s="180">
        <v>2506.308</v>
      </c>
      <c r="G23" s="166">
        <v>5042.87</v>
      </c>
      <c r="H23" s="181">
        <f t="shared" ref="H23:I23" si="87">(F23-F22)/F22</f>
        <v>0.003021099674</v>
      </c>
      <c r="I23" s="181">
        <f t="shared" si="87"/>
        <v>-0.01340574153</v>
      </c>
      <c r="J23" s="166"/>
      <c r="K23" s="166"/>
      <c r="L23" s="166">
        <v>1833000.0</v>
      </c>
      <c r="M23" s="166">
        <v>9.675817341E9</v>
      </c>
      <c r="N23" s="7">
        <f t="shared" si="2"/>
        <v>0.0001894413604</v>
      </c>
      <c r="P23" s="179" t="s">
        <v>1513</v>
      </c>
      <c r="Q23" s="166">
        <v>5950.0</v>
      </c>
      <c r="R23" s="166">
        <v>6075.0</v>
      </c>
      <c r="S23" s="166">
        <v>5950.0</v>
      </c>
      <c r="T23" s="166">
        <v>6000.0</v>
      </c>
      <c r="U23" s="180">
        <v>4728.405</v>
      </c>
      <c r="V23" s="166">
        <v>6221.013</v>
      </c>
      <c r="W23" s="181">
        <f t="shared" ref="W23:X23" si="88">(U23-U22)/U22</f>
        <v>0</v>
      </c>
      <c r="X23" s="181">
        <f t="shared" si="88"/>
        <v>0.006084363742</v>
      </c>
      <c r="Y23" s="166"/>
      <c r="Z23" s="166"/>
      <c r="AA23" s="166">
        <v>2852300.0</v>
      </c>
      <c r="AB23" s="166">
        <v>9.675817341E9</v>
      </c>
      <c r="AC23" s="7">
        <f t="shared" si="4"/>
        <v>0.000294786466</v>
      </c>
      <c r="AE23" s="179" t="s">
        <v>1514</v>
      </c>
      <c r="AF23" s="166">
        <v>7300.0</v>
      </c>
      <c r="AG23" s="166">
        <v>7300.0</v>
      </c>
      <c r="AH23" s="166">
        <v>7300.0</v>
      </c>
      <c r="AI23" s="166">
        <v>7300.0</v>
      </c>
      <c r="AJ23" s="180">
        <v>5878.334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9.675817341E9</v>
      </c>
      <c r="AR23" s="7">
        <f t="shared" si="6"/>
        <v>0</v>
      </c>
      <c r="AT23" s="179" t="s">
        <v>1515</v>
      </c>
      <c r="AU23" s="166">
        <v>4220.0</v>
      </c>
      <c r="AV23" s="166">
        <v>4270.0</v>
      </c>
      <c r="AW23" s="166">
        <v>4210.0</v>
      </c>
      <c r="AX23" s="166">
        <v>4230.0</v>
      </c>
      <c r="AY23" s="180">
        <v>3458.914</v>
      </c>
      <c r="AZ23" s="166">
        <v>6249.93</v>
      </c>
      <c r="BA23" s="181">
        <f t="shared" ref="BA23:BB23" si="90">(AY23-AY22)/AY22</f>
        <v>0.007143060964</v>
      </c>
      <c r="BB23" s="181">
        <f t="shared" si="90"/>
        <v>-0.005935822498</v>
      </c>
      <c r="BC23" s="166"/>
      <c r="BD23" s="166"/>
      <c r="BE23" s="166">
        <v>2908600.0</v>
      </c>
      <c r="BF23" s="166">
        <v>9.675817341E9</v>
      </c>
      <c r="BG23" s="166">
        <f t="shared" si="8"/>
        <v>0.0003006050959</v>
      </c>
      <c r="BH23" s="181">
        <f t="shared" si="14"/>
        <v>0.002541040159</v>
      </c>
      <c r="BI23" s="166"/>
      <c r="BJ23" s="166">
        <f t="shared" si="9"/>
        <v>0.0001962082306</v>
      </c>
    </row>
    <row r="24">
      <c r="A24" s="182" t="s">
        <v>1516</v>
      </c>
      <c r="B24" s="183">
        <v>3320.0</v>
      </c>
      <c r="C24" s="183">
        <v>3360.0</v>
      </c>
      <c r="D24" s="183">
        <v>3310.0</v>
      </c>
      <c r="E24" s="183">
        <v>3330.0</v>
      </c>
      <c r="F24" s="184">
        <v>2513.857</v>
      </c>
      <c r="G24" s="183">
        <v>5027.704</v>
      </c>
      <c r="H24" s="185">
        <f t="shared" ref="H24:I24" si="91">(F24-F23)/F23</f>
        <v>0.003012000121</v>
      </c>
      <c r="I24" s="185">
        <f t="shared" si="91"/>
        <v>-0.003007414429</v>
      </c>
      <c r="J24" s="185">
        <f t="shared" ref="J24:J34" si="96">$G$65+(I24*$G$66)</f>
        <v>-0.002650644957</v>
      </c>
      <c r="K24" s="185">
        <f t="shared" ref="K24:K34" si="97">H24-J24</f>
        <v>0.005662645079</v>
      </c>
      <c r="L24" s="183">
        <v>1266300.0</v>
      </c>
      <c r="M24" s="183">
        <v>9.675817341E9</v>
      </c>
      <c r="N24" s="186">
        <f t="shared" si="2"/>
        <v>0.0001308726648</v>
      </c>
      <c r="O24" s="186"/>
      <c r="P24" s="182" t="s">
        <v>1517</v>
      </c>
      <c r="Q24" s="183">
        <v>6000.0</v>
      </c>
      <c r="R24" s="183">
        <v>6000.0</v>
      </c>
      <c r="S24" s="183">
        <v>6000.0</v>
      </c>
      <c r="T24" s="183">
        <v>6000.0</v>
      </c>
      <c r="U24" s="184">
        <v>4728.405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0.006471</v>
      </c>
      <c r="Z24" s="185">
        <f t="shared" ref="Z24:Z34" si="100">W24-Y24</f>
        <v>-0.006471</v>
      </c>
      <c r="AA24" s="183">
        <v>0.0</v>
      </c>
      <c r="AB24" s="183">
        <v>9.675817341E9</v>
      </c>
      <c r="AC24" s="186">
        <f t="shared" si="4"/>
        <v>0</v>
      </c>
      <c r="AD24" s="186"/>
      <c r="AE24" s="182" t="s">
        <v>1518</v>
      </c>
      <c r="AF24" s="183">
        <v>7300.0</v>
      </c>
      <c r="AG24" s="183">
        <v>7300.0</v>
      </c>
      <c r="AH24" s="183">
        <v>7300.0</v>
      </c>
      <c r="AI24" s="183">
        <v>7300.0</v>
      </c>
      <c r="AJ24" s="184">
        <v>5878.334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-0.002845432935</v>
      </c>
      <c r="AO24" s="185">
        <f t="shared" ref="AO24:AO34" si="103">AL24-AN24</f>
        <v>0.002845432935</v>
      </c>
      <c r="AP24" s="183">
        <v>0.0</v>
      </c>
      <c r="AQ24" s="183">
        <v>9.675817341E9</v>
      </c>
      <c r="AR24" s="186">
        <f t="shared" si="6"/>
        <v>0</v>
      </c>
      <c r="AS24" s="186"/>
      <c r="AT24" s="182" t="s">
        <v>1519</v>
      </c>
      <c r="AU24" s="183">
        <v>4230.0</v>
      </c>
      <c r="AV24" s="183">
        <v>4250.0</v>
      </c>
      <c r="AW24" s="183">
        <v>4120.0</v>
      </c>
      <c r="AX24" s="183">
        <v>4220.0</v>
      </c>
      <c r="AY24" s="184">
        <v>3450.736</v>
      </c>
      <c r="AZ24" s="183">
        <v>6284.372</v>
      </c>
      <c r="BA24" s="185">
        <f t="shared" ref="BA24:BB24" si="94">(AY24-AY23)/AY23</f>
        <v>-0.002364325913</v>
      </c>
      <c r="BB24" s="185">
        <f t="shared" si="94"/>
        <v>0.005510781721</v>
      </c>
      <c r="BC24" s="185">
        <f t="shared" ref="BC24:BC34" si="105">$AZ$65+(BB24*$AZ$66)</f>
        <v>0.001359766348</v>
      </c>
      <c r="BD24" s="185">
        <f t="shared" ref="BD24:BD34" si="106">BA24-BC24</f>
        <v>-0.003724092261</v>
      </c>
      <c r="BE24" s="183">
        <v>2398000.0</v>
      </c>
      <c r="BF24" s="183">
        <v>9.675817341E9</v>
      </c>
      <c r="BG24" s="183">
        <f t="shared" si="8"/>
        <v>0.0002478343602</v>
      </c>
      <c r="BH24" s="187">
        <f t="shared" si="14"/>
        <v>0.0001619185521</v>
      </c>
      <c r="BI24" s="214">
        <f t="shared" ref="BI24:BI34" si="107">average(BD24,AO24,Z24,K24)</f>
        <v>-0.0004217535618</v>
      </c>
      <c r="BJ24" s="183">
        <f t="shared" si="9"/>
        <v>0.00009467675626</v>
      </c>
    </row>
    <row r="25">
      <c r="A25" s="179" t="s">
        <v>1520</v>
      </c>
      <c r="B25" s="166">
        <v>3310.0</v>
      </c>
      <c r="C25" s="166">
        <v>3380.0</v>
      </c>
      <c r="D25" s="166">
        <v>3310.0</v>
      </c>
      <c r="E25" s="166">
        <v>3380.0</v>
      </c>
      <c r="F25" s="180">
        <v>2551.603</v>
      </c>
      <c r="G25" s="166">
        <v>5102.954</v>
      </c>
      <c r="H25" s="181">
        <f t="shared" ref="H25:I25" si="95">(F25-F24)/F24</f>
        <v>0.01501517389</v>
      </c>
      <c r="I25" s="181">
        <f t="shared" si="95"/>
        <v>0.01496707046</v>
      </c>
      <c r="J25" s="181">
        <f t="shared" si="96"/>
        <v>0.02016636387</v>
      </c>
      <c r="K25" s="181">
        <f t="shared" si="97"/>
        <v>-0.005151189981</v>
      </c>
      <c r="L25" s="166">
        <v>464100.0</v>
      </c>
      <c r="M25" s="166">
        <v>9.675817341E9</v>
      </c>
      <c r="N25" s="7">
        <f t="shared" si="2"/>
        <v>0.00004796494018</v>
      </c>
      <c r="P25" s="179" t="s">
        <v>1521</v>
      </c>
      <c r="Q25" s="166">
        <v>6000.0</v>
      </c>
      <c r="R25" s="166">
        <v>6000.0</v>
      </c>
      <c r="S25" s="166">
        <v>6000.0</v>
      </c>
      <c r="T25" s="166">
        <v>6000.0</v>
      </c>
      <c r="U25" s="180">
        <v>4728.405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0.0127424098</v>
      </c>
      <c r="Z25" s="181">
        <f t="shared" si="100"/>
        <v>-0.0127424098</v>
      </c>
      <c r="AA25" s="166">
        <v>0.0</v>
      </c>
      <c r="AB25" s="166">
        <v>9.675817341E9</v>
      </c>
      <c r="AC25" s="7">
        <f t="shared" si="4"/>
        <v>0</v>
      </c>
      <c r="AE25" s="179" t="s">
        <v>1522</v>
      </c>
      <c r="AF25" s="166">
        <v>7300.0</v>
      </c>
      <c r="AG25" s="166">
        <v>7325.0</v>
      </c>
      <c r="AH25" s="166">
        <v>7125.0</v>
      </c>
      <c r="AI25" s="166">
        <v>7275.0</v>
      </c>
      <c r="AJ25" s="180">
        <v>5858.203</v>
      </c>
      <c r="AK25" s="166">
        <v>6127.85</v>
      </c>
      <c r="AL25" s="181">
        <f t="shared" ref="AL25:AM25" si="101">(AJ25-AJ24)/AJ24</f>
        <v>-0.003424609762</v>
      </c>
      <c r="AM25" s="181">
        <f t="shared" si="101"/>
        <v>0</v>
      </c>
      <c r="AN25" s="181">
        <f t="shared" si="102"/>
        <v>0.002238</v>
      </c>
      <c r="AO25" s="181">
        <f t="shared" si="103"/>
        <v>-0.005662609762</v>
      </c>
      <c r="AP25" s="166">
        <v>3296900.0</v>
      </c>
      <c r="AQ25" s="166">
        <v>9.675817341E9</v>
      </c>
      <c r="AR25" s="7">
        <f t="shared" si="6"/>
        <v>0.0003407360726</v>
      </c>
      <c r="AT25" s="179" t="s">
        <v>1523</v>
      </c>
      <c r="AU25" s="166">
        <v>4180.0</v>
      </c>
      <c r="AV25" s="166">
        <v>4220.0</v>
      </c>
      <c r="AW25" s="166">
        <v>4120.0</v>
      </c>
      <c r="AX25" s="166">
        <v>4120.0</v>
      </c>
      <c r="AY25" s="180">
        <v>3368.966</v>
      </c>
      <c r="AZ25" s="166">
        <v>6305.91</v>
      </c>
      <c r="BA25" s="181">
        <f t="shared" ref="BA25:BB25" si="104">(AY25-AY24)/AY24</f>
        <v>-0.02369639404</v>
      </c>
      <c r="BB25" s="181">
        <f t="shared" si="104"/>
        <v>0.00342723187</v>
      </c>
      <c r="BC25" s="181">
        <f t="shared" si="105"/>
        <v>0.0004373246568</v>
      </c>
      <c r="BD25" s="181">
        <f t="shared" si="106"/>
        <v>-0.0241337187</v>
      </c>
      <c r="BE25" s="166">
        <v>2236500.0</v>
      </c>
      <c r="BF25" s="166">
        <v>9.675817341E9</v>
      </c>
      <c r="BG25" s="166">
        <f t="shared" si="8"/>
        <v>0.0002311432638</v>
      </c>
      <c r="BH25" s="188">
        <f t="shared" si="14"/>
        <v>-0.003026457478</v>
      </c>
      <c r="BI25" s="215">
        <f t="shared" si="107"/>
        <v>-0.01192248206</v>
      </c>
      <c r="BJ25" s="166">
        <f t="shared" si="9"/>
        <v>0.0001549610691</v>
      </c>
    </row>
    <row r="26">
      <c r="A26" s="179" t="s">
        <v>1524</v>
      </c>
      <c r="B26" s="166">
        <v>3400.0</v>
      </c>
      <c r="C26" s="166">
        <v>3570.0</v>
      </c>
      <c r="D26" s="166">
        <v>3380.0</v>
      </c>
      <c r="E26" s="166">
        <v>3530.0</v>
      </c>
      <c r="F26" s="180">
        <v>2664.84</v>
      </c>
      <c r="G26" s="166">
        <v>5209.445</v>
      </c>
      <c r="H26" s="181">
        <f t="shared" ref="H26:I26" si="108">(F26-F25)/F25</f>
        <v>0.04437876895</v>
      </c>
      <c r="I26" s="181">
        <f t="shared" si="108"/>
        <v>0.02086850087</v>
      </c>
      <c r="J26" s="181">
        <f t="shared" si="96"/>
        <v>0.02765770456</v>
      </c>
      <c r="K26" s="181">
        <f t="shared" si="97"/>
        <v>0.01672106439</v>
      </c>
      <c r="L26" s="166">
        <v>883300.0</v>
      </c>
      <c r="M26" s="166">
        <v>9.675817341E9</v>
      </c>
      <c r="N26" s="7">
        <f t="shared" si="2"/>
        <v>0.00009128944552</v>
      </c>
      <c r="P26" s="179" t="s">
        <v>1525</v>
      </c>
      <c r="Q26" s="166">
        <v>6600.0</v>
      </c>
      <c r="R26" s="166">
        <v>7000.0</v>
      </c>
      <c r="S26" s="166">
        <v>6500.0</v>
      </c>
      <c r="T26" s="166">
        <v>6850.0</v>
      </c>
      <c r="U26" s="180">
        <v>5398.262</v>
      </c>
      <c r="V26" s="166">
        <v>6277.165</v>
      </c>
      <c r="W26" s="181">
        <f t="shared" ref="W26:X26" si="109">(U26-U25)/U25</f>
        <v>0.1416665874</v>
      </c>
      <c r="X26" s="181">
        <f t="shared" si="109"/>
        <v>0</v>
      </c>
      <c r="Y26" s="181">
        <f t="shared" si="99"/>
        <v>0.006471</v>
      </c>
      <c r="Z26" s="181">
        <f t="shared" si="100"/>
        <v>0.1351955874</v>
      </c>
      <c r="AA26" s="166">
        <v>2.91909E7</v>
      </c>
      <c r="AB26" s="166">
        <v>9.675817341E9</v>
      </c>
      <c r="AC26" s="7">
        <f t="shared" si="4"/>
        <v>0.003016892421</v>
      </c>
      <c r="AE26" s="179" t="s">
        <v>1526</v>
      </c>
      <c r="AF26" s="166">
        <v>7275.0</v>
      </c>
      <c r="AG26" s="166">
        <v>7650.0</v>
      </c>
      <c r="AH26" s="166">
        <v>7250.0</v>
      </c>
      <c r="AI26" s="166">
        <v>7550.0</v>
      </c>
      <c r="AJ26" s="180">
        <v>6079.647</v>
      </c>
      <c r="AK26" s="166">
        <v>6190.643</v>
      </c>
      <c r="AL26" s="181">
        <f t="shared" ref="AL26:AM26" si="110">(AJ26-AJ25)/AJ25</f>
        <v>0.03780067027</v>
      </c>
      <c r="AM26" s="181">
        <f t="shared" si="110"/>
        <v>0.01024715031</v>
      </c>
      <c r="AN26" s="181">
        <f t="shared" si="102"/>
        <v>0.01121987317</v>
      </c>
      <c r="AO26" s="181">
        <f t="shared" si="103"/>
        <v>0.0265807971</v>
      </c>
      <c r="AP26" s="166">
        <v>1.51873E7</v>
      </c>
      <c r="AQ26" s="166">
        <v>9.675817341E9</v>
      </c>
      <c r="AR26" s="7">
        <f t="shared" si="6"/>
        <v>0.00156961417</v>
      </c>
      <c r="AT26" s="179" t="s">
        <v>1527</v>
      </c>
      <c r="AU26" s="166">
        <v>4100.0</v>
      </c>
      <c r="AV26" s="166">
        <v>4140.0</v>
      </c>
      <c r="AW26" s="166">
        <v>4060.0</v>
      </c>
      <c r="AX26" s="166">
        <v>4090.0</v>
      </c>
      <c r="AY26" s="180">
        <v>3344.434</v>
      </c>
      <c r="AZ26" s="166">
        <v>6319.443</v>
      </c>
      <c r="BA26" s="181">
        <f t="shared" ref="BA26:BB26" si="111">(AY26-AY25)/AY25</f>
        <v>-0.007281759448</v>
      </c>
      <c r="BB26" s="181">
        <f t="shared" si="111"/>
        <v>0.002146082009</v>
      </c>
      <c r="BC26" s="181">
        <f t="shared" si="105"/>
        <v>-0.0001298736966</v>
      </c>
      <c r="BD26" s="181">
        <f t="shared" si="106"/>
        <v>-0.007151885751</v>
      </c>
      <c r="BE26" s="166">
        <v>3675800.0</v>
      </c>
      <c r="BF26" s="166">
        <v>9.675817341E9</v>
      </c>
      <c r="BG26" s="166">
        <f t="shared" si="8"/>
        <v>0.0003798955551</v>
      </c>
      <c r="BH26" s="188">
        <f t="shared" si="14"/>
        <v>0.05414106678</v>
      </c>
      <c r="BI26" s="215">
        <f t="shared" si="107"/>
        <v>0.04283639078</v>
      </c>
      <c r="BJ26" s="166">
        <f t="shared" si="9"/>
        <v>0.001264422898</v>
      </c>
    </row>
    <row r="27">
      <c r="A27" s="179" t="s">
        <v>1528</v>
      </c>
      <c r="B27" s="166">
        <v>3530.0</v>
      </c>
      <c r="C27" s="166">
        <v>3630.0</v>
      </c>
      <c r="D27" s="166">
        <v>3500.0</v>
      </c>
      <c r="E27" s="166">
        <v>3610.0</v>
      </c>
      <c r="F27" s="180">
        <v>2725.233</v>
      </c>
      <c r="G27" s="166">
        <v>5302.566</v>
      </c>
      <c r="H27" s="181">
        <f t="shared" ref="H27:I27" si="112">(F27-F26)/F26</f>
        <v>0.02266289909</v>
      </c>
      <c r="I27" s="181">
        <f t="shared" si="112"/>
        <v>0.01787541667</v>
      </c>
      <c r="J27" s="181">
        <f t="shared" si="96"/>
        <v>0.02385825055</v>
      </c>
      <c r="K27" s="181">
        <f t="shared" si="97"/>
        <v>-0.001195351466</v>
      </c>
      <c r="L27" s="166">
        <v>2533900.0</v>
      </c>
      <c r="M27" s="166">
        <v>9.675817341E9</v>
      </c>
      <c r="N27" s="7">
        <f t="shared" si="2"/>
        <v>0.0002618796853</v>
      </c>
      <c r="P27" s="179" t="s">
        <v>1529</v>
      </c>
      <c r="Q27" s="166">
        <v>6900.0</v>
      </c>
      <c r="R27" s="166">
        <v>7300.0</v>
      </c>
      <c r="S27" s="166">
        <v>6850.0</v>
      </c>
      <c r="T27" s="166">
        <v>7075.0</v>
      </c>
      <c r="U27" s="180">
        <v>5575.578</v>
      </c>
      <c r="V27" s="166">
        <v>6314.046</v>
      </c>
      <c r="W27" s="181">
        <f t="shared" ref="W27:X27" si="113">(U27-U26)/U26</f>
        <v>0.03284686812</v>
      </c>
      <c r="X27" s="181">
        <f t="shared" si="113"/>
        <v>0.005875423061</v>
      </c>
      <c r="Y27" s="181">
        <f t="shared" si="99"/>
        <v>0.01055325569</v>
      </c>
      <c r="Z27" s="181">
        <f t="shared" si="100"/>
        <v>0.02229361243</v>
      </c>
      <c r="AA27" s="166">
        <v>2.72429E7</v>
      </c>
      <c r="AB27" s="166">
        <v>9.675817341E9</v>
      </c>
      <c r="AC27" s="7">
        <f t="shared" si="4"/>
        <v>0.002815565759</v>
      </c>
      <c r="AE27" s="179" t="s">
        <v>1530</v>
      </c>
      <c r="AF27" s="166">
        <v>7600.0</v>
      </c>
      <c r="AG27" s="166">
        <v>7650.0</v>
      </c>
      <c r="AH27" s="166">
        <v>7475.0</v>
      </c>
      <c r="AI27" s="166">
        <v>7600.0</v>
      </c>
      <c r="AJ27" s="180">
        <v>6119.91</v>
      </c>
      <c r="AK27" s="166">
        <v>6194.498</v>
      </c>
      <c r="AL27" s="181">
        <f t="shared" ref="AL27:AM27" si="114">(AJ27-AJ26)/AJ26</f>
        <v>0.00662258845</v>
      </c>
      <c r="AM27" s="181">
        <f t="shared" si="114"/>
        <v>0.0006227139895</v>
      </c>
      <c r="AN27" s="181">
        <f t="shared" si="102"/>
        <v>0.002783823757</v>
      </c>
      <c r="AO27" s="181">
        <f t="shared" si="103"/>
        <v>0.003838764693</v>
      </c>
      <c r="AP27" s="166">
        <v>9698100.0</v>
      </c>
      <c r="AQ27" s="166">
        <v>9.675817341E9</v>
      </c>
      <c r="AR27" s="7">
        <f t="shared" si="6"/>
        <v>0.001002302923</v>
      </c>
      <c r="AT27" s="179" t="s">
        <v>1531</v>
      </c>
      <c r="AU27" s="166">
        <v>4090.0</v>
      </c>
      <c r="AV27" s="166">
        <v>4090.0</v>
      </c>
      <c r="AW27" s="166">
        <v>4030.0</v>
      </c>
      <c r="AX27" s="166">
        <v>4050.0</v>
      </c>
      <c r="AY27" s="180">
        <v>3311.726</v>
      </c>
      <c r="AZ27" s="166">
        <v>6329.314</v>
      </c>
      <c r="BA27" s="181">
        <f t="shared" ref="BA27:BB27" si="115">(AY27-AY26)/AY26</f>
        <v>-0.009779831206</v>
      </c>
      <c r="BB27" s="181">
        <f t="shared" si="115"/>
        <v>0.001562004753</v>
      </c>
      <c r="BC27" s="181">
        <f t="shared" si="105"/>
        <v>-0.0003884598839</v>
      </c>
      <c r="BD27" s="181">
        <f t="shared" si="106"/>
        <v>-0.009391371322</v>
      </c>
      <c r="BE27" s="166">
        <v>4458000.0</v>
      </c>
      <c r="BF27" s="166">
        <v>9.675817341E9</v>
      </c>
      <c r="BG27" s="166">
        <f t="shared" si="8"/>
        <v>0.0004607362709</v>
      </c>
      <c r="BH27" s="188">
        <f t="shared" si="14"/>
        <v>0.01308813111</v>
      </c>
      <c r="BI27" s="215">
        <f t="shared" si="107"/>
        <v>0.003886413583</v>
      </c>
      <c r="BJ27" s="166">
        <f t="shared" si="9"/>
        <v>0.00113512116</v>
      </c>
    </row>
    <row r="28">
      <c r="A28" s="179" t="s">
        <v>1532</v>
      </c>
      <c r="B28" s="166">
        <v>3570.0</v>
      </c>
      <c r="C28" s="166">
        <v>3760.0</v>
      </c>
      <c r="D28" s="166">
        <v>3570.0</v>
      </c>
      <c r="E28" s="166">
        <v>3710.0</v>
      </c>
      <c r="F28" s="180">
        <v>2800.724</v>
      </c>
      <c r="G28" s="166">
        <v>5296.711</v>
      </c>
      <c r="H28" s="181">
        <f t="shared" ref="H28:I28" si="116">(F28-F27)/F27</f>
        <v>0.02770075072</v>
      </c>
      <c r="I28" s="181">
        <f t="shared" si="116"/>
        <v>-0.00110418239</v>
      </c>
      <c r="J28" s="181">
        <f t="shared" si="96"/>
        <v>-0.0002346612721</v>
      </c>
      <c r="K28" s="181">
        <f t="shared" si="97"/>
        <v>0.027935412</v>
      </c>
      <c r="L28" s="166">
        <v>2824500.0</v>
      </c>
      <c r="M28" s="166">
        <v>9.675817341E9</v>
      </c>
      <c r="N28" s="7">
        <f t="shared" si="2"/>
        <v>0.0002919133237</v>
      </c>
      <c r="P28" s="179" t="s">
        <v>1533</v>
      </c>
      <c r="Q28" s="166">
        <v>7075.0</v>
      </c>
      <c r="R28" s="166">
        <v>7100.0</v>
      </c>
      <c r="S28" s="166">
        <v>6875.0</v>
      </c>
      <c r="T28" s="166">
        <v>6950.0</v>
      </c>
      <c r="U28" s="180">
        <v>5477.069</v>
      </c>
      <c r="V28" s="166">
        <v>6355.654</v>
      </c>
      <c r="W28" s="181">
        <f t="shared" ref="W28:X28" si="117">(U28-U27)/U27</f>
        <v>-0.01766794402</v>
      </c>
      <c r="X28" s="181">
        <f t="shared" si="117"/>
        <v>0.006589752434</v>
      </c>
      <c r="Y28" s="181">
        <f t="shared" si="99"/>
        <v>0.01104957317</v>
      </c>
      <c r="Z28" s="181">
        <f t="shared" si="100"/>
        <v>-0.02871751719</v>
      </c>
      <c r="AA28" s="166">
        <v>7881200.0</v>
      </c>
      <c r="AB28" s="166">
        <v>9.675817341E9</v>
      </c>
      <c r="AC28" s="7">
        <f t="shared" si="4"/>
        <v>0.0008145255044</v>
      </c>
      <c r="AE28" s="179" t="s">
        <v>1534</v>
      </c>
      <c r="AF28" s="166">
        <v>7600.0</v>
      </c>
      <c r="AG28" s="166">
        <v>7600.0</v>
      </c>
      <c r="AH28" s="166">
        <v>7600.0</v>
      </c>
      <c r="AI28" s="166">
        <v>7600.0</v>
      </c>
      <c r="AJ28" s="180">
        <v>6119.91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0.002238</v>
      </c>
      <c r="AO28" s="181">
        <f t="shared" si="103"/>
        <v>-0.002238</v>
      </c>
      <c r="AP28" s="166">
        <v>0.0</v>
      </c>
      <c r="AQ28" s="166">
        <v>9.675817341E9</v>
      </c>
      <c r="AR28" s="7">
        <f t="shared" si="6"/>
        <v>0</v>
      </c>
      <c r="AT28" s="179" t="s">
        <v>1535</v>
      </c>
      <c r="AU28" s="166">
        <v>4060.0</v>
      </c>
      <c r="AV28" s="166">
        <v>4060.0</v>
      </c>
      <c r="AW28" s="166">
        <v>3950.0</v>
      </c>
      <c r="AX28" s="166">
        <v>3950.0</v>
      </c>
      <c r="AY28" s="180">
        <v>3229.955</v>
      </c>
      <c r="AZ28" s="166">
        <v>6299.539</v>
      </c>
      <c r="BA28" s="181">
        <f t="shared" ref="BA28:BB28" si="119">(AY28-AY27)/AY27</f>
        <v>-0.0246913543</v>
      </c>
      <c r="BB28" s="181">
        <f t="shared" si="119"/>
        <v>-0.004704301288</v>
      </c>
      <c r="BC28" s="181">
        <f t="shared" si="105"/>
        <v>-0.003162716492</v>
      </c>
      <c r="BD28" s="181">
        <f t="shared" si="106"/>
        <v>-0.0215286378</v>
      </c>
      <c r="BE28" s="166">
        <v>5828300.0</v>
      </c>
      <c r="BF28" s="166">
        <v>9.675817341E9</v>
      </c>
      <c r="BG28" s="166">
        <f t="shared" si="8"/>
        <v>0.0006023573818</v>
      </c>
      <c r="BH28" s="188">
        <f t="shared" si="14"/>
        <v>-0.003664636899</v>
      </c>
      <c r="BI28" s="215">
        <f t="shared" si="107"/>
        <v>-0.006137185751</v>
      </c>
      <c r="BJ28" s="166">
        <f t="shared" si="9"/>
        <v>0.0004271990525</v>
      </c>
    </row>
    <row r="29">
      <c r="A29" s="189">
        <v>42795.0</v>
      </c>
      <c r="B29" s="190">
        <v>3710.0</v>
      </c>
      <c r="C29" s="190">
        <v>3710.0</v>
      </c>
      <c r="D29" s="190">
        <v>3640.0</v>
      </c>
      <c r="E29" s="190">
        <v>3660.0</v>
      </c>
      <c r="F29" s="191">
        <v>2762.979</v>
      </c>
      <c r="G29" s="190">
        <v>5275.971</v>
      </c>
      <c r="H29" s="192">
        <f t="shared" ref="H29:I29" si="120">(F29-F28)/F28</f>
        <v>-0.01347687241</v>
      </c>
      <c r="I29" s="192">
        <f t="shared" si="120"/>
        <v>-0.003915637459</v>
      </c>
      <c r="J29" s="192">
        <f t="shared" si="96"/>
        <v>-0.003803553262</v>
      </c>
      <c r="K29" s="192">
        <f t="shared" si="97"/>
        <v>-0.009673319147</v>
      </c>
      <c r="L29" s="190">
        <v>803000.0</v>
      </c>
      <c r="M29" s="190">
        <v>9.675817341E9</v>
      </c>
      <c r="N29" s="193">
        <f t="shared" si="2"/>
        <v>0.00008299040502</v>
      </c>
      <c r="O29" s="193"/>
      <c r="P29" s="189">
        <v>43132.0</v>
      </c>
      <c r="Q29" s="190">
        <v>6950.0</v>
      </c>
      <c r="R29" s="190">
        <v>7200.0</v>
      </c>
      <c r="S29" s="190">
        <v>6900.0</v>
      </c>
      <c r="T29" s="190">
        <v>7100.0</v>
      </c>
      <c r="U29" s="191">
        <v>5595.279</v>
      </c>
      <c r="V29" s="190">
        <v>6339.238</v>
      </c>
      <c r="W29" s="192">
        <f t="shared" ref="W29:X29" si="121">(U29-U28)/U28</f>
        <v>0.02158271148</v>
      </c>
      <c r="X29" s="192">
        <f t="shared" si="121"/>
        <v>-0.002582897055</v>
      </c>
      <c r="Y29" s="192">
        <f t="shared" si="99"/>
        <v>0.00467639796</v>
      </c>
      <c r="Z29" s="192">
        <f t="shared" si="100"/>
        <v>0.01690631352</v>
      </c>
      <c r="AA29" s="190">
        <v>5827000.0</v>
      </c>
      <c r="AB29" s="190">
        <v>9.675817341E9</v>
      </c>
      <c r="AC29" s="193">
        <f t="shared" si="4"/>
        <v>0.0006022230262</v>
      </c>
      <c r="AD29" s="193"/>
      <c r="AE29" s="189">
        <v>43497.0</v>
      </c>
      <c r="AF29" s="190">
        <v>7900.0</v>
      </c>
      <c r="AG29" s="190">
        <v>7900.0</v>
      </c>
      <c r="AH29" s="190">
        <v>7600.0</v>
      </c>
      <c r="AI29" s="190">
        <v>7800.0</v>
      </c>
      <c r="AJ29" s="191">
        <v>6280.959</v>
      </c>
      <c r="AK29" s="190">
        <v>6181.175</v>
      </c>
      <c r="AL29" s="192">
        <f t="shared" ref="AL29:AM29" si="122">(AJ29-AJ28)/AJ28</f>
        <v>0.02631558307</v>
      </c>
      <c r="AM29" s="192">
        <f t="shared" si="122"/>
        <v>-0.002150779611</v>
      </c>
      <c r="AN29" s="192">
        <f t="shared" si="102"/>
        <v>0.0003527900521</v>
      </c>
      <c r="AO29" s="192">
        <f t="shared" si="103"/>
        <v>0.02596279302</v>
      </c>
      <c r="AP29" s="190">
        <v>3826900.0</v>
      </c>
      <c r="AQ29" s="190">
        <v>9.675817341E9</v>
      </c>
      <c r="AR29" s="193">
        <f t="shared" si="6"/>
        <v>0.0003955118069</v>
      </c>
      <c r="AS29" s="193"/>
      <c r="AT29" s="189">
        <v>43862.0</v>
      </c>
      <c r="AU29" s="190">
        <v>3950.0</v>
      </c>
      <c r="AV29" s="190">
        <v>3990.0</v>
      </c>
      <c r="AW29" s="190">
        <v>3920.0</v>
      </c>
      <c r="AX29" s="190">
        <v>3960.0</v>
      </c>
      <c r="AY29" s="191">
        <v>3238.132</v>
      </c>
      <c r="AZ29" s="190">
        <v>6283.581</v>
      </c>
      <c r="BA29" s="192">
        <f t="shared" ref="BA29:BB29" si="123">(AY29-AY28)/AY28</f>
        <v>0.002531614218</v>
      </c>
      <c r="BB29" s="192">
        <f t="shared" si="123"/>
        <v>-0.002533201239</v>
      </c>
      <c r="BC29" s="192">
        <f t="shared" si="105"/>
        <v>-0.002201514052</v>
      </c>
      <c r="BD29" s="192">
        <f t="shared" si="106"/>
        <v>0.004733128269</v>
      </c>
      <c r="BE29" s="190">
        <v>1140900.0</v>
      </c>
      <c r="BF29" s="190">
        <v>9.675817341E9</v>
      </c>
      <c r="BG29" s="190">
        <f t="shared" si="8"/>
        <v>0.0001179125194</v>
      </c>
      <c r="BH29" s="202">
        <f t="shared" si="14"/>
        <v>0.009238259091</v>
      </c>
      <c r="BI29" s="219">
        <f t="shared" si="107"/>
        <v>0.009482228916</v>
      </c>
      <c r="BJ29" s="190">
        <f t="shared" si="9"/>
        <v>0.0002996594394</v>
      </c>
    </row>
    <row r="30">
      <c r="A30" s="179">
        <v>42826.0</v>
      </c>
      <c r="B30" s="166">
        <v>3660.0</v>
      </c>
      <c r="C30" s="166">
        <v>3750.0</v>
      </c>
      <c r="D30" s="166">
        <v>3660.0</v>
      </c>
      <c r="E30" s="166">
        <v>3690.0</v>
      </c>
      <c r="F30" s="180">
        <v>2785.626</v>
      </c>
      <c r="G30" s="166">
        <v>5301.183</v>
      </c>
      <c r="H30" s="181">
        <f t="shared" ref="H30:I30" si="124">(F30-F29)/F29</f>
        <v>0.008196587813</v>
      </c>
      <c r="I30" s="181">
        <f t="shared" si="124"/>
        <v>0.004778646433</v>
      </c>
      <c r="J30" s="181">
        <f t="shared" si="96"/>
        <v>0.007233066347</v>
      </c>
      <c r="K30" s="181">
        <f t="shared" si="97"/>
        <v>0.0009635214662</v>
      </c>
      <c r="L30" s="166">
        <v>1850800.0</v>
      </c>
      <c r="M30" s="166">
        <v>9.675817341E9</v>
      </c>
      <c r="N30" s="7">
        <f t="shared" si="2"/>
        <v>0.0001912809983</v>
      </c>
      <c r="P30" s="179">
        <v>43160.0</v>
      </c>
      <c r="Q30" s="166">
        <v>7100.0</v>
      </c>
      <c r="R30" s="166">
        <v>7125.0</v>
      </c>
      <c r="S30" s="166">
        <v>7000.0</v>
      </c>
      <c r="T30" s="166">
        <v>7050.0</v>
      </c>
      <c r="U30" s="180">
        <v>5555.876</v>
      </c>
      <c r="V30" s="166">
        <v>6251.479</v>
      </c>
      <c r="W30" s="181">
        <f t="shared" ref="W30:X30" si="125">(U30-U29)/U29</f>
        <v>-0.007042186815</v>
      </c>
      <c r="X30" s="181">
        <f t="shared" si="125"/>
        <v>-0.01384377744</v>
      </c>
      <c r="Y30" s="181">
        <f t="shared" si="99"/>
        <v>-0.003147684252</v>
      </c>
      <c r="Z30" s="181">
        <f t="shared" si="100"/>
        <v>-0.003894502563</v>
      </c>
      <c r="AA30" s="166">
        <v>4226300.0</v>
      </c>
      <c r="AB30" s="166">
        <v>9.675817341E9</v>
      </c>
      <c r="AC30" s="7">
        <f t="shared" si="4"/>
        <v>0.0004367899735</v>
      </c>
      <c r="AE30" s="179">
        <v>43525.0</v>
      </c>
      <c r="AF30" s="166">
        <v>7800.0</v>
      </c>
      <c r="AG30" s="166">
        <v>7850.0</v>
      </c>
      <c r="AH30" s="166">
        <v>7725.0</v>
      </c>
      <c r="AI30" s="166">
        <v>7800.0</v>
      </c>
      <c r="AJ30" s="180">
        <v>6280.959</v>
      </c>
      <c r="AK30" s="166">
        <v>6221.01</v>
      </c>
      <c r="AL30" s="181">
        <f t="shared" ref="AL30:AM30" si="126">(AJ30-AJ29)/AJ29</f>
        <v>0</v>
      </c>
      <c r="AM30" s="181">
        <f t="shared" si="126"/>
        <v>0.006444567578</v>
      </c>
      <c r="AN30" s="181">
        <f t="shared" si="102"/>
        <v>0.007886818152</v>
      </c>
      <c r="AO30" s="181">
        <f t="shared" si="103"/>
        <v>-0.007886818152</v>
      </c>
      <c r="AP30" s="166">
        <v>2899700.0</v>
      </c>
      <c r="AQ30" s="166">
        <v>9.675817341E9</v>
      </c>
      <c r="AR30" s="7">
        <f t="shared" si="6"/>
        <v>0.000299685277</v>
      </c>
      <c r="AT30" s="179">
        <v>43891.0</v>
      </c>
      <c r="AU30" s="166">
        <v>3980.0</v>
      </c>
      <c r="AV30" s="166">
        <v>3980.0</v>
      </c>
      <c r="AW30" s="166">
        <v>3900.0</v>
      </c>
      <c r="AX30" s="166">
        <v>3930.0</v>
      </c>
      <c r="AY30" s="180">
        <v>3213.601</v>
      </c>
      <c r="AZ30" s="166">
        <v>6323.466</v>
      </c>
      <c r="BA30" s="181">
        <f t="shared" ref="BA30:BB30" si="127">(AY30-AY29)/AY29</f>
        <v>-0.007575663994</v>
      </c>
      <c r="BB30" s="181">
        <f t="shared" si="127"/>
        <v>0.006347495162</v>
      </c>
      <c r="BC30" s="181">
        <f t="shared" si="105"/>
        <v>0.001730201143</v>
      </c>
      <c r="BD30" s="181">
        <f t="shared" si="106"/>
        <v>-0.009305865137</v>
      </c>
      <c r="BE30" s="166">
        <v>1382100.0</v>
      </c>
      <c r="BF30" s="166">
        <v>9.675817341E9</v>
      </c>
      <c r="BG30" s="166">
        <f t="shared" si="8"/>
        <v>0.000142840646</v>
      </c>
      <c r="BH30" s="188">
        <f t="shared" si="14"/>
        <v>-0.001605315749</v>
      </c>
      <c r="BI30" s="215">
        <f t="shared" si="107"/>
        <v>-0.005030916097</v>
      </c>
      <c r="BJ30" s="166">
        <f t="shared" si="9"/>
        <v>0.0002676492237</v>
      </c>
    </row>
    <row r="31">
      <c r="A31" s="179">
        <v>42856.0</v>
      </c>
      <c r="B31" s="166">
        <v>3730.0</v>
      </c>
      <c r="C31" s="166">
        <v>3730.0</v>
      </c>
      <c r="D31" s="166">
        <v>3650.0</v>
      </c>
      <c r="E31" s="166">
        <v>3730.0</v>
      </c>
      <c r="F31" s="180">
        <v>2815.823</v>
      </c>
      <c r="G31" s="166">
        <v>5325.504</v>
      </c>
      <c r="H31" s="181">
        <f t="shared" ref="H31:I31" si="128">(F31-F30)/F30</f>
        <v>0.01084029227</v>
      </c>
      <c r="I31" s="181">
        <f t="shared" si="128"/>
        <v>0.004587843883</v>
      </c>
      <c r="J31" s="181">
        <f t="shared" si="96"/>
        <v>0.006990859492</v>
      </c>
      <c r="K31" s="181">
        <f t="shared" si="97"/>
        <v>0.00384943278</v>
      </c>
      <c r="L31" s="166">
        <v>712400.0</v>
      </c>
      <c r="M31" s="166">
        <v>9.675817341E9</v>
      </c>
      <c r="N31" s="7">
        <f t="shared" si="2"/>
        <v>0.00007362685496</v>
      </c>
      <c r="P31" s="179">
        <v>43191.0</v>
      </c>
      <c r="Q31" s="166">
        <v>7050.0</v>
      </c>
      <c r="R31" s="166">
        <v>7100.0</v>
      </c>
      <c r="S31" s="166">
        <v>7000.0</v>
      </c>
      <c r="T31" s="166">
        <v>7100.0</v>
      </c>
      <c r="U31" s="180">
        <v>5595.279</v>
      </c>
      <c r="V31" s="166">
        <v>6292.321</v>
      </c>
      <c r="W31" s="181">
        <f t="shared" ref="W31:X31" si="129">(U31-U30)/U30</f>
        <v>0.007092130926</v>
      </c>
      <c r="X31" s="181">
        <f t="shared" si="129"/>
        <v>0.00653317399</v>
      </c>
      <c r="Y31" s="181">
        <f t="shared" si="99"/>
        <v>0.01101026235</v>
      </c>
      <c r="Z31" s="181">
        <f t="shared" si="100"/>
        <v>-0.003918131429</v>
      </c>
      <c r="AA31" s="166">
        <v>6286900.0</v>
      </c>
      <c r="AB31" s="166">
        <v>9.675817341E9</v>
      </c>
      <c r="AC31" s="7">
        <f t="shared" si="4"/>
        <v>0.0006497538945</v>
      </c>
      <c r="AE31" s="179">
        <v>43556.0</v>
      </c>
      <c r="AF31" s="166">
        <v>7825.0</v>
      </c>
      <c r="AG31" s="166">
        <v>7925.0</v>
      </c>
      <c r="AH31" s="166">
        <v>7775.0</v>
      </c>
      <c r="AI31" s="166">
        <v>7850.0</v>
      </c>
      <c r="AJ31" s="180">
        <v>6321.222</v>
      </c>
      <c r="AK31" s="166">
        <v>6274.54</v>
      </c>
      <c r="AL31" s="181">
        <f t="shared" ref="AL31:AM31" si="130">(AJ31-AJ30)/AJ30</f>
        <v>0.006410326831</v>
      </c>
      <c r="AM31" s="181">
        <f t="shared" si="130"/>
        <v>0.008604712097</v>
      </c>
      <c r="AN31" s="181">
        <f t="shared" si="102"/>
        <v>0.009780236666</v>
      </c>
      <c r="AO31" s="181">
        <f t="shared" si="103"/>
        <v>-0.003369909835</v>
      </c>
      <c r="AP31" s="166">
        <v>2930900.0</v>
      </c>
      <c r="AQ31" s="166">
        <v>9.675817341E9</v>
      </c>
      <c r="AR31" s="7">
        <f t="shared" si="6"/>
        <v>0.0003029098108</v>
      </c>
      <c r="AT31" s="179">
        <v>43983.0</v>
      </c>
      <c r="AU31" s="166">
        <v>3930.0</v>
      </c>
      <c r="AV31" s="166">
        <v>3930.0</v>
      </c>
      <c r="AW31" s="166">
        <v>3830.0</v>
      </c>
      <c r="AX31" s="166">
        <v>3860.0</v>
      </c>
      <c r="AY31" s="180">
        <v>3156.361</v>
      </c>
      <c r="AZ31" s="166">
        <v>6257.403</v>
      </c>
      <c r="BA31" s="181">
        <f t="shared" ref="BA31:BB31" si="131">(AY31-AY30)/AY30</f>
        <v>-0.01781179431</v>
      </c>
      <c r="BB31" s="181">
        <f t="shared" si="131"/>
        <v>-0.01044727686</v>
      </c>
      <c r="BC31" s="181">
        <f t="shared" si="105"/>
        <v>-0.005705281094</v>
      </c>
      <c r="BD31" s="181">
        <f t="shared" si="106"/>
        <v>-0.01210651321</v>
      </c>
      <c r="BE31" s="166">
        <v>3564000.0</v>
      </c>
      <c r="BF31" s="166">
        <v>9.675817341E9</v>
      </c>
      <c r="BG31" s="166">
        <f t="shared" si="8"/>
        <v>0.0003683409757</v>
      </c>
      <c r="BH31" s="188">
        <f t="shared" si="14"/>
        <v>0.00163273893</v>
      </c>
      <c r="BI31" s="215">
        <f t="shared" si="107"/>
        <v>-0.003886280424</v>
      </c>
      <c r="BJ31" s="166">
        <f t="shared" si="9"/>
        <v>0.000348657884</v>
      </c>
    </row>
    <row r="32">
      <c r="A32" s="179">
        <v>42887.0</v>
      </c>
      <c r="B32" s="166">
        <v>3750.0</v>
      </c>
      <c r="C32" s="166">
        <v>3750.0</v>
      </c>
      <c r="D32" s="166">
        <v>3610.0</v>
      </c>
      <c r="E32" s="166">
        <v>3620.0</v>
      </c>
      <c r="F32" s="180">
        <v>2732.782</v>
      </c>
      <c r="G32" s="166">
        <v>5347.022</v>
      </c>
      <c r="H32" s="181">
        <f t="shared" ref="H32:I32" si="132">(F32-F31)/F31</f>
        <v>-0.02949084513</v>
      </c>
      <c r="I32" s="181">
        <f t="shared" si="132"/>
        <v>0.004040556537</v>
      </c>
      <c r="J32" s="181">
        <f t="shared" si="96"/>
        <v>0.006296126914</v>
      </c>
      <c r="K32" s="181">
        <f t="shared" si="97"/>
        <v>-0.03578697204</v>
      </c>
      <c r="L32" s="166">
        <v>2274800.0</v>
      </c>
      <c r="M32" s="166">
        <v>9.675817341E9</v>
      </c>
      <c r="N32" s="7">
        <f t="shared" si="2"/>
        <v>0.0002351015857</v>
      </c>
      <c r="P32" s="179">
        <v>43221.0</v>
      </c>
      <c r="Q32" s="166">
        <v>7100.0</v>
      </c>
      <c r="R32" s="166">
        <v>7100.0</v>
      </c>
      <c r="S32" s="166">
        <v>7025.0</v>
      </c>
      <c r="T32" s="166">
        <v>7050.0</v>
      </c>
      <c r="U32" s="180">
        <v>5555.876</v>
      </c>
      <c r="V32" s="166">
        <v>6353.738</v>
      </c>
      <c r="W32" s="181">
        <f t="shared" ref="W32:X32" si="133">(U32-U31)/U31</f>
        <v>-0.007042186815</v>
      </c>
      <c r="X32" s="181">
        <f t="shared" si="133"/>
        <v>0.009760627279</v>
      </c>
      <c r="Y32" s="181">
        <f t="shared" si="99"/>
        <v>0.01325270335</v>
      </c>
      <c r="Z32" s="181">
        <f t="shared" si="100"/>
        <v>-0.02029489017</v>
      </c>
      <c r="AA32" s="166">
        <v>4279000.0</v>
      </c>
      <c r="AB32" s="166">
        <v>9.675817341E9</v>
      </c>
      <c r="AC32" s="7">
        <f t="shared" si="4"/>
        <v>0.0004422365418</v>
      </c>
      <c r="AE32" s="179">
        <v>43647.0</v>
      </c>
      <c r="AF32" s="166">
        <v>7925.0</v>
      </c>
      <c r="AG32" s="166">
        <v>8150.0</v>
      </c>
      <c r="AH32" s="166">
        <v>7875.0</v>
      </c>
      <c r="AI32" s="166">
        <v>8125.0</v>
      </c>
      <c r="AJ32" s="180">
        <v>6542.667</v>
      </c>
      <c r="AK32" s="166">
        <v>6287.224</v>
      </c>
      <c r="AL32" s="181">
        <f t="shared" ref="AL32:AM32" si="134">(AJ32-AJ31)/AJ31</f>
        <v>0.03503199223</v>
      </c>
      <c r="AM32" s="181">
        <f t="shared" si="134"/>
        <v>0.002021502772</v>
      </c>
      <c r="AN32" s="181">
        <f t="shared" si="102"/>
        <v>0.004009895695</v>
      </c>
      <c r="AO32" s="181">
        <f t="shared" si="103"/>
        <v>0.03102209654</v>
      </c>
      <c r="AP32" s="166">
        <v>5477500.0</v>
      </c>
      <c r="AQ32" s="166">
        <v>9.675817341E9</v>
      </c>
      <c r="AR32" s="7">
        <f t="shared" si="6"/>
        <v>0.0005661020467</v>
      </c>
      <c r="AT32" s="179">
        <v>44013.0</v>
      </c>
      <c r="AU32" s="166">
        <v>3850.0</v>
      </c>
      <c r="AV32" s="166">
        <v>3900.0</v>
      </c>
      <c r="AW32" s="166">
        <v>3850.0</v>
      </c>
      <c r="AX32" s="166">
        <v>3870.0</v>
      </c>
      <c r="AY32" s="180">
        <v>3164.538</v>
      </c>
      <c r="AZ32" s="166">
        <v>6279.346</v>
      </c>
      <c r="BA32" s="181">
        <f t="shared" ref="BA32:BB32" si="135">(AY32-AY31)/AY31</f>
        <v>0.002590641565</v>
      </c>
      <c r="BB32" s="181">
        <f t="shared" si="135"/>
        <v>0.003506726353</v>
      </c>
      <c r="BC32" s="181">
        <f t="shared" si="105"/>
        <v>0.0004725189313</v>
      </c>
      <c r="BD32" s="181">
        <f t="shared" si="106"/>
        <v>0.002118122634</v>
      </c>
      <c r="BE32" s="166">
        <v>1456200.0</v>
      </c>
      <c r="BF32" s="166">
        <v>9.675817341E9</v>
      </c>
      <c r="BG32" s="166">
        <f t="shared" si="8"/>
        <v>0.0001504989138</v>
      </c>
      <c r="BH32" s="188">
        <f t="shared" si="14"/>
        <v>0.0002724004635</v>
      </c>
      <c r="BI32" s="215">
        <f t="shared" si="107"/>
        <v>-0.00573541076</v>
      </c>
      <c r="BJ32" s="166">
        <f t="shared" si="9"/>
        <v>0.000348484772</v>
      </c>
    </row>
    <row r="33">
      <c r="A33" s="179">
        <v>42979.0</v>
      </c>
      <c r="B33" s="166">
        <v>3620.0</v>
      </c>
      <c r="C33" s="166">
        <v>3660.0</v>
      </c>
      <c r="D33" s="166">
        <v>3560.0</v>
      </c>
      <c r="E33" s="166">
        <v>3650.0</v>
      </c>
      <c r="F33" s="180">
        <v>2755.429</v>
      </c>
      <c r="G33" s="166">
        <v>5316.364</v>
      </c>
      <c r="H33" s="181">
        <f t="shared" ref="H33:I33" si="136">(F33-F32)/F32</f>
        <v>0.008287159386</v>
      </c>
      <c r="I33" s="181">
        <f t="shared" si="136"/>
        <v>-0.005733658848</v>
      </c>
      <c r="J33" s="181">
        <f t="shared" si="96"/>
        <v>-0.006111369612</v>
      </c>
      <c r="K33" s="181">
        <f t="shared" si="97"/>
        <v>0.014398529</v>
      </c>
      <c r="L33" s="166">
        <v>1334100.0</v>
      </c>
      <c r="M33" s="166">
        <v>9.675817341E9</v>
      </c>
      <c r="N33" s="7">
        <f t="shared" si="2"/>
        <v>0.0001378798248</v>
      </c>
      <c r="P33" s="179">
        <v>43313.0</v>
      </c>
      <c r="Q33" s="166">
        <v>7100.0</v>
      </c>
      <c r="R33" s="166">
        <v>7100.0</v>
      </c>
      <c r="S33" s="166">
        <v>7025.0</v>
      </c>
      <c r="T33" s="166">
        <v>7075.0</v>
      </c>
      <c r="U33" s="180">
        <v>5575.578</v>
      </c>
      <c r="V33" s="166">
        <v>6385.404</v>
      </c>
      <c r="W33" s="181">
        <f t="shared" ref="W33:X33" si="137">(U33-U32)/U32</f>
        <v>0.003546155458</v>
      </c>
      <c r="X33" s="181">
        <f t="shared" si="137"/>
        <v>0.00498383786</v>
      </c>
      <c r="Y33" s="181">
        <f t="shared" si="99"/>
        <v>0.009933780513</v>
      </c>
      <c r="Z33" s="181">
        <f t="shared" si="100"/>
        <v>-0.006387625055</v>
      </c>
      <c r="AA33" s="166">
        <v>5795600.0</v>
      </c>
      <c r="AB33" s="166">
        <v>9.675817341E9</v>
      </c>
      <c r="AC33" s="7">
        <f t="shared" si="4"/>
        <v>0.0005989778223</v>
      </c>
      <c r="AE33" s="179">
        <v>43678.0</v>
      </c>
      <c r="AF33" s="166">
        <v>8125.0</v>
      </c>
      <c r="AG33" s="166">
        <v>8350.0</v>
      </c>
      <c r="AH33" s="166">
        <v>8100.0</v>
      </c>
      <c r="AI33" s="166">
        <v>8275.0</v>
      </c>
      <c r="AJ33" s="180">
        <v>6663.454</v>
      </c>
      <c r="AK33" s="166">
        <v>6262.847</v>
      </c>
      <c r="AL33" s="181">
        <f t="shared" ref="AL33:AM33" si="138">(AJ33-AJ32)/AJ32</f>
        <v>0.01846143171</v>
      </c>
      <c r="AM33" s="181">
        <f t="shared" si="138"/>
        <v>-0.003877227851</v>
      </c>
      <c r="AN33" s="181">
        <f t="shared" si="102"/>
        <v>-0.001160483265</v>
      </c>
      <c r="AO33" s="181">
        <f t="shared" si="103"/>
        <v>0.01962191497</v>
      </c>
      <c r="AP33" s="166">
        <v>4207500.0</v>
      </c>
      <c r="AQ33" s="166">
        <v>9.675817341E9</v>
      </c>
      <c r="AR33" s="7">
        <f t="shared" si="6"/>
        <v>0.0004348469852</v>
      </c>
      <c r="AT33" s="179">
        <v>44044.0</v>
      </c>
      <c r="AU33" s="166">
        <v>3860.0</v>
      </c>
      <c r="AV33" s="166">
        <v>3860.0</v>
      </c>
      <c r="AW33" s="166">
        <v>3810.0</v>
      </c>
      <c r="AX33" s="166">
        <v>3810.0</v>
      </c>
      <c r="AY33" s="180">
        <v>3115.475</v>
      </c>
      <c r="AZ33" s="166">
        <v>6225.686</v>
      </c>
      <c r="BA33" s="181">
        <f t="shared" ref="BA33:BB33" si="139">(AY33-AY32)/AY32</f>
        <v>-0.0155040009</v>
      </c>
      <c r="BB33" s="181">
        <f t="shared" si="139"/>
        <v>-0.008545475914</v>
      </c>
      <c r="BC33" s="181">
        <f t="shared" si="105"/>
        <v>-0.00486330437</v>
      </c>
      <c r="BD33" s="181">
        <f t="shared" si="106"/>
        <v>-0.01064069653</v>
      </c>
      <c r="BE33" s="166">
        <v>1340100.0</v>
      </c>
      <c r="BF33" s="166">
        <v>9.675817341E9</v>
      </c>
      <c r="BG33" s="166">
        <f t="shared" si="8"/>
        <v>0.0001384999275</v>
      </c>
      <c r="BH33" s="188">
        <f t="shared" si="14"/>
        <v>0.003697686413</v>
      </c>
      <c r="BI33" s="215">
        <f t="shared" si="107"/>
        <v>0.004248030596</v>
      </c>
      <c r="BJ33" s="166">
        <f t="shared" si="9"/>
        <v>0.00032755114</v>
      </c>
    </row>
    <row r="34">
      <c r="A34" s="179">
        <v>43009.0</v>
      </c>
      <c r="B34" s="166">
        <v>3650.0</v>
      </c>
      <c r="C34" s="166">
        <v>3670.0</v>
      </c>
      <c r="D34" s="166">
        <v>3580.0</v>
      </c>
      <c r="E34" s="166">
        <v>3670.0</v>
      </c>
      <c r="F34" s="180">
        <v>2770.528</v>
      </c>
      <c r="G34" s="166">
        <v>5309.924</v>
      </c>
      <c r="H34" s="181">
        <f t="shared" ref="H34:I34" si="140">(F34-F33)/F33</f>
        <v>0.005479727476</v>
      </c>
      <c r="I34" s="181">
        <f t="shared" si="140"/>
        <v>-0.001211354226</v>
      </c>
      <c r="J34" s="181">
        <f t="shared" si="96"/>
        <v>-0.0003707063798</v>
      </c>
      <c r="K34" s="181">
        <f t="shared" si="97"/>
        <v>0.005850433856</v>
      </c>
      <c r="L34" s="166">
        <v>1321700.0</v>
      </c>
      <c r="M34" s="166">
        <v>9.675817341E9</v>
      </c>
      <c r="N34" s="7">
        <f t="shared" si="2"/>
        <v>0.0001365982793</v>
      </c>
      <c r="P34" s="179">
        <v>43344.0</v>
      </c>
      <c r="Q34" s="166">
        <v>7075.0</v>
      </c>
      <c r="R34" s="166">
        <v>7075.0</v>
      </c>
      <c r="S34" s="166">
        <v>6975.0</v>
      </c>
      <c r="T34" s="166">
        <v>7000.0</v>
      </c>
      <c r="U34" s="180">
        <v>5516.473</v>
      </c>
      <c r="V34" s="166">
        <v>6373.144</v>
      </c>
      <c r="W34" s="181">
        <f t="shared" ref="W34:X34" si="141">(U34-U33)/U33</f>
        <v>-0.01060069467</v>
      </c>
      <c r="X34" s="181">
        <f t="shared" si="141"/>
        <v>-0.001920003809</v>
      </c>
      <c r="Y34" s="181">
        <f t="shared" si="99"/>
        <v>0.005136977514</v>
      </c>
      <c r="Z34" s="181">
        <f t="shared" si="100"/>
        <v>-0.01573767219</v>
      </c>
      <c r="AA34" s="166">
        <v>5272700.0</v>
      </c>
      <c r="AB34" s="166">
        <v>9.675817341E9</v>
      </c>
      <c r="AC34" s="7">
        <f t="shared" si="4"/>
        <v>0.0005449358761</v>
      </c>
      <c r="AE34" s="179">
        <v>43709.0</v>
      </c>
      <c r="AF34" s="166">
        <v>8275.0</v>
      </c>
      <c r="AG34" s="166">
        <v>8375.0</v>
      </c>
      <c r="AH34" s="166">
        <v>8100.0</v>
      </c>
      <c r="AI34" s="166">
        <v>8150.0</v>
      </c>
      <c r="AJ34" s="180">
        <v>6562.798</v>
      </c>
      <c r="AK34" s="166">
        <v>6272.238</v>
      </c>
      <c r="AL34" s="181">
        <f t="shared" ref="AL34:AM34" si="142">(AJ34-AJ33)/AJ33</f>
        <v>-0.01510567943</v>
      </c>
      <c r="AM34" s="181">
        <f t="shared" si="142"/>
        <v>0.001499477793</v>
      </c>
      <c r="AN34" s="181">
        <f t="shared" si="102"/>
        <v>0.003552328273</v>
      </c>
      <c r="AO34" s="181">
        <f t="shared" si="103"/>
        <v>-0.0186580077</v>
      </c>
      <c r="AP34" s="166">
        <v>3814000.0</v>
      </c>
      <c r="AQ34" s="166">
        <v>9.675817341E9</v>
      </c>
      <c r="AR34" s="7">
        <f t="shared" si="6"/>
        <v>0.0003941785862</v>
      </c>
      <c r="AT34" s="179">
        <v>44075.0</v>
      </c>
      <c r="AU34" s="166">
        <v>3890.0</v>
      </c>
      <c r="AV34" s="166">
        <v>3900.0</v>
      </c>
      <c r="AW34" s="166">
        <v>3800.0</v>
      </c>
      <c r="AX34" s="166">
        <v>3810.0</v>
      </c>
      <c r="AY34" s="180">
        <v>3115.475</v>
      </c>
      <c r="AZ34" s="166">
        <v>6274.493</v>
      </c>
      <c r="BA34" s="181">
        <f t="shared" ref="BA34:BB34" si="143">(AY34-AY33)/AY33</f>
        <v>0</v>
      </c>
      <c r="BB34" s="181">
        <f t="shared" si="143"/>
        <v>0.007839617996</v>
      </c>
      <c r="BC34" s="181">
        <f t="shared" si="105"/>
        <v>0.002390802717</v>
      </c>
      <c r="BD34" s="181">
        <f t="shared" si="106"/>
        <v>-0.002390802717</v>
      </c>
      <c r="BE34" s="166">
        <v>1393200.0</v>
      </c>
      <c r="BF34" s="166">
        <v>9.675817341E9</v>
      </c>
      <c r="BG34" s="166">
        <f t="shared" si="8"/>
        <v>0.000143987836</v>
      </c>
      <c r="BH34" s="188">
        <f t="shared" si="14"/>
        <v>-0.005056661656</v>
      </c>
      <c r="BI34" s="215">
        <f t="shared" si="107"/>
        <v>-0.007734012187</v>
      </c>
      <c r="BJ34" s="166">
        <f t="shared" si="9"/>
        <v>0.0003049251444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23/12/2016</v>
      </c>
      <c r="G37" s="161">
        <f t="shared" ref="G37:J37" si="144">H24</f>
        <v>0.003012000121</v>
      </c>
      <c r="H37" s="161">
        <f t="shared" si="144"/>
        <v>-0.003007414429</v>
      </c>
      <c r="I37" s="161">
        <f t="shared" si="144"/>
        <v>-0.002650644957</v>
      </c>
      <c r="J37" s="161">
        <f t="shared" si="144"/>
        <v>0.005662645079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0">P24</f>
        <v>25/12/2017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0.006471</v>
      </c>
      <c r="Y37" s="161">
        <f t="shared" si="145"/>
        <v>-0.006471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2">AE24</f>
        <v>25/12/2018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-0.002845432935</v>
      </c>
      <c r="AN37" s="161">
        <f t="shared" si="146"/>
        <v>0.002845432935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4">AT24</f>
        <v>20/12/2019</v>
      </c>
      <c r="AZ37" s="161">
        <f t="shared" ref="AZ37:BC37" si="147">BA24</f>
        <v>-0.002364325913</v>
      </c>
      <c r="BA37" s="161">
        <f t="shared" si="147"/>
        <v>0.005510781721</v>
      </c>
      <c r="BB37" s="161">
        <f t="shared" si="147"/>
        <v>0.001359766348</v>
      </c>
      <c r="BC37" s="161">
        <f t="shared" si="147"/>
        <v>-0.003724092261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27/12/2016</v>
      </c>
      <c r="G38" s="161">
        <f t="shared" ref="G38:J38" si="149">H25</f>
        <v>0.01501517389</v>
      </c>
      <c r="H38" s="161">
        <f t="shared" si="149"/>
        <v>0.01496707046</v>
      </c>
      <c r="I38" s="161">
        <f t="shared" si="149"/>
        <v>0.02016636387</v>
      </c>
      <c r="J38" s="161">
        <f t="shared" si="149"/>
        <v>-0.005151189981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0"/>
        <v>26/12/2017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0.0127424098</v>
      </c>
      <c r="Y38" s="161">
        <f t="shared" si="151"/>
        <v>-0.0127424098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2"/>
        <v>26/12/2018</v>
      </c>
      <c r="AK38" s="161">
        <f t="shared" ref="AK38:AN38" si="153">AL25</f>
        <v>-0.003424609762</v>
      </c>
      <c r="AL38" s="161">
        <f t="shared" si="153"/>
        <v>0</v>
      </c>
      <c r="AM38" s="161">
        <f t="shared" si="153"/>
        <v>0.002238</v>
      </c>
      <c r="AN38" s="161">
        <f t="shared" si="153"/>
        <v>-0.005662609762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4"/>
        <v>23/12/2019</v>
      </c>
      <c r="AZ38" s="161">
        <f t="shared" ref="AZ38:BC38" si="155">BA25</f>
        <v>-0.02369639404</v>
      </c>
      <c r="BA38" s="161">
        <f t="shared" si="155"/>
        <v>0.00342723187</v>
      </c>
      <c r="BB38" s="161">
        <f t="shared" si="155"/>
        <v>0.0004373246568</v>
      </c>
      <c r="BC38" s="161">
        <f t="shared" si="155"/>
        <v>-0.0241337187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28/12/2016</v>
      </c>
      <c r="G39" s="161">
        <f t="shared" ref="G39:J39" si="156">H26</f>
        <v>0.04437876895</v>
      </c>
      <c r="H39" s="161">
        <f t="shared" si="156"/>
        <v>0.02086850087</v>
      </c>
      <c r="I39" s="161">
        <f t="shared" si="156"/>
        <v>0.02765770456</v>
      </c>
      <c r="J39" s="161">
        <f t="shared" si="156"/>
        <v>0.01672106439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0"/>
        <v>27/12/2017</v>
      </c>
      <c r="V39" s="161">
        <f t="shared" ref="V39:Y39" si="157">W26</f>
        <v>0.1416665874</v>
      </c>
      <c r="W39" s="161">
        <f t="shared" si="157"/>
        <v>0</v>
      </c>
      <c r="X39" s="161">
        <f t="shared" si="157"/>
        <v>0.006471</v>
      </c>
      <c r="Y39" s="161">
        <f t="shared" si="157"/>
        <v>0.1351955874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2"/>
        <v>27/12/2018</v>
      </c>
      <c r="AK39" s="161">
        <f t="shared" ref="AK39:AN39" si="158">AL26</f>
        <v>0.03780067027</v>
      </c>
      <c r="AL39" s="161">
        <f t="shared" si="158"/>
        <v>0.01024715031</v>
      </c>
      <c r="AM39" s="161">
        <f t="shared" si="158"/>
        <v>0.01121987317</v>
      </c>
      <c r="AN39" s="161">
        <f t="shared" si="158"/>
        <v>0.0265807971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4"/>
        <v>26/12/2019</v>
      </c>
      <c r="AZ39" s="161">
        <f t="shared" ref="AZ39:BC39" si="159">BA26</f>
        <v>-0.007281759448</v>
      </c>
      <c r="BA39" s="161">
        <f t="shared" si="159"/>
        <v>0.002146082009</v>
      </c>
      <c r="BB39" s="161">
        <f t="shared" si="159"/>
        <v>-0.0001298736966</v>
      </c>
      <c r="BC39" s="161">
        <f t="shared" si="159"/>
        <v>-0.007151885751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29/12/2016</v>
      </c>
      <c r="G40" s="161">
        <f t="shared" ref="G40:J40" si="160">H27</f>
        <v>0.02266289909</v>
      </c>
      <c r="H40" s="161">
        <f t="shared" si="160"/>
        <v>0.01787541667</v>
      </c>
      <c r="I40" s="161">
        <f t="shared" si="160"/>
        <v>0.02385825055</v>
      </c>
      <c r="J40" s="161">
        <f t="shared" si="160"/>
        <v>-0.001195351466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0"/>
        <v>28/12/2017</v>
      </c>
      <c r="V40" s="161">
        <f t="shared" ref="V40:Y40" si="161">W27</f>
        <v>0.03284686812</v>
      </c>
      <c r="W40" s="161">
        <f t="shared" si="161"/>
        <v>0.005875423061</v>
      </c>
      <c r="X40" s="161">
        <f t="shared" si="161"/>
        <v>0.01055325569</v>
      </c>
      <c r="Y40" s="161">
        <f t="shared" si="161"/>
        <v>0.02229361243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2"/>
        <v>28/12/2018</v>
      </c>
      <c r="AK40" s="161">
        <f t="shared" ref="AK40:AN40" si="162">AL27</f>
        <v>0.00662258845</v>
      </c>
      <c r="AL40" s="161">
        <f t="shared" si="162"/>
        <v>0.0006227139895</v>
      </c>
      <c r="AM40" s="161">
        <f t="shared" si="162"/>
        <v>0.002783823757</v>
      </c>
      <c r="AN40" s="161">
        <f t="shared" si="162"/>
        <v>0.003838764693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4"/>
        <v>27/12/2019</v>
      </c>
      <c r="AZ40" s="161">
        <f t="shared" ref="AZ40:BC40" si="163">BA27</f>
        <v>-0.009779831206</v>
      </c>
      <c r="BA40" s="161">
        <f t="shared" si="163"/>
        <v>0.001562004753</v>
      </c>
      <c r="BB40" s="161">
        <f t="shared" si="163"/>
        <v>-0.0003884598839</v>
      </c>
      <c r="BC40" s="161">
        <f t="shared" si="163"/>
        <v>-0.009391371322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30/12/2016</v>
      </c>
      <c r="G41" s="161">
        <f t="shared" ref="G41:J41" si="164">H28</f>
        <v>0.02770075072</v>
      </c>
      <c r="H41" s="161">
        <f t="shared" si="164"/>
        <v>-0.00110418239</v>
      </c>
      <c r="I41" s="161">
        <f t="shared" si="164"/>
        <v>-0.0002346612721</v>
      </c>
      <c r="J41" s="161">
        <f t="shared" si="164"/>
        <v>0.027935412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0"/>
        <v>29/12/2017</v>
      </c>
      <c r="V41" s="161">
        <f t="shared" ref="V41:Y41" si="165">W28</f>
        <v>-0.01766794402</v>
      </c>
      <c r="W41" s="161">
        <f t="shared" si="165"/>
        <v>0.006589752434</v>
      </c>
      <c r="X41" s="161">
        <f t="shared" si="165"/>
        <v>0.01104957317</v>
      </c>
      <c r="Y41" s="161">
        <f t="shared" si="165"/>
        <v>-0.02871751719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2"/>
        <v>31/12/2018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0.002238</v>
      </c>
      <c r="AN41" s="161">
        <f t="shared" si="166"/>
        <v>-0.002238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4"/>
        <v>30/12/2019</v>
      </c>
      <c r="AZ41" s="161">
        <f t="shared" ref="AZ41:BC41" si="167">BA28</f>
        <v>-0.0246913543</v>
      </c>
      <c r="BA41" s="161">
        <f t="shared" si="167"/>
        <v>-0.004704301288</v>
      </c>
      <c r="BB41" s="161">
        <f t="shared" si="167"/>
        <v>-0.003162716492</v>
      </c>
      <c r="BC41" s="161">
        <f t="shared" si="167"/>
        <v>-0.0215286378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-0.01347687241</v>
      </c>
      <c r="H42" s="161">
        <f t="shared" si="168"/>
        <v>-0.003915637459</v>
      </c>
      <c r="I42" s="161">
        <f t="shared" si="168"/>
        <v>-0.003803553262</v>
      </c>
      <c r="J42" s="161">
        <f t="shared" si="168"/>
        <v>-0.009673319147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43132</v>
      </c>
      <c r="V42" s="161">
        <f t="shared" ref="V42:Y42" si="169">W29</f>
        <v>0.02158271148</v>
      </c>
      <c r="W42" s="161">
        <f t="shared" si="169"/>
        <v>-0.002582897055</v>
      </c>
      <c r="X42" s="161">
        <f t="shared" si="169"/>
        <v>0.00467639796</v>
      </c>
      <c r="Y42" s="161">
        <f t="shared" si="169"/>
        <v>0.01690631352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43497</v>
      </c>
      <c r="AK42" s="161">
        <f t="shared" ref="AK42:AN42" si="170">AL29</f>
        <v>0.02631558307</v>
      </c>
      <c r="AL42" s="161">
        <f t="shared" si="170"/>
        <v>-0.002150779611</v>
      </c>
      <c r="AM42" s="161">
        <f t="shared" si="170"/>
        <v>0.0003527900521</v>
      </c>
      <c r="AN42" s="161">
        <f t="shared" si="170"/>
        <v>0.02596279302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43862</v>
      </c>
      <c r="AZ42" s="161">
        <f t="shared" ref="AZ42:BC42" si="171">BA29</f>
        <v>0.002531614218</v>
      </c>
      <c r="BA42" s="161">
        <f t="shared" si="171"/>
        <v>-0.002533201239</v>
      </c>
      <c r="BB42" s="161">
        <f t="shared" si="171"/>
        <v>-0.002201514052</v>
      </c>
      <c r="BC42" s="161">
        <f t="shared" si="171"/>
        <v>0.004733128269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0.008196587813</v>
      </c>
      <c r="H43" s="161">
        <f t="shared" si="172"/>
        <v>0.004778646433</v>
      </c>
      <c r="I43" s="161">
        <f t="shared" si="172"/>
        <v>0.007233066347</v>
      </c>
      <c r="J43" s="161">
        <f t="shared" si="172"/>
        <v>0.0009635214662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43160</v>
      </c>
      <c r="V43" s="161">
        <f t="shared" ref="V43:Y43" si="173">W30</f>
        <v>-0.007042186815</v>
      </c>
      <c r="W43" s="161">
        <f t="shared" si="173"/>
        <v>-0.01384377744</v>
      </c>
      <c r="X43" s="161">
        <f t="shared" si="173"/>
        <v>-0.003147684252</v>
      </c>
      <c r="Y43" s="161">
        <f t="shared" si="173"/>
        <v>-0.003894502563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43525</v>
      </c>
      <c r="AK43" s="161">
        <f t="shared" ref="AK43:AN43" si="174">AL30</f>
        <v>0</v>
      </c>
      <c r="AL43" s="161">
        <f t="shared" si="174"/>
        <v>0.006444567578</v>
      </c>
      <c r="AM43" s="161">
        <f t="shared" si="174"/>
        <v>0.007886818152</v>
      </c>
      <c r="AN43" s="161">
        <f t="shared" si="174"/>
        <v>-0.007886818152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43891</v>
      </c>
      <c r="AZ43" s="161">
        <f t="shared" ref="AZ43:BC43" si="175">BA30</f>
        <v>-0.007575663994</v>
      </c>
      <c r="BA43" s="161">
        <f t="shared" si="175"/>
        <v>0.006347495162</v>
      </c>
      <c r="BB43" s="161">
        <f t="shared" si="175"/>
        <v>0.001730201143</v>
      </c>
      <c r="BC43" s="161">
        <f t="shared" si="175"/>
        <v>-0.009305865137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0.01084029227</v>
      </c>
      <c r="H44" s="161">
        <f t="shared" si="176"/>
        <v>0.004587843883</v>
      </c>
      <c r="I44" s="161">
        <f t="shared" si="176"/>
        <v>0.006990859492</v>
      </c>
      <c r="J44" s="161">
        <f t="shared" si="176"/>
        <v>0.00384943278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43191</v>
      </c>
      <c r="V44" s="161">
        <f t="shared" ref="V44:Y44" si="177">W31</f>
        <v>0.007092130926</v>
      </c>
      <c r="W44" s="161">
        <f t="shared" si="177"/>
        <v>0.00653317399</v>
      </c>
      <c r="X44" s="161">
        <f t="shared" si="177"/>
        <v>0.01101026235</v>
      </c>
      <c r="Y44" s="161">
        <f t="shared" si="177"/>
        <v>-0.003918131429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43556</v>
      </c>
      <c r="AK44" s="161">
        <f t="shared" ref="AK44:AN44" si="178">AL31</f>
        <v>0.006410326831</v>
      </c>
      <c r="AL44" s="161">
        <f t="shared" si="178"/>
        <v>0.008604712097</v>
      </c>
      <c r="AM44" s="161">
        <f t="shared" si="178"/>
        <v>0.009780236666</v>
      </c>
      <c r="AN44" s="161">
        <f t="shared" si="178"/>
        <v>-0.003369909835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43983</v>
      </c>
      <c r="AZ44" s="161">
        <f t="shared" ref="AZ44:BC44" si="179">BA31</f>
        <v>-0.01781179431</v>
      </c>
      <c r="BA44" s="161">
        <f t="shared" si="179"/>
        <v>-0.01044727686</v>
      </c>
      <c r="BB44" s="161">
        <f t="shared" si="179"/>
        <v>-0.005705281094</v>
      </c>
      <c r="BC44" s="161">
        <f t="shared" si="179"/>
        <v>-0.01210651321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-0.02949084513</v>
      </c>
      <c r="H45" s="161">
        <f t="shared" si="180"/>
        <v>0.004040556537</v>
      </c>
      <c r="I45" s="161">
        <f t="shared" si="180"/>
        <v>0.006296126914</v>
      </c>
      <c r="J45" s="161">
        <f t="shared" si="180"/>
        <v>-0.03578697204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43221</v>
      </c>
      <c r="V45" s="161">
        <f t="shared" ref="V45:Y45" si="181">W32</f>
        <v>-0.007042186815</v>
      </c>
      <c r="W45" s="161">
        <f t="shared" si="181"/>
        <v>0.009760627279</v>
      </c>
      <c r="X45" s="161">
        <f t="shared" si="181"/>
        <v>0.01325270335</v>
      </c>
      <c r="Y45" s="161">
        <f t="shared" si="181"/>
        <v>-0.02029489017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43647</v>
      </c>
      <c r="AK45" s="161">
        <f t="shared" ref="AK45:AN45" si="182">AL32</f>
        <v>0.03503199223</v>
      </c>
      <c r="AL45" s="161">
        <f t="shared" si="182"/>
        <v>0.002021502772</v>
      </c>
      <c r="AM45" s="161">
        <f t="shared" si="182"/>
        <v>0.004009895695</v>
      </c>
      <c r="AN45" s="161">
        <f t="shared" si="182"/>
        <v>0.03102209654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44013</v>
      </c>
      <c r="AZ45" s="161">
        <f t="shared" ref="AZ45:BC45" si="183">BA32</f>
        <v>0.002590641565</v>
      </c>
      <c r="BA45" s="161">
        <f t="shared" si="183"/>
        <v>0.003506726353</v>
      </c>
      <c r="BB45" s="161">
        <f t="shared" si="183"/>
        <v>0.0004725189313</v>
      </c>
      <c r="BC45" s="161">
        <f t="shared" si="183"/>
        <v>0.002118122634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0.008287159386</v>
      </c>
      <c r="H46" s="161">
        <f t="shared" si="184"/>
        <v>-0.005733658848</v>
      </c>
      <c r="I46" s="161">
        <f t="shared" si="184"/>
        <v>-0.006111369612</v>
      </c>
      <c r="J46" s="161">
        <f t="shared" si="184"/>
        <v>0.014398529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43313</v>
      </c>
      <c r="V46" s="161">
        <f t="shared" ref="V46:Y46" si="185">W33</f>
        <v>0.003546155458</v>
      </c>
      <c r="W46" s="161">
        <f t="shared" si="185"/>
        <v>0.00498383786</v>
      </c>
      <c r="X46" s="161">
        <f t="shared" si="185"/>
        <v>0.009933780513</v>
      </c>
      <c r="Y46" s="161">
        <f t="shared" si="185"/>
        <v>-0.006387625055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43678</v>
      </c>
      <c r="AK46" s="161">
        <f t="shared" ref="AK46:AN46" si="186">AL33</f>
        <v>0.01846143171</v>
      </c>
      <c r="AL46" s="161">
        <f t="shared" si="186"/>
        <v>-0.003877227851</v>
      </c>
      <c r="AM46" s="161">
        <f t="shared" si="186"/>
        <v>-0.001160483265</v>
      </c>
      <c r="AN46" s="161">
        <f t="shared" si="186"/>
        <v>0.01962191497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44044</v>
      </c>
      <c r="AZ46" s="161">
        <f t="shared" ref="AZ46:BC46" si="187">BA33</f>
        <v>-0.0155040009</v>
      </c>
      <c r="BA46" s="161">
        <f t="shared" si="187"/>
        <v>-0.008545475914</v>
      </c>
      <c r="BB46" s="161">
        <f t="shared" si="187"/>
        <v>-0.00486330437</v>
      </c>
      <c r="BC46" s="161">
        <f t="shared" si="187"/>
        <v>-0.01064069653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0.005479727476</v>
      </c>
      <c r="H47" s="161">
        <f t="shared" si="188"/>
        <v>-0.001211354226</v>
      </c>
      <c r="I47" s="161">
        <f t="shared" si="188"/>
        <v>-0.0003707063798</v>
      </c>
      <c r="J47" s="161">
        <f t="shared" si="188"/>
        <v>0.005850433856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43344</v>
      </c>
      <c r="V47" s="161">
        <f t="shared" ref="V47:Y47" si="189">W34</f>
        <v>-0.01060069467</v>
      </c>
      <c r="W47" s="161">
        <f t="shared" si="189"/>
        <v>-0.001920003809</v>
      </c>
      <c r="X47" s="161">
        <f t="shared" si="189"/>
        <v>0.005136977514</v>
      </c>
      <c r="Y47" s="161">
        <f t="shared" si="189"/>
        <v>-0.01573767219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43709</v>
      </c>
      <c r="AK47" s="161">
        <f t="shared" ref="AK47:AN47" si="190">AL34</f>
        <v>-0.01510567943</v>
      </c>
      <c r="AL47" s="161">
        <f t="shared" si="190"/>
        <v>0.001499477793</v>
      </c>
      <c r="AM47" s="161">
        <f t="shared" si="190"/>
        <v>0.003552328273</v>
      </c>
      <c r="AN47" s="161">
        <f t="shared" si="190"/>
        <v>-0.0186580077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44075</v>
      </c>
      <c r="AZ47" s="161">
        <f t="shared" ref="AZ47:BC47" si="191">BA34</f>
        <v>0</v>
      </c>
      <c r="BA47" s="161">
        <f t="shared" si="191"/>
        <v>0.007839617996</v>
      </c>
      <c r="BB47" s="161">
        <f t="shared" si="191"/>
        <v>0.002390802717</v>
      </c>
      <c r="BC47" s="161">
        <f t="shared" si="191"/>
        <v>-0.002390802717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0.562993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0.128657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0.422063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0.165701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66">
        <v>0.316961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0.016553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0.178137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0.027457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0.294193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-0.01623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0.150742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-0.00496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66">
        <v>0.015978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0.035566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0.013185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0.018233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66">
        <v>0.003554</v>
      </c>
      <c r="I60" s="166">
        <v>0.003554</v>
      </c>
      <c r="J60" s="166">
        <v>13.92137</v>
      </c>
      <c r="K60" s="166">
        <v>7.95E-4</v>
      </c>
      <c r="L60" s="14"/>
      <c r="M60" s="14"/>
      <c r="N60" s="14"/>
      <c r="U60" s="1" t="s">
        <v>1332</v>
      </c>
      <c r="V60" s="166">
        <v>1.0</v>
      </c>
      <c r="W60" s="166">
        <v>6.39E-4</v>
      </c>
      <c r="X60" s="166">
        <v>6.39E-4</v>
      </c>
      <c r="Y60" s="166">
        <v>0.504938</v>
      </c>
      <c r="Z60" s="166">
        <v>0.482827</v>
      </c>
      <c r="AA60" s="14"/>
      <c r="AB60" s="14"/>
      <c r="AC60" s="14"/>
      <c r="AJ60" s="1" t="s">
        <v>1332</v>
      </c>
      <c r="AK60" s="166">
        <v>1.0</v>
      </c>
      <c r="AL60" s="166">
        <v>0.00113</v>
      </c>
      <c r="AM60" s="166">
        <v>0.00113</v>
      </c>
      <c r="AN60" s="166">
        <v>6.50245</v>
      </c>
      <c r="AO60" s="166">
        <v>0.016119</v>
      </c>
      <c r="AP60" s="14"/>
      <c r="AQ60" s="14"/>
      <c r="AR60" s="14"/>
      <c r="AY60" s="1" t="s">
        <v>1332</v>
      </c>
      <c r="AZ60" s="166">
        <v>1.0</v>
      </c>
      <c r="BA60" s="166">
        <v>2.82E-4</v>
      </c>
      <c r="BB60" s="166">
        <v>2.82E-4</v>
      </c>
      <c r="BC60" s="166">
        <v>0.846955</v>
      </c>
      <c r="BD60" s="166">
        <v>0.364757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66">
        <v>0.007659</v>
      </c>
      <c r="I61" s="166">
        <v>2.55E-4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0.037948</v>
      </c>
      <c r="X61" s="166">
        <v>0.001265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0.005215</v>
      </c>
      <c r="AM61" s="166">
        <v>1.74E-4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0.009973</v>
      </c>
      <c r="BB61" s="166">
        <v>3.32E-4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0.011213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0.038586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0.006346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0.010255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/>
      <c r="BG64" s="164" t="s">
        <v>1340</v>
      </c>
      <c r="BH64" s="164" t="s">
        <v>1341</v>
      </c>
      <c r="BI64" s="174"/>
      <c r="BJ64" s="174"/>
    </row>
    <row r="65">
      <c r="F65" s="1" t="s">
        <v>1342</v>
      </c>
      <c r="G65" s="166">
        <v>0.001167</v>
      </c>
      <c r="H65" s="166">
        <v>0.002834</v>
      </c>
      <c r="I65" s="166">
        <v>0.41172</v>
      </c>
      <c r="J65" s="166">
        <v>0.683471</v>
      </c>
      <c r="K65" s="166">
        <v>-0.00462</v>
      </c>
      <c r="L65" s="166">
        <v>0.006954</v>
      </c>
      <c r="M65" s="166">
        <v>-0.00462</v>
      </c>
      <c r="N65" s="166">
        <v>0.006954</v>
      </c>
      <c r="U65" s="1" t="s">
        <v>1342</v>
      </c>
      <c r="V65" s="166">
        <v>0.006471</v>
      </c>
      <c r="W65" s="166">
        <v>0.006475</v>
      </c>
      <c r="X65" s="166">
        <v>0.999352</v>
      </c>
      <c r="Y65" s="166">
        <v>0.325617</v>
      </c>
      <c r="Z65" s="166">
        <v>-0.00675</v>
      </c>
      <c r="AA65" s="166">
        <v>0.019695</v>
      </c>
      <c r="AB65" s="166">
        <v>-0.00675</v>
      </c>
      <c r="AC65" s="166">
        <v>0.019695</v>
      </c>
      <c r="AJ65" s="1" t="s">
        <v>1342</v>
      </c>
      <c r="AK65" s="166">
        <v>0.002238</v>
      </c>
      <c r="AL65" s="166">
        <v>0.002378</v>
      </c>
      <c r="AM65" s="166">
        <v>0.941166</v>
      </c>
      <c r="AN65" s="166">
        <v>0.354137</v>
      </c>
      <c r="AO65" s="166">
        <v>-0.00262</v>
      </c>
      <c r="AP65" s="166">
        <v>0.007095</v>
      </c>
      <c r="AQ65" s="166">
        <v>-0.00262</v>
      </c>
      <c r="AR65" s="166">
        <v>0.007095</v>
      </c>
      <c r="AY65" s="1" t="s">
        <v>1342</v>
      </c>
      <c r="AZ65" s="166">
        <v>-0.00108</v>
      </c>
      <c r="BA65" s="166">
        <v>0.003237</v>
      </c>
      <c r="BB65" s="166">
        <v>-0.33454</v>
      </c>
      <c r="BC65" s="166">
        <v>0.740303</v>
      </c>
      <c r="BD65" s="166">
        <v>-0.00769</v>
      </c>
      <c r="BE65" s="166">
        <v>0.005528</v>
      </c>
      <c r="BF65" s="166"/>
      <c r="BG65" s="166">
        <v>-0.00769</v>
      </c>
      <c r="BH65" s="166">
        <v>0.005528</v>
      </c>
      <c r="BI65" s="166"/>
      <c r="BJ65" s="166"/>
    </row>
    <row r="66">
      <c r="F66" s="169" t="s">
        <v>1343</v>
      </c>
      <c r="G66" s="168">
        <v>1.269411</v>
      </c>
      <c r="H66" s="168">
        <v>0.340221</v>
      </c>
      <c r="I66" s="168">
        <v>3.731135</v>
      </c>
      <c r="J66" s="168">
        <v>7.95E-4</v>
      </c>
      <c r="K66" s="168">
        <v>0.574587</v>
      </c>
      <c r="L66" s="168">
        <v>1.964236</v>
      </c>
      <c r="M66" s="168">
        <v>0.574587</v>
      </c>
      <c r="N66" s="168">
        <v>1.964236</v>
      </c>
      <c r="U66" s="169" t="s">
        <v>1343</v>
      </c>
      <c r="V66" s="168">
        <v>0.694802</v>
      </c>
      <c r="W66" s="168">
        <v>0.977782</v>
      </c>
      <c r="X66" s="168">
        <v>0.71059</v>
      </c>
      <c r="Y66" s="168">
        <v>0.482827</v>
      </c>
      <c r="Z66" s="168">
        <v>-1.3021</v>
      </c>
      <c r="AA66" s="168">
        <v>2.691699</v>
      </c>
      <c r="AB66" s="168">
        <v>-1.3021</v>
      </c>
      <c r="AC66" s="168">
        <v>2.691699</v>
      </c>
      <c r="AJ66" s="169" t="s">
        <v>1343</v>
      </c>
      <c r="AK66" s="168">
        <v>0.876524</v>
      </c>
      <c r="AL66" s="168">
        <v>0.343736</v>
      </c>
      <c r="AM66" s="168">
        <v>2.54999</v>
      </c>
      <c r="AN66" s="168">
        <v>0.016119</v>
      </c>
      <c r="AO66" s="168">
        <v>0.174521</v>
      </c>
      <c r="AP66" s="168">
        <v>1.578527</v>
      </c>
      <c r="AQ66" s="168">
        <v>0.174521</v>
      </c>
      <c r="AR66" s="168">
        <v>1.578527</v>
      </c>
      <c r="AY66" s="169" t="s">
        <v>1343</v>
      </c>
      <c r="AZ66" s="168">
        <v>0.442726</v>
      </c>
      <c r="BA66" s="168">
        <v>0.481066</v>
      </c>
      <c r="BB66" s="168">
        <v>0.920302</v>
      </c>
      <c r="BC66" s="168">
        <v>0.364757</v>
      </c>
      <c r="BD66" s="168">
        <v>-0.53974</v>
      </c>
      <c r="BE66" s="168">
        <v>1.425195</v>
      </c>
      <c r="BF66" s="168"/>
      <c r="BG66" s="168">
        <v>-0.53974</v>
      </c>
      <c r="BH66" s="168">
        <v>1.425195</v>
      </c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204" t="s">
        <v>1223</v>
      </c>
      <c r="B1" s="205" t="s">
        <v>1224</v>
      </c>
      <c r="C1" s="205" t="s">
        <v>1225</v>
      </c>
      <c r="D1" s="205" t="s">
        <v>1226</v>
      </c>
      <c r="E1" s="205" t="s">
        <v>1227</v>
      </c>
      <c r="F1" s="177" t="s">
        <v>1228</v>
      </c>
      <c r="G1" s="177" t="s">
        <v>1229</v>
      </c>
      <c r="H1" s="206" t="s">
        <v>1542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204" t="s">
        <v>1223</v>
      </c>
      <c r="Q1" s="205" t="s">
        <v>1224</v>
      </c>
      <c r="R1" s="205" t="s">
        <v>1225</v>
      </c>
      <c r="S1" s="205" t="s">
        <v>1226</v>
      </c>
      <c r="T1" s="205" t="s">
        <v>1227</v>
      </c>
      <c r="U1" s="177" t="s">
        <v>1228</v>
      </c>
      <c r="V1" s="177" t="s">
        <v>1229</v>
      </c>
      <c r="W1" s="206" t="s">
        <v>1543</v>
      </c>
      <c r="X1" s="206" t="s">
        <v>1446</v>
      </c>
      <c r="Y1" s="177" t="s">
        <v>1448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204" t="s">
        <v>1223</v>
      </c>
      <c r="AF1" s="205" t="s">
        <v>1224</v>
      </c>
      <c r="AG1" s="205" t="s">
        <v>1225</v>
      </c>
      <c r="AH1" s="205" t="s">
        <v>1226</v>
      </c>
      <c r="AI1" s="205" t="s">
        <v>1227</v>
      </c>
      <c r="AJ1" s="177" t="s">
        <v>1228</v>
      </c>
      <c r="AK1" s="177" t="s">
        <v>1229</v>
      </c>
      <c r="AL1" s="206" t="s">
        <v>1542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204" t="s">
        <v>1223</v>
      </c>
      <c r="AU1" s="205" t="s">
        <v>1224</v>
      </c>
      <c r="AV1" s="205" t="s">
        <v>1225</v>
      </c>
      <c r="AW1" s="205" t="s">
        <v>1226</v>
      </c>
      <c r="AX1" s="205" t="s">
        <v>1227</v>
      </c>
      <c r="AY1" s="177" t="s">
        <v>1228</v>
      </c>
      <c r="AZ1" s="177" t="s">
        <v>1229</v>
      </c>
      <c r="BA1" s="206" t="s">
        <v>1542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1449</v>
      </c>
      <c r="BI1" s="177" t="s">
        <v>1238</v>
      </c>
      <c r="BJ1" s="177" t="s">
        <v>1347</v>
      </c>
    </row>
    <row r="2">
      <c r="A2" s="208" t="s">
        <v>1460</v>
      </c>
      <c r="B2" s="209">
        <v>170.5388</v>
      </c>
      <c r="C2" s="209">
        <v>170.5388</v>
      </c>
      <c r="D2" s="209">
        <v>170.5388</v>
      </c>
      <c r="E2" s="209">
        <v>170.5388</v>
      </c>
      <c r="F2" s="180">
        <v>170.5388</v>
      </c>
      <c r="G2" s="166">
        <v>5204.674</v>
      </c>
      <c r="H2" s="181"/>
      <c r="I2" s="181"/>
      <c r="J2" s="166"/>
      <c r="K2" s="166"/>
      <c r="L2" s="166">
        <v>129.0</v>
      </c>
      <c r="M2" s="166">
        <v>2.725E9</v>
      </c>
      <c r="N2" s="7">
        <f t="shared" ref="N2:N34" si="2">L2/M2</f>
        <v>0.00000004733944954</v>
      </c>
      <c r="P2" s="208">
        <v>43062.0</v>
      </c>
      <c r="Q2" s="209">
        <v>970.0</v>
      </c>
      <c r="R2" s="209">
        <v>975.0</v>
      </c>
      <c r="S2" s="209">
        <v>900.0</v>
      </c>
      <c r="T2" s="209">
        <v>900.0</v>
      </c>
      <c r="U2" s="180">
        <v>900.0</v>
      </c>
      <c r="V2" s="166">
        <v>6063.245</v>
      </c>
      <c r="W2" s="181"/>
      <c r="X2" s="181"/>
      <c r="Y2" s="166"/>
      <c r="Z2" s="166"/>
      <c r="AA2" s="166">
        <v>1.92972E7</v>
      </c>
      <c r="AB2" s="166">
        <v>2.725E9</v>
      </c>
      <c r="AC2" s="7">
        <f t="shared" ref="AC2:AC34" si="4">AA2/AB2</f>
        <v>0.007081541284</v>
      </c>
      <c r="AE2" s="208">
        <v>43427.0</v>
      </c>
      <c r="AF2" s="209">
        <v>535.0</v>
      </c>
      <c r="AG2" s="209">
        <v>535.0</v>
      </c>
      <c r="AH2" s="209">
        <v>530.0</v>
      </c>
      <c r="AI2" s="209">
        <v>535.0</v>
      </c>
      <c r="AJ2" s="180">
        <v>535.0</v>
      </c>
      <c r="AK2" s="166">
        <v>6006.202</v>
      </c>
      <c r="AL2" s="181"/>
      <c r="AM2" s="181"/>
      <c r="AN2" s="166"/>
      <c r="AO2" s="166"/>
      <c r="AP2" s="166">
        <v>284700.0</v>
      </c>
      <c r="AQ2" s="166">
        <v>2.725E9</v>
      </c>
      <c r="AR2" s="7">
        <f t="shared" ref="AR2:AR34" si="6">AP2/AQ2</f>
        <v>0.0001044770642</v>
      </c>
      <c r="AT2" s="208">
        <v>43789.0</v>
      </c>
      <c r="AU2" s="209">
        <v>840.0</v>
      </c>
      <c r="AV2" s="209">
        <v>840.0</v>
      </c>
      <c r="AW2" s="209">
        <v>840.0</v>
      </c>
      <c r="AX2" s="209">
        <v>840.0</v>
      </c>
      <c r="AY2" s="180">
        <v>840.0</v>
      </c>
      <c r="AZ2" s="166">
        <v>6155.109</v>
      </c>
      <c r="BA2" s="181"/>
      <c r="BB2" s="181"/>
      <c r="BC2" s="166"/>
      <c r="BD2" s="166"/>
      <c r="BE2" s="166">
        <v>71700.0</v>
      </c>
      <c r="BF2" s="166">
        <v>2.725E9</v>
      </c>
      <c r="BG2" s="166">
        <f t="shared" ref="BG2:BG34" si="8">BE2/BF2</f>
        <v>0.00002631192661</v>
      </c>
      <c r="BH2" s="166"/>
      <c r="BI2" s="166"/>
      <c r="BJ2" s="166">
        <f t="shared" ref="BJ2:BJ34" si="9">average(BG2,AR2,AC2,N2)</f>
        <v>0.001803094404</v>
      </c>
    </row>
    <row r="3">
      <c r="A3" s="208" t="s">
        <v>1464</v>
      </c>
      <c r="B3" s="209">
        <v>162.787</v>
      </c>
      <c r="C3" s="209">
        <v>186.0423</v>
      </c>
      <c r="D3" s="209">
        <v>155.0353</v>
      </c>
      <c r="E3" s="209">
        <v>170.5388</v>
      </c>
      <c r="F3" s="180">
        <v>170.5388</v>
      </c>
      <c r="G3" s="166">
        <v>5211.996</v>
      </c>
      <c r="H3" s="181">
        <f t="shared" ref="H3:I3" si="1">(F3-F2)/F2</f>
        <v>0</v>
      </c>
      <c r="I3" s="181">
        <f t="shared" si="1"/>
        <v>0.001406812415</v>
      </c>
      <c r="J3" s="166"/>
      <c r="K3" s="166"/>
      <c r="L3" s="166">
        <v>72757.0</v>
      </c>
      <c r="M3" s="166">
        <v>2.725E9</v>
      </c>
      <c r="N3" s="7">
        <f t="shared" si="2"/>
        <v>0.00002669981651</v>
      </c>
      <c r="P3" s="208">
        <v>43063.0</v>
      </c>
      <c r="Q3" s="209">
        <v>920.0</v>
      </c>
      <c r="R3" s="209">
        <v>980.0</v>
      </c>
      <c r="S3" s="209">
        <v>910.0</v>
      </c>
      <c r="T3" s="209">
        <v>960.0</v>
      </c>
      <c r="U3" s="180">
        <v>960.0</v>
      </c>
      <c r="V3" s="166">
        <v>6067.142</v>
      </c>
      <c r="W3" s="181">
        <f t="shared" ref="W3:X3" si="3">(U3-U2)/U2</f>
        <v>0.06666666667</v>
      </c>
      <c r="X3" s="181">
        <f t="shared" si="3"/>
        <v>0.0006427251414</v>
      </c>
      <c r="Y3" s="166"/>
      <c r="Z3" s="166"/>
      <c r="AA3" s="166">
        <v>2.16069E7</v>
      </c>
      <c r="AB3" s="166">
        <v>2.725E9</v>
      </c>
      <c r="AC3" s="7">
        <f t="shared" si="4"/>
        <v>0.007929137615</v>
      </c>
      <c r="AE3" s="208">
        <v>43430.0</v>
      </c>
      <c r="AF3" s="209">
        <v>535.0</v>
      </c>
      <c r="AG3" s="209">
        <v>535.0</v>
      </c>
      <c r="AH3" s="209">
        <v>535.0</v>
      </c>
      <c r="AI3" s="209">
        <v>535.0</v>
      </c>
      <c r="AJ3" s="180">
        <v>535.0</v>
      </c>
      <c r="AK3" s="166">
        <v>6022.778</v>
      </c>
      <c r="AL3" s="181">
        <f t="shared" ref="AL3:AM3" si="5">(AJ3-AJ2)/AJ2</f>
        <v>0</v>
      </c>
      <c r="AM3" s="181">
        <f t="shared" si="5"/>
        <v>0.002759813939</v>
      </c>
      <c r="AN3" s="166"/>
      <c r="AO3" s="166"/>
      <c r="AP3" s="166">
        <v>24500.0</v>
      </c>
      <c r="AQ3" s="166">
        <v>2.725E9</v>
      </c>
      <c r="AR3" s="7">
        <f t="shared" si="6"/>
        <v>0.000008990825688</v>
      </c>
      <c r="AT3" s="208">
        <v>43790.0</v>
      </c>
      <c r="AU3" s="209">
        <v>815.0</v>
      </c>
      <c r="AV3" s="209">
        <v>815.0</v>
      </c>
      <c r="AW3" s="209">
        <v>790.0</v>
      </c>
      <c r="AX3" s="209">
        <v>795.0</v>
      </c>
      <c r="AY3" s="180">
        <v>795.0</v>
      </c>
      <c r="AZ3" s="166">
        <v>6117.364</v>
      </c>
      <c r="BA3" s="181">
        <f t="shared" ref="BA3:BB3" si="7">(AY3-AY2)/AY2</f>
        <v>-0.05357142857</v>
      </c>
      <c r="BB3" s="181">
        <f t="shared" si="7"/>
        <v>-0.006132304075</v>
      </c>
      <c r="BC3" s="166"/>
      <c r="BD3" s="166"/>
      <c r="BE3" s="166">
        <v>294300.0</v>
      </c>
      <c r="BF3" s="166">
        <v>2.725E9</v>
      </c>
      <c r="BG3" s="166">
        <f t="shared" si="8"/>
        <v>0.000108</v>
      </c>
      <c r="BH3" s="181">
        <f t="shared" ref="BH3:BH34" si="14">average(H3,W3,AL3,BA3)</f>
        <v>0.003273809524</v>
      </c>
      <c r="BI3" s="166"/>
      <c r="BJ3" s="166">
        <f t="shared" si="9"/>
        <v>0.002018207064</v>
      </c>
    </row>
    <row r="4">
      <c r="A4" s="208" t="s">
        <v>1468</v>
      </c>
      <c r="B4" s="209">
        <v>155.0353</v>
      </c>
      <c r="C4" s="209">
        <v>158.136</v>
      </c>
      <c r="D4" s="209">
        <v>155.0353</v>
      </c>
      <c r="E4" s="209">
        <v>158.136</v>
      </c>
      <c r="F4" s="180">
        <v>158.136</v>
      </c>
      <c r="G4" s="166">
        <v>5107.623</v>
      </c>
      <c r="H4" s="181">
        <f t="shared" ref="H4:I4" si="10">(F4-F3)/F3</f>
        <v>-0.07272714479</v>
      </c>
      <c r="I4" s="181">
        <f t="shared" si="10"/>
        <v>-0.0200255334</v>
      </c>
      <c r="J4" s="166"/>
      <c r="K4" s="166"/>
      <c r="L4" s="166">
        <v>34443.0</v>
      </c>
      <c r="M4" s="166">
        <v>2.725E9</v>
      </c>
      <c r="N4" s="7">
        <f t="shared" si="2"/>
        <v>0.00001263963303</v>
      </c>
      <c r="P4" s="208">
        <v>43066.0</v>
      </c>
      <c r="Q4" s="209">
        <v>930.0</v>
      </c>
      <c r="R4" s="209">
        <v>1120.0</v>
      </c>
      <c r="S4" s="209">
        <v>920.0</v>
      </c>
      <c r="T4" s="209">
        <v>1040.0</v>
      </c>
      <c r="U4" s="180">
        <v>1040.0</v>
      </c>
      <c r="V4" s="166">
        <v>6064.589</v>
      </c>
      <c r="W4" s="181">
        <f t="shared" ref="W4:X4" si="11">(U4-U3)/U3</f>
        <v>0.08333333333</v>
      </c>
      <c r="X4" s="181">
        <f t="shared" si="11"/>
        <v>-0.0004207912061</v>
      </c>
      <c r="Y4" s="166"/>
      <c r="Z4" s="166"/>
      <c r="AA4" s="166">
        <v>2.77696E7</v>
      </c>
      <c r="AB4" s="166">
        <v>2.725E9</v>
      </c>
      <c r="AC4" s="7">
        <f t="shared" si="4"/>
        <v>0.0101906789</v>
      </c>
      <c r="AE4" s="208">
        <v>43431.0</v>
      </c>
      <c r="AF4" s="209">
        <v>520.0</v>
      </c>
      <c r="AG4" s="209">
        <v>550.0</v>
      </c>
      <c r="AH4" s="209">
        <v>520.0</v>
      </c>
      <c r="AI4" s="209">
        <v>550.0</v>
      </c>
      <c r="AJ4" s="180">
        <v>550.0</v>
      </c>
      <c r="AK4" s="166">
        <v>6013.589</v>
      </c>
      <c r="AL4" s="181">
        <f t="shared" ref="AL4:AM4" si="12">(AJ4-AJ3)/AJ3</f>
        <v>0.02803738318</v>
      </c>
      <c r="AM4" s="181">
        <f t="shared" si="12"/>
        <v>-0.001525707904</v>
      </c>
      <c r="AN4" s="166"/>
      <c r="AO4" s="166"/>
      <c r="AP4" s="166">
        <v>108600.0</v>
      </c>
      <c r="AQ4" s="166">
        <v>2.725E9</v>
      </c>
      <c r="AR4" s="7">
        <f t="shared" si="6"/>
        <v>0.00003985321101</v>
      </c>
      <c r="AT4" s="208">
        <v>43791.0</v>
      </c>
      <c r="AU4" s="209">
        <v>800.0</v>
      </c>
      <c r="AV4" s="209">
        <v>830.0</v>
      </c>
      <c r="AW4" s="209">
        <v>775.0</v>
      </c>
      <c r="AX4" s="209">
        <v>775.0</v>
      </c>
      <c r="AY4" s="180">
        <v>775.0</v>
      </c>
      <c r="AZ4" s="166">
        <v>6100.242</v>
      </c>
      <c r="BA4" s="181">
        <f t="shared" ref="BA4:BB4" si="13">(AY4-AY3)/AY3</f>
        <v>-0.0251572327</v>
      </c>
      <c r="BB4" s="181">
        <f t="shared" si="13"/>
        <v>-0.002798917965</v>
      </c>
      <c r="BC4" s="166"/>
      <c r="BD4" s="166"/>
      <c r="BE4" s="166">
        <v>225700.0</v>
      </c>
      <c r="BF4" s="166">
        <v>2.725E9</v>
      </c>
      <c r="BG4" s="166">
        <f t="shared" si="8"/>
        <v>0.00008282568807</v>
      </c>
      <c r="BH4" s="181">
        <f t="shared" si="14"/>
        <v>0.003371584754</v>
      </c>
      <c r="BI4" s="166"/>
      <c r="BJ4" s="166">
        <f t="shared" si="9"/>
        <v>0.002581499358</v>
      </c>
    </row>
    <row r="5">
      <c r="A5" s="208" t="s">
        <v>1472</v>
      </c>
      <c r="B5" s="209">
        <v>159.6863</v>
      </c>
      <c r="C5" s="209">
        <v>178.2906</v>
      </c>
      <c r="D5" s="209">
        <v>159.6863</v>
      </c>
      <c r="E5" s="209">
        <v>178.2906</v>
      </c>
      <c r="F5" s="180">
        <v>178.2906</v>
      </c>
      <c r="G5" s="166">
        <v>5122.104</v>
      </c>
      <c r="H5" s="181">
        <f t="shared" ref="H5:I5" si="15">(F5-F4)/F4</f>
        <v>0.1274510548</v>
      </c>
      <c r="I5" s="181">
        <f t="shared" si="15"/>
        <v>0.002835174013</v>
      </c>
      <c r="J5" s="166"/>
      <c r="K5" s="166"/>
      <c r="L5" s="166">
        <v>27735.0</v>
      </c>
      <c r="M5" s="166">
        <v>2.725E9</v>
      </c>
      <c r="N5" s="7">
        <f t="shared" si="2"/>
        <v>0.00001017798165</v>
      </c>
      <c r="P5" s="208">
        <v>43067.0</v>
      </c>
      <c r="Q5" s="209">
        <v>1045.0</v>
      </c>
      <c r="R5" s="209">
        <v>1075.0</v>
      </c>
      <c r="S5" s="209">
        <v>950.0</v>
      </c>
      <c r="T5" s="209">
        <v>990.0</v>
      </c>
      <c r="U5" s="180">
        <v>990.0</v>
      </c>
      <c r="V5" s="166">
        <v>6070.716</v>
      </c>
      <c r="W5" s="181">
        <f t="shared" ref="W5:X5" si="16">(U5-U4)/U4</f>
        <v>-0.04807692308</v>
      </c>
      <c r="X5" s="181">
        <f t="shared" si="16"/>
        <v>0.001010291052</v>
      </c>
      <c r="Y5" s="166"/>
      <c r="Z5" s="166"/>
      <c r="AA5" s="166">
        <v>2.61564E7</v>
      </c>
      <c r="AB5" s="166">
        <v>2.725E9</v>
      </c>
      <c r="AC5" s="7">
        <f t="shared" si="4"/>
        <v>0.009598678899</v>
      </c>
      <c r="AE5" s="208">
        <v>43432.0</v>
      </c>
      <c r="AF5" s="209">
        <v>535.0</v>
      </c>
      <c r="AG5" s="209">
        <v>545.0</v>
      </c>
      <c r="AH5" s="209">
        <v>535.0</v>
      </c>
      <c r="AI5" s="209">
        <v>545.0</v>
      </c>
      <c r="AJ5" s="180">
        <v>545.0</v>
      </c>
      <c r="AK5" s="166">
        <v>5991.246</v>
      </c>
      <c r="AL5" s="181">
        <f t="shared" ref="AL5:AM5" si="17">(AJ5-AJ4)/AJ4</f>
        <v>-0.009090909091</v>
      </c>
      <c r="AM5" s="181">
        <f t="shared" si="17"/>
        <v>-0.00371541853</v>
      </c>
      <c r="AN5" s="166"/>
      <c r="AO5" s="166"/>
      <c r="AP5" s="166">
        <v>50100.0</v>
      </c>
      <c r="AQ5" s="166">
        <v>2.725E9</v>
      </c>
      <c r="AR5" s="7">
        <f t="shared" si="6"/>
        <v>0.0000183853211</v>
      </c>
      <c r="AT5" s="208">
        <v>43794.0</v>
      </c>
      <c r="AU5" s="209">
        <v>830.0</v>
      </c>
      <c r="AV5" s="209">
        <v>870.0</v>
      </c>
      <c r="AW5" s="209">
        <v>830.0</v>
      </c>
      <c r="AX5" s="209">
        <v>870.0</v>
      </c>
      <c r="AY5" s="180">
        <v>870.0</v>
      </c>
      <c r="AZ5" s="166">
        <v>6070.762</v>
      </c>
      <c r="BA5" s="181">
        <f t="shared" ref="BA5:BB5" si="18">(AY5-AY4)/AY4</f>
        <v>0.1225806452</v>
      </c>
      <c r="BB5" s="181">
        <f t="shared" si="18"/>
        <v>-0.004832595166</v>
      </c>
      <c r="BC5" s="166"/>
      <c r="BD5" s="166"/>
      <c r="BE5" s="166">
        <v>872100.0</v>
      </c>
      <c r="BF5" s="166">
        <v>2.725E9</v>
      </c>
      <c r="BG5" s="166">
        <f t="shared" si="8"/>
        <v>0.0003200366972</v>
      </c>
      <c r="BH5" s="181">
        <f t="shared" si="14"/>
        <v>0.04821596695</v>
      </c>
      <c r="BI5" s="166"/>
      <c r="BJ5" s="166">
        <f t="shared" si="9"/>
        <v>0.002486819725</v>
      </c>
    </row>
    <row r="6">
      <c r="A6" s="208" t="s">
        <v>1476</v>
      </c>
      <c r="B6" s="209">
        <v>178.2906</v>
      </c>
      <c r="C6" s="209">
        <v>178.2906</v>
      </c>
      <c r="D6" s="209">
        <v>162.787</v>
      </c>
      <c r="E6" s="209">
        <v>162.787</v>
      </c>
      <c r="F6" s="180">
        <v>162.787</v>
      </c>
      <c r="G6" s="166">
        <v>5114.572</v>
      </c>
      <c r="H6" s="181">
        <f t="shared" ref="H6:I6" si="19">(F6-F5)/F5</f>
        <v>-0.08695691192</v>
      </c>
      <c r="I6" s="181">
        <f t="shared" si="19"/>
        <v>-0.001470489471</v>
      </c>
      <c r="J6" s="166"/>
      <c r="K6" s="166"/>
      <c r="L6" s="166">
        <v>27348.0</v>
      </c>
      <c r="M6" s="166">
        <v>2.725E9</v>
      </c>
      <c r="N6" s="7">
        <f t="shared" si="2"/>
        <v>0.0000100359633</v>
      </c>
      <c r="P6" s="208">
        <v>43068.0</v>
      </c>
      <c r="Q6" s="209">
        <v>990.0</v>
      </c>
      <c r="R6" s="209">
        <v>990.0</v>
      </c>
      <c r="S6" s="209">
        <v>950.0</v>
      </c>
      <c r="T6" s="209">
        <v>950.0</v>
      </c>
      <c r="U6" s="180">
        <v>950.0</v>
      </c>
      <c r="V6" s="166">
        <v>6061.367</v>
      </c>
      <c r="W6" s="181">
        <f t="shared" ref="W6:X6" si="20">(U6-U5)/U5</f>
        <v>-0.0404040404</v>
      </c>
      <c r="X6" s="181">
        <f t="shared" si="20"/>
        <v>-0.001540016038</v>
      </c>
      <c r="Y6" s="166"/>
      <c r="Z6" s="166"/>
      <c r="AA6" s="166">
        <v>3.57374E7</v>
      </c>
      <c r="AB6" s="166">
        <v>2.725E9</v>
      </c>
      <c r="AC6" s="7">
        <f t="shared" si="4"/>
        <v>0.0131146422</v>
      </c>
      <c r="AE6" s="208">
        <v>43433.0</v>
      </c>
      <c r="AF6" s="209">
        <v>555.0</v>
      </c>
      <c r="AG6" s="209">
        <v>570.0</v>
      </c>
      <c r="AH6" s="209">
        <v>520.0</v>
      </c>
      <c r="AI6" s="209">
        <v>545.0</v>
      </c>
      <c r="AJ6" s="180">
        <v>545.0</v>
      </c>
      <c r="AK6" s="166">
        <v>6107.168</v>
      </c>
      <c r="AL6" s="181">
        <f t="shared" ref="AL6:AM6" si="21">(AJ6-AJ5)/AJ5</f>
        <v>0</v>
      </c>
      <c r="AM6" s="181">
        <f t="shared" si="21"/>
        <v>0.01934856289</v>
      </c>
      <c r="AN6" s="166"/>
      <c r="AO6" s="166"/>
      <c r="AP6" s="166">
        <v>1941500.0</v>
      </c>
      <c r="AQ6" s="166">
        <v>2.725E9</v>
      </c>
      <c r="AR6" s="7">
        <f t="shared" si="6"/>
        <v>0.0007124770642</v>
      </c>
      <c r="AT6" s="208">
        <v>43795.0</v>
      </c>
      <c r="AU6" s="209">
        <v>870.0</v>
      </c>
      <c r="AV6" s="209">
        <v>870.0</v>
      </c>
      <c r="AW6" s="209">
        <v>840.0</v>
      </c>
      <c r="AX6" s="209">
        <v>840.0</v>
      </c>
      <c r="AY6" s="180">
        <v>840.0</v>
      </c>
      <c r="AZ6" s="166">
        <v>6026.188</v>
      </c>
      <c r="BA6" s="181">
        <f t="shared" ref="BA6:BB6" si="22">(AY6-AY5)/AY5</f>
        <v>-0.03448275862</v>
      </c>
      <c r="BB6" s="181">
        <f t="shared" si="22"/>
        <v>-0.00734240611</v>
      </c>
      <c r="BC6" s="166"/>
      <c r="BD6" s="166"/>
      <c r="BE6" s="166">
        <v>91100.0</v>
      </c>
      <c r="BF6" s="166">
        <v>2.725E9</v>
      </c>
      <c r="BG6" s="166">
        <f t="shared" si="8"/>
        <v>0.00003343119266</v>
      </c>
      <c r="BH6" s="181">
        <f t="shared" si="14"/>
        <v>-0.04046092774</v>
      </c>
      <c r="BI6" s="166"/>
      <c r="BJ6" s="166">
        <f t="shared" si="9"/>
        <v>0.003467646606</v>
      </c>
    </row>
    <row r="7">
      <c r="A7" s="208" t="s">
        <v>1480</v>
      </c>
      <c r="B7" s="209">
        <v>164.3374</v>
      </c>
      <c r="C7" s="209">
        <v>175.1899</v>
      </c>
      <c r="D7" s="209">
        <v>155.0353</v>
      </c>
      <c r="E7" s="209">
        <v>175.1899</v>
      </c>
      <c r="F7" s="180">
        <v>175.1899</v>
      </c>
      <c r="G7" s="166">
        <v>5136.667</v>
      </c>
      <c r="H7" s="181">
        <f t="shared" ref="H7:I7" si="23">(F7-F6)/F6</f>
        <v>0.07619097348</v>
      </c>
      <c r="I7" s="181">
        <f t="shared" si="23"/>
        <v>0.004320009573</v>
      </c>
      <c r="J7" s="166"/>
      <c r="K7" s="166"/>
      <c r="L7" s="166">
        <v>45409.0</v>
      </c>
      <c r="M7" s="166">
        <v>2.725E9</v>
      </c>
      <c r="N7" s="7">
        <f t="shared" si="2"/>
        <v>0.00001666385321</v>
      </c>
      <c r="P7" s="208">
        <v>43069.0</v>
      </c>
      <c r="Q7" s="209">
        <v>950.0</v>
      </c>
      <c r="R7" s="209">
        <v>965.0</v>
      </c>
      <c r="S7" s="209">
        <v>940.0</v>
      </c>
      <c r="T7" s="209">
        <v>940.0</v>
      </c>
      <c r="U7" s="180">
        <v>940.0</v>
      </c>
      <c r="V7" s="166">
        <v>5952.138</v>
      </c>
      <c r="W7" s="181">
        <f t="shared" ref="W7:X7" si="24">(U7-U6)/U6</f>
        <v>-0.01052631579</v>
      </c>
      <c r="X7" s="181">
        <f t="shared" si="24"/>
        <v>-0.01802052243</v>
      </c>
      <c r="Y7" s="166"/>
      <c r="Z7" s="166"/>
      <c r="AA7" s="166">
        <v>2.12039E7</v>
      </c>
      <c r="AB7" s="166">
        <v>2.725E9</v>
      </c>
      <c r="AC7" s="7">
        <f t="shared" si="4"/>
        <v>0.007781247706</v>
      </c>
      <c r="AE7" s="208">
        <v>43434.0</v>
      </c>
      <c r="AF7" s="209">
        <v>555.0</v>
      </c>
      <c r="AG7" s="209">
        <v>555.0</v>
      </c>
      <c r="AH7" s="209">
        <v>510.0</v>
      </c>
      <c r="AI7" s="209">
        <v>540.0</v>
      </c>
      <c r="AJ7" s="180">
        <v>540.0</v>
      </c>
      <c r="AK7" s="166">
        <v>6056.124</v>
      </c>
      <c r="AL7" s="181">
        <f t="shared" ref="AL7:AM7" si="25">(AJ7-AJ6)/AJ6</f>
        <v>-0.009174311927</v>
      </c>
      <c r="AM7" s="181">
        <f t="shared" si="25"/>
        <v>-0.008358047462</v>
      </c>
      <c r="AN7" s="166"/>
      <c r="AO7" s="166"/>
      <c r="AP7" s="166">
        <v>3410900.0</v>
      </c>
      <c r="AQ7" s="166">
        <v>2.725E9</v>
      </c>
      <c r="AR7" s="7">
        <f t="shared" si="6"/>
        <v>0.001251706422</v>
      </c>
      <c r="AT7" s="208">
        <v>43796.0</v>
      </c>
      <c r="AU7" s="209">
        <v>800.0</v>
      </c>
      <c r="AV7" s="209">
        <v>830.0</v>
      </c>
      <c r="AW7" s="209">
        <v>790.0</v>
      </c>
      <c r="AX7" s="209">
        <v>830.0</v>
      </c>
      <c r="AY7" s="180">
        <v>830.0</v>
      </c>
      <c r="AZ7" s="166">
        <v>6023.039</v>
      </c>
      <c r="BA7" s="181">
        <f t="shared" ref="BA7:BB7" si="26">(AY7-AY6)/AY6</f>
        <v>-0.0119047619</v>
      </c>
      <c r="BB7" s="181">
        <f t="shared" si="26"/>
        <v>-0.0005225525656</v>
      </c>
      <c r="BC7" s="166"/>
      <c r="BD7" s="166"/>
      <c r="BE7" s="166">
        <v>165300.0</v>
      </c>
      <c r="BF7" s="166">
        <v>2.725E9</v>
      </c>
      <c r="BG7" s="166">
        <f t="shared" si="8"/>
        <v>0.00006066055046</v>
      </c>
      <c r="BH7" s="181">
        <f t="shared" si="14"/>
        <v>0.01114639596</v>
      </c>
      <c r="BI7" s="166"/>
      <c r="BJ7" s="166">
        <f t="shared" si="9"/>
        <v>0.002277569633</v>
      </c>
    </row>
    <row r="8">
      <c r="A8" s="208" t="s">
        <v>1484</v>
      </c>
      <c r="B8" s="209">
        <v>159.6863</v>
      </c>
      <c r="C8" s="209">
        <v>172.0892</v>
      </c>
      <c r="D8" s="209">
        <v>159.6863</v>
      </c>
      <c r="E8" s="209">
        <v>172.0892</v>
      </c>
      <c r="F8" s="180">
        <v>172.0892</v>
      </c>
      <c r="G8" s="166">
        <v>5148.91</v>
      </c>
      <c r="H8" s="181">
        <f t="shared" ref="H8:I8" si="27">(F8-F7)/F7</f>
        <v>-0.01769907968</v>
      </c>
      <c r="I8" s="181">
        <f t="shared" si="27"/>
        <v>0.002383452149</v>
      </c>
      <c r="J8" s="166"/>
      <c r="K8" s="166"/>
      <c r="L8" s="166">
        <v>1161.0</v>
      </c>
      <c r="M8" s="166">
        <v>2.725E9</v>
      </c>
      <c r="N8" s="7">
        <f t="shared" si="2"/>
        <v>0.0000004260550459</v>
      </c>
      <c r="P8" s="208">
        <v>43070.0</v>
      </c>
      <c r="Q8" s="209">
        <v>940.0</v>
      </c>
      <c r="R8" s="209">
        <v>940.0</v>
      </c>
      <c r="S8" s="209">
        <v>940.0</v>
      </c>
      <c r="T8" s="209">
        <v>940.0</v>
      </c>
      <c r="U8" s="180">
        <v>940.0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2.725E9</v>
      </c>
      <c r="AC8" s="7">
        <f t="shared" si="4"/>
        <v>0</v>
      </c>
      <c r="AE8" s="208">
        <v>43437.0</v>
      </c>
      <c r="AF8" s="209">
        <v>525.0</v>
      </c>
      <c r="AG8" s="209">
        <v>530.0</v>
      </c>
      <c r="AH8" s="209">
        <v>510.0</v>
      </c>
      <c r="AI8" s="209">
        <v>510.0</v>
      </c>
      <c r="AJ8" s="180">
        <v>510.0</v>
      </c>
      <c r="AK8" s="166">
        <v>6118.32</v>
      </c>
      <c r="AL8" s="181">
        <f t="shared" ref="AL8:AM8" si="29">(AJ8-AJ7)/AJ7</f>
        <v>-0.05555555556</v>
      </c>
      <c r="AM8" s="181">
        <f t="shared" si="29"/>
        <v>0.01026993503</v>
      </c>
      <c r="AN8" s="166"/>
      <c r="AO8" s="166"/>
      <c r="AP8" s="166">
        <v>426000.0</v>
      </c>
      <c r="AQ8" s="166">
        <v>2.725E9</v>
      </c>
      <c r="AR8" s="7">
        <f t="shared" si="6"/>
        <v>0.0001563302752</v>
      </c>
      <c r="AT8" s="208">
        <v>43797.0</v>
      </c>
      <c r="AU8" s="209">
        <v>800.0</v>
      </c>
      <c r="AV8" s="209">
        <v>840.0</v>
      </c>
      <c r="AW8" s="209">
        <v>800.0</v>
      </c>
      <c r="AX8" s="209">
        <v>815.0</v>
      </c>
      <c r="AY8" s="180">
        <v>815.0</v>
      </c>
      <c r="AZ8" s="166">
        <v>5953.06</v>
      </c>
      <c r="BA8" s="181">
        <f t="shared" ref="BA8:BB8" si="30">(AY8-AY7)/AY7</f>
        <v>-0.01807228916</v>
      </c>
      <c r="BB8" s="181">
        <f t="shared" si="30"/>
        <v>-0.01161855336</v>
      </c>
      <c r="BC8" s="166"/>
      <c r="BD8" s="166"/>
      <c r="BE8" s="166">
        <v>45200.0</v>
      </c>
      <c r="BF8" s="166">
        <v>2.725E9</v>
      </c>
      <c r="BG8" s="166">
        <f t="shared" si="8"/>
        <v>0.00001658715596</v>
      </c>
      <c r="BH8" s="181">
        <f t="shared" si="14"/>
        <v>-0.0228317311</v>
      </c>
      <c r="BI8" s="166"/>
      <c r="BJ8" s="166">
        <f t="shared" si="9"/>
        <v>0.00004333587156</v>
      </c>
    </row>
    <row r="9">
      <c r="A9" s="208">
        <v>42381.0</v>
      </c>
      <c r="B9" s="209">
        <v>172.0892</v>
      </c>
      <c r="C9" s="209">
        <v>172.0892</v>
      </c>
      <c r="D9" s="209">
        <v>172.0892</v>
      </c>
      <c r="E9" s="209">
        <v>172.0892</v>
      </c>
      <c r="F9" s="180">
        <v>172.0892</v>
      </c>
      <c r="G9" s="166">
        <v>5198.755</v>
      </c>
      <c r="H9" s="181">
        <f t="shared" ref="H9:I9" si="31">(F9-F8)/F8</f>
        <v>0</v>
      </c>
      <c r="I9" s="181">
        <f t="shared" si="31"/>
        <v>0.009680689699</v>
      </c>
      <c r="J9" s="166"/>
      <c r="K9" s="166"/>
      <c r="L9" s="166">
        <v>0.0</v>
      </c>
      <c r="M9" s="166">
        <v>2.725E9</v>
      </c>
      <c r="N9" s="7">
        <f t="shared" si="2"/>
        <v>0</v>
      </c>
      <c r="P9" s="208">
        <v>43073.0</v>
      </c>
      <c r="Q9" s="209">
        <v>990.0</v>
      </c>
      <c r="R9" s="209">
        <v>1050.0</v>
      </c>
      <c r="S9" s="209">
        <v>940.0</v>
      </c>
      <c r="T9" s="209">
        <v>940.0</v>
      </c>
      <c r="U9" s="180">
        <v>940.0</v>
      </c>
      <c r="V9" s="166">
        <v>5998.195</v>
      </c>
      <c r="W9" s="181">
        <f t="shared" ref="W9:X9" si="32">(U9-U8)/U8</f>
        <v>0</v>
      </c>
      <c r="X9" s="181">
        <f t="shared" si="32"/>
        <v>0.00773789183</v>
      </c>
      <c r="Y9" s="166"/>
      <c r="Z9" s="166"/>
      <c r="AA9" s="166">
        <v>1.96919E7</v>
      </c>
      <c r="AB9" s="166">
        <v>2.725E9</v>
      </c>
      <c r="AC9" s="7">
        <f t="shared" si="4"/>
        <v>0.007226385321</v>
      </c>
      <c r="AE9" s="208">
        <v>43438.0</v>
      </c>
      <c r="AF9" s="209">
        <v>515.0</v>
      </c>
      <c r="AG9" s="209">
        <v>525.0</v>
      </c>
      <c r="AH9" s="209">
        <v>515.0</v>
      </c>
      <c r="AI9" s="209">
        <v>515.0</v>
      </c>
      <c r="AJ9" s="180">
        <v>515.0</v>
      </c>
      <c r="AK9" s="166">
        <v>6152.86</v>
      </c>
      <c r="AL9" s="181">
        <f t="shared" ref="AL9:AM9" si="33">(AJ9-AJ8)/AJ8</f>
        <v>0.009803921569</v>
      </c>
      <c r="AM9" s="181">
        <f t="shared" si="33"/>
        <v>0.005645340551</v>
      </c>
      <c r="AN9" s="166"/>
      <c r="AO9" s="166"/>
      <c r="AP9" s="166">
        <v>68900.0</v>
      </c>
      <c r="AQ9" s="166">
        <v>2.725E9</v>
      </c>
      <c r="AR9" s="7">
        <f t="shared" si="6"/>
        <v>0.00002528440367</v>
      </c>
      <c r="AT9" s="208">
        <v>43798.0</v>
      </c>
      <c r="AU9" s="209">
        <v>825.0</v>
      </c>
      <c r="AV9" s="209">
        <v>900.0</v>
      </c>
      <c r="AW9" s="209">
        <v>825.0</v>
      </c>
      <c r="AX9" s="209">
        <v>900.0</v>
      </c>
      <c r="AY9" s="180">
        <v>900.0</v>
      </c>
      <c r="AZ9" s="166">
        <v>6011.83</v>
      </c>
      <c r="BA9" s="181">
        <f t="shared" ref="BA9:BB9" si="34">(AY9-AY8)/AY8</f>
        <v>0.1042944785</v>
      </c>
      <c r="BB9" s="181">
        <f t="shared" si="34"/>
        <v>0.009872233776</v>
      </c>
      <c r="BC9" s="166"/>
      <c r="BD9" s="166"/>
      <c r="BE9" s="166">
        <v>1241300.0</v>
      </c>
      <c r="BF9" s="166">
        <v>2.725E9</v>
      </c>
      <c r="BG9" s="166">
        <f t="shared" si="8"/>
        <v>0.0004555229358</v>
      </c>
      <c r="BH9" s="181">
        <f t="shared" si="14"/>
        <v>0.02852460002</v>
      </c>
      <c r="BI9" s="166"/>
      <c r="BJ9" s="166">
        <f t="shared" si="9"/>
        <v>0.001926798165</v>
      </c>
    </row>
    <row r="10">
      <c r="A10" s="208">
        <v>42412.0</v>
      </c>
      <c r="B10" s="209">
        <v>172.0892</v>
      </c>
      <c r="C10" s="209">
        <v>172.0892</v>
      </c>
      <c r="D10" s="209">
        <v>172.0892</v>
      </c>
      <c r="E10" s="209">
        <v>172.0892</v>
      </c>
      <c r="F10" s="180">
        <v>172.0892</v>
      </c>
      <c r="G10" s="166">
        <v>5245.956</v>
      </c>
      <c r="H10" s="181">
        <f t="shared" ref="H10:I10" si="35">(F10-F9)/F9</f>
        <v>0</v>
      </c>
      <c r="I10" s="181">
        <f t="shared" si="35"/>
        <v>0.009079289176</v>
      </c>
      <c r="J10" s="166"/>
      <c r="K10" s="166"/>
      <c r="L10" s="166">
        <v>0.0</v>
      </c>
      <c r="M10" s="166">
        <v>2.725E9</v>
      </c>
      <c r="N10" s="7">
        <f t="shared" si="2"/>
        <v>0</v>
      </c>
      <c r="P10" s="208">
        <v>43074.0</v>
      </c>
      <c r="Q10" s="209">
        <v>990.0</v>
      </c>
      <c r="R10" s="209">
        <v>990.0</v>
      </c>
      <c r="S10" s="209">
        <v>915.0</v>
      </c>
      <c r="T10" s="209">
        <v>925.0</v>
      </c>
      <c r="U10" s="180">
        <v>925.0</v>
      </c>
      <c r="V10" s="166">
        <v>6000.474</v>
      </c>
      <c r="W10" s="181">
        <f t="shared" ref="W10:X10" si="36">(U10-U9)/U9</f>
        <v>-0.01595744681</v>
      </c>
      <c r="X10" s="181">
        <f t="shared" si="36"/>
        <v>0.0003799476342</v>
      </c>
      <c r="Y10" s="166"/>
      <c r="Z10" s="166"/>
      <c r="AA10" s="166">
        <v>3.70811E7</v>
      </c>
      <c r="AB10" s="166">
        <v>2.725E9</v>
      </c>
      <c r="AC10" s="7">
        <f t="shared" si="4"/>
        <v>0.01360774312</v>
      </c>
      <c r="AE10" s="208">
        <v>43439.0</v>
      </c>
      <c r="AF10" s="209">
        <v>515.0</v>
      </c>
      <c r="AG10" s="209">
        <v>520.0</v>
      </c>
      <c r="AH10" s="209">
        <v>515.0</v>
      </c>
      <c r="AI10" s="209">
        <v>520.0</v>
      </c>
      <c r="AJ10" s="180">
        <v>520.0</v>
      </c>
      <c r="AK10" s="166">
        <v>6133.12</v>
      </c>
      <c r="AL10" s="181">
        <f t="shared" ref="AL10:AM10" si="37">(AJ10-AJ9)/AJ9</f>
        <v>0.009708737864</v>
      </c>
      <c r="AM10" s="181">
        <f t="shared" si="37"/>
        <v>-0.003208264124</v>
      </c>
      <c r="AN10" s="166"/>
      <c r="AO10" s="166"/>
      <c r="AP10" s="166">
        <v>9951000.0</v>
      </c>
      <c r="AQ10" s="166">
        <v>2.725E9</v>
      </c>
      <c r="AR10" s="7">
        <f t="shared" si="6"/>
        <v>0.003651743119</v>
      </c>
      <c r="AT10" s="208">
        <v>43801.0</v>
      </c>
      <c r="AU10" s="209">
        <v>865.0</v>
      </c>
      <c r="AV10" s="209">
        <v>870.0</v>
      </c>
      <c r="AW10" s="209">
        <v>820.0</v>
      </c>
      <c r="AX10" s="209">
        <v>840.0</v>
      </c>
      <c r="AY10" s="180">
        <v>840.0</v>
      </c>
      <c r="AZ10" s="166">
        <v>6130.055</v>
      </c>
      <c r="BA10" s="181">
        <f t="shared" ref="BA10:BB10" si="38">(AY10-AY9)/AY9</f>
        <v>-0.06666666667</v>
      </c>
      <c r="BB10" s="181">
        <f t="shared" si="38"/>
        <v>0.01966539307</v>
      </c>
      <c r="BC10" s="166"/>
      <c r="BD10" s="166"/>
      <c r="BE10" s="166">
        <v>100800.0</v>
      </c>
      <c r="BF10" s="166">
        <v>2.725E9</v>
      </c>
      <c r="BG10" s="166">
        <f t="shared" si="8"/>
        <v>0.00003699082569</v>
      </c>
      <c r="BH10" s="181">
        <f t="shared" si="14"/>
        <v>-0.0182288439</v>
      </c>
      <c r="BI10" s="166"/>
      <c r="BJ10" s="166">
        <f t="shared" si="9"/>
        <v>0.004324119266</v>
      </c>
    </row>
    <row r="11">
      <c r="A11" s="208">
        <v>42502.0</v>
      </c>
      <c r="B11" s="209">
        <v>170.5388</v>
      </c>
      <c r="C11" s="209">
        <v>170.5388</v>
      </c>
      <c r="D11" s="209">
        <v>170.5388</v>
      </c>
      <c r="E11" s="209">
        <v>170.5388</v>
      </c>
      <c r="F11" s="180">
        <v>170.5388</v>
      </c>
      <c r="G11" s="166">
        <v>5268.308</v>
      </c>
      <c r="H11" s="181">
        <f t="shared" ref="H11:I11" si="39">(F11-F10)/F10</f>
        <v>-0.009009281233</v>
      </c>
      <c r="I11" s="181">
        <f t="shared" si="39"/>
        <v>0.004260805847</v>
      </c>
      <c r="J11" s="166"/>
      <c r="K11" s="166"/>
      <c r="L11" s="166">
        <v>258.0</v>
      </c>
      <c r="M11" s="166">
        <v>2.725E9</v>
      </c>
      <c r="N11" s="7">
        <f t="shared" si="2"/>
        <v>0.00000009467889908</v>
      </c>
      <c r="P11" s="208">
        <v>43075.0</v>
      </c>
      <c r="Q11" s="209">
        <v>970.0</v>
      </c>
      <c r="R11" s="209">
        <v>970.0</v>
      </c>
      <c r="S11" s="209">
        <v>930.0</v>
      </c>
      <c r="T11" s="209">
        <v>935.0</v>
      </c>
      <c r="U11" s="180">
        <v>935.0</v>
      </c>
      <c r="V11" s="166">
        <v>6035.508</v>
      </c>
      <c r="W11" s="181">
        <f t="shared" ref="W11:X11" si="40">(U11-U10)/U10</f>
        <v>0.01081081081</v>
      </c>
      <c r="X11" s="181">
        <f t="shared" si="40"/>
        <v>0.005838538755</v>
      </c>
      <c r="Y11" s="166"/>
      <c r="Z11" s="166"/>
      <c r="AA11" s="166">
        <v>2.0594E7</v>
      </c>
      <c r="AB11" s="166">
        <v>2.725E9</v>
      </c>
      <c r="AC11" s="7">
        <f t="shared" si="4"/>
        <v>0.007557431193</v>
      </c>
      <c r="AE11" s="208">
        <v>43440.0</v>
      </c>
      <c r="AF11" s="209">
        <v>520.0</v>
      </c>
      <c r="AG11" s="209">
        <v>525.0</v>
      </c>
      <c r="AH11" s="209">
        <v>515.0</v>
      </c>
      <c r="AI11" s="209">
        <v>515.0</v>
      </c>
      <c r="AJ11" s="180">
        <v>515.0</v>
      </c>
      <c r="AK11" s="166">
        <v>6115.493</v>
      </c>
      <c r="AL11" s="181">
        <f t="shared" ref="AL11:AM11" si="41">(AJ11-AJ10)/AJ10</f>
        <v>-0.009615384615</v>
      </c>
      <c r="AM11" s="181">
        <f t="shared" si="41"/>
        <v>-0.002874067359</v>
      </c>
      <c r="AN11" s="166"/>
      <c r="AO11" s="166"/>
      <c r="AP11" s="166">
        <v>8741300.0</v>
      </c>
      <c r="AQ11" s="166">
        <v>2.725E9</v>
      </c>
      <c r="AR11" s="7">
        <f t="shared" si="6"/>
        <v>0.003207816514</v>
      </c>
      <c r="AT11" s="208">
        <v>43802.0</v>
      </c>
      <c r="AU11" s="209">
        <v>830.0</v>
      </c>
      <c r="AV11" s="209">
        <v>830.0</v>
      </c>
      <c r="AW11" s="209">
        <v>825.0</v>
      </c>
      <c r="AX11" s="209">
        <v>830.0</v>
      </c>
      <c r="AY11" s="180">
        <v>830.0</v>
      </c>
      <c r="AZ11" s="166">
        <v>6133.896</v>
      </c>
      <c r="BA11" s="181">
        <f t="shared" ref="BA11:BB11" si="42">(AY11-AY10)/AY10</f>
        <v>-0.0119047619</v>
      </c>
      <c r="BB11" s="181">
        <f t="shared" si="42"/>
        <v>0.0006265849164</v>
      </c>
      <c r="BC11" s="166"/>
      <c r="BD11" s="166"/>
      <c r="BE11" s="166">
        <v>309800.0</v>
      </c>
      <c r="BF11" s="166">
        <v>2.725E9</v>
      </c>
      <c r="BG11" s="166">
        <f t="shared" si="8"/>
        <v>0.0001136880734</v>
      </c>
      <c r="BH11" s="181">
        <f t="shared" si="14"/>
        <v>-0.004929654236</v>
      </c>
      <c r="BI11" s="166"/>
      <c r="BJ11" s="166">
        <f t="shared" si="9"/>
        <v>0.002719757615</v>
      </c>
    </row>
    <row r="12">
      <c r="A12" s="208">
        <v>42533.0</v>
      </c>
      <c r="B12" s="209">
        <v>186.0423</v>
      </c>
      <c r="C12" s="209">
        <v>186.0423</v>
      </c>
      <c r="D12" s="209">
        <v>178.2906</v>
      </c>
      <c r="E12" s="209">
        <v>178.2906</v>
      </c>
      <c r="F12" s="180">
        <v>178.2906</v>
      </c>
      <c r="G12" s="166">
        <v>5272.965</v>
      </c>
      <c r="H12" s="181">
        <f t="shared" ref="H12:I12" si="43">(F12-F11)/F11</f>
        <v>0.04545475868</v>
      </c>
      <c r="I12" s="181">
        <f t="shared" si="43"/>
        <v>0.0008839650225</v>
      </c>
      <c r="J12" s="166"/>
      <c r="K12" s="166"/>
      <c r="L12" s="166">
        <v>6708.0</v>
      </c>
      <c r="M12" s="166">
        <v>2.725E9</v>
      </c>
      <c r="N12" s="7">
        <f t="shared" si="2"/>
        <v>0.000002461651376</v>
      </c>
      <c r="P12" s="208">
        <v>43076.0</v>
      </c>
      <c r="Q12" s="209">
        <v>960.0</v>
      </c>
      <c r="R12" s="209">
        <v>960.0</v>
      </c>
      <c r="S12" s="209">
        <v>935.0</v>
      </c>
      <c r="T12" s="209">
        <v>935.0</v>
      </c>
      <c r="U12" s="180">
        <v>935.0</v>
      </c>
      <c r="V12" s="166">
        <v>6006.835</v>
      </c>
      <c r="W12" s="181">
        <f t="shared" ref="W12:X12" si="44">(U12-U11)/U11</f>
        <v>0</v>
      </c>
      <c r="X12" s="181">
        <f t="shared" si="44"/>
        <v>-0.004750718581</v>
      </c>
      <c r="Y12" s="166"/>
      <c r="Z12" s="166"/>
      <c r="AA12" s="166">
        <v>3.38091E7</v>
      </c>
      <c r="AB12" s="166">
        <v>2.725E9</v>
      </c>
      <c r="AC12" s="7">
        <f t="shared" si="4"/>
        <v>0.01240700917</v>
      </c>
      <c r="AE12" s="208">
        <v>43441.0</v>
      </c>
      <c r="AF12" s="209">
        <v>515.0</v>
      </c>
      <c r="AG12" s="209">
        <v>520.0</v>
      </c>
      <c r="AH12" s="209">
        <v>515.0</v>
      </c>
      <c r="AI12" s="209">
        <v>515.0</v>
      </c>
      <c r="AJ12" s="180">
        <v>515.0</v>
      </c>
      <c r="AK12" s="166">
        <v>6126.356</v>
      </c>
      <c r="AL12" s="181">
        <f t="shared" ref="AL12:AM12" si="45">(AJ12-AJ11)/AJ11</f>
        <v>0</v>
      </c>
      <c r="AM12" s="181">
        <f t="shared" si="45"/>
        <v>0.001776308141</v>
      </c>
      <c r="AN12" s="166"/>
      <c r="AO12" s="166"/>
      <c r="AP12" s="166">
        <v>6500.0</v>
      </c>
      <c r="AQ12" s="166">
        <v>2.725E9</v>
      </c>
      <c r="AR12" s="7">
        <f t="shared" si="6"/>
        <v>0.000002385321101</v>
      </c>
      <c r="AT12" s="208">
        <v>43803.0</v>
      </c>
      <c r="AU12" s="209">
        <v>830.0</v>
      </c>
      <c r="AV12" s="209">
        <v>830.0</v>
      </c>
      <c r="AW12" s="209">
        <v>820.0</v>
      </c>
      <c r="AX12" s="209">
        <v>820.0</v>
      </c>
      <c r="AY12" s="180">
        <v>820.0</v>
      </c>
      <c r="AZ12" s="166">
        <v>6112.879</v>
      </c>
      <c r="BA12" s="181">
        <f t="shared" ref="BA12:BB12" si="46">(AY12-AY11)/AY11</f>
        <v>-0.01204819277</v>
      </c>
      <c r="BB12" s="181">
        <f t="shared" si="46"/>
        <v>-0.00342637045</v>
      </c>
      <c r="BC12" s="166"/>
      <c r="BD12" s="166"/>
      <c r="BE12" s="166">
        <v>31400.0</v>
      </c>
      <c r="BF12" s="166">
        <v>2.725E9</v>
      </c>
      <c r="BG12" s="166">
        <f t="shared" si="8"/>
        <v>0.00001152293578</v>
      </c>
      <c r="BH12" s="181">
        <f t="shared" si="14"/>
        <v>0.008351641478</v>
      </c>
      <c r="BI12" s="166"/>
      <c r="BJ12" s="166">
        <f t="shared" si="9"/>
        <v>0.003105844771</v>
      </c>
    </row>
    <row r="13">
      <c r="A13" s="208">
        <v>42563.0</v>
      </c>
      <c r="B13" s="209">
        <v>178.2906</v>
      </c>
      <c r="C13" s="209">
        <v>178.2906</v>
      </c>
      <c r="D13" s="209">
        <v>178.2906</v>
      </c>
      <c r="E13" s="209">
        <v>178.2906</v>
      </c>
      <c r="F13" s="180">
        <v>178.2906</v>
      </c>
      <c r="G13" s="166">
        <v>5265.368</v>
      </c>
      <c r="H13" s="181">
        <f t="shared" ref="H13:I13" si="47">(F13-F12)/F12</f>
        <v>0</v>
      </c>
      <c r="I13" s="181">
        <f t="shared" si="47"/>
        <v>-0.001440745387</v>
      </c>
      <c r="J13" s="166"/>
      <c r="K13" s="166"/>
      <c r="L13" s="166">
        <v>3999.0</v>
      </c>
      <c r="M13" s="166">
        <v>2.725E9</v>
      </c>
      <c r="N13" s="7">
        <f t="shared" si="2"/>
        <v>0.000001467522936</v>
      </c>
      <c r="P13" s="208">
        <v>43077.0</v>
      </c>
      <c r="Q13" s="209">
        <v>950.0</v>
      </c>
      <c r="R13" s="209">
        <v>955.0</v>
      </c>
      <c r="S13" s="209">
        <v>935.0</v>
      </c>
      <c r="T13" s="209">
        <v>935.0</v>
      </c>
      <c r="U13" s="180">
        <v>935.0</v>
      </c>
      <c r="V13" s="166">
        <v>6030.958</v>
      </c>
      <c r="W13" s="181">
        <f t="shared" ref="W13:X13" si="48">(U13-U12)/U12</f>
        <v>0</v>
      </c>
      <c r="X13" s="181">
        <f t="shared" si="48"/>
        <v>0.004015925192</v>
      </c>
      <c r="Y13" s="166"/>
      <c r="Z13" s="166"/>
      <c r="AA13" s="166">
        <v>2.48968E7</v>
      </c>
      <c r="AB13" s="166">
        <v>2.725E9</v>
      </c>
      <c r="AC13" s="7">
        <f t="shared" si="4"/>
        <v>0.009136440367</v>
      </c>
      <c r="AE13" s="208">
        <v>43444.0</v>
      </c>
      <c r="AF13" s="209">
        <v>515.0</v>
      </c>
      <c r="AG13" s="209">
        <v>535.0</v>
      </c>
      <c r="AH13" s="209">
        <v>500.0</v>
      </c>
      <c r="AI13" s="209">
        <v>510.0</v>
      </c>
      <c r="AJ13" s="180">
        <v>510.0</v>
      </c>
      <c r="AK13" s="166">
        <v>6111.36</v>
      </c>
      <c r="AL13" s="181">
        <f t="shared" ref="AL13:AM13" si="49">(AJ13-AJ12)/AJ12</f>
        <v>-0.009708737864</v>
      </c>
      <c r="AM13" s="181">
        <f t="shared" si="49"/>
        <v>-0.002447784621</v>
      </c>
      <c r="AN13" s="166"/>
      <c r="AO13" s="166"/>
      <c r="AP13" s="166">
        <v>1632600.0</v>
      </c>
      <c r="AQ13" s="166">
        <v>2.725E9</v>
      </c>
      <c r="AR13" s="7">
        <f t="shared" si="6"/>
        <v>0.0005991192661</v>
      </c>
      <c r="AT13" s="208">
        <v>43804.0</v>
      </c>
      <c r="AU13" s="209">
        <v>820.0</v>
      </c>
      <c r="AV13" s="209">
        <v>895.0</v>
      </c>
      <c r="AW13" s="209">
        <v>810.0</v>
      </c>
      <c r="AX13" s="209">
        <v>895.0</v>
      </c>
      <c r="AY13" s="180">
        <v>895.0</v>
      </c>
      <c r="AZ13" s="166">
        <v>6152.117</v>
      </c>
      <c r="BA13" s="181">
        <f t="shared" ref="BA13:BB13" si="50">(AY13-AY12)/AY12</f>
        <v>0.09146341463</v>
      </c>
      <c r="BB13" s="181">
        <f t="shared" si="50"/>
        <v>0.006418906705</v>
      </c>
      <c r="BC13" s="166"/>
      <c r="BD13" s="166"/>
      <c r="BE13" s="166">
        <v>519500.0</v>
      </c>
      <c r="BF13" s="166">
        <v>2.725E9</v>
      </c>
      <c r="BG13" s="166">
        <f t="shared" si="8"/>
        <v>0.0001906422018</v>
      </c>
      <c r="BH13" s="181">
        <f t="shared" si="14"/>
        <v>0.02043866919</v>
      </c>
      <c r="BI13" s="166"/>
      <c r="BJ13" s="166">
        <f t="shared" si="9"/>
        <v>0.002481917339</v>
      </c>
    </row>
    <row r="14">
      <c r="A14" s="208">
        <v>42594.0</v>
      </c>
      <c r="B14" s="209">
        <v>178.2906</v>
      </c>
      <c r="C14" s="209">
        <v>178.2906</v>
      </c>
      <c r="D14" s="209">
        <v>178.2906</v>
      </c>
      <c r="E14" s="209">
        <v>178.2906</v>
      </c>
      <c r="F14" s="180">
        <v>178.2906</v>
      </c>
      <c r="G14" s="166">
        <v>5303.734</v>
      </c>
      <c r="H14" s="181">
        <f t="shared" ref="H14:I14" si="51">(F14-F13)/F13</f>
        <v>0</v>
      </c>
      <c r="I14" s="181">
        <f t="shared" si="51"/>
        <v>0.007286480261</v>
      </c>
      <c r="J14" s="166"/>
      <c r="K14" s="166"/>
      <c r="L14" s="166">
        <v>1548.0</v>
      </c>
      <c r="M14" s="166">
        <v>2.725E9</v>
      </c>
      <c r="N14" s="7">
        <f t="shared" si="2"/>
        <v>0.0000005680733945</v>
      </c>
      <c r="P14" s="208">
        <v>43080.0</v>
      </c>
      <c r="Q14" s="209">
        <v>945.0</v>
      </c>
      <c r="R14" s="209">
        <v>945.0</v>
      </c>
      <c r="S14" s="209">
        <v>915.0</v>
      </c>
      <c r="T14" s="209">
        <v>920.0</v>
      </c>
      <c r="U14" s="180">
        <v>920.0</v>
      </c>
      <c r="V14" s="166">
        <v>6026.633</v>
      </c>
      <c r="W14" s="181">
        <f t="shared" ref="W14:X14" si="52">(U14-U13)/U13</f>
        <v>-0.01604278075</v>
      </c>
      <c r="X14" s="181">
        <f t="shared" si="52"/>
        <v>-0.0007171331652</v>
      </c>
      <c r="Y14" s="166"/>
      <c r="Z14" s="166"/>
      <c r="AA14" s="166">
        <v>2.06801E7</v>
      </c>
      <c r="AB14" s="166">
        <v>2.725E9</v>
      </c>
      <c r="AC14" s="7">
        <f t="shared" si="4"/>
        <v>0.007589027523</v>
      </c>
      <c r="AE14" s="208">
        <v>43445.0</v>
      </c>
      <c r="AF14" s="209">
        <v>500.0</v>
      </c>
      <c r="AG14" s="209">
        <v>540.0</v>
      </c>
      <c r="AH14" s="209">
        <v>500.0</v>
      </c>
      <c r="AI14" s="209">
        <v>535.0</v>
      </c>
      <c r="AJ14" s="180">
        <v>535.0</v>
      </c>
      <c r="AK14" s="166">
        <v>6076.587</v>
      </c>
      <c r="AL14" s="181">
        <f t="shared" ref="AL14:AM14" si="53">(AJ14-AJ13)/AJ13</f>
        <v>0.04901960784</v>
      </c>
      <c r="AM14" s="181">
        <f t="shared" si="53"/>
        <v>-0.005689895539</v>
      </c>
      <c r="AN14" s="166"/>
      <c r="AO14" s="166"/>
      <c r="AP14" s="166">
        <v>1113200.0</v>
      </c>
      <c r="AQ14" s="166">
        <v>2.725E9</v>
      </c>
      <c r="AR14" s="7">
        <f t="shared" si="6"/>
        <v>0.0004085137615</v>
      </c>
      <c r="AT14" s="208">
        <v>43805.0</v>
      </c>
      <c r="AU14" s="209">
        <v>890.0</v>
      </c>
      <c r="AV14" s="209">
        <v>890.0</v>
      </c>
      <c r="AW14" s="209">
        <v>845.0</v>
      </c>
      <c r="AX14" s="209">
        <v>845.0</v>
      </c>
      <c r="AY14" s="180">
        <v>845.0</v>
      </c>
      <c r="AZ14" s="166">
        <v>6186.868</v>
      </c>
      <c r="BA14" s="181">
        <f t="shared" ref="BA14:BB14" si="54">(AY14-AY13)/AY13</f>
        <v>-0.05586592179</v>
      </c>
      <c r="BB14" s="181">
        <f t="shared" si="54"/>
        <v>0.005648624693</v>
      </c>
      <c r="BC14" s="166"/>
      <c r="BD14" s="166"/>
      <c r="BE14" s="166">
        <v>6200.0</v>
      </c>
      <c r="BF14" s="166">
        <v>2.725E9</v>
      </c>
      <c r="BG14" s="166">
        <f t="shared" si="8"/>
        <v>0.000002275229358</v>
      </c>
      <c r="BH14" s="181">
        <f t="shared" si="14"/>
        <v>-0.005722273673</v>
      </c>
      <c r="BI14" s="166"/>
      <c r="BJ14" s="166">
        <f t="shared" si="9"/>
        <v>0.002000096147</v>
      </c>
    </row>
    <row r="15">
      <c r="A15" s="208">
        <v>42625.0</v>
      </c>
      <c r="B15" s="209">
        <v>178.2906</v>
      </c>
      <c r="C15" s="209">
        <v>178.2906</v>
      </c>
      <c r="D15" s="209">
        <v>178.2906</v>
      </c>
      <c r="E15" s="209">
        <v>178.2906</v>
      </c>
      <c r="F15" s="180">
        <v>178.2906</v>
      </c>
      <c r="G15" s="166">
        <v>5308.126</v>
      </c>
      <c r="H15" s="181">
        <f t="shared" ref="H15:I15" si="55">(F15-F14)/F14</f>
        <v>0</v>
      </c>
      <c r="I15" s="181">
        <f t="shared" si="55"/>
        <v>0.0008280958283</v>
      </c>
      <c r="J15" s="166"/>
      <c r="K15" s="166"/>
      <c r="L15" s="166">
        <v>72886.0</v>
      </c>
      <c r="M15" s="166">
        <v>2.725E9</v>
      </c>
      <c r="N15" s="7">
        <f t="shared" si="2"/>
        <v>0.00002674715596</v>
      </c>
      <c r="P15" s="208">
        <v>43081.0</v>
      </c>
      <c r="Q15" s="209">
        <v>915.0</v>
      </c>
      <c r="R15" s="209">
        <v>935.0</v>
      </c>
      <c r="S15" s="209">
        <v>915.0</v>
      </c>
      <c r="T15" s="209">
        <v>925.0</v>
      </c>
      <c r="U15" s="180">
        <v>925.0</v>
      </c>
      <c r="V15" s="166">
        <v>6032.371</v>
      </c>
      <c r="W15" s="181">
        <f t="shared" ref="W15:X15" si="56">(U15-U14)/U14</f>
        <v>0.005434782609</v>
      </c>
      <c r="X15" s="181">
        <f t="shared" si="56"/>
        <v>0.0009521070887</v>
      </c>
      <c r="Y15" s="166"/>
      <c r="Z15" s="166"/>
      <c r="AA15" s="166">
        <v>2.73281E7</v>
      </c>
      <c r="AB15" s="166">
        <v>2.725E9</v>
      </c>
      <c r="AC15" s="7">
        <f t="shared" si="4"/>
        <v>0.01002866055</v>
      </c>
      <c r="AE15" s="208">
        <v>43446.0</v>
      </c>
      <c r="AF15" s="209">
        <v>535.0</v>
      </c>
      <c r="AG15" s="209">
        <v>535.0</v>
      </c>
      <c r="AH15" s="209">
        <v>520.0</v>
      </c>
      <c r="AI15" s="209">
        <v>520.0</v>
      </c>
      <c r="AJ15" s="180">
        <v>520.0</v>
      </c>
      <c r="AK15" s="166">
        <v>6115.577</v>
      </c>
      <c r="AL15" s="181">
        <f t="shared" ref="AL15:AM15" si="57">(AJ15-AJ14)/AJ14</f>
        <v>-0.02803738318</v>
      </c>
      <c r="AM15" s="181">
        <f t="shared" si="57"/>
        <v>0.006416430802</v>
      </c>
      <c r="AN15" s="166"/>
      <c r="AO15" s="166"/>
      <c r="AP15" s="166">
        <v>211900.0</v>
      </c>
      <c r="AQ15" s="166">
        <v>2.725E9</v>
      </c>
      <c r="AR15" s="7">
        <f t="shared" si="6"/>
        <v>0.00007776146789</v>
      </c>
      <c r="AT15" s="208">
        <v>43808.0</v>
      </c>
      <c r="AU15" s="209">
        <v>850.0</v>
      </c>
      <c r="AV15" s="209">
        <v>850.0</v>
      </c>
      <c r="AW15" s="209">
        <v>845.0</v>
      </c>
      <c r="AX15" s="209">
        <v>845.0</v>
      </c>
      <c r="AY15" s="180">
        <v>845.0</v>
      </c>
      <c r="AZ15" s="166">
        <v>6193.791</v>
      </c>
      <c r="BA15" s="181">
        <f t="shared" ref="BA15:BB15" si="58">(AY15-AY14)/AY14</f>
        <v>0</v>
      </c>
      <c r="BB15" s="181">
        <f t="shared" si="58"/>
        <v>0.001118982981</v>
      </c>
      <c r="BC15" s="166"/>
      <c r="BD15" s="166"/>
      <c r="BE15" s="166">
        <v>100200.0</v>
      </c>
      <c r="BF15" s="166">
        <v>2.725E9</v>
      </c>
      <c r="BG15" s="166">
        <f t="shared" si="8"/>
        <v>0.0000367706422</v>
      </c>
      <c r="BH15" s="181">
        <f t="shared" si="14"/>
        <v>-0.005650650142</v>
      </c>
      <c r="BI15" s="166"/>
      <c r="BJ15" s="166">
        <f t="shared" si="9"/>
        <v>0.002542484954</v>
      </c>
    </row>
    <row r="16">
      <c r="A16" s="208" t="s">
        <v>1487</v>
      </c>
      <c r="B16" s="209">
        <v>178.2906</v>
      </c>
      <c r="C16" s="209">
        <v>186.0423</v>
      </c>
      <c r="D16" s="209">
        <v>178.2906</v>
      </c>
      <c r="E16" s="209">
        <v>178.2906</v>
      </c>
      <c r="F16" s="180">
        <v>178.2906</v>
      </c>
      <c r="G16" s="166">
        <v>5293.619</v>
      </c>
      <c r="H16" s="181">
        <f t="shared" ref="H16:I16" si="59">(F16-F15)/F15</f>
        <v>0</v>
      </c>
      <c r="I16" s="181">
        <f t="shared" si="59"/>
        <v>-0.002732979586</v>
      </c>
      <c r="J16" s="166"/>
      <c r="K16" s="166"/>
      <c r="L16" s="166">
        <v>76756.0</v>
      </c>
      <c r="M16" s="166">
        <v>2.725E9</v>
      </c>
      <c r="N16" s="7">
        <f t="shared" si="2"/>
        <v>0.00002816733945</v>
      </c>
      <c r="P16" s="208">
        <v>43082.0</v>
      </c>
      <c r="Q16" s="209">
        <v>925.0</v>
      </c>
      <c r="R16" s="209">
        <v>925.0</v>
      </c>
      <c r="S16" s="209">
        <v>920.0</v>
      </c>
      <c r="T16" s="209">
        <v>925.0</v>
      </c>
      <c r="U16" s="180">
        <v>925.0</v>
      </c>
      <c r="V16" s="166">
        <v>6054.604</v>
      </c>
      <c r="W16" s="181">
        <f t="shared" ref="W16:X16" si="60">(U16-U15)/U15</f>
        <v>0</v>
      </c>
      <c r="X16" s="181">
        <f t="shared" si="60"/>
        <v>0.00368561549</v>
      </c>
      <c r="Y16" s="166"/>
      <c r="Z16" s="166"/>
      <c r="AA16" s="166">
        <v>2.71906E7</v>
      </c>
      <c r="AB16" s="166">
        <v>2.725E9</v>
      </c>
      <c r="AC16" s="7">
        <f t="shared" si="4"/>
        <v>0.009978201835</v>
      </c>
      <c r="AE16" s="208">
        <v>43447.0</v>
      </c>
      <c r="AF16" s="209">
        <v>515.0</v>
      </c>
      <c r="AG16" s="209">
        <v>530.0</v>
      </c>
      <c r="AH16" s="209">
        <v>515.0</v>
      </c>
      <c r="AI16" s="209">
        <v>520.0</v>
      </c>
      <c r="AJ16" s="180">
        <v>520.0</v>
      </c>
      <c r="AK16" s="166">
        <v>6177.72</v>
      </c>
      <c r="AL16" s="181">
        <f t="shared" ref="AL16:AM16" si="61">(AJ16-AJ15)/AJ15</f>
        <v>0</v>
      </c>
      <c r="AM16" s="181">
        <f t="shared" si="61"/>
        <v>0.01016142876</v>
      </c>
      <c r="AN16" s="166"/>
      <c r="AO16" s="166"/>
      <c r="AP16" s="166">
        <v>7754100.0</v>
      </c>
      <c r="AQ16" s="166">
        <v>2.725E9</v>
      </c>
      <c r="AR16" s="7">
        <f t="shared" si="6"/>
        <v>0.002845541284</v>
      </c>
      <c r="AT16" s="208">
        <v>43809.0</v>
      </c>
      <c r="AU16" s="209">
        <v>845.0</v>
      </c>
      <c r="AV16" s="209">
        <v>845.0</v>
      </c>
      <c r="AW16" s="209">
        <v>830.0</v>
      </c>
      <c r="AX16" s="209">
        <v>830.0</v>
      </c>
      <c r="AY16" s="180">
        <v>830.0</v>
      </c>
      <c r="AZ16" s="166">
        <v>6183.505</v>
      </c>
      <c r="BA16" s="181">
        <f t="shared" ref="BA16:BB16" si="62">(AY16-AY15)/AY15</f>
        <v>-0.01775147929</v>
      </c>
      <c r="BB16" s="181">
        <f t="shared" si="62"/>
        <v>-0.001660695364</v>
      </c>
      <c r="BC16" s="166"/>
      <c r="BD16" s="166"/>
      <c r="BE16" s="166">
        <v>200500.0</v>
      </c>
      <c r="BF16" s="166">
        <v>2.725E9</v>
      </c>
      <c r="BG16" s="166">
        <f t="shared" si="8"/>
        <v>0.00007357798165</v>
      </c>
      <c r="BH16" s="181">
        <f t="shared" si="14"/>
        <v>-0.004437869822</v>
      </c>
      <c r="BI16" s="166"/>
      <c r="BJ16" s="166">
        <f t="shared" si="9"/>
        <v>0.00323137211</v>
      </c>
    </row>
    <row r="17">
      <c r="A17" s="208" t="s">
        <v>1490</v>
      </c>
      <c r="B17" s="209">
        <v>173.6395</v>
      </c>
      <c r="C17" s="209">
        <v>175.1899</v>
      </c>
      <c r="D17" s="209">
        <v>173.6395</v>
      </c>
      <c r="E17" s="209">
        <v>175.1899</v>
      </c>
      <c r="F17" s="180">
        <v>175.1899</v>
      </c>
      <c r="G17" s="166">
        <v>5262.817</v>
      </c>
      <c r="H17" s="181">
        <f t="shared" ref="H17:I17" si="63">(F17-F16)/F16</f>
        <v>-0.01739127021</v>
      </c>
      <c r="I17" s="181">
        <f t="shared" si="63"/>
        <v>-0.005818703613</v>
      </c>
      <c r="J17" s="166"/>
      <c r="K17" s="166"/>
      <c r="L17" s="166">
        <v>4386.0</v>
      </c>
      <c r="M17" s="166">
        <v>2.725E9</v>
      </c>
      <c r="N17" s="7">
        <f t="shared" si="2"/>
        <v>0.000001609541284</v>
      </c>
      <c r="P17" s="208">
        <v>43083.0</v>
      </c>
      <c r="Q17" s="209">
        <v>920.0</v>
      </c>
      <c r="R17" s="209">
        <v>925.0</v>
      </c>
      <c r="S17" s="209">
        <v>915.0</v>
      </c>
      <c r="T17" s="209">
        <v>925.0</v>
      </c>
      <c r="U17" s="180">
        <v>925.0</v>
      </c>
      <c r="V17" s="166">
        <v>6113.653</v>
      </c>
      <c r="W17" s="181">
        <f t="shared" ref="W17:X17" si="64">(U17-U16)/U16</f>
        <v>0</v>
      </c>
      <c r="X17" s="181">
        <f t="shared" si="64"/>
        <v>0.009752743532</v>
      </c>
      <c r="Y17" s="166"/>
      <c r="Z17" s="166"/>
      <c r="AA17" s="166">
        <v>3.47407E7</v>
      </c>
      <c r="AB17" s="166">
        <v>2.725E9</v>
      </c>
      <c r="AC17" s="7">
        <f t="shared" si="4"/>
        <v>0.01274888073</v>
      </c>
      <c r="AE17" s="208">
        <v>43448.0</v>
      </c>
      <c r="AF17" s="209">
        <v>515.0</v>
      </c>
      <c r="AG17" s="209">
        <v>520.0</v>
      </c>
      <c r="AH17" s="209">
        <v>510.0</v>
      </c>
      <c r="AI17" s="209">
        <v>510.0</v>
      </c>
      <c r="AJ17" s="180">
        <v>510.0</v>
      </c>
      <c r="AK17" s="166">
        <v>6169.843</v>
      </c>
      <c r="AL17" s="181">
        <f t="shared" ref="AL17:AM17" si="65">(AJ17-AJ16)/AJ16</f>
        <v>-0.01923076923</v>
      </c>
      <c r="AM17" s="181">
        <f t="shared" si="65"/>
        <v>-0.001275065882</v>
      </c>
      <c r="AN17" s="166"/>
      <c r="AO17" s="166"/>
      <c r="AP17" s="166">
        <v>1092000.0</v>
      </c>
      <c r="AQ17" s="166">
        <v>2.725E9</v>
      </c>
      <c r="AR17" s="7">
        <f t="shared" si="6"/>
        <v>0.000400733945</v>
      </c>
      <c r="AT17" s="208">
        <v>43810.0</v>
      </c>
      <c r="AU17" s="209">
        <v>840.0</v>
      </c>
      <c r="AV17" s="209">
        <v>840.0</v>
      </c>
      <c r="AW17" s="209">
        <v>830.0</v>
      </c>
      <c r="AX17" s="209">
        <v>835.0</v>
      </c>
      <c r="AY17" s="180">
        <v>835.0</v>
      </c>
      <c r="AZ17" s="166">
        <v>6180.099</v>
      </c>
      <c r="BA17" s="181">
        <f t="shared" ref="BA17:BB17" si="66">(AY17-AY16)/AY16</f>
        <v>0.006024096386</v>
      </c>
      <c r="BB17" s="181">
        <f t="shared" si="66"/>
        <v>-0.0005508202872</v>
      </c>
      <c r="BC17" s="166"/>
      <c r="BD17" s="166"/>
      <c r="BE17" s="166">
        <v>442700.0</v>
      </c>
      <c r="BF17" s="166">
        <v>2.725E9</v>
      </c>
      <c r="BG17" s="166">
        <f t="shared" si="8"/>
        <v>0.0001624587156</v>
      </c>
      <c r="BH17" s="181">
        <f t="shared" si="14"/>
        <v>-0.007649485763</v>
      </c>
      <c r="BI17" s="166"/>
      <c r="BJ17" s="166">
        <f t="shared" si="9"/>
        <v>0.003328420734</v>
      </c>
    </row>
    <row r="18">
      <c r="A18" s="208" t="s">
        <v>1493</v>
      </c>
      <c r="B18" s="209">
        <v>176.7402</v>
      </c>
      <c r="C18" s="209">
        <v>176.7402</v>
      </c>
      <c r="D18" s="209">
        <v>176.7402</v>
      </c>
      <c r="E18" s="209">
        <v>176.7402</v>
      </c>
      <c r="F18" s="180">
        <v>176.7402</v>
      </c>
      <c r="G18" s="166">
        <v>5254.362</v>
      </c>
      <c r="H18" s="181">
        <f t="shared" ref="H18:I18" si="67">(F18-F17)/F17</f>
        <v>0.008849254438</v>
      </c>
      <c r="I18" s="181">
        <f t="shared" si="67"/>
        <v>-0.001606554057</v>
      </c>
      <c r="J18" s="166"/>
      <c r="K18" s="166"/>
      <c r="L18" s="166">
        <v>32766.0</v>
      </c>
      <c r="M18" s="166">
        <v>2.725E9</v>
      </c>
      <c r="N18" s="7">
        <f t="shared" si="2"/>
        <v>0.00001202422018</v>
      </c>
      <c r="P18" s="208">
        <v>43084.0</v>
      </c>
      <c r="Q18" s="209">
        <v>925.0</v>
      </c>
      <c r="R18" s="209">
        <v>940.0</v>
      </c>
      <c r="S18" s="209">
        <v>915.0</v>
      </c>
      <c r="T18" s="209">
        <v>920.0</v>
      </c>
      <c r="U18" s="180">
        <v>920.0</v>
      </c>
      <c r="V18" s="166">
        <v>6119.419</v>
      </c>
      <c r="W18" s="181">
        <f t="shared" ref="W18:X18" si="68">(U18-U17)/U17</f>
        <v>-0.005405405405</v>
      </c>
      <c r="X18" s="181">
        <f t="shared" si="68"/>
        <v>0.00094313498</v>
      </c>
      <c r="Y18" s="166"/>
      <c r="Z18" s="166"/>
      <c r="AA18" s="166">
        <v>1.7486E7</v>
      </c>
      <c r="AB18" s="166">
        <v>2.725E9</v>
      </c>
      <c r="AC18" s="7">
        <f t="shared" si="4"/>
        <v>0.006416880734</v>
      </c>
      <c r="AE18" s="208">
        <v>43451.0</v>
      </c>
      <c r="AF18" s="209">
        <v>510.0</v>
      </c>
      <c r="AG18" s="209">
        <v>525.0</v>
      </c>
      <c r="AH18" s="209">
        <v>510.0</v>
      </c>
      <c r="AI18" s="209">
        <v>520.0</v>
      </c>
      <c r="AJ18" s="180">
        <v>520.0</v>
      </c>
      <c r="AK18" s="166">
        <v>6089.305</v>
      </c>
      <c r="AL18" s="181">
        <f t="shared" ref="AL18:AM18" si="69">(AJ18-AJ17)/AJ17</f>
        <v>0.01960784314</v>
      </c>
      <c r="AM18" s="181">
        <f t="shared" si="69"/>
        <v>-0.01305349261</v>
      </c>
      <c r="AN18" s="166"/>
      <c r="AO18" s="166"/>
      <c r="AP18" s="166">
        <v>2885700.0</v>
      </c>
      <c r="AQ18" s="166">
        <v>2.725E9</v>
      </c>
      <c r="AR18" s="7">
        <f t="shared" si="6"/>
        <v>0.001058972477</v>
      </c>
      <c r="AT18" s="208">
        <v>43811.0</v>
      </c>
      <c r="AU18" s="209">
        <v>830.0</v>
      </c>
      <c r="AV18" s="209">
        <v>830.0</v>
      </c>
      <c r="AW18" s="209">
        <v>825.0</v>
      </c>
      <c r="AX18" s="209">
        <v>830.0</v>
      </c>
      <c r="AY18" s="180">
        <v>830.0</v>
      </c>
      <c r="AZ18" s="166">
        <v>6139.397</v>
      </c>
      <c r="BA18" s="181">
        <f t="shared" ref="BA18:BB18" si="70">(AY18-AY17)/AY17</f>
        <v>-0.005988023952</v>
      </c>
      <c r="BB18" s="181">
        <f t="shared" si="70"/>
        <v>-0.006585978639</v>
      </c>
      <c r="BC18" s="166"/>
      <c r="BD18" s="166"/>
      <c r="BE18" s="166">
        <v>569200.0</v>
      </c>
      <c r="BF18" s="166">
        <v>2.725E9</v>
      </c>
      <c r="BG18" s="166">
        <f t="shared" si="8"/>
        <v>0.0002088807339</v>
      </c>
      <c r="BH18" s="181">
        <f t="shared" si="14"/>
        <v>0.004265917054</v>
      </c>
      <c r="BI18" s="166"/>
      <c r="BJ18" s="166">
        <f t="shared" si="9"/>
        <v>0.001924189541</v>
      </c>
    </row>
    <row r="19">
      <c r="A19" s="208" t="s">
        <v>1496</v>
      </c>
      <c r="B19" s="209">
        <v>176.7402</v>
      </c>
      <c r="C19" s="209">
        <v>186.0423</v>
      </c>
      <c r="D19" s="209">
        <v>176.7402</v>
      </c>
      <c r="E19" s="209">
        <v>186.0423</v>
      </c>
      <c r="F19" s="180">
        <v>186.0423</v>
      </c>
      <c r="G19" s="166">
        <v>5231.652</v>
      </c>
      <c r="H19" s="181">
        <f t="shared" ref="H19:I19" si="71">(F19-F18)/F18</f>
        <v>0.05263148961</v>
      </c>
      <c r="I19" s="181">
        <f t="shared" si="71"/>
        <v>-0.004322123219</v>
      </c>
      <c r="J19" s="166"/>
      <c r="K19" s="166"/>
      <c r="L19" s="166">
        <v>6579.0</v>
      </c>
      <c r="M19" s="166">
        <v>2.725E9</v>
      </c>
      <c r="N19" s="7">
        <f t="shared" si="2"/>
        <v>0.000002414311927</v>
      </c>
      <c r="P19" s="208">
        <v>43087.0</v>
      </c>
      <c r="Q19" s="209">
        <v>915.0</v>
      </c>
      <c r="R19" s="209">
        <v>950.0</v>
      </c>
      <c r="S19" s="209">
        <v>915.0</v>
      </c>
      <c r="T19" s="209">
        <v>915.0</v>
      </c>
      <c r="U19" s="180">
        <v>915.0</v>
      </c>
      <c r="V19" s="166">
        <v>6133.963</v>
      </c>
      <c r="W19" s="181">
        <f t="shared" ref="W19:X19" si="72">(U19-U18)/U18</f>
        <v>-0.005434782609</v>
      </c>
      <c r="X19" s="181">
        <f t="shared" si="72"/>
        <v>0.002376696219</v>
      </c>
      <c r="Y19" s="166"/>
      <c r="Z19" s="166"/>
      <c r="AA19" s="166">
        <v>2.02133E7</v>
      </c>
      <c r="AB19" s="166">
        <v>2.725E9</v>
      </c>
      <c r="AC19" s="7">
        <f t="shared" si="4"/>
        <v>0.007417724771</v>
      </c>
      <c r="AE19" s="208">
        <v>43452.0</v>
      </c>
      <c r="AF19" s="209">
        <v>520.0</v>
      </c>
      <c r="AG19" s="209">
        <v>525.0</v>
      </c>
      <c r="AH19" s="209">
        <v>505.0</v>
      </c>
      <c r="AI19" s="209">
        <v>510.0</v>
      </c>
      <c r="AJ19" s="180">
        <v>510.0</v>
      </c>
      <c r="AK19" s="166">
        <v>6081.867</v>
      </c>
      <c r="AL19" s="181">
        <f t="shared" ref="AL19:AM19" si="73">(AJ19-AJ18)/AJ18</f>
        <v>-0.01923076923</v>
      </c>
      <c r="AM19" s="181">
        <f t="shared" si="73"/>
        <v>-0.001221485867</v>
      </c>
      <c r="AN19" s="166"/>
      <c r="AO19" s="166"/>
      <c r="AP19" s="166">
        <v>2183800.0</v>
      </c>
      <c r="AQ19" s="166">
        <v>2.725E9</v>
      </c>
      <c r="AR19" s="7">
        <f t="shared" si="6"/>
        <v>0.0008013944954</v>
      </c>
      <c r="AT19" s="208">
        <v>43812.0</v>
      </c>
      <c r="AU19" s="209">
        <v>830.0</v>
      </c>
      <c r="AV19" s="209">
        <v>830.0</v>
      </c>
      <c r="AW19" s="209">
        <v>805.0</v>
      </c>
      <c r="AX19" s="209">
        <v>805.0</v>
      </c>
      <c r="AY19" s="180">
        <v>805.0</v>
      </c>
      <c r="AZ19" s="166">
        <v>6197.318</v>
      </c>
      <c r="BA19" s="181">
        <f t="shared" ref="BA19:BB19" si="74">(AY19-AY18)/AY18</f>
        <v>-0.03012048193</v>
      </c>
      <c r="BB19" s="181">
        <f t="shared" si="74"/>
        <v>0.009434314152</v>
      </c>
      <c r="BC19" s="166"/>
      <c r="BD19" s="166"/>
      <c r="BE19" s="166">
        <v>919100.0</v>
      </c>
      <c r="BF19" s="166">
        <v>2.725E9</v>
      </c>
      <c r="BG19" s="166">
        <f t="shared" si="8"/>
        <v>0.0003372844037</v>
      </c>
      <c r="BH19" s="181">
        <f t="shared" si="14"/>
        <v>-0.0005386360393</v>
      </c>
      <c r="BI19" s="166"/>
      <c r="BJ19" s="166">
        <f t="shared" si="9"/>
        <v>0.002139704495</v>
      </c>
    </row>
    <row r="20">
      <c r="A20" s="208" t="s">
        <v>1500</v>
      </c>
      <c r="B20" s="209">
        <v>178.2906</v>
      </c>
      <c r="C20" s="209">
        <v>178.2906</v>
      </c>
      <c r="D20" s="209">
        <v>178.2906</v>
      </c>
      <c r="E20" s="209">
        <v>178.2906</v>
      </c>
      <c r="F20" s="180">
        <v>178.2906</v>
      </c>
      <c r="G20" s="166">
        <v>5191.912</v>
      </c>
      <c r="H20" s="181">
        <f t="shared" ref="H20:I20" si="75">(F20-F19)/F19</f>
        <v>-0.04166633072</v>
      </c>
      <c r="I20" s="181">
        <f t="shared" si="75"/>
        <v>-0.007596070992</v>
      </c>
      <c r="J20" s="166"/>
      <c r="K20" s="166"/>
      <c r="L20" s="166">
        <v>55600.0</v>
      </c>
      <c r="M20" s="166">
        <v>2.725E9</v>
      </c>
      <c r="N20" s="7">
        <f t="shared" si="2"/>
        <v>0.00002040366972</v>
      </c>
      <c r="P20" s="208">
        <v>43088.0</v>
      </c>
      <c r="Q20" s="209">
        <v>915.0</v>
      </c>
      <c r="R20" s="209">
        <v>920.0</v>
      </c>
      <c r="S20" s="209">
        <v>900.0</v>
      </c>
      <c r="T20" s="209">
        <v>910.0</v>
      </c>
      <c r="U20" s="180">
        <v>910.0</v>
      </c>
      <c r="V20" s="166">
        <v>6167.666</v>
      </c>
      <c r="W20" s="181">
        <f t="shared" ref="W20:X20" si="76">(U20-U19)/U19</f>
        <v>-0.005464480874</v>
      </c>
      <c r="X20" s="181">
        <f t="shared" si="76"/>
        <v>0.005494490267</v>
      </c>
      <c r="Y20" s="166"/>
      <c r="Z20" s="166"/>
      <c r="AA20" s="166">
        <v>1.27749E7</v>
      </c>
      <c r="AB20" s="166">
        <v>2.725E9</v>
      </c>
      <c r="AC20" s="7">
        <f t="shared" si="4"/>
        <v>0.004688036697</v>
      </c>
      <c r="AE20" s="208">
        <v>43453.0</v>
      </c>
      <c r="AF20" s="209">
        <v>510.0</v>
      </c>
      <c r="AG20" s="209">
        <v>530.0</v>
      </c>
      <c r="AH20" s="209">
        <v>510.0</v>
      </c>
      <c r="AI20" s="209">
        <v>525.0</v>
      </c>
      <c r="AJ20" s="180">
        <v>525.0</v>
      </c>
      <c r="AK20" s="166">
        <v>6176.094</v>
      </c>
      <c r="AL20" s="181">
        <f t="shared" ref="AL20:AM20" si="77">(AJ20-AJ19)/AJ19</f>
        <v>0.02941176471</v>
      </c>
      <c r="AM20" s="181">
        <f t="shared" si="77"/>
        <v>0.01549310434</v>
      </c>
      <c r="AN20" s="166"/>
      <c r="AO20" s="166"/>
      <c r="AP20" s="166">
        <v>798100.0</v>
      </c>
      <c r="AQ20" s="166">
        <v>2.725E9</v>
      </c>
      <c r="AR20" s="7">
        <f t="shared" si="6"/>
        <v>0.0002928807339</v>
      </c>
      <c r="AT20" s="208">
        <v>43815.0</v>
      </c>
      <c r="AU20" s="209">
        <v>810.0</v>
      </c>
      <c r="AV20" s="209">
        <v>820.0</v>
      </c>
      <c r="AW20" s="209">
        <v>805.0</v>
      </c>
      <c r="AX20" s="209">
        <v>820.0</v>
      </c>
      <c r="AY20" s="180">
        <v>820.0</v>
      </c>
      <c r="AZ20" s="166">
        <v>6211.592</v>
      </c>
      <c r="BA20" s="181">
        <f t="shared" ref="BA20:BB20" si="78">(AY20-AY19)/AY19</f>
        <v>0.01863354037</v>
      </c>
      <c r="BB20" s="181">
        <f t="shared" si="78"/>
        <v>0.002303254408</v>
      </c>
      <c r="BC20" s="166"/>
      <c r="BD20" s="166"/>
      <c r="BE20" s="166">
        <v>400200.0</v>
      </c>
      <c r="BF20" s="166">
        <v>2.725E9</v>
      </c>
      <c r="BG20" s="166">
        <f t="shared" si="8"/>
        <v>0.0001468623853</v>
      </c>
      <c r="BH20" s="181">
        <f t="shared" si="14"/>
        <v>0.0002286233707</v>
      </c>
      <c r="BI20" s="166"/>
      <c r="BJ20" s="166">
        <f t="shared" si="9"/>
        <v>0.001287045872</v>
      </c>
    </row>
    <row r="21">
      <c r="A21" s="208" t="s">
        <v>1504</v>
      </c>
      <c r="B21" s="209">
        <v>178.2906</v>
      </c>
      <c r="C21" s="209">
        <v>186.0423</v>
      </c>
      <c r="D21" s="209">
        <v>178.2906</v>
      </c>
      <c r="E21" s="209">
        <v>186.0423</v>
      </c>
      <c r="F21" s="180">
        <v>186.0423</v>
      </c>
      <c r="G21" s="166">
        <v>5162.477</v>
      </c>
      <c r="H21" s="181">
        <f t="shared" ref="H21:I21" si="79">(F21-F20)/F20</f>
        <v>0.04347789508</v>
      </c>
      <c r="I21" s="181">
        <f t="shared" si="79"/>
        <v>-0.005669395013</v>
      </c>
      <c r="J21" s="166"/>
      <c r="K21" s="166"/>
      <c r="L21" s="166">
        <v>1290.0</v>
      </c>
      <c r="M21" s="166">
        <v>2.725E9</v>
      </c>
      <c r="N21" s="7">
        <f t="shared" si="2"/>
        <v>0.0000004733944954</v>
      </c>
      <c r="P21" s="208">
        <v>43089.0</v>
      </c>
      <c r="Q21" s="209">
        <v>910.0</v>
      </c>
      <c r="R21" s="209">
        <v>910.0</v>
      </c>
      <c r="S21" s="209">
        <v>910.0</v>
      </c>
      <c r="T21" s="209">
        <v>910.0</v>
      </c>
      <c r="U21" s="180">
        <v>910.0</v>
      </c>
      <c r="V21" s="166">
        <v>6109.482</v>
      </c>
      <c r="W21" s="181">
        <f t="shared" ref="W21:X21" si="80">(U21-U20)/U20</f>
        <v>0</v>
      </c>
      <c r="X21" s="181">
        <f t="shared" si="80"/>
        <v>-0.009433714472</v>
      </c>
      <c r="Y21" s="166"/>
      <c r="Z21" s="166"/>
      <c r="AA21" s="166">
        <v>2.06004E7</v>
      </c>
      <c r="AB21" s="166">
        <v>2.725E9</v>
      </c>
      <c r="AC21" s="7">
        <f t="shared" si="4"/>
        <v>0.007559779817</v>
      </c>
      <c r="AE21" s="208">
        <v>43454.0</v>
      </c>
      <c r="AF21" s="209">
        <v>525.0</v>
      </c>
      <c r="AG21" s="209">
        <v>525.0</v>
      </c>
      <c r="AH21" s="209">
        <v>510.0</v>
      </c>
      <c r="AI21" s="209">
        <v>525.0</v>
      </c>
      <c r="AJ21" s="180">
        <v>525.0</v>
      </c>
      <c r="AK21" s="166">
        <v>6147.876</v>
      </c>
      <c r="AL21" s="181">
        <f t="shared" ref="AL21:AM21" si="81">(AJ21-AJ20)/AJ20</f>
        <v>0</v>
      </c>
      <c r="AM21" s="181">
        <f t="shared" si="81"/>
        <v>-0.004568907144</v>
      </c>
      <c r="AN21" s="166"/>
      <c r="AO21" s="166"/>
      <c r="AP21" s="166">
        <v>217100.0</v>
      </c>
      <c r="AQ21" s="166">
        <v>2.725E9</v>
      </c>
      <c r="AR21" s="7">
        <f t="shared" si="6"/>
        <v>0.00007966972477</v>
      </c>
      <c r="AT21" s="208">
        <v>43816.0</v>
      </c>
      <c r="AU21" s="209">
        <v>815.0</v>
      </c>
      <c r="AV21" s="209">
        <v>815.0</v>
      </c>
      <c r="AW21" s="209">
        <v>800.0</v>
      </c>
      <c r="AX21" s="209">
        <v>805.0</v>
      </c>
      <c r="AY21" s="180">
        <v>805.0</v>
      </c>
      <c r="AZ21" s="166">
        <v>6244.352</v>
      </c>
      <c r="BA21" s="181">
        <f t="shared" ref="BA21:BB21" si="82">(AY21-AY20)/AY20</f>
        <v>-0.01829268293</v>
      </c>
      <c r="BB21" s="181">
        <f t="shared" si="82"/>
        <v>0.00527401027</v>
      </c>
      <c r="BC21" s="166"/>
      <c r="BD21" s="166"/>
      <c r="BE21" s="166">
        <v>913900.0</v>
      </c>
      <c r="BF21" s="166">
        <v>2.725E9</v>
      </c>
      <c r="BG21" s="166">
        <f t="shared" si="8"/>
        <v>0.0003353761468</v>
      </c>
      <c r="BH21" s="181">
        <f t="shared" si="14"/>
        <v>0.006296303038</v>
      </c>
      <c r="BI21" s="166"/>
      <c r="BJ21" s="166">
        <f t="shared" si="9"/>
        <v>0.001993824771</v>
      </c>
    </row>
    <row r="22">
      <c r="A22" s="208" t="s">
        <v>1508</v>
      </c>
      <c r="B22" s="209">
        <v>186.0423</v>
      </c>
      <c r="C22" s="209">
        <v>186.0423</v>
      </c>
      <c r="D22" s="209">
        <v>176.7402</v>
      </c>
      <c r="E22" s="209">
        <v>176.7402</v>
      </c>
      <c r="F22" s="180">
        <v>176.7402</v>
      </c>
      <c r="G22" s="166">
        <v>5111.392</v>
      </c>
      <c r="H22" s="181">
        <f t="shared" ref="H22:I22" si="83">(F22-F21)/F21</f>
        <v>-0.04999991937</v>
      </c>
      <c r="I22" s="181">
        <f t="shared" si="83"/>
        <v>-0.009895443602</v>
      </c>
      <c r="J22" s="166"/>
      <c r="K22" s="166"/>
      <c r="L22" s="166">
        <v>129002.0</v>
      </c>
      <c r="M22" s="166">
        <v>2.725E9</v>
      </c>
      <c r="N22" s="7">
        <f t="shared" si="2"/>
        <v>0.00004734018349</v>
      </c>
      <c r="P22" s="208">
        <v>43090.0</v>
      </c>
      <c r="Q22" s="209">
        <v>910.0</v>
      </c>
      <c r="R22" s="209">
        <v>910.0</v>
      </c>
      <c r="S22" s="209">
        <v>910.0</v>
      </c>
      <c r="T22" s="209">
        <v>910.0</v>
      </c>
      <c r="U22" s="180">
        <v>910.0</v>
      </c>
      <c r="V22" s="166">
        <v>6183.391</v>
      </c>
      <c r="W22" s="181">
        <f t="shared" ref="W22:X22" si="84">(U22-U21)/U21</f>
        <v>0</v>
      </c>
      <c r="X22" s="181">
        <f t="shared" si="84"/>
        <v>0.01209742495</v>
      </c>
      <c r="Y22" s="166"/>
      <c r="Z22" s="166"/>
      <c r="AA22" s="166">
        <v>3.70835E7</v>
      </c>
      <c r="AB22" s="166">
        <v>2.725E9</v>
      </c>
      <c r="AC22" s="7">
        <f t="shared" si="4"/>
        <v>0.01360862385</v>
      </c>
      <c r="AE22" s="208">
        <v>43455.0</v>
      </c>
      <c r="AF22" s="209">
        <v>515.0</v>
      </c>
      <c r="AG22" s="209">
        <v>530.0</v>
      </c>
      <c r="AH22" s="209">
        <v>500.0</v>
      </c>
      <c r="AI22" s="209">
        <v>530.0</v>
      </c>
      <c r="AJ22" s="180">
        <v>530.0</v>
      </c>
      <c r="AK22" s="166">
        <v>6163.596</v>
      </c>
      <c r="AL22" s="181">
        <f t="shared" ref="AL22:AM22" si="85">(AJ22-AJ21)/AJ21</f>
        <v>0.009523809524</v>
      </c>
      <c r="AM22" s="181">
        <f t="shared" si="85"/>
        <v>0.002556980655</v>
      </c>
      <c r="AN22" s="166"/>
      <c r="AO22" s="166"/>
      <c r="AP22" s="166">
        <v>1410800.0</v>
      </c>
      <c r="AQ22" s="166">
        <v>2.725E9</v>
      </c>
      <c r="AR22" s="7">
        <f t="shared" si="6"/>
        <v>0.0005177247706</v>
      </c>
      <c r="AT22" s="208">
        <v>43817.0</v>
      </c>
      <c r="AU22" s="209">
        <v>805.0</v>
      </c>
      <c r="AV22" s="209">
        <v>840.0</v>
      </c>
      <c r="AW22" s="209">
        <v>805.0</v>
      </c>
      <c r="AX22" s="209">
        <v>840.0</v>
      </c>
      <c r="AY22" s="180">
        <v>840.0</v>
      </c>
      <c r="AZ22" s="166">
        <v>6287.25</v>
      </c>
      <c r="BA22" s="181">
        <f t="shared" ref="BA22:BB22" si="86">(AY22-AY21)/AY21</f>
        <v>0.04347826087</v>
      </c>
      <c r="BB22" s="181">
        <f t="shared" si="86"/>
        <v>0.006869888181</v>
      </c>
      <c r="BC22" s="166"/>
      <c r="BD22" s="166"/>
      <c r="BE22" s="166">
        <v>200.0</v>
      </c>
      <c r="BF22" s="166">
        <v>2.725E9</v>
      </c>
      <c r="BG22" s="166">
        <f t="shared" si="8"/>
        <v>0.00000007339449541</v>
      </c>
      <c r="BH22" s="181">
        <f t="shared" si="14"/>
        <v>0.000750537755</v>
      </c>
      <c r="BI22" s="166"/>
      <c r="BJ22" s="166">
        <f t="shared" si="9"/>
        <v>0.00354344055</v>
      </c>
    </row>
    <row r="23">
      <c r="A23" s="208" t="s">
        <v>1512</v>
      </c>
      <c r="B23" s="209">
        <v>178.2906</v>
      </c>
      <c r="C23" s="209">
        <v>201.5459</v>
      </c>
      <c r="D23" s="209">
        <v>176.7402</v>
      </c>
      <c r="E23" s="209">
        <v>176.7402</v>
      </c>
      <c r="F23" s="180">
        <v>176.7402</v>
      </c>
      <c r="G23" s="166">
        <v>5042.87</v>
      </c>
      <c r="H23" s="181">
        <f t="shared" ref="H23:I23" si="87">(F23-F22)/F22</f>
        <v>0</v>
      </c>
      <c r="I23" s="181">
        <f t="shared" si="87"/>
        <v>-0.01340574153</v>
      </c>
      <c r="J23" s="166"/>
      <c r="K23" s="166"/>
      <c r="L23" s="166">
        <v>28251.0</v>
      </c>
      <c r="M23" s="166">
        <v>2.725E9</v>
      </c>
      <c r="N23" s="7">
        <f t="shared" si="2"/>
        <v>0.00001036733945</v>
      </c>
      <c r="P23" s="208">
        <v>43091.0</v>
      </c>
      <c r="Q23" s="209">
        <v>910.0</v>
      </c>
      <c r="R23" s="209">
        <v>910.0</v>
      </c>
      <c r="S23" s="209">
        <v>910.0</v>
      </c>
      <c r="T23" s="209">
        <v>910.0</v>
      </c>
      <c r="U23" s="180">
        <v>910.0</v>
      </c>
      <c r="V23" s="166">
        <v>6221.013</v>
      </c>
      <c r="W23" s="181">
        <f t="shared" ref="W23:X23" si="88">(U23-U22)/U22</f>
        <v>0</v>
      </c>
      <c r="X23" s="181">
        <f t="shared" si="88"/>
        <v>0.006084363742</v>
      </c>
      <c r="Y23" s="166"/>
      <c r="Z23" s="166"/>
      <c r="AA23" s="166">
        <v>1.76564E7</v>
      </c>
      <c r="AB23" s="166">
        <v>2.725E9</v>
      </c>
      <c r="AC23" s="7">
        <f t="shared" si="4"/>
        <v>0.006479412844</v>
      </c>
      <c r="AE23" s="208">
        <v>43458.0</v>
      </c>
      <c r="AF23" s="209">
        <v>530.0</v>
      </c>
      <c r="AG23" s="209">
        <v>530.0</v>
      </c>
      <c r="AH23" s="209">
        <v>530.0</v>
      </c>
      <c r="AI23" s="209">
        <v>530.0</v>
      </c>
      <c r="AJ23" s="180">
        <v>530.0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2.725E9</v>
      </c>
      <c r="AR23" s="7">
        <f t="shared" si="6"/>
        <v>0</v>
      </c>
      <c r="AT23" s="208">
        <v>43818.0</v>
      </c>
      <c r="AU23" s="209">
        <v>840.0</v>
      </c>
      <c r="AV23" s="209">
        <v>845.0</v>
      </c>
      <c r="AW23" s="209">
        <v>840.0</v>
      </c>
      <c r="AX23" s="209">
        <v>845.0</v>
      </c>
      <c r="AY23" s="180">
        <v>845.0</v>
      </c>
      <c r="AZ23" s="166">
        <v>6249.93</v>
      </c>
      <c r="BA23" s="181">
        <f t="shared" ref="BA23:BB23" si="90">(AY23-AY22)/AY22</f>
        <v>0.005952380952</v>
      </c>
      <c r="BB23" s="181">
        <f t="shared" si="90"/>
        <v>-0.005935822498</v>
      </c>
      <c r="BC23" s="166"/>
      <c r="BD23" s="166"/>
      <c r="BE23" s="166">
        <v>25800.0</v>
      </c>
      <c r="BF23" s="166">
        <v>2.725E9</v>
      </c>
      <c r="BG23" s="166">
        <f t="shared" si="8"/>
        <v>0.000009467889908</v>
      </c>
      <c r="BH23" s="181">
        <f t="shared" si="14"/>
        <v>0.001488095238</v>
      </c>
      <c r="BI23" s="166"/>
      <c r="BJ23" s="166">
        <f t="shared" si="9"/>
        <v>0.001624812018</v>
      </c>
    </row>
    <row r="24">
      <c r="A24" s="211" t="s">
        <v>1516</v>
      </c>
      <c r="B24" s="212">
        <v>176.7402</v>
      </c>
      <c r="C24" s="212">
        <v>176.7402</v>
      </c>
      <c r="D24" s="212">
        <v>176.7402</v>
      </c>
      <c r="E24" s="212">
        <v>176.7402</v>
      </c>
      <c r="F24" s="184">
        <v>176.7402</v>
      </c>
      <c r="G24" s="183">
        <v>5027.704</v>
      </c>
      <c r="H24" s="185">
        <f t="shared" ref="H24:I24" si="91">(F24-F23)/F23</f>
        <v>0</v>
      </c>
      <c r="I24" s="185">
        <f t="shared" si="91"/>
        <v>-0.003007414429</v>
      </c>
      <c r="J24" s="185">
        <f t="shared" ref="J24:J34" si="96">$G$65+(I24*$G$66)</f>
        <v>0.02128641202</v>
      </c>
      <c r="K24" s="185">
        <f t="shared" ref="K24:K34" si="97">H24-J24</f>
        <v>-0.02128641202</v>
      </c>
      <c r="L24" s="183">
        <v>0.0</v>
      </c>
      <c r="M24" s="183">
        <v>2.725E9</v>
      </c>
      <c r="N24" s="186">
        <f t="shared" si="2"/>
        <v>0</v>
      </c>
      <c r="O24" s="186"/>
      <c r="P24" s="211">
        <v>43094.0</v>
      </c>
      <c r="Q24" s="212">
        <v>910.0</v>
      </c>
      <c r="R24" s="212">
        <v>910.0</v>
      </c>
      <c r="S24" s="212">
        <v>910.0</v>
      </c>
      <c r="T24" s="212">
        <v>910.0</v>
      </c>
      <c r="U24" s="184">
        <v>910.0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0.002428</v>
      </c>
      <c r="Z24" s="185">
        <f t="shared" ref="Z24:Z34" si="100">W24-Y24</f>
        <v>-0.002428</v>
      </c>
      <c r="AA24" s="183">
        <v>0.0</v>
      </c>
      <c r="AB24" s="183">
        <v>2.725E9</v>
      </c>
      <c r="AC24" s="186">
        <f t="shared" si="4"/>
        <v>0</v>
      </c>
      <c r="AD24" s="186"/>
      <c r="AE24" s="211">
        <v>43459.0</v>
      </c>
      <c r="AF24" s="212">
        <v>530.0</v>
      </c>
      <c r="AG24" s="212">
        <v>530.0</v>
      </c>
      <c r="AH24" s="212">
        <v>530.0</v>
      </c>
      <c r="AI24" s="212">
        <v>530.0</v>
      </c>
      <c r="AJ24" s="184">
        <v>530.0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-0.0008609140911</v>
      </c>
      <c r="AO24" s="185">
        <f t="shared" ref="AO24:AO34" si="103">AL24-AN24</f>
        <v>0.0008609140911</v>
      </c>
      <c r="AP24" s="183">
        <v>0.0</v>
      </c>
      <c r="AQ24" s="183">
        <v>2.725E9</v>
      </c>
      <c r="AR24" s="186">
        <f t="shared" si="6"/>
        <v>0</v>
      </c>
      <c r="AS24" s="186"/>
      <c r="AT24" s="211">
        <v>43819.0</v>
      </c>
      <c r="AU24" s="212">
        <v>845.0</v>
      </c>
      <c r="AV24" s="212">
        <v>845.0</v>
      </c>
      <c r="AW24" s="212">
        <v>845.0</v>
      </c>
      <c r="AX24" s="212">
        <v>845.0</v>
      </c>
      <c r="AY24" s="184">
        <v>845.0</v>
      </c>
      <c r="AZ24" s="183">
        <v>6284.372</v>
      </c>
      <c r="BA24" s="185">
        <f t="shared" ref="BA24:BB24" si="94">(AY24-AY23)/AY23</f>
        <v>0</v>
      </c>
      <c r="BB24" s="185">
        <f t="shared" si="94"/>
        <v>0.005510781721</v>
      </c>
      <c r="BC24" s="185">
        <f t="shared" ref="BC24:BC34" si="105">$AZ$65+(BB24*$AZ$66)</f>
        <v>-0.000175722242</v>
      </c>
      <c r="BD24" s="185">
        <f t="shared" ref="BD24:BD34" si="106">BA24-BC24</f>
        <v>0.000175722242</v>
      </c>
      <c r="BE24" s="183">
        <v>400.0</v>
      </c>
      <c r="BF24" s="183">
        <v>2.725E9</v>
      </c>
      <c r="BG24" s="183">
        <f t="shared" si="8"/>
        <v>0.0000001467889908</v>
      </c>
      <c r="BH24" s="187">
        <f t="shared" si="14"/>
        <v>0</v>
      </c>
      <c r="BI24" s="214">
        <f t="shared" ref="BI24:BI34" si="107">average(BD24,AO24,Z24,K24)</f>
        <v>-0.005669443921</v>
      </c>
      <c r="BJ24" s="183">
        <f t="shared" si="9"/>
        <v>0.00000003669724771</v>
      </c>
    </row>
    <row r="25">
      <c r="A25" s="208" t="s">
        <v>1520</v>
      </c>
      <c r="B25" s="209">
        <v>186.0423</v>
      </c>
      <c r="C25" s="209">
        <v>186.0423</v>
      </c>
      <c r="D25" s="209">
        <v>186.0423</v>
      </c>
      <c r="E25" s="209">
        <v>186.0423</v>
      </c>
      <c r="F25" s="180">
        <v>186.0423</v>
      </c>
      <c r="G25" s="166">
        <v>5102.954</v>
      </c>
      <c r="H25" s="181">
        <f t="shared" ref="H25:I25" si="95">(F25-F24)/F24</f>
        <v>0.05263148961</v>
      </c>
      <c r="I25" s="181">
        <f t="shared" si="95"/>
        <v>0.01496707046</v>
      </c>
      <c r="J25" s="181">
        <f t="shared" si="96"/>
        <v>0.03371553465</v>
      </c>
      <c r="K25" s="181">
        <f t="shared" si="97"/>
        <v>0.01891595496</v>
      </c>
      <c r="L25" s="166">
        <v>322507.0</v>
      </c>
      <c r="M25" s="166">
        <v>2.725E9</v>
      </c>
      <c r="N25" s="7">
        <f t="shared" si="2"/>
        <v>0.0001183511927</v>
      </c>
      <c r="P25" s="208">
        <v>43095.0</v>
      </c>
      <c r="Q25" s="209">
        <v>910.0</v>
      </c>
      <c r="R25" s="209">
        <v>910.0</v>
      </c>
      <c r="S25" s="209">
        <v>910.0</v>
      </c>
      <c r="T25" s="209">
        <v>910.0</v>
      </c>
      <c r="U25" s="180">
        <v>910.0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0.01508919799</v>
      </c>
      <c r="Z25" s="181">
        <f t="shared" si="100"/>
        <v>-0.01508919799</v>
      </c>
      <c r="AA25" s="166">
        <v>0.0</v>
      </c>
      <c r="AB25" s="166">
        <v>2.725E9</v>
      </c>
      <c r="AC25" s="7">
        <f t="shared" si="4"/>
        <v>0</v>
      </c>
      <c r="AE25" s="208">
        <v>43460.0</v>
      </c>
      <c r="AF25" s="209">
        <v>525.0</v>
      </c>
      <c r="AG25" s="209">
        <v>530.0</v>
      </c>
      <c r="AH25" s="209">
        <v>500.0</v>
      </c>
      <c r="AI25" s="209">
        <v>530.0</v>
      </c>
      <c r="AJ25" s="180">
        <v>530.0</v>
      </c>
      <c r="AK25" s="166">
        <v>6127.85</v>
      </c>
      <c r="AL25" s="181">
        <f t="shared" ref="AL25:AM25" si="101">(AJ25-AJ24)/AJ24</f>
        <v>0</v>
      </c>
      <c r="AM25" s="181">
        <f t="shared" si="101"/>
        <v>0</v>
      </c>
      <c r="AN25" s="181">
        <f t="shared" si="102"/>
        <v>0.000184</v>
      </c>
      <c r="AO25" s="181">
        <f t="shared" si="103"/>
        <v>-0.000184</v>
      </c>
      <c r="AP25" s="166">
        <v>2703200.0</v>
      </c>
      <c r="AQ25" s="166">
        <v>2.725E9</v>
      </c>
      <c r="AR25" s="7">
        <f t="shared" si="6"/>
        <v>0.000992</v>
      </c>
      <c r="AT25" s="208">
        <v>43822.0</v>
      </c>
      <c r="AU25" s="209">
        <v>845.0</v>
      </c>
      <c r="AV25" s="209">
        <v>900.0</v>
      </c>
      <c r="AW25" s="209">
        <v>845.0</v>
      </c>
      <c r="AX25" s="209">
        <v>880.0</v>
      </c>
      <c r="AY25" s="180">
        <v>880.0</v>
      </c>
      <c r="AZ25" s="166">
        <v>6305.91</v>
      </c>
      <c r="BA25" s="181">
        <f t="shared" ref="BA25:BB25" si="104">(AY25-AY24)/AY24</f>
        <v>0.04142011834</v>
      </c>
      <c r="BB25" s="181">
        <f t="shared" si="104"/>
        <v>0.00342723187</v>
      </c>
      <c r="BC25" s="181">
        <f t="shared" si="105"/>
        <v>-0.0002000247675</v>
      </c>
      <c r="BD25" s="181">
        <f t="shared" si="106"/>
        <v>0.04162014311</v>
      </c>
      <c r="BE25" s="166">
        <v>1540200.0</v>
      </c>
      <c r="BF25" s="166">
        <v>2.725E9</v>
      </c>
      <c r="BG25" s="166">
        <f t="shared" si="8"/>
        <v>0.0005652110092</v>
      </c>
      <c r="BH25" s="188">
        <f t="shared" si="14"/>
        <v>0.02351290199</v>
      </c>
      <c r="BI25" s="215">
        <f t="shared" si="107"/>
        <v>0.01131572502</v>
      </c>
      <c r="BJ25" s="166">
        <f t="shared" si="9"/>
        <v>0.0004188905505</v>
      </c>
    </row>
    <row r="26">
      <c r="A26" s="208" t="s">
        <v>1524</v>
      </c>
      <c r="B26" s="209">
        <v>199.9955</v>
      </c>
      <c r="C26" s="209">
        <v>199.9955</v>
      </c>
      <c r="D26" s="209">
        <v>178.2906</v>
      </c>
      <c r="E26" s="209">
        <v>178.2906</v>
      </c>
      <c r="F26" s="180">
        <v>178.2906</v>
      </c>
      <c r="G26" s="166">
        <v>5209.445</v>
      </c>
      <c r="H26" s="181">
        <f t="shared" ref="H26:I26" si="108">(F26-F25)/F25</f>
        <v>-0.04166633072</v>
      </c>
      <c r="I26" s="181">
        <f t="shared" si="108"/>
        <v>0.02086850087</v>
      </c>
      <c r="J26" s="181">
        <f t="shared" si="96"/>
        <v>0.03779629706</v>
      </c>
      <c r="K26" s="181">
        <f t="shared" si="97"/>
        <v>-0.07946262778</v>
      </c>
      <c r="L26" s="166">
        <v>39732.0</v>
      </c>
      <c r="M26" s="166">
        <v>2.725E9</v>
      </c>
      <c r="N26" s="7">
        <f t="shared" si="2"/>
        <v>0.00001458055046</v>
      </c>
      <c r="P26" s="208">
        <v>43096.0</v>
      </c>
      <c r="Q26" s="209">
        <v>910.0</v>
      </c>
      <c r="R26" s="209">
        <v>920.0</v>
      </c>
      <c r="S26" s="209">
        <v>900.0</v>
      </c>
      <c r="T26" s="209">
        <v>920.0</v>
      </c>
      <c r="U26" s="180">
        <v>920.0</v>
      </c>
      <c r="V26" s="166">
        <v>6277.165</v>
      </c>
      <c r="W26" s="181">
        <f t="shared" ref="W26:X26" si="109">(U26-U25)/U25</f>
        <v>0.01098901099</v>
      </c>
      <c r="X26" s="181">
        <f t="shared" si="109"/>
        <v>0</v>
      </c>
      <c r="Y26" s="181">
        <f t="shared" si="99"/>
        <v>0.002428</v>
      </c>
      <c r="Z26" s="181">
        <f t="shared" si="100"/>
        <v>0.008561010989</v>
      </c>
      <c r="AA26" s="166">
        <v>2.00848E7</v>
      </c>
      <c r="AB26" s="166">
        <v>2.725E9</v>
      </c>
      <c r="AC26" s="7">
        <f t="shared" si="4"/>
        <v>0.007370568807</v>
      </c>
      <c r="AE26" s="208">
        <v>43461.0</v>
      </c>
      <c r="AF26" s="209">
        <v>525.0</v>
      </c>
      <c r="AG26" s="209">
        <v>570.0</v>
      </c>
      <c r="AH26" s="209">
        <v>500.0</v>
      </c>
      <c r="AI26" s="209">
        <v>570.0</v>
      </c>
      <c r="AJ26" s="180">
        <v>570.0</v>
      </c>
      <c r="AK26" s="166">
        <v>6190.643</v>
      </c>
      <c r="AL26" s="181">
        <f t="shared" ref="AL26:AM26" si="110">(AJ26-AJ25)/AJ25</f>
        <v>0.07547169811</v>
      </c>
      <c r="AM26" s="181">
        <f t="shared" si="110"/>
        <v>0.01024715031</v>
      </c>
      <c r="AN26" s="181">
        <f t="shared" si="102"/>
        <v>0.002030249565</v>
      </c>
      <c r="AO26" s="181">
        <f t="shared" si="103"/>
        <v>0.07344144855</v>
      </c>
      <c r="AP26" s="166">
        <v>1.14447E7</v>
      </c>
      <c r="AQ26" s="166">
        <v>2.725E9</v>
      </c>
      <c r="AR26" s="7">
        <f t="shared" si="6"/>
        <v>0.004199889908</v>
      </c>
      <c r="AT26" s="208">
        <v>43825.0</v>
      </c>
      <c r="AU26" s="209">
        <v>895.0</v>
      </c>
      <c r="AV26" s="209">
        <v>900.0</v>
      </c>
      <c r="AW26" s="209">
        <v>850.0</v>
      </c>
      <c r="AX26" s="209">
        <v>860.0</v>
      </c>
      <c r="AY26" s="180">
        <v>860.0</v>
      </c>
      <c r="AZ26" s="166">
        <v>6319.443</v>
      </c>
      <c r="BA26" s="181">
        <f t="shared" ref="BA26:BB26" si="111">(AY26-AY25)/AY25</f>
        <v>-0.02272727273</v>
      </c>
      <c r="BB26" s="181">
        <f t="shared" si="111"/>
        <v>0.002146082009</v>
      </c>
      <c r="BC26" s="181">
        <f t="shared" si="105"/>
        <v>-0.0002149680994</v>
      </c>
      <c r="BD26" s="181">
        <f t="shared" si="106"/>
        <v>-0.02251230463</v>
      </c>
      <c r="BE26" s="166">
        <v>648800.0</v>
      </c>
      <c r="BF26" s="166">
        <v>2.725E9</v>
      </c>
      <c r="BG26" s="166">
        <f t="shared" si="8"/>
        <v>0.0002380917431</v>
      </c>
      <c r="BH26" s="188">
        <f t="shared" si="14"/>
        <v>0.005516776413</v>
      </c>
      <c r="BI26" s="215">
        <f t="shared" si="107"/>
        <v>-0.004993118219</v>
      </c>
      <c r="BJ26" s="166">
        <f t="shared" si="9"/>
        <v>0.002955782752</v>
      </c>
    </row>
    <row r="27">
      <c r="A27" s="208" t="s">
        <v>1528</v>
      </c>
      <c r="B27" s="209">
        <v>186.0423</v>
      </c>
      <c r="C27" s="209">
        <v>201.5459</v>
      </c>
      <c r="D27" s="209">
        <v>178.2906</v>
      </c>
      <c r="E27" s="209">
        <v>178.2906</v>
      </c>
      <c r="F27" s="180">
        <v>178.2906</v>
      </c>
      <c r="G27" s="166">
        <v>5302.566</v>
      </c>
      <c r="H27" s="181">
        <f t="shared" ref="H27:I27" si="112">(F27-F26)/F26</f>
        <v>0</v>
      </c>
      <c r="I27" s="181">
        <f t="shared" si="112"/>
        <v>0.01787541667</v>
      </c>
      <c r="J27" s="181">
        <f t="shared" si="96"/>
        <v>0.03572661825</v>
      </c>
      <c r="K27" s="181">
        <f t="shared" si="97"/>
        <v>-0.03572661825</v>
      </c>
      <c r="L27" s="166">
        <v>138162.0</v>
      </c>
      <c r="M27" s="166">
        <v>2.725E9</v>
      </c>
      <c r="N27" s="7">
        <f t="shared" si="2"/>
        <v>0.00005070165138</v>
      </c>
      <c r="P27" s="208">
        <v>43097.0</v>
      </c>
      <c r="Q27" s="209">
        <v>925.0</v>
      </c>
      <c r="R27" s="209">
        <v>930.0</v>
      </c>
      <c r="S27" s="209">
        <v>920.0</v>
      </c>
      <c r="T27" s="209">
        <v>930.0</v>
      </c>
      <c r="U27" s="180">
        <v>930.0</v>
      </c>
      <c r="V27" s="166">
        <v>6314.046</v>
      </c>
      <c r="W27" s="181">
        <f t="shared" ref="W27:X27" si="113">(U27-U26)/U26</f>
        <v>0.01086956522</v>
      </c>
      <c r="X27" s="181">
        <f t="shared" si="113"/>
        <v>0.005875423061</v>
      </c>
      <c r="Y27" s="181">
        <f t="shared" si="99"/>
        <v>0.01066956756</v>
      </c>
      <c r="Z27" s="181">
        <f t="shared" si="100"/>
        <v>0.0001999976564</v>
      </c>
      <c r="AA27" s="166">
        <v>1.25555E7</v>
      </c>
      <c r="AB27" s="166">
        <v>2.725E9</v>
      </c>
      <c r="AC27" s="7">
        <f t="shared" si="4"/>
        <v>0.004607522936</v>
      </c>
      <c r="AE27" s="208">
        <v>43462.0</v>
      </c>
      <c r="AF27" s="209">
        <v>570.0</v>
      </c>
      <c r="AG27" s="209">
        <v>670.0</v>
      </c>
      <c r="AH27" s="209">
        <v>510.0</v>
      </c>
      <c r="AI27" s="209">
        <v>670.0</v>
      </c>
      <c r="AJ27" s="180">
        <v>670.0</v>
      </c>
      <c r="AK27" s="166">
        <v>6194.498</v>
      </c>
      <c r="AL27" s="181">
        <f t="shared" ref="AL27:AM27" si="114">(AJ27-AJ26)/AJ26</f>
        <v>0.1754385965</v>
      </c>
      <c r="AM27" s="181">
        <f t="shared" si="114"/>
        <v>0.0006227139895</v>
      </c>
      <c r="AN27" s="181">
        <f t="shared" si="102"/>
        <v>0.0002961956249</v>
      </c>
      <c r="AO27" s="181">
        <f t="shared" si="103"/>
        <v>0.1751424009</v>
      </c>
      <c r="AP27" s="166">
        <v>2.70378E7</v>
      </c>
      <c r="AQ27" s="166">
        <v>2.725E9</v>
      </c>
      <c r="AR27" s="7">
        <f t="shared" si="6"/>
        <v>0.00992212844</v>
      </c>
      <c r="AT27" s="208">
        <v>43826.0</v>
      </c>
      <c r="AU27" s="209">
        <v>855.0</v>
      </c>
      <c r="AV27" s="209">
        <v>875.0</v>
      </c>
      <c r="AW27" s="209">
        <v>855.0</v>
      </c>
      <c r="AX27" s="209">
        <v>865.0</v>
      </c>
      <c r="AY27" s="180">
        <v>865.0</v>
      </c>
      <c r="AZ27" s="166">
        <v>6329.314</v>
      </c>
      <c r="BA27" s="181">
        <f t="shared" ref="BA27:BB27" si="115">(AY27-AY26)/AY26</f>
        <v>0.005813953488</v>
      </c>
      <c r="BB27" s="181">
        <f t="shared" si="115"/>
        <v>0.001562004753</v>
      </c>
      <c r="BC27" s="181">
        <f t="shared" si="105"/>
        <v>-0.0002217807766</v>
      </c>
      <c r="BD27" s="181">
        <f t="shared" si="106"/>
        <v>0.006035734265</v>
      </c>
      <c r="BE27" s="166">
        <v>25800.0</v>
      </c>
      <c r="BF27" s="166">
        <v>2.725E9</v>
      </c>
      <c r="BG27" s="166">
        <f t="shared" si="8"/>
        <v>0.000009467889908</v>
      </c>
      <c r="BH27" s="188">
        <f t="shared" si="14"/>
        <v>0.0480305288</v>
      </c>
      <c r="BI27" s="215">
        <f t="shared" si="107"/>
        <v>0.03641287864</v>
      </c>
      <c r="BJ27" s="166">
        <f t="shared" si="9"/>
        <v>0.003647455229</v>
      </c>
    </row>
    <row r="28">
      <c r="A28" s="208" t="s">
        <v>1532</v>
      </c>
      <c r="B28" s="209">
        <v>189.143</v>
      </c>
      <c r="C28" s="209">
        <v>189.143</v>
      </c>
      <c r="D28" s="209">
        <v>189.143</v>
      </c>
      <c r="E28" s="209">
        <v>189.143</v>
      </c>
      <c r="F28" s="180">
        <v>189.143</v>
      </c>
      <c r="G28" s="166">
        <v>5296.711</v>
      </c>
      <c r="H28" s="181">
        <f t="shared" ref="H28:I28" si="116">(F28-F27)/F27</f>
        <v>0.06086916528</v>
      </c>
      <c r="I28" s="181">
        <f t="shared" si="116"/>
        <v>-0.00110418239</v>
      </c>
      <c r="J28" s="181">
        <f t="shared" si="96"/>
        <v>0.02260247223</v>
      </c>
      <c r="K28" s="181">
        <f t="shared" si="97"/>
        <v>0.03826669305</v>
      </c>
      <c r="L28" s="166">
        <v>129.0</v>
      </c>
      <c r="M28" s="166">
        <v>2.725E9</v>
      </c>
      <c r="N28" s="7">
        <f t="shared" si="2"/>
        <v>0.00000004733944954</v>
      </c>
      <c r="P28" s="208">
        <v>43098.0</v>
      </c>
      <c r="Q28" s="209">
        <v>930.0</v>
      </c>
      <c r="R28" s="209">
        <v>995.0</v>
      </c>
      <c r="S28" s="209">
        <v>930.0</v>
      </c>
      <c r="T28" s="209">
        <v>995.0</v>
      </c>
      <c r="U28" s="180">
        <v>995.0</v>
      </c>
      <c r="V28" s="166">
        <v>6355.654</v>
      </c>
      <c r="W28" s="181">
        <f t="shared" ref="W28:X28" si="117">(U28-U27)/U27</f>
        <v>0.06989247312</v>
      </c>
      <c r="X28" s="181">
        <f t="shared" si="117"/>
        <v>0.006589752434</v>
      </c>
      <c r="Y28" s="181">
        <f t="shared" si="99"/>
        <v>0.01167157095</v>
      </c>
      <c r="Z28" s="181">
        <f t="shared" si="100"/>
        <v>0.05822090217</v>
      </c>
      <c r="AA28" s="166">
        <v>2.10867E7</v>
      </c>
      <c r="AB28" s="166">
        <v>2.725E9</v>
      </c>
      <c r="AC28" s="7">
        <f t="shared" si="4"/>
        <v>0.007738238532</v>
      </c>
      <c r="AE28" s="208">
        <v>43465.0</v>
      </c>
      <c r="AF28" s="209">
        <v>670.0</v>
      </c>
      <c r="AG28" s="209">
        <v>670.0</v>
      </c>
      <c r="AH28" s="209">
        <v>670.0</v>
      </c>
      <c r="AI28" s="209">
        <v>670.0</v>
      </c>
      <c r="AJ28" s="180">
        <v>670.0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0.000184</v>
      </c>
      <c r="AO28" s="181">
        <f t="shared" si="103"/>
        <v>-0.000184</v>
      </c>
      <c r="AP28" s="166">
        <v>0.0</v>
      </c>
      <c r="AQ28" s="166">
        <v>2.725E9</v>
      </c>
      <c r="AR28" s="7">
        <f t="shared" si="6"/>
        <v>0</v>
      </c>
      <c r="AT28" s="208">
        <v>43829.0</v>
      </c>
      <c r="AU28" s="209">
        <v>875.0</v>
      </c>
      <c r="AV28" s="209">
        <v>900.0</v>
      </c>
      <c r="AW28" s="209">
        <v>835.0</v>
      </c>
      <c r="AX28" s="209">
        <v>860.0</v>
      </c>
      <c r="AY28" s="180">
        <v>860.0</v>
      </c>
      <c r="AZ28" s="166">
        <v>6299.539</v>
      </c>
      <c r="BA28" s="181">
        <f t="shared" ref="BA28:BB28" si="119">(AY28-AY27)/AY27</f>
        <v>-0.005780346821</v>
      </c>
      <c r="BB28" s="181">
        <f t="shared" si="119"/>
        <v>-0.004704301288</v>
      </c>
      <c r="BC28" s="181">
        <f t="shared" si="105"/>
        <v>-0.0002948709702</v>
      </c>
      <c r="BD28" s="181">
        <f t="shared" si="106"/>
        <v>-0.005485475851</v>
      </c>
      <c r="BE28" s="166">
        <v>3455900.0</v>
      </c>
      <c r="BF28" s="166">
        <v>2.725E9</v>
      </c>
      <c r="BG28" s="166">
        <f t="shared" si="8"/>
        <v>0.001268220183</v>
      </c>
      <c r="BH28" s="188">
        <f t="shared" si="14"/>
        <v>0.0312453229</v>
      </c>
      <c r="BI28" s="215">
        <f t="shared" si="107"/>
        <v>0.02270452984</v>
      </c>
      <c r="BJ28" s="166">
        <f t="shared" si="9"/>
        <v>0.002251626514</v>
      </c>
    </row>
    <row r="29">
      <c r="A29" s="216">
        <v>42795.0</v>
      </c>
      <c r="B29" s="217">
        <v>189.143</v>
      </c>
      <c r="C29" s="217">
        <v>189.143</v>
      </c>
      <c r="D29" s="217">
        <v>172.0892</v>
      </c>
      <c r="E29" s="217">
        <v>172.0892</v>
      </c>
      <c r="F29" s="191">
        <v>172.0892</v>
      </c>
      <c r="G29" s="190">
        <v>5275.971</v>
      </c>
      <c r="H29" s="192">
        <f t="shared" ref="H29:I29" si="120">(F29-F28)/F28</f>
        <v>-0.09016352707</v>
      </c>
      <c r="I29" s="192">
        <f t="shared" si="120"/>
        <v>-0.003915637459</v>
      </c>
      <c r="J29" s="192">
        <f t="shared" si="96"/>
        <v>0.0206583876</v>
      </c>
      <c r="K29" s="192">
        <f t="shared" si="97"/>
        <v>-0.1108219147</v>
      </c>
      <c r="L29" s="190">
        <v>104234.0</v>
      </c>
      <c r="M29" s="190">
        <v>2.725E9</v>
      </c>
      <c r="N29" s="193">
        <f t="shared" si="2"/>
        <v>0.00003825100917</v>
      </c>
      <c r="O29" s="193"/>
      <c r="P29" s="216">
        <v>43102.0</v>
      </c>
      <c r="Q29" s="217">
        <v>980.0</v>
      </c>
      <c r="R29" s="217">
        <v>980.0</v>
      </c>
      <c r="S29" s="217">
        <v>960.0</v>
      </c>
      <c r="T29" s="217">
        <v>965.0</v>
      </c>
      <c r="U29" s="191">
        <v>965.0</v>
      </c>
      <c r="V29" s="190">
        <v>6339.238</v>
      </c>
      <c r="W29" s="192">
        <f t="shared" ref="W29:X29" si="121">(U29-U28)/U28</f>
        <v>-0.03015075377</v>
      </c>
      <c r="X29" s="192">
        <f t="shared" si="121"/>
        <v>-0.002582897055</v>
      </c>
      <c r="Y29" s="192">
        <f t="shared" si="99"/>
        <v>-0.001195078774</v>
      </c>
      <c r="Z29" s="192">
        <f t="shared" si="100"/>
        <v>-0.02895567499</v>
      </c>
      <c r="AA29" s="190">
        <v>3.58665E7</v>
      </c>
      <c r="AB29" s="190">
        <v>2.725E9</v>
      </c>
      <c r="AC29" s="193">
        <f t="shared" si="4"/>
        <v>0.01316201835</v>
      </c>
      <c r="AD29" s="193"/>
      <c r="AE29" s="216">
        <v>43467.0</v>
      </c>
      <c r="AF29" s="217">
        <v>590.0</v>
      </c>
      <c r="AG29" s="217">
        <v>670.0</v>
      </c>
      <c r="AH29" s="217">
        <v>570.0</v>
      </c>
      <c r="AI29" s="217">
        <v>585.0</v>
      </c>
      <c r="AJ29" s="191">
        <v>585.0</v>
      </c>
      <c r="AK29" s="190">
        <v>6181.175</v>
      </c>
      <c r="AL29" s="192">
        <f t="shared" ref="AL29:AM29" si="122">(AJ29-AJ28)/AJ28</f>
        <v>-0.1268656716</v>
      </c>
      <c r="AM29" s="192">
        <f t="shared" si="122"/>
        <v>-0.002150779611</v>
      </c>
      <c r="AN29" s="192">
        <f t="shared" si="102"/>
        <v>-0.0002035102641</v>
      </c>
      <c r="AO29" s="192">
        <f t="shared" si="103"/>
        <v>-0.1266621614</v>
      </c>
      <c r="AP29" s="190">
        <v>590800.0</v>
      </c>
      <c r="AQ29" s="190">
        <v>2.725E9</v>
      </c>
      <c r="AR29" s="193">
        <f t="shared" si="6"/>
        <v>0.0002168073394</v>
      </c>
      <c r="AS29" s="193"/>
      <c r="AT29" s="216">
        <v>43832.0</v>
      </c>
      <c r="AU29" s="217">
        <v>830.0</v>
      </c>
      <c r="AV29" s="217">
        <v>830.0</v>
      </c>
      <c r="AW29" s="217">
        <v>820.0</v>
      </c>
      <c r="AX29" s="217">
        <v>820.0</v>
      </c>
      <c r="AY29" s="191">
        <v>820.0</v>
      </c>
      <c r="AZ29" s="190">
        <v>6283.581</v>
      </c>
      <c r="BA29" s="192">
        <f t="shared" ref="BA29:BB29" si="123">(AY29-AY28)/AY28</f>
        <v>-0.04651162791</v>
      </c>
      <c r="BB29" s="192">
        <f t="shared" si="123"/>
        <v>-0.002533201239</v>
      </c>
      <c r="BC29" s="192">
        <f t="shared" si="105"/>
        <v>-0.0002695472593</v>
      </c>
      <c r="BD29" s="192">
        <f t="shared" si="106"/>
        <v>-0.04624208065</v>
      </c>
      <c r="BE29" s="190">
        <v>23200.0</v>
      </c>
      <c r="BF29" s="190">
        <v>2.725E9</v>
      </c>
      <c r="BG29" s="190">
        <f t="shared" si="8"/>
        <v>0.000008513761468</v>
      </c>
      <c r="BH29" s="202">
        <f t="shared" si="14"/>
        <v>-0.0734228951</v>
      </c>
      <c r="BI29" s="219">
        <f t="shared" si="107"/>
        <v>-0.07817045792</v>
      </c>
      <c r="BJ29" s="190">
        <f t="shared" si="9"/>
        <v>0.003356397615</v>
      </c>
    </row>
    <row r="30">
      <c r="A30" s="208">
        <v>42826.0</v>
      </c>
      <c r="B30" s="209">
        <v>172.0892</v>
      </c>
      <c r="C30" s="209">
        <v>172.0892</v>
      </c>
      <c r="D30" s="209">
        <v>172.0892</v>
      </c>
      <c r="E30" s="209">
        <v>172.0892</v>
      </c>
      <c r="F30" s="180">
        <v>172.0892</v>
      </c>
      <c r="G30" s="166">
        <v>5301.183</v>
      </c>
      <c r="H30" s="181">
        <f t="shared" ref="H30:I30" si="124">(F30-F29)/F29</f>
        <v>0</v>
      </c>
      <c r="I30" s="181">
        <f t="shared" si="124"/>
        <v>0.004778646433</v>
      </c>
      <c r="J30" s="181">
        <f t="shared" si="96"/>
        <v>0.02667037189</v>
      </c>
      <c r="K30" s="181">
        <f t="shared" si="97"/>
        <v>-0.02667037189</v>
      </c>
      <c r="L30" s="166">
        <v>0.0</v>
      </c>
      <c r="M30" s="166">
        <v>2.725E9</v>
      </c>
      <c r="N30" s="7">
        <f t="shared" si="2"/>
        <v>0</v>
      </c>
      <c r="P30" s="208">
        <v>43103.0</v>
      </c>
      <c r="Q30" s="209">
        <v>970.0</v>
      </c>
      <c r="R30" s="209">
        <v>975.0</v>
      </c>
      <c r="S30" s="209">
        <v>945.0</v>
      </c>
      <c r="T30" s="209">
        <v>970.0</v>
      </c>
      <c r="U30" s="180">
        <v>970.0</v>
      </c>
      <c r="V30" s="166">
        <v>6251.479</v>
      </c>
      <c r="W30" s="181">
        <f t="shared" ref="W30:X30" si="125">(U30-U29)/U29</f>
        <v>0.00518134715</v>
      </c>
      <c r="X30" s="181">
        <f t="shared" si="125"/>
        <v>-0.01384377744</v>
      </c>
      <c r="Y30" s="181">
        <f t="shared" si="99"/>
        <v>-0.01699092964</v>
      </c>
      <c r="Z30" s="181">
        <f t="shared" si="100"/>
        <v>0.02217227679</v>
      </c>
      <c r="AA30" s="166">
        <v>1.69189E7</v>
      </c>
      <c r="AB30" s="166">
        <v>2.725E9</v>
      </c>
      <c r="AC30" s="7">
        <f t="shared" si="4"/>
        <v>0.006208770642</v>
      </c>
      <c r="AE30" s="208">
        <v>43468.0</v>
      </c>
      <c r="AF30" s="209">
        <v>575.0</v>
      </c>
      <c r="AG30" s="209">
        <v>575.0</v>
      </c>
      <c r="AH30" s="209">
        <v>545.0</v>
      </c>
      <c r="AI30" s="209">
        <v>550.0</v>
      </c>
      <c r="AJ30" s="180">
        <v>550.0</v>
      </c>
      <c r="AK30" s="166">
        <v>6221.01</v>
      </c>
      <c r="AL30" s="181">
        <f t="shared" ref="AL30:AM30" si="126">(AJ30-AJ29)/AJ29</f>
        <v>-0.05982905983</v>
      </c>
      <c r="AM30" s="181">
        <f t="shared" si="126"/>
        <v>0.006444567578</v>
      </c>
      <c r="AN30" s="181">
        <f t="shared" si="102"/>
        <v>0.00134513063</v>
      </c>
      <c r="AO30" s="181">
        <f t="shared" si="103"/>
        <v>-0.06117419046</v>
      </c>
      <c r="AP30" s="166">
        <v>585100.0</v>
      </c>
      <c r="AQ30" s="166">
        <v>2.725E9</v>
      </c>
      <c r="AR30" s="7">
        <f t="shared" si="6"/>
        <v>0.0002147155963</v>
      </c>
      <c r="AT30" s="208">
        <v>43833.0</v>
      </c>
      <c r="AU30" s="209">
        <v>810.0</v>
      </c>
      <c r="AV30" s="209">
        <v>855.0</v>
      </c>
      <c r="AW30" s="209">
        <v>810.0</v>
      </c>
      <c r="AX30" s="209">
        <v>830.0</v>
      </c>
      <c r="AY30" s="180">
        <v>830.0</v>
      </c>
      <c r="AZ30" s="166">
        <v>6323.466</v>
      </c>
      <c r="BA30" s="181">
        <f t="shared" ref="BA30:BB30" si="127">(AY30-AY29)/AY29</f>
        <v>0.01219512195</v>
      </c>
      <c r="BB30" s="181">
        <f t="shared" si="127"/>
        <v>0.006347495162</v>
      </c>
      <c r="BC30" s="181">
        <f t="shared" si="105"/>
        <v>-0.0001659628164</v>
      </c>
      <c r="BD30" s="181">
        <f t="shared" si="106"/>
        <v>0.01236108477</v>
      </c>
      <c r="BE30" s="166">
        <v>48800.0</v>
      </c>
      <c r="BF30" s="166">
        <v>2.725E9</v>
      </c>
      <c r="BG30" s="166">
        <f t="shared" si="8"/>
        <v>0.00001790825688</v>
      </c>
      <c r="BH30" s="188">
        <f t="shared" si="14"/>
        <v>-0.01061314768</v>
      </c>
      <c r="BI30" s="215">
        <f t="shared" si="107"/>
        <v>-0.0133278002</v>
      </c>
      <c r="BJ30" s="166">
        <f t="shared" si="9"/>
        <v>0.001610348624</v>
      </c>
    </row>
    <row r="31">
      <c r="A31" s="208">
        <v>42856.0</v>
      </c>
      <c r="B31" s="209">
        <v>172.0892</v>
      </c>
      <c r="C31" s="209">
        <v>172.0892</v>
      </c>
      <c r="D31" s="209">
        <v>172.0892</v>
      </c>
      <c r="E31" s="209">
        <v>172.0892</v>
      </c>
      <c r="F31" s="180">
        <v>172.0892</v>
      </c>
      <c r="G31" s="166">
        <v>5325.504</v>
      </c>
      <c r="H31" s="181">
        <f t="shared" ref="H31:I31" si="128">(F31-F30)/F30</f>
        <v>0</v>
      </c>
      <c r="I31" s="181">
        <f t="shared" si="128"/>
        <v>0.004587843883</v>
      </c>
      <c r="J31" s="181">
        <f t="shared" si="96"/>
        <v>0.0265384344</v>
      </c>
      <c r="K31" s="181">
        <f t="shared" si="97"/>
        <v>-0.0265384344</v>
      </c>
      <c r="L31" s="166">
        <v>1935.0</v>
      </c>
      <c r="M31" s="166">
        <v>2.725E9</v>
      </c>
      <c r="N31" s="7">
        <f t="shared" si="2"/>
        <v>0.0000007100917431</v>
      </c>
      <c r="P31" s="208">
        <v>43104.0</v>
      </c>
      <c r="Q31" s="209">
        <v>970.0</v>
      </c>
      <c r="R31" s="209">
        <v>990.0</v>
      </c>
      <c r="S31" s="209">
        <v>930.0</v>
      </c>
      <c r="T31" s="209">
        <v>990.0</v>
      </c>
      <c r="U31" s="180">
        <v>990.0</v>
      </c>
      <c r="V31" s="166">
        <v>6292.321</v>
      </c>
      <c r="W31" s="181">
        <f t="shared" ref="W31:X31" si="129">(U31-U30)/U30</f>
        <v>0.0206185567</v>
      </c>
      <c r="X31" s="181">
        <f t="shared" si="129"/>
        <v>0.00653317399</v>
      </c>
      <c r="Y31" s="181">
        <f t="shared" si="99"/>
        <v>0.01159220729</v>
      </c>
      <c r="Z31" s="181">
        <f t="shared" si="100"/>
        <v>0.009026349415</v>
      </c>
      <c r="AA31" s="166">
        <v>2.03913E7</v>
      </c>
      <c r="AB31" s="166">
        <v>2.725E9</v>
      </c>
      <c r="AC31" s="7">
        <f t="shared" si="4"/>
        <v>0.007483045872</v>
      </c>
      <c r="AE31" s="208">
        <v>43469.0</v>
      </c>
      <c r="AF31" s="209">
        <v>550.0</v>
      </c>
      <c r="AG31" s="209">
        <v>560.0</v>
      </c>
      <c r="AH31" s="209">
        <v>550.0</v>
      </c>
      <c r="AI31" s="209">
        <v>550.0</v>
      </c>
      <c r="AJ31" s="180">
        <v>550.0</v>
      </c>
      <c r="AK31" s="166">
        <v>6274.54</v>
      </c>
      <c r="AL31" s="181">
        <f t="shared" ref="AL31:AM31" si="130">(AJ31-AJ30)/AJ30</f>
        <v>0</v>
      </c>
      <c r="AM31" s="181">
        <f t="shared" si="130"/>
        <v>0.008604712097</v>
      </c>
      <c r="AN31" s="181">
        <f t="shared" si="102"/>
        <v>0.001734328188</v>
      </c>
      <c r="AO31" s="181">
        <f t="shared" si="103"/>
        <v>-0.001734328188</v>
      </c>
      <c r="AP31" s="166">
        <v>45500.0</v>
      </c>
      <c r="AQ31" s="166">
        <v>2.725E9</v>
      </c>
      <c r="AR31" s="7">
        <f t="shared" si="6"/>
        <v>0.00001669724771</v>
      </c>
      <c r="AT31" s="208">
        <v>43836.0</v>
      </c>
      <c r="AU31" s="209">
        <v>855.0</v>
      </c>
      <c r="AV31" s="209">
        <v>880.0</v>
      </c>
      <c r="AW31" s="209">
        <v>810.0</v>
      </c>
      <c r="AX31" s="209">
        <v>860.0</v>
      </c>
      <c r="AY31" s="180">
        <v>860.0</v>
      </c>
      <c r="AZ31" s="166">
        <v>6257.403</v>
      </c>
      <c r="BA31" s="181">
        <f t="shared" ref="BA31:BB31" si="131">(AY31-AY30)/AY30</f>
        <v>0.03614457831</v>
      </c>
      <c r="BB31" s="181">
        <f t="shared" si="131"/>
        <v>-0.01044727686</v>
      </c>
      <c r="BC31" s="181">
        <f t="shared" si="105"/>
        <v>-0.0003618570373</v>
      </c>
      <c r="BD31" s="181">
        <f t="shared" si="106"/>
        <v>0.03650643535</v>
      </c>
      <c r="BE31" s="166">
        <v>2880900.0</v>
      </c>
      <c r="BF31" s="166">
        <v>2.725E9</v>
      </c>
      <c r="BG31" s="166">
        <f t="shared" si="8"/>
        <v>0.001057211009</v>
      </c>
      <c r="BH31" s="188">
        <f t="shared" si="14"/>
        <v>0.01419078375</v>
      </c>
      <c r="BI31" s="215">
        <f t="shared" si="107"/>
        <v>0.004315005544</v>
      </c>
      <c r="BJ31" s="166">
        <f t="shared" si="9"/>
        <v>0.002139416055</v>
      </c>
    </row>
    <row r="32">
      <c r="A32" s="208">
        <v>42887.0</v>
      </c>
      <c r="B32" s="209">
        <v>193.7941</v>
      </c>
      <c r="C32" s="209">
        <v>213.9487</v>
      </c>
      <c r="D32" s="209">
        <v>178.2906</v>
      </c>
      <c r="E32" s="209">
        <v>210.848</v>
      </c>
      <c r="F32" s="180">
        <v>210.848</v>
      </c>
      <c r="G32" s="166">
        <v>5347.022</v>
      </c>
      <c r="H32" s="181">
        <f t="shared" ref="H32:I32" si="132">(F32-F31)/F31</f>
        <v>0.2252250577</v>
      </c>
      <c r="I32" s="181">
        <f t="shared" si="132"/>
        <v>0.004040556537</v>
      </c>
      <c r="J32" s="181">
        <f t="shared" si="96"/>
        <v>0.02615999232</v>
      </c>
      <c r="K32" s="181">
        <f t="shared" si="97"/>
        <v>0.1990650654</v>
      </c>
      <c r="L32" s="166">
        <v>691455.0</v>
      </c>
      <c r="M32" s="166">
        <v>2.725E9</v>
      </c>
      <c r="N32" s="7">
        <f t="shared" si="2"/>
        <v>0.0002537449541</v>
      </c>
      <c r="P32" s="208">
        <v>43105.0</v>
      </c>
      <c r="Q32" s="209">
        <v>980.0</v>
      </c>
      <c r="R32" s="209">
        <v>1100.0</v>
      </c>
      <c r="S32" s="209">
        <v>950.0</v>
      </c>
      <c r="T32" s="209">
        <v>1095.0</v>
      </c>
      <c r="U32" s="180">
        <v>1095.0</v>
      </c>
      <c r="V32" s="166">
        <v>6353.738</v>
      </c>
      <c r="W32" s="181">
        <f t="shared" ref="W32:X32" si="133">(U32-U31)/U31</f>
        <v>0.1060606061</v>
      </c>
      <c r="X32" s="181">
        <f t="shared" si="133"/>
        <v>0.009760627279</v>
      </c>
      <c r="Y32" s="181">
        <f t="shared" si="99"/>
        <v>0.01611941734</v>
      </c>
      <c r="Z32" s="181">
        <f t="shared" si="100"/>
        <v>0.08994118872</v>
      </c>
      <c r="AA32" s="166">
        <v>1.36542E7</v>
      </c>
      <c r="AB32" s="166">
        <v>2.725E9</v>
      </c>
      <c r="AC32" s="7">
        <f t="shared" si="4"/>
        <v>0.005010715596</v>
      </c>
      <c r="AE32" s="208">
        <v>43472.0</v>
      </c>
      <c r="AF32" s="209">
        <v>560.0</v>
      </c>
      <c r="AG32" s="209">
        <v>565.0</v>
      </c>
      <c r="AH32" s="209">
        <v>545.0</v>
      </c>
      <c r="AI32" s="209">
        <v>550.0</v>
      </c>
      <c r="AJ32" s="180">
        <v>550.0</v>
      </c>
      <c r="AK32" s="166">
        <v>6287.224</v>
      </c>
      <c r="AL32" s="181">
        <f t="shared" ref="AL32:AM32" si="134">(AJ32-AJ31)/AJ31</f>
        <v>0</v>
      </c>
      <c r="AM32" s="181">
        <f t="shared" si="134"/>
        <v>0.002021502772</v>
      </c>
      <c r="AN32" s="181">
        <f t="shared" si="102"/>
        <v>0.0005482181973</v>
      </c>
      <c r="AO32" s="181">
        <f t="shared" si="103"/>
        <v>-0.0005482181973</v>
      </c>
      <c r="AP32" s="166">
        <v>515900.0</v>
      </c>
      <c r="AQ32" s="166">
        <v>2.725E9</v>
      </c>
      <c r="AR32" s="7">
        <f t="shared" si="6"/>
        <v>0.0001893211009</v>
      </c>
      <c r="AT32" s="208">
        <v>43837.0</v>
      </c>
      <c r="AU32" s="209">
        <v>860.0</v>
      </c>
      <c r="AV32" s="209">
        <v>860.0</v>
      </c>
      <c r="AW32" s="209">
        <v>810.0</v>
      </c>
      <c r="AX32" s="209">
        <v>815.0</v>
      </c>
      <c r="AY32" s="180">
        <v>815.0</v>
      </c>
      <c r="AZ32" s="166">
        <v>6279.346</v>
      </c>
      <c r="BA32" s="181">
        <f t="shared" ref="BA32:BB32" si="135">(AY32-AY31)/AY31</f>
        <v>-0.0523255814</v>
      </c>
      <c r="BB32" s="181">
        <f t="shared" si="135"/>
        <v>0.003506726353</v>
      </c>
      <c r="BC32" s="181">
        <f t="shared" si="105"/>
        <v>-0.0001990975438</v>
      </c>
      <c r="BD32" s="181">
        <f t="shared" si="106"/>
        <v>-0.05212648385</v>
      </c>
      <c r="BE32" s="166">
        <v>448400.0</v>
      </c>
      <c r="BF32" s="166">
        <v>2.725E9</v>
      </c>
      <c r="BG32" s="166">
        <f t="shared" si="8"/>
        <v>0.0001645504587</v>
      </c>
      <c r="BH32" s="200">
        <f t="shared" si="14"/>
        <v>0.06974002059</v>
      </c>
      <c r="BI32" s="215">
        <f t="shared" si="107"/>
        <v>0.05908288802</v>
      </c>
      <c r="BJ32" s="166">
        <f t="shared" si="9"/>
        <v>0.001404583028</v>
      </c>
    </row>
    <row r="33">
      <c r="A33" s="208">
        <v>42979.0</v>
      </c>
      <c r="B33" s="209">
        <v>210.848</v>
      </c>
      <c r="C33" s="209">
        <v>263.56</v>
      </c>
      <c r="D33" s="209">
        <v>210.848</v>
      </c>
      <c r="E33" s="209">
        <v>263.56</v>
      </c>
      <c r="F33" s="180">
        <v>263.56</v>
      </c>
      <c r="G33" s="166">
        <v>5316.364</v>
      </c>
      <c r="H33" s="181">
        <f t="shared" ref="H33:I33" si="136">(F33-F32)/F32</f>
        <v>0.25</v>
      </c>
      <c r="I33" s="181">
        <f t="shared" si="136"/>
        <v>-0.005733658848</v>
      </c>
      <c r="J33" s="181">
        <f t="shared" si="96"/>
        <v>0.01940124944</v>
      </c>
      <c r="K33" s="181">
        <f t="shared" si="97"/>
        <v>0.2305987506</v>
      </c>
      <c r="L33" s="166">
        <v>2456086.0</v>
      </c>
      <c r="M33" s="166">
        <v>2.725E9</v>
      </c>
      <c r="N33" s="7">
        <f t="shared" si="2"/>
        <v>0.0009013159633</v>
      </c>
      <c r="P33" s="208">
        <v>43108.0</v>
      </c>
      <c r="Q33" s="209">
        <v>1095.0</v>
      </c>
      <c r="R33" s="209">
        <v>1145.0</v>
      </c>
      <c r="S33" s="209">
        <v>1010.0</v>
      </c>
      <c r="T33" s="209">
        <v>1100.0</v>
      </c>
      <c r="U33" s="180">
        <v>1100.0</v>
      </c>
      <c r="V33" s="166">
        <v>6385.404</v>
      </c>
      <c r="W33" s="181">
        <f t="shared" ref="W33:X33" si="137">(U33-U32)/U32</f>
        <v>0.004566210046</v>
      </c>
      <c r="X33" s="181">
        <f t="shared" si="137"/>
        <v>0.00498383786</v>
      </c>
      <c r="Y33" s="181">
        <f t="shared" si="99"/>
        <v>0.00941892406</v>
      </c>
      <c r="Z33" s="181">
        <f t="shared" si="100"/>
        <v>-0.004852714014</v>
      </c>
      <c r="AA33" s="166">
        <v>2.51295E7</v>
      </c>
      <c r="AB33" s="166">
        <v>2.725E9</v>
      </c>
      <c r="AC33" s="7">
        <f t="shared" si="4"/>
        <v>0.009221834862</v>
      </c>
      <c r="AE33" s="208">
        <v>43473.0</v>
      </c>
      <c r="AF33" s="209">
        <v>550.0</v>
      </c>
      <c r="AG33" s="209">
        <v>550.0</v>
      </c>
      <c r="AH33" s="209">
        <v>525.0</v>
      </c>
      <c r="AI33" s="209">
        <v>530.0</v>
      </c>
      <c r="AJ33" s="180">
        <v>530.0</v>
      </c>
      <c r="AK33" s="166">
        <v>6262.847</v>
      </c>
      <c r="AL33" s="181">
        <f t="shared" ref="AL33:AM33" si="138">(AJ33-AJ32)/AJ32</f>
        <v>-0.03636363636</v>
      </c>
      <c r="AM33" s="181">
        <f t="shared" si="138"/>
        <v>-0.003877227851</v>
      </c>
      <c r="AN33" s="181">
        <f t="shared" si="102"/>
        <v>-0.0005145678964</v>
      </c>
      <c r="AO33" s="181">
        <f t="shared" si="103"/>
        <v>-0.03584906847</v>
      </c>
      <c r="AP33" s="166">
        <v>181700.0</v>
      </c>
      <c r="AQ33" s="166">
        <v>2.725E9</v>
      </c>
      <c r="AR33" s="7">
        <f t="shared" si="6"/>
        <v>0.00006667889908</v>
      </c>
      <c r="AT33" s="208">
        <v>43838.0</v>
      </c>
      <c r="AU33" s="209">
        <v>815.0</v>
      </c>
      <c r="AV33" s="209">
        <v>840.0</v>
      </c>
      <c r="AW33" s="209">
        <v>815.0</v>
      </c>
      <c r="AX33" s="209">
        <v>815.0</v>
      </c>
      <c r="AY33" s="180">
        <v>815.0</v>
      </c>
      <c r="AZ33" s="166">
        <v>6225.686</v>
      </c>
      <c r="BA33" s="181">
        <f t="shared" ref="BA33:BB33" si="139">(AY33-AY32)/AY32</f>
        <v>0</v>
      </c>
      <c r="BB33" s="181">
        <f t="shared" si="139"/>
        <v>-0.008545475914</v>
      </c>
      <c r="BC33" s="181">
        <f t="shared" si="105"/>
        <v>-0.0003396744311</v>
      </c>
      <c r="BD33" s="181">
        <f t="shared" si="106"/>
        <v>0.0003396744311</v>
      </c>
      <c r="BE33" s="166">
        <v>5000.0</v>
      </c>
      <c r="BF33" s="166">
        <v>2.725E9</v>
      </c>
      <c r="BG33" s="166">
        <f t="shared" si="8"/>
        <v>0.000001834862385</v>
      </c>
      <c r="BH33" s="200">
        <f t="shared" si="14"/>
        <v>0.05455064342</v>
      </c>
      <c r="BI33" s="215">
        <f t="shared" si="107"/>
        <v>0.04755916063</v>
      </c>
      <c r="BJ33" s="166">
        <f t="shared" si="9"/>
        <v>0.002547916147</v>
      </c>
    </row>
    <row r="34">
      <c r="A34" s="208">
        <v>43009.0</v>
      </c>
      <c r="B34" s="209">
        <v>263.56</v>
      </c>
      <c r="C34" s="209">
        <v>328.6748</v>
      </c>
      <c r="D34" s="209">
        <v>263.56</v>
      </c>
      <c r="E34" s="209">
        <v>328.6748</v>
      </c>
      <c r="F34" s="180">
        <v>328.6748</v>
      </c>
      <c r="G34" s="166">
        <v>5309.924</v>
      </c>
      <c r="H34" s="181">
        <f t="shared" ref="H34:I34" si="140">(F34-F33)/F33</f>
        <v>0.2470587343</v>
      </c>
      <c r="I34" s="181">
        <f t="shared" si="140"/>
        <v>-0.001211354226</v>
      </c>
      <c r="J34" s="181">
        <f t="shared" si="96"/>
        <v>0.0225283643</v>
      </c>
      <c r="K34" s="181">
        <f t="shared" si="97"/>
        <v>0.22453037</v>
      </c>
      <c r="L34" s="166">
        <v>4564509.0</v>
      </c>
      <c r="M34" s="166">
        <v>2.725E9</v>
      </c>
      <c r="N34" s="7">
        <f t="shared" si="2"/>
        <v>0.001675049174</v>
      </c>
      <c r="P34" s="208">
        <v>43109.0</v>
      </c>
      <c r="Q34" s="209">
        <v>1065.0</v>
      </c>
      <c r="R34" s="209">
        <v>1065.0</v>
      </c>
      <c r="S34" s="209">
        <v>1025.0</v>
      </c>
      <c r="T34" s="209">
        <v>1025.0</v>
      </c>
      <c r="U34" s="180">
        <v>1025.0</v>
      </c>
      <c r="V34" s="166">
        <v>6373.144</v>
      </c>
      <c r="W34" s="181">
        <f t="shared" ref="W34:X34" si="141">(U34-U33)/U33</f>
        <v>-0.06818181818</v>
      </c>
      <c r="X34" s="181">
        <f t="shared" si="141"/>
        <v>-0.001920003809</v>
      </c>
      <c r="Y34" s="181">
        <f t="shared" si="99"/>
        <v>-0.0002652258225</v>
      </c>
      <c r="Z34" s="181">
        <f t="shared" si="100"/>
        <v>-0.06791659236</v>
      </c>
      <c r="AA34" s="166">
        <v>3.19974E7</v>
      </c>
      <c r="AB34" s="166">
        <v>2.725E9</v>
      </c>
      <c r="AC34" s="7">
        <f t="shared" si="4"/>
        <v>0.01174216514</v>
      </c>
      <c r="AE34" s="208">
        <v>43474.0</v>
      </c>
      <c r="AF34" s="209">
        <v>520.0</v>
      </c>
      <c r="AG34" s="209">
        <v>550.0</v>
      </c>
      <c r="AH34" s="209">
        <v>520.0</v>
      </c>
      <c r="AI34" s="209">
        <v>525.0</v>
      </c>
      <c r="AJ34" s="180">
        <v>525.0</v>
      </c>
      <c r="AK34" s="166">
        <v>6272.238</v>
      </c>
      <c r="AL34" s="181">
        <f t="shared" ref="AL34:AM34" si="142">(AJ34-AJ33)/AJ33</f>
        <v>-0.009433962264</v>
      </c>
      <c r="AM34" s="181">
        <f t="shared" si="142"/>
        <v>0.001499477793</v>
      </c>
      <c r="AN34" s="181">
        <f t="shared" si="102"/>
        <v>0.000454163913</v>
      </c>
      <c r="AO34" s="181">
        <f t="shared" si="103"/>
        <v>-0.009888126177</v>
      </c>
      <c r="AP34" s="166">
        <v>38300.0</v>
      </c>
      <c r="AQ34" s="166">
        <v>2.725E9</v>
      </c>
      <c r="AR34" s="7">
        <f t="shared" si="6"/>
        <v>0.00001405504587</v>
      </c>
      <c r="AT34" s="208">
        <v>43839.0</v>
      </c>
      <c r="AU34" s="209">
        <v>815.0</v>
      </c>
      <c r="AV34" s="209">
        <v>840.0</v>
      </c>
      <c r="AW34" s="209">
        <v>810.0</v>
      </c>
      <c r="AX34" s="209">
        <v>810.0</v>
      </c>
      <c r="AY34" s="180">
        <v>810.0</v>
      </c>
      <c r="AZ34" s="166">
        <v>6274.493</v>
      </c>
      <c r="BA34" s="181">
        <f t="shared" ref="BA34:BB34" si="143">(AY34-AY33)/AY33</f>
        <v>-0.006134969325</v>
      </c>
      <c r="BB34" s="181">
        <f t="shared" si="143"/>
        <v>0.007839617996</v>
      </c>
      <c r="BC34" s="181">
        <f t="shared" si="105"/>
        <v>-0.0001485586957</v>
      </c>
      <c r="BD34" s="181">
        <f t="shared" si="106"/>
        <v>-0.005986410629</v>
      </c>
      <c r="BE34" s="166">
        <v>724800.0</v>
      </c>
      <c r="BF34" s="166">
        <v>2.725E9</v>
      </c>
      <c r="BG34" s="166">
        <f t="shared" si="8"/>
        <v>0.0002659816514</v>
      </c>
      <c r="BH34" s="188">
        <f t="shared" si="14"/>
        <v>0.04082699612</v>
      </c>
      <c r="BI34" s="215">
        <f t="shared" si="107"/>
        <v>0.0351848102</v>
      </c>
      <c r="BJ34" s="166">
        <f t="shared" si="9"/>
        <v>0.003424312752</v>
      </c>
    </row>
    <row r="35" ht="14.25" customHeight="1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23/12/2016</v>
      </c>
      <c r="G37" s="161">
        <f t="shared" ref="G37:J37" si="144">H24</f>
        <v>0</v>
      </c>
      <c r="H37" s="161">
        <f t="shared" si="144"/>
        <v>-0.003007414429</v>
      </c>
      <c r="I37" s="161">
        <f t="shared" si="144"/>
        <v>0.02128641202</v>
      </c>
      <c r="J37" s="161">
        <f t="shared" si="144"/>
        <v>-0.02128641202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>
        <f t="shared" ref="U37:U47" si="150">P24</f>
        <v>43094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0.002428</v>
      </c>
      <c r="Y37" s="161">
        <f t="shared" si="145"/>
        <v>-0.002428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>
        <f t="shared" ref="AJ37:AJ47" si="152">AE24</f>
        <v>43459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-0.0008609140911</v>
      </c>
      <c r="AN37" s="161">
        <f t="shared" si="146"/>
        <v>0.0008609140911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>
        <f t="shared" ref="AY37:AY47" si="154">AT24</f>
        <v>43819</v>
      </c>
      <c r="AZ37" s="161">
        <f t="shared" ref="AZ37:BC37" si="147">BA24</f>
        <v>0</v>
      </c>
      <c r="BA37" s="161">
        <f t="shared" si="147"/>
        <v>0.005510781721</v>
      </c>
      <c r="BB37" s="161">
        <f t="shared" si="147"/>
        <v>-0.000175722242</v>
      </c>
      <c r="BC37" s="161">
        <f t="shared" si="147"/>
        <v>0.000175722242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27/12/2016</v>
      </c>
      <c r="G38" s="161">
        <f t="shared" ref="G38:J38" si="149">H25</f>
        <v>0.05263148961</v>
      </c>
      <c r="H38" s="161">
        <f t="shared" si="149"/>
        <v>0.01496707046</v>
      </c>
      <c r="I38" s="161">
        <f t="shared" si="149"/>
        <v>0.03371553465</v>
      </c>
      <c r="J38" s="161">
        <f t="shared" si="149"/>
        <v>0.01891595496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>
        <f t="shared" si="150"/>
        <v>43095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0.01508919799</v>
      </c>
      <c r="Y38" s="161">
        <f t="shared" si="151"/>
        <v>-0.01508919799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>
        <f t="shared" si="152"/>
        <v>43460</v>
      </c>
      <c r="AK38" s="161">
        <f t="shared" ref="AK38:AN38" si="153">AL25</f>
        <v>0</v>
      </c>
      <c r="AL38" s="161">
        <f t="shared" si="153"/>
        <v>0</v>
      </c>
      <c r="AM38" s="161">
        <f t="shared" si="153"/>
        <v>0.000184</v>
      </c>
      <c r="AN38" s="161">
        <f t="shared" si="153"/>
        <v>-0.000184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>
        <f t="shared" si="154"/>
        <v>43822</v>
      </c>
      <c r="AZ38" s="161">
        <f t="shared" ref="AZ38:BC38" si="155">BA25</f>
        <v>0.04142011834</v>
      </c>
      <c r="BA38" s="161">
        <f t="shared" si="155"/>
        <v>0.00342723187</v>
      </c>
      <c r="BB38" s="161">
        <f t="shared" si="155"/>
        <v>-0.0002000247675</v>
      </c>
      <c r="BC38" s="161">
        <f t="shared" si="155"/>
        <v>0.04162014311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28/12/2016</v>
      </c>
      <c r="G39" s="161">
        <f t="shared" ref="G39:J39" si="156">H26</f>
        <v>-0.04166633072</v>
      </c>
      <c r="H39" s="161">
        <f t="shared" si="156"/>
        <v>0.02086850087</v>
      </c>
      <c r="I39" s="161">
        <f t="shared" si="156"/>
        <v>0.03779629706</v>
      </c>
      <c r="J39" s="161">
        <f t="shared" si="156"/>
        <v>-0.07946262778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>
        <f t="shared" si="150"/>
        <v>43096</v>
      </c>
      <c r="V39" s="161">
        <f t="shared" ref="V39:Y39" si="157">W26</f>
        <v>0.01098901099</v>
      </c>
      <c r="W39" s="161">
        <f t="shared" si="157"/>
        <v>0</v>
      </c>
      <c r="X39" s="161">
        <f t="shared" si="157"/>
        <v>0.002428</v>
      </c>
      <c r="Y39" s="161">
        <f t="shared" si="157"/>
        <v>0.008561010989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>
        <f t="shared" si="152"/>
        <v>43461</v>
      </c>
      <c r="AK39" s="161">
        <f t="shared" ref="AK39:AN39" si="158">AL26</f>
        <v>0.07547169811</v>
      </c>
      <c r="AL39" s="161">
        <f t="shared" si="158"/>
        <v>0.01024715031</v>
      </c>
      <c r="AM39" s="161">
        <f t="shared" si="158"/>
        <v>0.002030249565</v>
      </c>
      <c r="AN39" s="161">
        <f t="shared" si="158"/>
        <v>0.07344144855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>
        <f t="shared" si="154"/>
        <v>43825</v>
      </c>
      <c r="AZ39" s="161">
        <f t="shared" ref="AZ39:BC39" si="159">BA26</f>
        <v>-0.02272727273</v>
      </c>
      <c r="BA39" s="161">
        <f t="shared" si="159"/>
        <v>0.002146082009</v>
      </c>
      <c r="BB39" s="161">
        <f t="shared" si="159"/>
        <v>-0.0002149680994</v>
      </c>
      <c r="BC39" s="161">
        <f t="shared" si="159"/>
        <v>-0.02251230463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29/12/2016</v>
      </c>
      <c r="G40" s="161">
        <f t="shared" ref="G40:J40" si="160">H27</f>
        <v>0</v>
      </c>
      <c r="H40" s="161">
        <f t="shared" si="160"/>
        <v>0.01787541667</v>
      </c>
      <c r="I40" s="161">
        <f t="shared" si="160"/>
        <v>0.03572661825</v>
      </c>
      <c r="J40" s="161">
        <f t="shared" si="160"/>
        <v>-0.03572661825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>
        <f t="shared" si="150"/>
        <v>43097</v>
      </c>
      <c r="V40" s="161">
        <f t="shared" ref="V40:Y40" si="161">W27</f>
        <v>0.01086956522</v>
      </c>
      <c r="W40" s="161">
        <f t="shared" si="161"/>
        <v>0.005875423061</v>
      </c>
      <c r="X40" s="161">
        <f t="shared" si="161"/>
        <v>0.01066956756</v>
      </c>
      <c r="Y40" s="161">
        <f t="shared" si="161"/>
        <v>0.0001999976564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>
        <f t="shared" si="152"/>
        <v>43462</v>
      </c>
      <c r="AK40" s="161">
        <f t="shared" ref="AK40:AN40" si="162">AL27</f>
        <v>0.1754385965</v>
      </c>
      <c r="AL40" s="161">
        <f t="shared" si="162"/>
        <v>0.0006227139895</v>
      </c>
      <c r="AM40" s="161">
        <f t="shared" si="162"/>
        <v>0.0002961956249</v>
      </c>
      <c r="AN40" s="161">
        <f t="shared" si="162"/>
        <v>0.1751424009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>
        <f t="shared" si="154"/>
        <v>43826</v>
      </c>
      <c r="AZ40" s="161">
        <f t="shared" ref="AZ40:BC40" si="163">BA27</f>
        <v>0.005813953488</v>
      </c>
      <c r="BA40" s="161">
        <f t="shared" si="163"/>
        <v>0.001562004753</v>
      </c>
      <c r="BB40" s="161">
        <f t="shared" si="163"/>
        <v>-0.0002217807766</v>
      </c>
      <c r="BC40" s="161">
        <f t="shared" si="163"/>
        <v>0.006035734265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30/12/2016</v>
      </c>
      <c r="G41" s="161">
        <f t="shared" ref="G41:J41" si="164">H28</f>
        <v>0.06086916528</v>
      </c>
      <c r="H41" s="161">
        <f t="shared" si="164"/>
        <v>-0.00110418239</v>
      </c>
      <c r="I41" s="161">
        <f t="shared" si="164"/>
        <v>0.02260247223</v>
      </c>
      <c r="J41" s="161">
        <f t="shared" si="164"/>
        <v>0.03826669305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>
        <f t="shared" si="150"/>
        <v>43098</v>
      </c>
      <c r="V41" s="161">
        <f t="shared" ref="V41:Y41" si="165">W28</f>
        <v>0.06989247312</v>
      </c>
      <c r="W41" s="161">
        <f t="shared" si="165"/>
        <v>0.006589752434</v>
      </c>
      <c r="X41" s="161">
        <f t="shared" si="165"/>
        <v>0.01167157095</v>
      </c>
      <c r="Y41" s="161">
        <f t="shared" si="165"/>
        <v>0.05822090217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>
        <f t="shared" si="152"/>
        <v>43465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0.000184</v>
      </c>
      <c r="AN41" s="161">
        <f t="shared" si="166"/>
        <v>-0.000184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>
        <f t="shared" si="154"/>
        <v>43829</v>
      </c>
      <c r="AZ41" s="161">
        <f t="shared" ref="AZ41:BC41" si="167">BA28</f>
        <v>-0.005780346821</v>
      </c>
      <c r="BA41" s="161">
        <f t="shared" si="167"/>
        <v>-0.004704301288</v>
      </c>
      <c r="BB41" s="161">
        <f t="shared" si="167"/>
        <v>-0.0002948709702</v>
      </c>
      <c r="BC41" s="161">
        <f t="shared" si="167"/>
        <v>-0.005485475851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-0.09016352707</v>
      </c>
      <c r="H42" s="161">
        <f t="shared" si="168"/>
        <v>-0.003915637459</v>
      </c>
      <c r="I42" s="161">
        <f t="shared" si="168"/>
        <v>0.0206583876</v>
      </c>
      <c r="J42" s="161">
        <f t="shared" si="168"/>
        <v>-0.1108219147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43102</v>
      </c>
      <c r="V42" s="161">
        <f t="shared" ref="V42:Y42" si="169">W29</f>
        <v>-0.03015075377</v>
      </c>
      <c r="W42" s="161">
        <f t="shared" si="169"/>
        <v>-0.002582897055</v>
      </c>
      <c r="X42" s="161">
        <f t="shared" si="169"/>
        <v>-0.001195078774</v>
      </c>
      <c r="Y42" s="161">
        <f t="shared" si="169"/>
        <v>-0.02895567499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43467</v>
      </c>
      <c r="AK42" s="161">
        <f t="shared" ref="AK42:AN42" si="170">AL29</f>
        <v>-0.1268656716</v>
      </c>
      <c r="AL42" s="161">
        <f t="shared" si="170"/>
        <v>-0.002150779611</v>
      </c>
      <c r="AM42" s="161">
        <f t="shared" si="170"/>
        <v>-0.0002035102641</v>
      </c>
      <c r="AN42" s="161">
        <f t="shared" si="170"/>
        <v>-0.1266621614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43832</v>
      </c>
      <c r="AZ42" s="161">
        <f t="shared" ref="AZ42:BC42" si="171">BA29</f>
        <v>-0.04651162791</v>
      </c>
      <c r="BA42" s="161">
        <f t="shared" si="171"/>
        <v>-0.002533201239</v>
      </c>
      <c r="BB42" s="161">
        <f t="shared" si="171"/>
        <v>-0.0002695472593</v>
      </c>
      <c r="BC42" s="161">
        <f t="shared" si="171"/>
        <v>-0.04624208065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0</v>
      </c>
      <c r="H43" s="161">
        <f t="shared" si="172"/>
        <v>0.004778646433</v>
      </c>
      <c r="I43" s="161">
        <f t="shared" si="172"/>
        <v>0.02667037189</v>
      </c>
      <c r="J43" s="161">
        <f t="shared" si="172"/>
        <v>-0.02667037189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43103</v>
      </c>
      <c r="V43" s="161">
        <f t="shared" ref="V43:Y43" si="173">W30</f>
        <v>0.00518134715</v>
      </c>
      <c r="W43" s="161">
        <f t="shared" si="173"/>
        <v>-0.01384377744</v>
      </c>
      <c r="X43" s="161">
        <f t="shared" si="173"/>
        <v>-0.01699092964</v>
      </c>
      <c r="Y43" s="161">
        <f t="shared" si="173"/>
        <v>0.02217227679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43468</v>
      </c>
      <c r="AK43" s="161">
        <f t="shared" ref="AK43:AN43" si="174">AL30</f>
        <v>-0.05982905983</v>
      </c>
      <c r="AL43" s="161">
        <f t="shared" si="174"/>
        <v>0.006444567578</v>
      </c>
      <c r="AM43" s="161">
        <f t="shared" si="174"/>
        <v>0.00134513063</v>
      </c>
      <c r="AN43" s="161">
        <f t="shared" si="174"/>
        <v>-0.06117419046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43833</v>
      </c>
      <c r="AZ43" s="161">
        <f t="shared" ref="AZ43:BC43" si="175">BA30</f>
        <v>0.01219512195</v>
      </c>
      <c r="BA43" s="161">
        <f t="shared" si="175"/>
        <v>0.006347495162</v>
      </c>
      <c r="BB43" s="161">
        <f t="shared" si="175"/>
        <v>-0.0001659628164</v>
      </c>
      <c r="BC43" s="161">
        <f t="shared" si="175"/>
        <v>0.01236108477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0</v>
      </c>
      <c r="H44" s="161">
        <f t="shared" si="176"/>
        <v>0.004587843883</v>
      </c>
      <c r="I44" s="161">
        <f t="shared" si="176"/>
        <v>0.0265384344</v>
      </c>
      <c r="J44" s="161">
        <f t="shared" si="176"/>
        <v>-0.0265384344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43104</v>
      </c>
      <c r="V44" s="161">
        <f t="shared" ref="V44:Y44" si="177">W31</f>
        <v>0.0206185567</v>
      </c>
      <c r="W44" s="161">
        <f t="shared" si="177"/>
        <v>0.00653317399</v>
      </c>
      <c r="X44" s="161">
        <f t="shared" si="177"/>
        <v>0.01159220729</v>
      </c>
      <c r="Y44" s="161">
        <f t="shared" si="177"/>
        <v>0.009026349415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43469</v>
      </c>
      <c r="AK44" s="161">
        <f t="shared" ref="AK44:AN44" si="178">AL31</f>
        <v>0</v>
      </c>
      <c r="AL44" s="161">
        <f t="shared" si="178"/>
        <v>0.008604712097</v>
      </c>
      <c r="AM44" s="161">
        <f t="shared" si="178"/>
        <v>0.001734328188</v>
      </c>
      <c r="AN44" s="161">
        <f t="shared" si="178"/>
        <v>-0.001734328188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43836</v>
      </c>
      <c r="AZ44" s="161">
        <f t="shared" ref="AZ44:BC44" si="179">BA31</f>
        <v>0.03614457831</v>
      </c>
      <c r="BA44" s="161">
        <f t="shared" si="179"/>
        <v>-0.01044727686</v>
      </c>
      <c r="BB44" s="161">
        <f t="shared" si="179"/>
        <v>-0.0003618570373</v>
      </c>
      <c r="BC44" s="161">
        <f t="shared" si="179"/>
        <v>0.03650643535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0.2252250577</v>
      </c>
      <c r="H45" s="161">
        <f t="shared" si="180"/>
        <v>0.004040556537</v>
      </c>
      <c r="I45" s="161">
        <f t="shared" si="180"/>
        <v>0.02615999232</v>
      </c>
      <c r="J45" s="161">
        <f t="shared" si="180"/>
        <v>0.1990650654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43105</v>
      </c>
      <c r="V45" s="161">
        <f t="shared" ref="V45:Y45" si="181">W32</f>
        <v>0.1060606061</v>
      </c>
      <c r="W45" s="161">
        <f t="shared" si="181"/>
        <v>0.009760627279</v>
      </c>
      <c r="X45" s="161">
        <f t="shared" si="181"/>
        <v>0.01611941734</v>
      </c>
      <c r="Y45" s="161">
        <f t="shared" si="181"/>
        <v>0.08994118872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43472</v>
      </c>
      <c r="AK45" s="161">
        <f t="shared" ref="AK45:AN45" si="182">AL32</f>
        <v>0</v>
      </c>
      <c r="AL45" s="161">
        <f t="shared" si="182"/>
        <v>0.002021502772</v>
      </c>
      <c r="AM45" s="161">
        <f t="shared" si="182"/>
        <v>0.0005482181973</v>
      </c>
      <c r="AN45" s="161">
        <f t="shared" si="182"/>
        <v>-0.0005482181973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43837</v>
      </c>
      <c r="AZ45" s="161">
        <f t="shared" ref="AZ45:BC45" si="183">BA32</f>
        <v>-0.0523255814</v>
      </c>
      <c r="BA45" s="161">
        <f t="shared" si="183"/>
        <v>0.003506726353</v>
      </c>
      <c r="BB45" s="161">
        <f t="shared" si="183"/>
        <v>-0.0001990975438</v>
      </c>
      <c r="BC45" s="161">
        <f t="shared" si="183"/>
        <v>-0.05212648385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0.25</v>
      </c>
      <c r="H46" s="161">
        <f t="shared" si="184"/>
        <v>-0.005733658848</v>
      </c>
      <c r="I46" s="161">
        <f t="shared" si="184"/>
        <v>0.01940124944</v>
      </c>
      <c r="J46" s="161">
        <f t="shared" si="184"/>
        <v>0.2305987506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43108</v>
      </c>
      <c r="V46" s="161">
        <f t="shared" ref="V46:Y46" si="185">W33</f>
        <v>0.004566210046</v>
      </c>
      <c r="W46" s="161">
        <f t="shared" si="185"/>
        <v>0.00498383786</v>
      </c>
      <c r="X46" s="161">
        <f t="shared" si="185"/>
        <v>0.00941892406</v>
      </c>
      <c r="Y46" s="161">
        <f t="shared" si="185"/>
        <v>-0.004852714014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43473</v>
      </c>
      <c r="AK46" s="161">
        <f t="shared" ref="AK46:AN46" si="186">AL33</f>
        <v>-0.03636363636</v>
      </c>
      <c r="AL46" s="161">
        <f t="shared" si="186"/>
        <v>-0.003877227851</v>
      </c>
      <c r="AM46" s="161">
        <f t="shared" si="186"/>
        <v>-0.0005145678964</v>
      </c>
      <c r="AN46" s="161">
        <f t="shared" si="186"/>
        <v>-0.03584906847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43838</v>
      </c>
      <c r="AZ46" s="161">
        <f t="shared" ref="AZ46:BC46" si="187">BA33</f>
        <v>0</v>
      </c>
      <c r="BA46" s="161">
        <f t="shared" si="187"/>
        <v>-0.008545475914</v>
      </c>
      <c r="BB46" s="161">
        <f t="shared" si="187"/>
        <v>-0.0003396744311</v>
      </c>
      <c r="BC46" s="161">
        <f t="shared" si="187"/>
        <v>0.0003396744311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0.2470587343</v>
      </c>
      <c r="H47" s="161">
        <f t="shared" si="188"/>
        <v>-0.001211354226</v>
      </c>
      <c r="I47" s="161">
        <f t="shared" si="188"/>
        <v>0.0225283643</v>
      </c>
      <c r="J47" s="161">
        <f t="shared" si="188"/>
        <v>0.22453037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43109</v>
      </c>
      <c r="V47" s="161">
        <f t="shared" ref="V47:Y47" si="189">W34</f>
        <v>-0.06818181818</v>
      </c>
      <c r="W47" s="161">
        <f t="shared" si="189"/>
        <v>-0.001920003809</v>
      </c>
      <c r="X47" s="161">
        <f t="shared" si="189"/>
        <v>-0.0002652258225</v>
      </c>
      <c r="Y47" s="161">
        <f t="shared" si="189"/>
        <v>-0.06791659236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43474</v>
      </c>
      <c r="AK47" s="161">
        <f t="shared" ref="AK47:AN47" si="190">AL34</f>
        <v>-0.009433962264</v>
      </c>
      <c r="AL47" s="161">
        <f t="shared" si="190"/>
        <v>0.001499477793</v>
      </c>
      <c r="AM47" s="161">
        <f t="shared" si="190"/>
        <v>0.000454163913</v>
      </c>
      <c r="AN47" s="161">
        <f t="shared" si="190"/>
        <v>-0.009888126177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43839</v>
      </c>
      <c r="AZ47" s="161">
        <f t="shared" ref="AZ47:BC47" si="191">BA34</f>
        <v>-0.006134969325</v>
      </c>
      <c r="BA47" s="161">
        <f t="shared" si="191"/>
        <v>0.007839617996</v>
      </c>
      <c r="BB47" s="161">
        <f t="shared" si="191"/>
        <v>-0.0001485586957</v>
      </c>
      <c r="BC47" s="161">
        <f t="shared" si="191"/>
        <v>-0.005986410629</v>
      </c>
      <c r="BD47" s="157"/>
      <c r="BE47" s="157"/>
      <c r="BF47" s="157"/>
      <c r="BG47" s="157"/>
      <c r="BH47" s="157"/>
      <c r="BI47" s="157"/>
      <c r="BJ47" s="157"/>
    </row>
    <row r="48">
      <c r="A48" s="198"/>
      <c r="B48" s="224"/>
      <c r="C48" s="224"/>
      <c r="D48" s="224"/>
      <c r="E48" s="224"/>
      <c r="F48" s="166"/>
      <c r="H48" s="181"/>
      <c r="I48" s="181"/>
      <c r="J48" s="166"/>
      <c r="K48" s="166"/>
      <c r="L48" s="166"/>
      <c r="P48" s="220"/>
      <c r="Q48" s="122"/>
      <c r="R48" s="122"/>
      <c r="S48" s="122"/>
      <c r="T48" s="122"/>
      <c r="W48" s="5"/>
      <c r="X48" s="5"/>
      <c r="AE48" s="220"/>
      <c r="AF48" s="122"/>
      <c r="AG48" s="122"/>
      <c r="AH48" s="122"/>
      <c r="AI48" s="122"/>
      <c r="AL48" s="5"/>
      <c r="AM48" s="5"/>
      <c r="AT48" s="220"/>
      <c r="AU48" s="122"/>
      <c r="AV48" s="122"/>
      <c r="AW48" s="122"/>
      <c r="AX48" s="122"/>
      <c r="BA48" s="5"/>
      <c r="BB48" s="5"/>
    </row>
    <row r="49">
      <c r="A49" s="198"/>
      <c r="B49" s="224"/>
      <c r="C49" s="224"/>
      <c r="D49" s="224"/>
      <c r="E49" s="224"/>
      <c r="F49" s="1" t="s">
        <v>1320</v>
      </c>
      <c r="H49" s="221"/>
      <c r="I49" s="221"/>
      <c r="J49" s="162"/>
      <c r="K49" s="162"/>
      <c r="L49" s="162"/>
      <c r="M49" s="14"/>
      <c r="N49" s="14"/>
      <c r="P49" s="220"/>
      <c r="Q49" s="122"/>
      <c r="R49" s="122"/>
      <c r="S49" s="122"/>
      <c r="T49" s="122"/>
      <c r="U49" s="1" t="s">
        <v>1320</v>
      </c>
      <c r="W49" s="221"/>
      <c r="X49" s="221"/>
      <c r="Y49" s="14"/>
      <c r="Z49" s="14"/>
      <c r="AA49" s="14"/>
      <c r="AB49" s="14"/>
      <c r="AC49" s="14"/>
      <c r="AE49" s="220"/>
      <c r="AF49" s="122"/>
      <c r="AG49" s="122"/>
      <c r="AH49" s="122"/>
      <c r="AI49" s="122"/>
      <c r="AJ49" s="1" t="s">
        <v>1320</v>
      </c>
      <c r="AL49" s="221"/>
      <c r="AM49" s="221"/>
      <c r="AN49" s="14"/>
      <c r="AO49" s="14"/>
      <c r="AP49" s="14"/>
      <c r="AQ49" s="14"/>
      <c r="AR49" s="14"/>
      <c r="AT49" s="220"/>
      <c r="AU49" s="122"/>
      <c r="AV49" s="122"/>
      <c r="AW49" s="122"/>
      <c r="AX49" s="122"/>
      <c r="AY49" s="1" t="s">
        <v>1320</v>
      </c>
      <c r="BA49" s="221"/>
      <c r="BB49" s="221"/>
      <c r="BC49" s="14"/>
      <c r="BD49" s="14"/>
      <c r="BE49" s="14"/>
      <c r="BF49" s="14"/>
      <c r="BG49" s="14"/>
      <c r="BH49" s="14"/>
      <c r="BI49" s="14"/>
      <c r="BJ49" s="14"/>
    </row>
    <row r="50">
      <c r="A50" s="198"/>
      <c r="B50" s="166"/>
      <c r="C50" s="166"/>
      <c r="D50" s="166"/>
      <c r="E50" s="166"/>
      <c r="F50" s="162"/>
      <c r="G50" s="14"/>
      <c r="H50" s="221"/>
      <c r="I50" s="221"/>
      <c r="J50" s="162"/>
      <c r="K50" s="162"/>
      <c r="L50" s="162"/>
      <c r="M50" s="14"/>
      <c r="N50" s="14"/>
      <c r="P50" s="220"/>
      <c r="U50" s="14"/>
      <c r="V50" s="14"/>
      <c r="W50" s="221"/>
      <c r="X50" s="221"/>
      <c r="Y50" s="14"/>
      <c r="Z50" s="14"/>
      <c r="AA50" s="14"/>
      <c r="AB50" s="14"/>
      <c r="AC50" s="14"/>
      <c r="AE50" s="220"/>
      <c r="AJ50" s="14"/>
      <c r="AK50" s="14"/>
      <c r="AL50" s="221"/>
      <c r="AM50" s="221"/>
      <c r="AN50" s="14"/>
      <c r="AO50" s="14"/>
      <c r="AP50" s="14"/>
      <c r="AQ50" s="14"/>
      <c r="AR50" s="14"/>
      <c r="AT50" s="220"/>
      <c r="AY50" s="14"/>
      <c r="AZ50" s="14"/>
      <c r="BA50" s="221"/>
      <c r="BB50" s="221"/>
      <c r="BC50" s="14"/>
      <c r="BD50" s="14"/>
      <c r="BE50" s="14"/>
      <c r="BF50" s="14"/>
      <c r="BG50" s="14"/>
      <c r="BH50" s="14"/>
      <c r="BI50" s="14"/>
      <c r="BJ50" s="14"/>
    </row>
    <row r="51">
      <c r="A51" s="198"/>
      <c r="B51" s="166"/>
      <c r="C51" s="166"/>
      <c r="D51" s="166"/>
      <c r="E51" s="166"/>
      <c r="F51" s="164" t="s">
        <v>1321</v>
      </c>
      <c r="G51" s="11"/>
      <c r="H51" s="221"/>
      <c r="I51" s="221"/>
      <c r="J51" s="162"/>
      <c r="K51" s="162"/>
      <c r="L51" s="162"/>
      <c r="M51" s="14"/>
      <c r="N51" s="14"/>
      <c r="P51" s="220"/>
      <c r="U51" s="164" t="s">
        <v>1321</v>
      </c>
      <c r="V51" s="11"/>
      <c r="W51" s="221"/>
      <c r="X51" s="221"/>
      <c r="Y51" s="14"/>
      <c r="Z51" s="14"/>
      <c r="AA51" s="14"/>
      <c r="AB51" s="14"/>
      <c r="AC51" s="14"/>
      <c r="AE51" s="220"/>
      <c r="AJ51" s="164" t="s">
        <v>1321</v>
      </c>
      <c r="AK51" s="11"/>
      <c r="AL51" s="221"/>
      <c r="AM51" s="221"/>
      <c r="AN51" s="14"/>
      <c r="AO51" s="14"/>
      <c r="AP51" s="14"/>
      <c r="AQ51" s="14"/>
      <c r="AR51" s="14"/>
      <c r="AT51" s="220"/>
      <c r="AY51" s="164" t="s">
        <v>1321</v>
      </c>
      <c r="AZ51" s="11"/>
      <c r="BA51" s="221"/>
      <c r="BB51" s="221"/>
      <c r="BC51" s="14"/>
      <c r="BD51" s="14"/>
      <c r="BE51" s="14"/>
      <c r="BF51" s="14"/>
      <c r="BG51" s="14"/>
      <c r="BH51" s="14"/>
      <c r="BI51" s="14"/>
      <c r="BJ51" s="14"/>
    </row>
    <row r="52">
      <c r="A52" s="198"/>
      <c r="B52" s="166"/>
      <c r="C52" s="166"/>
      <c r="D52" s="166"/>
      <c r="E52" s="166"/>
      <c r="F52" s="1" t="s">
        <v>1322</v>
      </c>
      <c r="G52" s="166">
        <v>0.069377</v>
      </c>
      <c r="H52" s="221"/>
      <c r="I52" s="221"/>
      <c r="J52" s="162"/>
      <c r="K52" s="162"/>
      <c r="L52" s="162"/>
      <c r="M52" s="14"/>
      <c r="N52" s="14"/>
      <c r="P52" s="220"/>
      <c r="U52" s="1" t="s">
        <v>1322</v>
      </c>
      <c r="V52" s="166">
        <v>0.262025</v>
      </c>
      <c r="W52" s="221"/>
      <c r="X52" s="221"/>
      <c r="Y52" s="14"/>
      <c r="Z52" s="14"/>
      <c r="AA52" s="14"/>
      <c r="AB52" s="14"/>
      <c r="AC52" s="14"/>
      <c r="AE52" s="220"/>
      <c r="AJ52" s="1" t="s">
        <v>1322</v>
      </c>
      <c r="AK52" s="166">
        <v>0.026654</v>
      </c>
      <c r="AL52" s="221"/>
      <c r="AM52" s="221"/>
      <c r="AN52" s="14"/>
      <c r="AO52" s="14"/>
      <c r="AP52" s="14"/>
      <c r="AQ52" s="14"/>
      <c r="AR52" s="14"/>
      <c r="AT52" s="220"/>
      <c r="AY52" s="1" t="s">
        <v>1322</v>
      </c>
      <c r="AZ52" s="166">
        <v>0.001806</v>
      </c>
      <c r="BA52" s="221"/>
      <c r="BB52" s="221"/>
      <c r="BC52" s="14"/>
      <c r="BD52" s="14"/>
      <c r="BE52" s="14"/>
      <c r="BF52" s="14"/>
      <c r="BG52" s="14"/>
      <c r="BH52" s="14"/>
      <c r="BI52" s="14"/>
      <c r="BJ52" s="14"/>
    </row>
    <row r="53">
      <c r="A53" s="198"/>
      <c r="B53" s="166"/>
      <c r="C53" s="166"/>
      <c r="D53" s="166"/>
      <c r="E53" s="166"/>
      <c r="F53" s="1" t="s">
        <v>1323</v>
      </c>
      <c r="G53" s="166">
        <v>0.004813</v>
      </c>
      <c r="H53" s="221"/>
      <c r="I53" s="221"/>
      <c r="J53" s="162"/>
      <c r="K53" s="162"/>
      <c r="L53" s="162"/>
      <c r="M53" s="14"/>
      <c r="N53" s="14"/>
      <c r="P53" s="220"/>
      <c r="U53" s="1" t="s">
        <v>1323</v>
      </c>
      <c r="V53" s="166">
        <v>0.068657</v>
      </c>
      <c r="W53" s="221"/>
      <c r="X53" s="221"/>
      <c r="Y53" s="14"/>
      <c r="Z53" s="14"/>
      <c r="AA53" s="14"/>
      <c r="AB53" s="14"/>
      <c r="AC53" s="14"/>
      <c r="AE53" s="220"/>
      <c r="AJ53" s="1" t="s">
        <v>1323</v>
      </c>
      <c r="AK53" s="166">
        <v>7.1E-4</v>
      </c>
      <c r="AL53" s="221"/>
      <c r="AM53" s="221"/>
      <c r="AN53" s="14"/>
      <c r="AO53" s="14"/>
      <c r="AP53" s="14"/>
      <c r="AQ53" s="14"/>
      <c r="AR53" s="14"/>
      <c r="AT53" s="220"/>
      <c r="AY53" s="1" t="s">
        <v>1323</v>
      </c>
      <c r="AZ53" s="175">
        <v>3.26E-6</v>
      </c>
      <c r="BA53" s="221"/>
      <c r="BB53" s="221"/>
      <c r="BC53" s="14"/>
      <c r="BD53" s="14"/>
      <c r="BE53" s="14"/>
      <c r="BF53" s="14"/>
      <c r="BG53" s="14"/>
      <c r="BH53" s="14"/>
      <c r="BI53" s="14"/>
      <c r="BJ53" s="14"/>
    </row>
    <row r="54">
      <c r="A54" s="198"/>
      <c r="B54" s="166"/>
      <c r="C54" s="166"/>
      <c r="D54" s="166"/>
      <c r="E54" s="166"/>
      <c r="F54" s="1" t="s">
        <v>1324</v>
      </c>
      <c r="G54" s="166">
        <v>-0.02836</v>
      </c>
      <c r="H54" s="221"/>
      <c r="I54" s="221"/>
      <c r="J54" s="162"/>
      <c r="K54" s="162"/>
      <c r="L54" s="162"/>
      <c r="M54" s="14"/>
      <c r="N54" s="14"/>
      <c r="P54" s="220"/>
      <c r="U54" s="1" t="s">
        <v>1324</v>
      </c>
      <c r="V54" s="166">
        <v>0.037613</v>
      </c>
      <c r="W54" s="221"/>
      <c r="X54" s="221"/>
      <c r="Y54" s="14"/>
      <c r="Z54" s="14"/>
      <c r="AA54" s="14"/>
      <c r="AB54" s="14"/>
      <c r="AC54" s="14"/>
      <c r="AE54" s="220"/>
      <c r="AJ54" s="1" t="s">
        <v>1324</v>
      </c>
      <c r="AK54" s="166">
        <v>-0.0326</v>
      </c>
      <c r="AL54" s="221"/>
      <c r="AM54" s="221"/>
      <c r="AN54" s="14"/>
      <c r="AO54" s="14"/>
      <c r="AP54" s="14"/>
      <c r="AQ54" s="14"/>
      <c r="AR54" s="14"/>
      <c r="AT54" s="220"/>
      <c r="AY54" s="1" t="s">
        <v>1324</v>
      </c>
      <c r="AZ54" s="166">
        <v>-0.03333</v>
      </c>
      <c r="BA54" s="221"/>
      <c r="BB54" s="221"/>
      <c r="BC54" s="14"/>
      <c r="BD54" s="14"/>
      <c r="BE54" s="14"/>
      <c r="BF54" s="14"/>
      <c r="BG54" s="14"/>
      <c r="BH54" s="14"/>
      <c r="BI54" s="14"/>
      <c r="BJ54" s="14"/>
    </row>
    <row r="55">
      <c r="A55" s="198"/>
      <c r="B55" s="166"/>
      <c r="C55" s="166"/>
      <c r="D55" s="166"/>
      <c r="E55" s="166"/>
      <c r="F55" s="1" t="s">
        <v>1325</v>
      </c>
      <c r="G55" s="166">
        <v>0.085256</v>
      </c>
      <c r="H55" s="221"/>
      <c r="I55" s="221"/>
      <c r="J55" s="162"/>
      <c r="K55" s="162"/>
      <c r="L55" s="162"/>
      <c r="M55" s="14"/>
      <c r="N55" s="14"/>
      <c r="P55" s="220"/>
      <c r="U55" s="1" t="s">
        <v>1325</v>
      </c>
      <c r="V55" s="166">
        <v>0.034309</v>
      </c>
      <c r="W55" s="221"/>
      <c r="X55" s="221"/>
      <c r="Y55" s="14"/>
      <c r="Z55" s="14"/>
      <c r="AA55" s="14"/>
      <c r="AB55" s="14"/>
      <c r="AC55" s="14"/>
      <c r="AE55" s="220"/>
      <c r="AJ55" s="1" t="s">
        <v>1325</v>
      </c>
      <c r="AK55" s="166">
        <v>0.047323</v>
      </c>
      <c r="AL55" s="221"/>
      <c r="AM55" s="221"/>
      <c r="AN55" s="14"/>
      <c r="AO55" s="14"/>
      <c r="AP55" s="14"/>
      <c r="AQ55" s="14"/>
      <c r="AR55" s="14"/>
      <c r="AT55" s="220"/>
      <c r="AY55" s="1" t="s">
        <v>1325</v>
      </c>
      <c r="AZ55" s="166">
        <v>0.044682</v>
      </c>
      <c r="BA55" s="221"/>
      <c r="BB55" s="221"/>
      <c r="BC55" s="14"/>
      <c r="BD55" s="14"/>
      <c r="BE55" s="14"/>
      <c r="BF55" s="14"/>
      <c r="BG55" s="14"/>
      <c r="BH55" s="14"/>
      <c r="BI55" s="14"/>
      <c r="BJ55" s="14"/>
    </row>
    <row r="56">
      <c r="A56" s="198"/>
      <c r="B56" s="166"/>
      <c r="C56" s="166"/>
      <c r="D56" s="166"/>
      <c r="E56" s="166"/>
      <c r="F56" s="169" t="s">
        <v>1326</v>
      </c>
      <c r="G56" s="168">
        <v>32.0</v>
      </c>
      <c r="H56" s="221"/>
      <c r="I56" s="221"/>
      <c r="J56" s="162"/>
      <c r="K56" s="162"/>
      <c r="L56" s="162"/>
      <c r="M56" s="14"/>
      <c r="N56" s="14"/>
      <c r="P56" s="220"/>
      <c r="U56" s="169" t="s">
        <v>1326</v>
      </c>
      <c r="V56" s="168">
        <v>32.0</v>
      </c>
      <c r="W56" s="221"/>
      <c r="X56" s="221"/>
      <c r="Y56" s="14"/>
      <c r="Z56" s="14"/>
      <c r="AA56" s="14"/>
      <c r="AB56" s="14"/>
      <c r="AC56" s="14"/>
      <c r="AE56" s="220"/>
      <c r="AJ56" s="169" t="s">
        <v>1326</v>
      </c>
      <c r="AK56" s="168">
        <v>32.0</v>
      </c>
      <c r="AL56" s="221"/>
      <c r="AM56" s="221"/>
      <c r="AN56" s="14"/>
      <c r="AO56" s="14"/>
      <c r="AP56" s="14"/>
      <c r="AQ56" s="14"/>
      <c r="AR56" s="14"/>
      <c r="AT56" s="220"/>
      <c r="AY56" s="169" t="s">
        <v>1326</v>
      </c>
      <c r="AZ56" s="168">
        <v>32.0</v>
      </c>
      <c r="BA56" s="221"/>
      <c r="BB56" s="221"/>
      <c r="BC56" s="14"/>
      <c r="BD56" s="14"/>
      <c r="BE56" s="14"/>
      <c r="BF56" s="14"/>
      <c r="BG56" s="14"/>
      <c r="BH56" s="14"/>
      <c r="BI56" s="14"/>
      <c r="BJ56" s="14"/>
    </row>
    <row r="57">
      <c r="A57" s="198"/>
      <c r="B57" s="166"/>
      <c r="C57" s="166"/>
      <c r="D57" s="166"/>
      <c r="E57" s="166"/>
      <c r="F57" s="162"/>
      <c r="G57" s="14"/>
      <c r="H57" s="221"/>
      <c r="I57" s="221"/>
      <c r="J57" s="162"/>
      <c r="K57" s="162"/>
      <c r="L57" s="162"/>
      <c r="M57" s="14"/>
      <c r="N57" s="14"/>
      <c r="P57" s="220"/>
      <c r="U57" s="14"/>
      <c r="V57" s="14"/>
      <c r="W57" s="221"/>
      <c r="X57" s="221"/>
      <c r="Y57" s="14"/>
      <c r="Z57" s="14"/>
      <c r="AA57" s="14"/>
      <c r="AB57" s="14"/>
      <c r="AC57" s="14"/>
      <c r="AE57" s="220"/>
      <c r="AJ57" s="14"/>
      <c r="AK57" s="14"/>
      <c r="AL57" s="221"/>
      <c r="AM57" s="221"/>
      <c r="AN57" s="14"/>
      <c r="AO57" s="14"/>
      <c r="AP57" s="14"/>
      <c r="AQ57" s="14"/>
      <c r="AR57" s="14"/>
      <c r="AT57" s="220"/>
      <c r="AY57" s="14"/>
      <c r="AZ57" s="14"/>
      <c r="BA57" s="221"/>
      <c r="BB57" s="221"/>
      <c r="BC57" s="14"/>
      <c r="BD57" s="14"/>
      <c r="BE57" s="14"/>
      <c r="BF57" s="14"/>
      <c r="BG57" s="14"/>
      <c r="BH57" s="14"/>
      <c r="BI57" s="14"/>
      <c r="BJ57" s="14"/>
    </row>
    <row r="58">
      <c r="A58" s="198"/>
      <c r="B58" s="166"/>
      <c r="C58" s="166"/>
      <c r="D58" s="166"/>
      <c r="E58" s="166"/>
      <c r="F58" s="1" t="s">
        <v>1327</v>
      </c>
      <c r="G58" s="14"/>
      <c r="H58" s="221"/>
      <c r="I58" s="221"/>
      <c r="J58" s="162"/>
      <c r="K58" s="162"/>
      <c r="L58" s="162"/>
      <c r="M58" s="14"/>
      <c r="N58" s="14"/>
      <c r="P58" s="220"/>
      <c r="U58" s="1" t="s">
        <v>1327</v>
      </c>
      <c r="V58" s="14"/>
      <c r="W58" s="221"/>
      <c r="X58" s="221"/>
      <c r="Y58" s="14"/>
      <c r="Z58" s="14"/>
      <c r="AA58" s="14"/>
      <c r="AB58" s="14"/>
      <c r="AC58" s="14"/>
      <c r="AE58" s="220"/>
      <c r="AJ58" s="1" t="s">
        <v>1327</v>
      </c>
      <c r="AK58" s="14"/>
      <c r="AL58" s="221"/>
      <c r="AM58" s="221"/>
      <c r="AN58" s="14"/>
      <c r="AO58" s="14"/>
      <c r="AP58" s="14"/>
      <c r="AQ58" s="14"/>
      <c r="AR58" s="14"/>
      <c r="AT58" s="220"/>
      <c r="AY58" s="1" t="s">
        <v>1327</v>
      </c>
      <c r="AZ58" s="14"/>
      <c r="BA58" s="221"/>
      <c r="BB58" s="221"/>
      <c r="BC58" s="14"/>
      <c r="BD58" s="14"/>
      <c r="BE58" s="14"/>
      <c r="BF58" s="14"/>
      <c r="BG58" s="14"/>
      <c r="BH58" s="14"/>
      <c r="BI58" s="14"/>
      <c r="BJ58" s="14"/>
    </row>
    <row r="59">
      <c r="A59" s="198"/>
      <c r="B59" s="166"/>
      <c r="C59" s="166"/>
      <c r="D59" s="166"/>
      <c r="E59" s="166"/>
      <c r="F59" s="225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62"/>
      <c r="M59" s="14"/>
      <c r="N59" s="14"/>
      <c r="P59" s="220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E59" s="220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T59" s="220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A60" s="198"/>
      <c r="B60" s="166"/>
      <c r="C60" s="166"/>
      <c r="D60" s="166"/>
      <c r="E60" s="166"/>
      <c r="F60" s="1" t="s">
        <v>1332</v>
      </c>
      <c r="G60" s="166">
        <v>1.0</v>
      </c>
      <c r="H60" s="166">
        <v>0.001055</v>
      </c>
      <c r="I60" s="166">
        <v>0.001055</v>
      </c>
      <c r="J60" s="166">
        <v>0.145094</v>
      </c>
      <c r="K60" s="166">
        <v>0.705952</v>
      </c>
      <c r="L60" s="162"/>
      <c r="M60" s="14"/>
      <c r="N60" s="14"/>
      <c r="P60" s="220"/>
      <c r="U60" s="1" t="s">
        <v>1332</v>
      </c>
      <c r="V60" s="166">
        <v>1.0</v>
      </c>
      <c r="W60" s="166">
        <v>0.002603</v>
      </c>
      <c r="X60" s="166">
        <v>0.002603</v>
      </c>
      <c r="Y60" s="166">
        <v>2.211558</v>
      </c>
      <c r="Z60" s="166">
        <v>0.147416</v>
      </c>
      <c r="AA60" s="14"/>
      <c r="AB60" s="14"/>
      <c r="AC60" s="14"/>
      <c r="AE60" s="220"/>
      <c r="AJ60" s="1" t="s">
        <v>1332</v>
      </c>
      <c r="AK60" s="166">
        <v>1.0</v>
      </c>
      <c r="AL60" s="175">
        <v>4.78E-5</v>
      </c>
      <c r="AM60" s="175">
        <v>4.78E-5</v>
      </c>
      <c r="AN60" s="166">
        <v>0.021328</v>
      </c>
      <c r="AO60" s="166">
        <v>0.884867</v>
      </c>
      <c r="AP60" s="14"/>
      <c r="AQ60" s="14"/>
      <c r="AR60" s="14"/>
      <c r="AT60" s="220"/>
      <c r="AY60" s="1" t="s">
        <v>1332</v>
      </c>
      <c r="AZ60" s="166">
        <v>1.0</v>
      </c>
      <c r="BA60" s="175">
        <v>1.95E-7</v>
      </c>
      <c r="BB60" s="175">
        <v>1.95E-7</v>
      </c>
      <c r="BC60" s="175">
        <v>9.79E-5</v>
      </c>
      <c r="BD60" s="166">
        <v>0.992172</v>
      </c>
      <c r="BE60" s="14"/>
      <c r="BF60" s="14"/>
      <c r="BG60" s="14"/>
      <c r="BH60" s="14"/>
      <c r="BI60" s="14"/>
      <c r="BJ60" s="14"/>
    </row>
    <row r="61">
      <c r="A61" s="198"/>
      <c r="B61" s="166"/>
      <c r="C61" s="166"/>
      <c r="D61" s="166"/>
      <c r="E61" s="166"/>
      <c r="F61" s="1" t="s">
        <v>1333</v>
      </c>
      <c r="G61" s="166">
        <v>30.0</v>
      </c>
      <c r="H61" s="166">
        <v>0.21806</v>
      </c>
      <c r="I61" s="166">
        <v>0.007269</v>
      </c>
      <c r="J61" s="162"/>
      <c r="K61" s="162"/>
      <c r="L61" s="162"/>
      <c r="M61" s="14"/>
      <c r="N61" s="14"/>
      <c r="P61" s="220"/>
      <c r="U61" s="1" t="s">
        <v>1333</v>
      </c>
      <c r="V61" s="166">
        <v>30.0</v>
      </c>
      <c r="W61" s="166">
        <v>0.035314</v>
      </c>
      <c r="X61" s="166">
        <v>0.001177</v>
      </c>
      <c r="Y61" s="14"/>
      <c r="Z61" s="14"/>
      <c r="AA61" s="14"/>
      <c r="AB61" s="14"/>
      <c r="AC61" s="14"/>
      <c r="AE61" s="220"/>
      <c r="AJ61" s="1" t="s">
        <v>1333</v>
      </c>
      <c r="AK61" s="166">
        <v>30.0</v>
      </c>
      <c r="AL61" s="166">
        <v>0.067185</v>
      </c>
      <c r="AM61" s="166">
        <v>0.002239</v>
      </c>
      <c r="AN61" s="14"/>
      <c r="AO61" s="14"/>
      <c r="AP61" s="14"/>
      <c r="AQ61" s="14"/>
      <c r="AR61" s="14"/>
      <c r="AT61" s="220"/>
      <c r="AY61" s="1" t="s">
        <v>1333</v>
      </c>
      <c r="AZ61" s="166">
        <v>30.0</v>
      </c>
      <c r="BA61" s="166">
        <v>0.059894</v>
      </c>
      <c r="BB61" s="166">
        <v>0.001996</v>
      </c>
      <c r="BC61" s="14"/>
      <c r="BD61" s="14"/>
      <c r="BE61" s="14"/>
      <c r="BF61" s="14"/>
      <c r="BG61" s="14"/>
      <c r="BH61" s="14"/>
      <c r="BI61" s="14"/>
      <c r="BJ61" s="14"/>
    </row>
    <row r="62">
      <c r="A62" s="198"/>
      <c r="B62" s="166"/>
      <c r="C62" s="166"/>
      <c r="D62" s="166"/>
      <c r="E62" s="166"/>
      <c r="F62" s="169" t="s">
        <v>1334</v>
      </c>
      <c r="G62" s="168">
        <v>31.0</v>
      </c>
      <c r="H62" s="168">
        <v>0.219115</v>
      </c>
      <c r="I62" s="222"/>
      <c r="J62" s="172"/>
      <c r="K62" s="172"/>
      <c r="L62" s="162"/>
      <c r="M62" s="14"/>
      <c r="N62" s="14"/>
      <c r="P62" s="220"/>
      <c r="U62" s="169" t="s">
        <v>1334</v>
      </c>
      <c r="V62" s="168">
        <v>31.0</v>
      </c>
      <c r="W62" s="168">
        <v>0.037917</v>
      </c>
      <c r="X62" s="222"/>
      <c r="Y62" s="173"/>
      <c r="Z62" s="173"/>
      <c r="AA62" s="14"/>
      <c r="AB62" s="14"/>
      <c r="AC62" s="14"/>
      <c r="AE62" s="220"/>
      <c r="AJ62" s="169" t="s">
        <v>1334</v>
      </c>
      <c r="AK62" s="168">
        <v>31.0</v>
      </c>
      <c r="AL62" s="168">
        <v>0.067233</v>
      </c>
      <c r="AM62" s="222"/>
      <c r="AN62" s="173"/>
      <c r="AO62" s="173"/>
      <c r="AP62" s="14"/>
      <c r="AQ62" s="14"/>
      <c r="AR62" s="14"/>
      <c r="AT62" s="220"/>
      <c r="AY62" s="169" t="s">
        <v>1334</v>
      </c>
      <c r="AZ62" s="168">
        <v>31.0</v>
      </c>
      <c r="BA62" s="168">
        <v>0.059894</v>
      </c>
      <c r="BB62" s="222"/>
      <c r="BC62" s="173"/>
      <c r="BD62" s="173"/>
      <c r="BE62" s="14"/>
      <c r="BF62" s="14"/>
      <c r="BG62" s="14"/>
      <c r="BH62" s="14"/>
      <c r="BI62" s="14"/>
      <c r="BJ62" s="14"/>
    </row>
    <row r="63">
      <c r="A63" s="198"/>
      <c r="B63" s="166"/>
      <c r="C63" s="166"/>
      <c r="D63" s="166"/>
      <c r="E63" s="166"/>
      <c r="F63" s="162"/>
      <c r="G63" s="14"/>
      <c r="H63" s="221"/>
      <c r="I63" s="221"/>
      <c r="J63" s="162"/>
      <c r="K63" s="162"/>
      <c r="L63" s="162"/>
      <c r="M63" s="14"/>
      <c r="N63" s="14"/>
      <c r="P63" s="220"/>
      <c r="U63" s="14"/>
      <c r="V63" s="14"/>
      <c r="W63" s="221"/>
      <c r="X63" s="221"/>
      <c r="Y63" s="14"/>
      <c r="Z63" s="14"/>
      <c r="AA63" s="14"/>
      <c r="AB63" s="14"/>
      <c r="AC63" s="14"/>
      <c r="AE63" s="220"/>
      <c r="AJ63" s="14"/>
      <c r="AK63" s="14"/>
      <c r="AL63" s="221"/>
      <c r="AM63" s="221"/>
      <c r="AN63" s="14"/>
      <c r="AO63" s="14"/>
      <c r="AP63" s="14"/>
      <c r="AQ63" s="14"/>
      <c r="AR63" s="14"/>
      <c r="AT63" s="220"/>
      <c r="AY63" s="14"/>
      <c r="AZ63" s="14"/>
      <c r="BA63" s="221"/>
      <c r="BB63" s="221"/>
      <c r="BC63" s="14"/>
      <c r="BD63" s="14"/>
      <c r="BE63" s="14"/>
      <c r="BF63" s="14"/>
      <c r="BG63" s="14"/>
      <c r="BH63" s="14"/>
      <c r="BI63" s="14"/>
      <c r="BJ63" s="14"/>
    </row>
    <row r="64">
      <c r="A64" s="198"/>
      <c r="B64" s="166"/>
      <c r="C64" s="166"/>
      <c r="D64" s="166"/>
      <c r="E64" s="166"/>
      <c r="F64" s="225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P64" s="220"/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E64" s="220"/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T64" s="220"/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/>
      <c r="BG64" s="164" t="s">
        <v>1340</v>
      </c>
      <c r="BH64" s="164" t="s">
        <v>1341</v>
      </c>
      <c r="BI64" s="174"/>
      <c r="BJ64" s="174"/>
    </row>
    <row r="65">
      <c r="A65" s="198"/>
      <c r="B65" s="166"/>
      <c r="C65" s="166"/>
      <c r="D65" s="166"/>
      <c r="E65" s="166"/>
      <c r="F65" s="1" t="s">
        <v>1342</v>
      </c>
      <c r="G65" s="166">
        <v>0.023366</v>
      </c>
      <c r="H65" s="166">
        <v>0.01512</v>
      </c>
      <c r="I65" s="166">
        <v>1.545332</v>
      </c>
      <c r="J65" s="166">
        <v>0.132751</v>
      </c>
      <c r="K65" s="166">
        <v>-0.00751</v>
      </c>
      <c r="L65" s="166">
        <v>0.054245</v>
      </c>
      <c r="M65" s="166">
        <v>-0.00751</v>
      </c>
      <c r="N65" s="166">
        <v>0.054245</v>
      </c>
      <c r="P65" s="220"/>
      <c r="U65" s="1" t="s">
        <v>1342</v>
      </c>
      <c r="V65" s="166">
        <v>0.002428</v>
      </c>
      <c r="W65" s="166">
        <v>0.006246</v>
      </c>
      <c r="X65" s="166">
        <v>0.388629</v>
      </c>
      <c r="Y65" s="166">
        <v>0.700295</v>
      </c>
      <c r="Z65" s="166">
        <v>-0.01033</v>
      </c>
      <c r="AA65" s="166">
        <v>0.015185</v>
      </c>
      <c r="AB65" s="166">
        <v>-0.01033</v>
      </c>
      <c r="AC65" s="166">
        <v>0.015185</v>
      </c>
      <c r="AE65" s="220"/>
      <c r="AJ65" s="1" t="s">
        <v>1342</v>
      </c>
      <c r="AK65" s="166">
        <v>1.84E-4</v>
      </c>
      <c r="AL65" s="166">
        <v>0.008535</v>
      </c>
      <c r="AM65" s="166">
        <v>0.021567</v>
      </c>
      <c r="AN65" s="166">
        <v>0.982936</v>
      </c>
      <c r="AO65" s="166">
        <v>-0.01725</v>
      </c>
      <c r="AP65" s="166">
        <v>0.017615</v>
      </c>
      <c r="AQ65" s="166">
        <v>-0.01725</v>
      </c>
      <c r="AR65" s="166">
        <v>0.017615</v>
      </c>
      <c r="AT65" s="220"/>
      <c r="AY65" s="1" t="s">
        <v>1342</v>
      </c>
      <c r="AZ65" s="166">
        <v>-2.4E-4</v>
      </c>
      <c r="BA65" s="166">
        <v>0.007933</v>
      </c>
      <c r="BB65" s="166">
        <v>-0.03007</v>
      </c>
      <c r="BC65" s="166">
        <v>0.976211</v>
      </c>
      <c r="BD65" s="166">
        <v>-0.01644</v>
      </c>
      <c r="BE65" s="166">
        <v>0.015963</v>
      </c>
      <c r="BF65" s="166"/>
      <c r="BG65" s="166">
        <v>-0.01644</v>
      </c>
      <c r="BH65" s="166">
        <v>0.015963</v>
      </c>
      <c r="BI65" s="166"/>
      <c r="BJ65" s="166"/>
    </row>
    <row r="66">
      <c r="A66" s="198"/>
      <c r="B66" s="166"/>
      <c r="C66" s="166"/>
      <c r="D66" s="166"/>
      <c r="E66" s="166"/>
      <c r="F66" s="169" t="s">
        <v>1343</v>
      </c>
      <c r="G66" s="168">
        <v>0.691487</v>
      </c>
      <c r="H66" s="168">
        <v>1.815345</v>
      </c>
      <c r="I66" s="168">
        <v>0.380912</v>
      </c>
      <c r="J66" s="168">
        <v>0.705952</v>
      </c>
      <c r="K66" s="168">
        <v>-3.01594</v>
      </c>
      <c r="L66" s="168">
        <v>4.398916</v>
      </c>
      <c r="M66" s="168">
        <v>-3.01594</v>
      </c>
      <c r="N66" s="168">
        <v>4.398916</v>
      </c>
      <c r="P66" s="220"/>
      <c r="U66" s="169" t="s">
        <v>1343</v>
      </c>
      <c r="V66" s="168">
        <v>1.402719</v>
      </c>
      <c r="W66" s="168">
        <v>0.943239</v>
      </c>
      <c r="X66" s="168">
        <v>1.487131</v>
      </c>
      <c r="Y66" s="168">
        <v>0.147416</v>
      </c>
      <c r="Z66" s="168">
        <v>-0.52363</v>
      </c>
      <c r="AA66" s="168">
        <v>3.32907</v>
      </c>
      <c r="AB66" s="168">
        <v>-0.52363</v>
      </c>
      <c r="AC66" s="168">
        <v>3.32907</v>
      </c>
      <c r="AE66" s="220"/>
      <c r="AJ66" s="169" t="s">
        <v>1343</v>
      </c>
      <c r="AK66" s="168">
        <v>0.180172</v>
      </c>
      <c r="AL66" s="168">
        <v>1.233716</v>
      </c>
      <c r="AM66" s="168">
        <v>0.14604</v>
      </c>
      <c r="AN66" s="168">
        <v>0.884867</v>
      </c>
      <c r="AO66" s="168">
        <v>-2.33941</v>
      </c>
      <c r="AP66" s="168">
        <v>2.699755</v>
      </c>
      <c r="AQ66" s="168">
        <v>-2.33941</v>
      </c>
      <c r="AR66" s="168">
        <v>2.699755</v>
      </c>
      <c r="AT66" s="220"/>
      <c r="AY66" s="169" t="s">
        <v>1343</v>
      </c>
      <c r="AZ66" s="168">
        <v>0.011664</v>
      </c>
      <c r="BA66" s="168">
        <v>1.178892</v>
      </c>
      <c r="BB66" s="168">
        <v>0.009894</v>
      </c>
      <c r="BC66" s="168">
        <v>0.992172</v>
      </c>
      <c r="BD66" s="168">
        <v>-2.39595</v>
      </c>
      <c r="BE66" s="168">
        <v>2.419282</v>
      </c>
      <c r="BF66" s="168"/>
      <c r="BG66" s="168">
        <v>-2.39595</v>
      </c>
      <c r="BH66" s="168">
        <v>2.419282</v>
      </c>
      <c r="BI66" s="166"/>
      <c r="BJ66" s="166"/>
    </row>
    <row r="67">
      <c r="A67" s="198"/>
      <c r="B67" s="166"/>
      <c r="C67" s="166"/>
      <c r="D67" s="166"/>
      <c r="E67" s="166"/>
      <c r="F67" s="162"/>
      <c r="G67" s="14"/>
      <c r="H67" s="221"/>
      <c r="I67" s="221"/>
      <c r="J67" s="162"/>
      <c r="K67" s="162"/>
      <c r="L67" s="162"/>
      <c r="M67" s="14"/>
      <c r="N67" s="14"/>
      <c r="P67" s="220"/>
      <c r="U67" s="14"/>
      <c r="V67" s="14"/>
      <c r="W67" s="221"/>
      <c r="X67" s="221"/>
      <c r="Y67" s="14"/>
      <c r="Z67" s="14"/>
      <c r="AA67" s="14"/>
      <c r="AB67" s="14"/>
      <c r="AC67" s="14"/>
      <c r="AE67" s="220"/>
      <c r="AJ67" s="14"/>
      <c r="AK67" s="14"/>
      <c r="AL67" s="221"/>
      <c r="AM67" s="221"/>
      <c r="AN67" s="14"/>
      <c r="AO67" s="14"/>
      <c r="AP67" s="14"/>
      <c r="AQ67" s="14"/>
      <c r="AR67" s="14"/>
      <c r="AT67" s="220"/>
      <c r="AY67" s="14"/>
      <c r="AZ67" s="14"/>
      <c r="BA67" s="221"/>
      <c r="BB67" s="221"/>
      <c r="BC67" s="14"/>
      <c r="BD67" s="14"/>
      <c r="BE67" s="14"/>
      <c r="BF67" s="14"/>
      <c r="BG67" s="14"/>
      <c r="BH67" s="14"/>
      <c r="BI67" s="14"/>
      <c r="BJ67" s="14"/>
    </row>
    <row r="68">
      <c r="A68" s="198"/>
      <c r="B68" s="166"/>
      <c r="C68" s="166"/>
      <c r="D68" s="166"/>
      <c r="E68" s="166"/>
      <c r="F68" s="162"/>
      <c r="G68" s="14"/>
      <c r="H68" s="221"/>
      <c r="I68" s="221"/>
      <c r="J68" s="162"/>
      <c r="K68" s="162"/>
      <c r="L68" s="162"/>
      <c r="M68" s="14"/>
      <c r="N68" s="14"/>
      <c r="P68" s="220"/>
      <c r="U68" s="14"/>
      <c r="V68" s="14"/>
      <c r="W68" s="221"/>
      <c r="X68" s="221"/>
      <c r="Y68" s="14"/>
      <c r="Z68" s="14"/>
      <c r="AA68" s="14"/>
      <c r="AB68" s="14"/>
      <c r="AC68" s="14"/>
      <c r="AE68" s="220"/>
      <c r="AJ68" s="14"/>
      <c r="AK68" s="14"/>
      <c r="AL68" s="221"/>
      <c r="AM68" s="221"/>
      <c r="AN68" s="14"/>
      <c r="AO68" s="14"/>
      <c r="AP68" s="14"/>
      <c r="AQ68" s="14"/>
      <c r="AR68" s="14"/>
      <c r="AT68" s="220"/>
      <c r="AY68" s="14"/>
      <c r="AZ68" s="14"/>
      <c r="BA68" s="221"/>
      <c r="BB68" s="221"/>
      <c r="BC68" s="14"/>
      <c r="BD68" s="14"/>
      <c r="BE68" s="14"/>
      <c r="BF68" s="14"/>
      <c r="BG68" s="14"/>
      <c r="BH68" s="14"/>
      <c r="BI68" s="14"/>
      <c r="BJ68" s="14"/>
    </row>
    <row r="69">
      <c r="A69" s="198"/>
      <c r="B69" s="166"/>
      <c r="C69" s="166"/>
      <c r="D69" s="166"/>
      <c r="E69" s="166"/>
      <c r="F69" s="162"/>
      <c r="G69" s="14"/>
      <c r="H69" s="221"/>
      <c r="I69" s="221"/>
      <c r="J69" s="162"/>
      <c r="K69" s="162"/>
      <c r="L69" s="162"/>
      <c r="M69" s="14"/>
      <c r="N69" s="14"/>
      <c r="P69" s="220"/>
      <c r="U69" s="14"/>
      <c r="V69" s="14"/>
      <c r="W69" s="221"/>
      <c r="X69" s="221"/>
      <c r="Y69" s="14"/>
      <c r="Z69" s="14"/>
      <c r="AA69" s="14"/>
      <c r="AB69" s="14"/>
      <c r="AC69" s="14"/>
      <c r="AE69" s="220"/>
      <c r="AJ69" s="14"/>
      <c r="AK69" s="14"/>
      <c r="AL69" s="221"/>
      <c r="AM69" s="221"/>
      <c r="AN69" s="14"/>
      <c r="AO69" s="14"/>
      <c r="AP69" s="14"/>
      <c r="AQ69" s="14"/>
      <c r="AR69" s="14"/>
      <c r="AT69" s="220"/>
      <c r="AY69" s="14"/>
      <c r="AZ69" s="14"/>
      <c r="BA69" s="221"/>
      <c r="BB69" s="221"/>
      <c r="BC69" s="14"/>
      <c r="BD69" s="14"/>
      <c r="BE69" s="14"/>
      <c r="BF69" s="14"/>
      <c r="BG69" s="14"/>
      <c r="BH69" s="14"/>
      <c r="BI69" s="14"/>
      <c r="BJ69" s="14"/>
    </row>
    <row r="70">
      <c r="A70" s="198"/>
      <c r="B70" s="166"/>
      <c r="C70" s="166"/>
      <c r="D70" s="166"/>
      <c r="E70" s="166"/>
      <c r="F70" s="166"/>
      <c r="H70" s="181"/>
      <c r="I70" s="181"/>
      <c r="J70" s="166"/>
      <c r="K70" s="166"/>
      <c r="L70" s="166"/>
      <c r="P70" s="220"/>
      <c r="W70" s="5"/>
      <c r="X70" s="5"/>
      <c r="AE70" s="220"/>
      <c r="AL70" s="5"/>
      <c r="AM70" s="5"/>
      <c r="AT70" s="220"/>
      <c r="BA70" s="5"/>
      <c r="BB70" s="5"/>
    </row>
    <row r="71">
      <c r="A71" s="198"/>
      <c r="B71" s="166"/>
      <c r="C71" s="166"/>
      <c r="D71" s="166"/>
      <c r="E71" s="166"/>
      <c r="F71" s="166"/>
      <c r="H71" s="181"/>
      <c r="I71" s="181"/>
      <c r="J71" s="166"/>
      <c r="K71" s="166"/>
      <c r="L71" s="166"/>
      <c r="P71" s="220"/>
      <c r="W71" s="5"/>
      <c r="X71" s="5"/>
      <c r="AE71" s="220"/>
      <c r="AL71" s="5"/>
      <c r="AM71" s="5"/>
      <c r="AT71" s="220"/>
      <c r="BA71" s="5"/>
      <c r="BB71" s="5"/>
    </row>
    <row r="72">
      <c r="A72" s="198"/>
      <c r="B72" s="166"/>
      <c r="C72" s="166"/>
      <c r="D72" s="166"/>
      <c r="E72" s="166"/>
      <c r="F72" s="166"/>
      <c r="H72" s="181"/>
      <c r="I72" s="181"/>
      <c r="J72" s="166"/>
      <c r="K72" s="166"/>
      <c r="L72" s="166"/>
      <c r="P72" s="220"/>
      <c r="W72" s="5"/>
      <c r="X72" s="5"/>
      <c r="AE72" s="220"/>
      <c r="AL72" s="5"/>
      <c r="AM72" s="5"/>
      <c r="AT72" s="220"/>
      <c r="BA72" s="5"/>
      <c r="BB72" s="5"/>
    </row>
    <row r="73">
      <c r="A73" s="198"/>
      <c r="B73" s="166"/>
      <c r="C73" s="166"/>
      <c r="D73" s="166"/>
      <c r="E73" s="166"/>
      <c r="F73" s="166"/>
      <c r="H73" s="181"/>
      <c r="I73" s="181"/>
      <c r="J73" s="166"/>
      <c r="K73" s="166"/>
      <c r="L73" s="166"/>
      <c r="P73" s="220"/>
      <c r="W73" s="5"/>
      <c r="X73" s="5"/>
      <c r="AE73" s="220"/>
      <c r="AL73" s="5"/>
      <c r="AM73" s="5"/>
      <c r="AT73" s="220"/>
      <c r="BA73" s="5"/>
      <c r="BB73" s="5"/>
    </row>
    <row r="74">
      <c r="A74" s="198"/>
      <c r="B74" s="166"/>
      <c r="C74" s="166"/>
      <c r="D74" s="166"/>
      <c r="E74" s="166"/>
      <c r="F74" s="166"/>
      <c r="H74" s="181"/>
      <c r="I74" s="181"/>
      <c r="J74" s="166"/>
      <c r="K74" s="166"/>
      <c r="L74" s="166"/>
      <c r="P74" s="220"/>
      <c r="W74" s="5"/>
      <c r="X74" s="5"/>
      <c r="AE74" s="220"/>
      <c r="AL74" s="5"/>
      <c r="AM74" s="5"/>
      <c r="AT74" s="220"/>
      <c r="BA74" s="5"/>
      <c r="BB74" s="5"/>
    </row>
    <row r="75">
      <c r="A75" s="198"/>
      <c r="B75" s="166"/>
      <c r="C75" s="166"/>
      <c r="D75" s="166"/>
      <c r="E75" s="166"/>
      <c r="F75" s="166"/>
      <c r="H75" s="181"/>
      <c r="I75" s="181"/>
      <c r="J75" s="166"/>
      <c r="K75" s="166"/>
      <c r="L75" s="166"/>
      <c r="P75" s="220"/>
      <c r="W75" s="5"/>
      <c r="X75" s="5"/>
      <c r="AE75" s="220"/>
      <c r="AL75" s="5"/>
      <c r="AM75" s="5"/>
      <c r="AT75" s="220"/>
      <c r="BA75" s="5"/>
      <c r="BB75" s="5"/>
    </row>
    <row r="76">
      <c r="A76" s="198"/>
      <c r="B76" s="166"/>
      <c r="C76" s="166"/>
      <c r="D76" s="166"/>
      <c r="E76" s="166"/>
      <c r="F76" s="166"/>
      <c r="H76" s="181"/>
      <c r="I76" s="181"/>
      <c r="J76" s="166"/>
      <c r="K76" s="166"/>
      <c r="L76" s="166"/>
      <c r="P76" s="220"/>
      <c r="W76" s="5"/>
      <c r="X76" s="5"/>
      <c r="AE76" s="220"/>
      <c r="AL76" s="5"/>
      <c r="AM76" s="5"/>
      <c r="AT76" s="220"/>
      <c r="BA76" s="5"/>
      <c r="BB76" s="5"/>
    </row>
    <row r="77">
      <c r="A77" s="198"/>
      <c r="B77" s="166"/>
      <c r="C77" s="166"/>
      <c r="D77" s="166"/>
      <c r="E77" s="166"/>
      <c r="F77" s="166"/>
      <c r="H77" s="181"/>
      <c r="I77" s="181"/>
      <c r="J77" s="166"/>
      <c r="K77" s="166"/>
      <c r="L77" s="166"/>
      <c r="P77" s="220"/>
      <c r="W77" s="5"/>
      <c r="X77" s="5"/>
      <c r="AE77" s="220"/>
      <c r="AL77" s="5"/>
      <c r="AM77" s="5"/>
      <c r="AT77" s="220"/>
      <c r="BA77" s="5"/>
      <c r="BB77" s="5"/>
    </row>
    <row r="78">
      <c r="A78" s="198"/>
      <c r="B78" s="166"/>
      <c r="C78" s="166"/>
      <c r="D78" s="166"/>
      <c r="E78" s="166"/>
      <c r="F78" s="166"/>
      <c r="H78" s="181"/>
      <c r="I78" s="181"/>
      <c r="J78" s="166"/>
      <c r="K78" s="166"/>
      <c r="L78" s="166"/>
      <c r="P78" s="220"/>
      <c r="W78" s="5"/>
      <c r="X78" s="5"/>
      <c r="AE78" s="220"/>
      <c r="AL78" s="5"/>
      <c r="AM78" s="5"/>
      <c r="AT78" s="220"/>
      <c r="BA78" s="5"/>
      <c r="BB78" s="5"/>
    </row>
    <row r="79">
      <c r="A79" s="198"/>
      <c r="B79" s="166"/>
      <c r="C79" s="166"/>
      <c r="D79" s="166"/>
      <c r="E79" s="166"/>
      <c r="F79" s="166"/>
      <c r="H79" s="181"/>
      <c r="I79" s="181"/>
      <c r="J79" s="166"/>
      <c r="K79" s="166"/>
      <c r="L79" s="166"/>
      <c r="P79" s="220"/>
      <c r="W79" s="5"/>
      <c r="X79" s="5"/>
      <c r="AE79" s="220"/>
      <c r="AL79" s="5"/>
      <c r="AM79" s="5"/>
      <c r="AT79" s="220"/>
      <c r="BA79" s="5"/>
      <c r="BB79" s="5"/>
    </row>
    <row r="80">
      <c r="A80" s="198"/>
      <c r="B80" s="166"/>
      <c r="C80" s="166"/>
      <c r="D80" s="166"/>
      <c r="E80" s="166"/>
      <c r="F80" s="166"/>
      <c r="H80" s="181"/>
      <c r="I80" s="181"/>
      <c r="J80" s="166"/>
      <c r="K80" s="166"/>
      <c r="L80" s="166"/>
      <c r="P80" s="220"/>
      <c r="W80" s="5"/>
      <c r="X80" s="5"/>
      <c r="AE80" s="220"/>
      <c r="AL80" s="5"/>
      <c r="AM80" s="5"/>
      <c r="AT80" s="220"/>
      <c r="BA80" s="5"/>
      <c r="BB80" s="5"/>
    </row>
    <row r="81">
      <c r="A81" s="198"/>
      <c r="B81" s="166"/>
      <c r="C81" s="166"/>
      <c r="D81" s="166"/>
      <c r="E81" s="166"/>
      <c r="F81" s="166"/>
      <c r="H81" s="181"/>
      <c r="I81" s="181"/>
      <c r="J81" s="166"/>
      <c r="K81" s="166"/>
      <c r="L81" s="166"/>
      <c r="P81" s="220"/>
      <c r="W81" s="5"/>
      <c r="X81" s="5"/>
      <c r="AE81" s="220"/>
      <c r="AL81" s="5"/>
      <c r="AM81" s="5"/>
      <c r="AT81" s="220"/>
      <c r="BA81" s="5"/>
      <c r="BB81" s="5"/>
    </row>
    <row r="82">
      <c r="A82" s="198"/>
      <c r="B82" s="166"/>
      <c r="C82" s="166"/>
      <c r="D82" s="166"/>
      <c r="E82" s="166"/>
      <c r="F82" s="166"/>
      <c r="H82" s="181"/>
      <c r="I82" s="181"/>
      <c r="J82" s="166"/>
      <c r="K82" s="166"/>
      <c r="L82" s="166"/>
      <c r="P82" s="220"/>
      <c r="W82" s="5"/>
      <c r="X82" s="5"/>
      <c r="AE82" s="220"/>
      <c r="AL82" s="5"/>
      <c r="AM82" s="5"/>
      <c r="AT82" s="220"/>
      <c r="BA82" s="5"/>
      <c r="BB82" s="5"/>
    </row>
    <row r="83">
      <c r="A83" s="198"/>
      <c r="B83" s="166"/>
      <c r="C83" s="166"/>
      <c r="D83" s="166"/>
      <c r="E83" s="166"/>
      <c r="F83" s="166"/>
      <c r="H83" s="181"/>
      <c r="I83" s="181"/>
      <c r="J83" s="166"/>
      <c r="K83" s="166"/>
      <c r="L83" s="166"/>
      <c r="P83" s="220"/>
      <c r="W83" s="5"/>
      <c r="X83" s="5"/>
      <c r="AE83" s="220"/>
      <c r="AL83" s="5"/>
      <c r="AM83" s="5"/>
      <c r="AT83" s="220"/>
      <c r="BA83" s="5"/>
      <c r="BB83" s="5"/>
    </row>
    <row r="84">
      <c r="A84" s="198"/>
      <c r="B84" s="166"/>
      <c r="C84" s="166"/>
      <c r="D84" s="166"/>
      <c r="E84" s="166"/>
      <c r="F84" s="166"/>
      <c r="H84" s="181"/>
      <c r="I84" s="181"/>
      <c r="J84" s="166"/>
      <c r="K84" s="166"/>
      <c r="L84" s="166"/>
      <c r="P84" s="220"/>
      <c r="W84" s="5"/>
      <c r="X84" s="5"/>
      <c r="AE84" s="220"/>
      <c r="AL84" s="5"/>
      <c r="AM84" s="5"/>
      <c r="AT84" s="220"/>
      <c r="BA84" s="5"/>
      <c r="BB84" s="5"/>
    </row>
    <row r="85">
      <c r="A85" s="198"/>
      <c r="B85" s="166"/>
      <c r="C85" s="166"/>
      <c r="D85" s="166"/>
      <c r="E85" s="166"/>
      <c r="F85" s="166"/>
      <c r="H85" s="181"/>
      <c r="I85" s="181"/>
      <c r="J85" s="166"/>
      <c r="K85" s="166"/>
      <c r="L85" s="166"/>
      <c r="P85" s="220"/>
      <c r="W85" s="5"/>
      <c r="X85" s="5"/>
      <c r="AE85" s="220"/>
      <c r="AL85" s="5"/>
      <c r="AM85" s="5"/>
      <c r="AT85" s="220"/>
      <c r="BA85" s="5"/>
      <c r="BB85" s="5"/>
    </row>
    <row r="86">
      <c r="A86" s="198"/>
      <c r="B86" s="166"/>
      <c r="C86" s="166"/>
      <c r="D86" s="166"/>
      <c r="E86" s="166"/>
      <c r="F86" s="166"/>
      <c r="H86" s="181"/>
      <c r="I86" s="181"/>
      <c r="J86" s="166"/>
      <c r="K86" s="166"/>
      <c r="L86" s="166"/>
      <c r="P86" s="220"/>
      <c r="W86" s="5"/>
      <c r="X86" s="5"/>
      <c r="AE86" s="220"/>
      <c r="AL86" s="5"/>
      <c r="AM86" s="5"/>
      <c r="AT86" s="220"/>
      <c r="BA86" s="5"/>
      <c r="BB86" s="5"/>
    </row>
    <row r="87">
      <c r="A87" s="198"/>
      <c r="B87" s="166"/>
      <c r="C87" s="166"/>
      <c r="D87" s="166"/>
      <c r="E87" s="166"/>
      <c r="F87" s="166"/>
      <c r="H87" s="181"/>
      <c r="I87" s="181"/>
      <c r="J87" s="166"/>
      <c r="K87" s="166"/>
      <c r="L87" s="166"/>
      <c r="P87" s="220"/>
      <c r="W87" s="5"/>
      <c r="X87" s="5"/>
      <c r="AE87" s="220"/>
      <c r="AL87" s="5"/>
      <c r="AM87" s="5"/>
      <c r="AT87" s="220"/>
      <c r="BA87" s="5"/>
      <c r="BB87" s="5"/>
    </row>
    <row r="88">
      <c r="A88" s="198"/>
      <c r="B88" s="166"/>
      <c r="C88" s="166"/>
      <c r="D88" s="166"/>
      <c r="E88" s="166"/>
      <c r="F88" s="166"/>
      <c r="H88" s="181"/>
      <c r="I88" s="181"/>
      <c r="J88" s="166"/>
      <c r="K88" s="166"/>
      <c r="L88" s="166"/>
      <c r="P88" s="220"/>
      <c r="W88" s="5"/>
      <c r="X88" s="5"/>
      <c r="AE88" s="220"/>
      <c r="AL88" s="5"/>
      <c r="AM88" s="5"/>
      <c r="AT88" s="220"/>
      <c r="BA88" s="5"/>
      <c r="BB88" s="5"/>
    </row>
    <row r="89">
      <c r="A89" s="198"/>
      <c r="B89" s="166"/>
      <c r="C89" s="166"/>
      <c r="D89" s="166"/>
      <c r="E89" s="166"/>
      <c r="F89" s="166"/>
      <c r="H89" s="181"/>
      <c r="I89" s="181"/>
      <c r="J89" s="166"/>
      <c r="K89" s="166"/>
      <c r="L89" s="166"/>
      <c r="P89" s="220"/>
      <c r="W89" s="5"/>
      <c r="X89" s="5"/>
      <c r="AE89" s="220"/>
      <c r="AL89" s="5"/>
      <c r="AM89" s="5"/>
      <c r="AT89" s="220"/>
      <c r="BA89" s="5"/>
      <c r="BB89" s="5"/>
    </row>
    <row r="90">
      <c r="A90" s="198"/>
      <c r="B90" s="166"/>
      <c r="C90" s="166"/>
      <c r="D90" s="166"/>
      <c r="E90" s="166"/>
      <c r="F90" s="166"/>
      <c r="H90" s="181"/>
      <c r="I90" s="181"/>
      <c r="J90" s="166"/>
      <c r="K90" s="166"/>
      <c r="L90" s="166"/>
      <c r="P90" s="220"/>
      <c r="W90" s="5"/>
      <c r="X90" s="5"/>
      <c r="AE90" s="220"/>
      <c r="AL90" s="5"/>
      <c r="AM90" s="5"/>
      <c r="AT90" s="220"/>
      <c r="BA90" s="5"/>
      <c r="BB90" s="5"/>
    </row>
    <row r="91">
      <c r="A91" s="198"/>
      <c r="B91" s="166"/>
      <c r="C91" s="166"/>
      <c r="D91" s="166"/>
      <c r="E91" s="166"/>
      <c r="F91" s="166"/>
      <c r="H91" s="181"/>
      <c r="I91" s="181"/>
      <c r="J91" s="166"/>
      <c r="K91" s="166"/>
      <c r="L91" s="166"/>
      <c r="P91" s="220"/>
      <c r="W91" s="5"/>
      <c r="X91" s="5"/>
      <c r="AE91" s="220"/>
      <c r="AL91" s="5"/>
      <c r="AM91" s="5"/>
      <c r="AT91" s="220"/>
      <c r="BA91" s="5"/>
      <c r="BB91" s="5"/>
    </row>
    <row r="92">
      <c r="A92" s="198"/>
      <c r="B92" s="166"/>
      <c r="C92" s="166"/>
      <c r="D92" s="166"/>
      <c r="E92" s="166"/>
      <c r="F92" s="166"/>
      <c r="H92" s="181"/>
      <c r="I92" s="181"/>
      <c r="J92" s="166"/>
      <c r="K92" s="166"/>
      <c r="L92" s="166"/>
      <c r="P92" s="220"/>
      <c r="W92" s="5"/>
      <c r="X92" s="5"/>
      <c r="AE92" s="220"/>
      <c r="AL92" s="5"/>
      <c r="AM92" s="5"/>
      <c r="AT92" s="220"/>
      <c r="BA92" s="5"/>
      <c r="BB92" s="5"/>
    </row>
    <row r="93">
      <c r="A93" s="198"/>
      <c r="B93" s="166"/>
      <c r="C93" s="166"/>
      <c r="D93" s="166"/>
      <c r="E93" s="166"/>
      <c r="F93" s="166"/>
      <c r="H93" s="181"/>
      <c r="I93" s="181"/>
      <c r="J93" s="166"/>
      <c r="K93" s="166"/>
      <c r="L93" s="166"/>
      <c r="P93" s="220"/>
      <c r="W93" s="5"/>
      <c r="X93" s="5"/>
      <c r="AE93" s="220"/>
      <c r="AL93" s="5"/>
      <c r="AM93" s="5"/>
      <c r="AT93" s="220"/>
      <c r="BA93" s="5"/>
      <c r="BB93" s="5"/>
    </row>
    <row r="94">
      <c r="A94" s="198"/>
      <c r="B94" s="166"/>
      <c r="C94" s="166"/>
      <c r="D94" s="166"/>
      <c r="E94" s="166"/>
      <c r="F94" s="166"/>
      <c r="H94" s="181"/>
      <c r="I94" s="181"/>
      <c r="J94" s="166"/>
      <c r="K94" s="166"/>
      <c r="L94" s="166"/>
      <c r="P94" s="220"/>
      <c r="W94" s="5"/>
      <c r="X94" s="5"/>
      <c r="AE94" s="220"/>
      <c r="AL94" s="5"/>
      <c r="AM94" s="5"/>
      <c r="AT94" s="220"/>
      <c r="BA94" s="5"/>
      <c r="BB94" s="5"/>
    </row>
    <row r="95">
      <c r="A95" s="198"/>
      <c r="B95" s="166"/>
      <c r="C95" s="166"/>
      <c r="D95" s="166"/>
      <c r="E95" s="166"/>
      <c r="F95" s="166"/>
      <c r="H95" s="181"/>
      <c r="I95" s="181"/>
      <c r="J95" s="166"/>
      <c r="K95" s="166"/>
      <c r="L95" s="166"/>
      <c r="P95" s="220"/>
      <c r="W95" s="5"/>
      <c r="X95" s="5"/>
      <c r="AE95" s="220"/>
      <c r="AL95" s="5"/>
      <c r="AM95" s="5"/>
      <c r="AT95" s="220"/>
      <c r="BA95" s="5"/>
      <c r="BB95" s="5"/>
    </row>
    <row r="96">
      <c r="A96" s="198"/>
      <c r="B96" s="166"/>
      <c r="C96" s="166"/>
      <c r="D96" s="166"/>
      <c r="E96" s="166"/>
      <c r="F96" s="166"/>
      <c r="H96" s="181"/>
      <c r="I96" s="181"/>
      <c r="J96" s="166"/>
      <c r="K96" s="166"/>
      <c r="L96" s="166"/>
      <c r="P96" s="220"/>
      <c r="W96" s="5"/>
      <c r="X96" s="5"/>
      <c r="AE96" s="220"/>
      <c r="AL96" s="5"/>
      <c r="AM96" s="5"/>
      <c r="AT96" s="220"/>
      <c r="BA96" s="5"/>
      <c r="BB96" s="5"/>
    </row>
    <row r="97">
      <c r="A97" s="198"/>
      <c r="B97" s="166"/>
      <c r="C97" s="166"/>
      <c r="D97" s="166"/>
      <c r="E97" s="166"/>
      <c r="F97" s="166"/>
      <c r="H97" s="181"/>
      <c r="I97" s="181"/>
      <c r="J97" s="166"/>
      <c r="K97" s="166"/>
      <c r="L97" s="166"/>
      <c r="P97" s="220"/>
      <c r="W97" s="5"/>
      <c r="X97" s="5"/>
      <c r="AE97" s="220"/>
      <c r="AL97" s="5"/>
      <c r="AM97" s="5"/>
      <c r="AT97" s="220"/>
      <c r="BA97" s="5"/>
      <c r="BB97" s="5"/>
    </row>
    <row r="98">
      <c r="A98" s="198"/>
      <c r="B98" s="166"/>
      <c r="C98" s="166"/>
      <c r="D98" s="166"/>
      <c r="E98" s="166"/>
      <c r="F98" s="166"/>
      <c r="H98" s="181"/>
      <c r="I98" s="181"/>
      <c r="J98" s="166"/>
      <c r="K98" s="166"/>
      <c r="L98" s="166"/>
      <c r="P98" s="220"/>
      <c r="W98" s="5"/>
      <c r="X98" s="5"/>
      <c r="AE98" s="220"/>
      <c r="AL98" s="5"/>
      <c r="AM98" s="5"/>
      <c r="AT98" s="220"/>
      <c r="BA98" s="5"/>
      <c r="BB98" s="5"/>
    </row>
    <row r="99">
      <c r="A99" s="198"/>
      <c r="B99" s="166"/>
      <c r="C99" s="166"/>
      <c r="D99" s="166"/>
      <c r="E99" s="166"/>
      <c r="F99" s="166"/>
      <c r="H99" s="181"/>
      <c r="I99" s="181"/>
      <c r="J99" s="166"/>
      <c r="K99" s="166"/>
      <c r="L99" s="166"/>
      <c r="P99" s="220"/>
      <c r="W99" s="5"/>
      <c r="X99" s="5"/>
      <c r="AE99" s="220"/>
      <c r="AL99" s="5"/>
      <c r="AM99" s="5"/>
      <c r="AT99" s="220"/>
      <c r="BA99" s="5"/>
      <c r="BB99" s="5"/>
    </row>
    <row r="100">
      <c r="A100" s="198"/>
      <c r="B100" s="166"/>
      <c r="C100" s="166"/>
      <c r="D100" s="166"/>
      <c r="E100" s="166"/>
      <c r="F100" s="166"/>
      <c r="H100" s="181"/>
      <c r="I100" s="181"/>
      <c r="J100" s="166"/>
      <c r="K100" s="166"/>
      <c r="L100" s="166"/>
      <c r="P100" s="220"/>
      <c r="W100" s="5"/>
      <c r="X100" s="5"/>
      <c r="AE100" s="220"/>
      <c r="AL100" s="5"/>
      <c r="AM100" s="5"/>
      <c r="AT100" s="220"/>
      <c r="BA100" s="5"/>
      <c r="BB100" s="5"/>
    </row>
    <row r="101">
      <c r="A101" s="198"/>
      <c r="B101" s="166"/>
      <c r="C101" s="166"/>
      <c r="D101" s="166"/>
      <c r="E101" s="166"/>
      <c r="F101" s="166"/>
      <c r="H101" s="181"/>
      <c r="I101" s="181"/>
      <c r="J101" s="166"/>
      <c r="K101" s="166"/>
      <c r="L101" s="166"/>
      <c r="P101" s="220"/>
      <c r="W101" s="5"/>
      <c r="X101" s="5"/>
      <c r="AE101" s="220"/>
      <c r="AL101" s="5"/>
      <c r="AM101" s="5"/>
      <c r="AT101" s="220"/>
      <c r="BA101" s="5"/>
      <c r="BB101" s="5"/>
    </row>
    <row r="102">
      <c r="A102" s="198"/>
      <c r="B102" s="166"/>
      <c r="C102" s="166"/>
      <c r="D102" s="166"/>
      <c r="E102" s="166"/>
      <c r="F102" s="166"/>
      <c r="H102" s="181"/>
      <c r="I102" s="181"/>
      <c r="J102" s="166"/>
      <c r="K102" s="166"/>
      <c r="L102" s="166"/>
      <c r="P102" s="220"/>
      <c r="W102" s="5"/>
      <c r="X102" s="5"/>
      <c r="AE102" s="220"/>
      <c r="AL102" s="5"/>
      <c r="AM102" s="5"/>
      <c r="AT102" s="220"/>
      <c r="BA102" s="5"/>
      <c r="BB102" s="5"/>
    </row>
    <row r="103">
      <c r="A103" s="198"/>
      <c r="B103" s="166"/>
      <c r="C103" s="166"/>
      <c r="D103" s="166"/>
      <c r="E103" s="166"/>
      <c r="F103" s="166"/>
      <c r="H103" s="181"/>
      <c r="I103" s="181"/>
      <c r="J103" s="166"/>
      <c r="K103" s="166"/>
      <c r="L103" s="166"/>
      <c r="P103" s="220"/>
      <c r="W103" s="5"/>
      <c r="X103" s="5"/>
      <c r="AE103" s="220"/>
      <c r="AL103" s="5"/>
      <c r="AM103" s="5"/>
      <c r="AT103" s="220"/>
      <c r="BA103" s="5"/>
      <c r="BB103" s="5"/>
    </row>
    <row r="104">
      <c r="A104" s="198"/>
      <c r="B104" s="166"/>
      <c r="C104" s="166"/>
      <c r="D104" s="166"/>
      <c r="E104" s="166"/>
      <c r="F104" s="166"/>
      <c r="H104" s="181"/>
      <c r="I104" s="181"/>
      <c r="J104" s="166"/>
      <c r="K104" s="166"/>
      <c r="L104" s="166"/>
      <c r="P104" s="220"/>
      <c r="W104" s="5"/>
      <c r="X104" s="5"/>
      <c r="AE104" s="220"/>
      <c r="AL104" s="5"/>
      <c r="AM104" s="5"/>
      <c r="AT104" s="220"/>
      <c r="BA104" s="5"/>
      <c r="BB104" s="5"/>
    </row>
    <row r="105">
      <c r="A105" s="198"/>
      <c r="B105" s="166"/>
      <c r="C105" s="166"/>
      <c r="D105" s="166"/>
      <c r="E105" s="166"/>
      <c r="F105" s="166"/>
      <c r="H105" s="181"/>
      <c r="I105" s="181"/>
      <c r="J105" s="166"/>
      <c r="K105" s="166"/>
      <c r="L105" s="166"/>
      <c r="P105" s="220"/>
      <c r="W105" s="5"/>
      <c r="X105" s="5"/>
      <c r="AE105" s="220"/>
      <c r="AL105" s="5"/>
      <c r="AM105" s="5"/>
      <c r="AT105" s="220"/>
      <c r="BA105" s="5"/>
      <c r="BB105" s="5"/>
    </row>
    <row r="106">
      <c r="A106" s="198"/>
      <c r="B106" s="166"/>
      <c r="C106" s="166"/>
      <c r="D106" s="166"/>
      <c r="E106" s="166"/>
      <c r="F106" s="166"/>
      <c r="H106" s="181"/>
      <c r="I106" s="181"/>
      <c r="J106" s="166"/>
      <c r="K106" s="166"/>
      <c r="L106" s="166"/>
      <c r="P106" s="220"/>
      <c r="W106" s="5"/>
      <c r="X106" s="5"/>
      <c r="AE106" s="220"/>
      <c r="AL106" s="5"/>
      <c r="AM106" s="5"/>
      <c r="AT106" s="220"/>
      <c r="BA106" s="5"/>
      <c r="BB106" s="5"/>
    </row>
    <row r="107">
      <c r="A107" s="198"/>
      <c r="B107" s="166"/>
      <c r="C107" s="166"/>
      <c r="D107" s="166"/>
      <c r="E107" s="166"/>
      <c r="F107" s="166"/>
      <c r="H107" s="181"/>
      <c r="I107" s="181"/>
      <c r="J107" s="166"/>
      <c r="K107" s="166"/>
      <c r="L107" s="166"/>
      <c r="P107" s="220"/>
      <c r="W107" s="5"/>
      <c r="X107" s="5"/>
      <c r="AE107" s="220"/>
      <c r="AL107" s="5"/>
      <c r="AM107" s="5"/>
      <c r="AT107" s="220"/>
      <c r="BA107" s="5"/>
      <c r="BB107" s="5"/>
    </row>
    <row r="108">
      <c r="A108" s="198"/>
      <c r="B108" s="166"/>
      <c r="C108" s="166"/>
      <c r="D108" s="166"/>
      <c r="E108" s="166"/>
      <c r="F108" s="166"/>
      <c r="H108" s="181"/>
      <c r="I108" s="181"/>
      <c r="J108" s="166"/>
      <c r="K108" s="166"/>
      <c r="L108" s="166"/>
      <c r="P108" s="220"/>
      <c r="W108" s="5"/>
      <c r="X108" s="5"/>
      <c r="AE108" s="220"/>
      <c r="AL108" s="5"/>
      <c r="AM108" s="5"/>
      <c r="AT108" s="220"/>
      <c r="BA108" s="5"/>
      <c r="BB108" s="5"/>
    </row>
    <row r="109">
      <c r="A109" s="198"/>
      <c r="B109" s="166"/>
      <c r="C109" s="166"/>
      <c r="D109" s="166"/>
      <c r="E109" s="166"/>
      <c r="F109" s="166"/>
      <c r="H109" s="181"/>
      <c r="I109" s="181"/>
      <c r="J109" s="166"/>
      <c r="K109" s="166"/>
      <c r="L109" s="166"/>
      <c r="P109" s="220"/>
      <c r="W109" s="5"/>
      <c r="X109" s="5"/>
      <c r="AE109" s="220"/>
      <c r="AL109" s="5"/>
      <c r="AM109" s="5"/>
      <c r="AT109" s="220"/>
      <c r="BA109" s="5"/>
      <c r="BB109" s="5"/>
    </row>
    <row r="110">
      <c r="A110" s="198"/>
      <c r="B110" s="166"/>
      <c r="C110" s="166"/>
      <c r="D110" s="166"/>
      <c r="E110" s="166"/>
      <c r="F110" s="166"/>
      <c r="H110" s="181"/>
      <c r="I110" s="181"/>
      <c r="J110" s="166"/>
      <c r="K110" s="166"/>
      <c r="L110" s="166"/>
      <c r="P110" s="220"/>
      <c r="W110" s="5"/>
      <c r="X110" s="5"/>
      <c r="AE110" s="220"/>
      <c r="AL110" s="5"/>
      <c r="AM110" s="5"/>
      <c r="AT110" s="220"/>
      <c r="BA110" s="5"/>
      <c r="BB110" s="5"/>
    </row>
    <row r="111">
      <c r="A111" s="198"/>
      <c r="B111" s="166"/>
      <c r="C111" s="166"/>
      <c r="D111" s="166"/>
      <c r="E111" s="166"/>
      <c r="F111" s="166"/>
      <c r="H111" s="181"/>
      <c r="I111" s="181"/>
      <c r="J111" s="166"/>
      <c r="K111" s="166"/>
      <c r="L111" s="166"/>
      <c r="P111" s="220"/>
      <c r="W111" s="5"/>
      <c r="X111" s="5"/>
      <c r="AE111" s="220"/>
      <c r="AL111" s="5"/>
      <c r="AM111" s="5"/>
      <c r="AT111" s="220"/>
      <c r="BA111" s="5"/>
      <c r="BB111" s="5"/>
    </row>
    <row r="112">
      <c r="A112" s="198"/>
      <c r="B112" s="166"/>
      <c r="C112" s="166"/>
      <c r="D112" s="166"/>
      <c r="E112" s="166"/>
      <c r="F112" s="166"/>
      <c r="H112" s="181"/>
      <c r="I112" s="181"/>
      <c r="J112" s="166"/>
      <c r="K112" s="166"/>
      <c r="L112" s="166"/>
      <c r="P112" s="220"/>
      <c r="W112" s="5"/>
      <c r="X112" s="5"/>
      <c r="AE112" s="220"/>
      <c r="AL112" s="5"/>
      <c r="AM112" s="5"/>
      <c r="AT112" s="220"/>
      <c r="BA112" s="5"/>
      <c r="BB112" s="5"/>
    </row>
    <row r="113">
      <c r="A113" s="198"/>
      <c r="B113" s="166"/>
      <c r="C113" s="166"/>
      <c r="D113" s="166"/>
      <c r="E113" s="166"/>
      <c r="F113" s="166"/>
      <c r="H113" s="181"/>
      <c r="I113" s="181"/>
      <c r="J113" s="166"/>
      <c r="K113" s="166"/>
      <c r="L113" s="166"/>
      <c r="P113" s="220"/>
      <c r="W113" s="5"/>
      <c r="X113" s="5"/>
      <c r="AE113" s="220"/>
      <c r="AL113" s="5"/>
      <c r="AM113" s="5"/>
      <c r="AT113" s="220"/>
      <c r="BA113" s="5"/>
      <c r="BB113" s="5"/>
    </row>
    <row r="114">
      <c r="A114" s="198"/>
      <c r="B114" s="166"/>
      <c r="C114" s="166"/>
      <c r="D114" s="166"/>
      <c r="E114" s="166"/>
      <c r="F114" s="166"/>
      <c r="H114" s="181"/>
      <c r="I114" s="181"/>
      <c r="J114" s="166"/>
      <c r="K114" s="166"/>
      <c r="L114" s="166"/>
      <c r="P114" s="220"/>
      <c r="W114" s="5"/>
      <c r="X114" s="5"/>
      <c r="AE114" s="220"/>
      <c r="AL114" s="5"/>
      <c r="AM114" s="5"/>
      <c r="AT114" s="220"/>
      <c r="BA114" s="5"/>
      <c r="BB114" s="5"/>
    </row>
    <row r="115">
      <c r="A115" s="198"/>
      <c r="B115" s="166"/>
      <c r="C115" s="166"/>
      <c r="D115" s="166"/>
      <c r="E115" s="166"/>
      <c r="F115" s="166"/>
      <c r="H115" s="181"/>
      <c r="I115" s="181"/>
      <c r="J115" s="166"/>
      <c r="K115" s="166"/>
      <c r="L115" s="166"/>
      <c r="P115" s="220"/>
      <c r="W115" s="5"/>
      <c r="X115" s="5"/>
      <c r="AE115" s="220"/>
      <c r="AL115" s="5"/>
      <c r="AM115" s="5"/>
      <c r="AT115" s="220"/>
      <c r="BA115" s="5"/>
      <c r="BB115" s="5"/>
    </row>
    <row r="116">
      <c r="A116" s="198"/>
      <c r="B116" s="166"/>
      <c r="C116" s="166"/>
      <c r="D116" s="166"/>
      <c r="E116" s="166"/>
      <c r="F116" s="166"/>
      <c r="H116" s="181"/>
      <c r="I116" s="181"/>
      <c r="J116" s="166"/>
      <c r="K116" s="166"/>
      <c r="L116" s="166"/>
      <c r="P116" s="220"/>
      <c r="W116" s="5"/>
      <c r="X116" s="5"/>
      <c r="AE116" s="220"/>
      <c r="AL116" s="5"/>
      <c r="AM116" s="5"/>
      <c r="AT116" s="220"/>
      <c r="BA116" s="5"/>
      <c r="BB116" s="5"/>
    </row>
    <row r="117">
      <c r="A117" s="198"/>
      <c r="B117" s="166"/>
      <c r="C117" s="166"/>
      <c r="D117" s="166"/>
      <c r="E117" s="166"/>
      <c r="F117" s="166"/>
      <c r="H117" s="181"/>
      <c r="I117" s="181"/>
      <c r="J117" s="166"/>
      <c r="K117" s="166"/>
      <c r="L117" s="166"/>
      <c r="P117" s="220"/>
      <c r="W117" s="5"/>
      <c r="X117" s="5"/>
      <c r="AE117" s="220"/>
      <c r="AL117" s="5"/>
      <c r="AM117" s="5"/>
      <c r="AT117" s="220"/>
      <c r="BA117" s="5"/>
      <c r="BB117" s="5"/>
    </row>
    <row r="118">
      <c r="A118" s="198"/>
      <c r="B118" s="166"/>
      <c r="C118" s="166"/>
      <c r="D118" s="166"/>
      <c r="E118" s="166"/>
      <c r="F118" s="166"/>
      <c r="H118" s="181"/>
      <c r="I118" s="181"/>
      <c r="J118" s="166"/>
      <c r="K118" s="166"/>
      <c r="L118" s="166"/>
      <c r="P118" s="220"/>
      <c r="W118" s="5"/>
      <c r="X118" s="5"/>
      <c r="AE118" s="220"/>
      <c r="AL118" s="5"/>
      <c r="AM118" s="5"/>
      <c r="AT118" s="220"/>
      <c r="BA118" s="5"/>
      <c r="BB118" s="5"/>
    </row>
    <row r="119">
      <c r="A119" s="198"/>
      <c r="B119" s="166"/>
      <c r="C119" s="166"/>
      <c r="D119" s="166"/>
      <c r="E119" s="166"/>
      <c r="F119" s="166"/>
      <c r="H119" s="181"/>
      <c r="I119" s="181"/>
      <c r="J119" s="166"/>
      <c r="K119" s="166"/>
      <c r="L119" s="166"/>
      <c r="P119" s="220"/>
      <c r="W119" s="5"/>
      <c r="X119" s="5"/>
      <c r="AE119" s="220"/>
      <c r="AL119" s="5"/>
      <c r="AM119" s="5"/>
      <c r="AT119" s="220"/>
      <c r="BA119" s="5"/>
      <c r="BB119" s="5"/>
    </row>
    <row r="120">
      <c r="A120" s="198"/>
      <c r="B120" s="166"/>
      <c r="C120" s="166"/>
      <c r="D120" s="166"/>
      <c r="E120" s="166"/>
      <c r="F120" s="166"/>
      <c r="H120" s="181"/>
      <c r="I120" s="181"/>
      <c r="J120" s="166"/>
      <c r="K120" s="166"/>
      <c r="L120" s="166"/>
      <c r="P120" s="220"/>
      <c r="W120" s="5"/>
      <c r="X120" s="5"/>
      <c r="AE120" s="220"/>
      <c r="AL120" s="5"/>
      <c r="AM120" s="5"/>
      <c r="AT120" s="220"/>
      <c r="BA120" s="5"/>
      <c r="BB120" s="5"/>
    </row>
    <row r="121">
      <c r="A121" s="198"/>
      <c r="B121" s="166"/>
      <c r="C121" s="166"/>
      <c r="D121" s="166"/>
      <c r="E121" s="166"/>
      <c r="F121" s="166"/>
      <c r="H121" s="181"/>
      <c r="I121" s="181"/>
      <c r="J121" s="166"/>
      <c r="K121" s="166"/>
      <c r="L121" s="166"/>
      <c r="P121" s="220"/>
      <c r="W121" s="5"/>
      <c r="X121" s="5"/>
      <c r="AE121" s="220"/>
      <c r="AL121" s="5"/>
      <c r="AM121" s="5"/>
      <c r="AT121" s="220"/>
      <c r="BA121" s="5"/>
      <c r="BB121" s="5"/>
    </row>
    <row r="122">
      <c r="A122" s="198"/>
      <c r="B122" s="166"/>
      <c r="C122" s="166"/>
      <c r="D122" s="166"/>
      <c r="E122" s="166"/>
      <c r="F122" s="166"/>
      <c r="H122" s="181"/>
      <c r="I122" s="181"/>
      <c r="J122" s="166"/>
      <c r="K122" s="166"/>
      <c r="L122" s="166"/>
      <c r="P122" s="220"/>
      <c r="W122" s="5"/>
      <c r="X122" s="5"/>
      <c r="AE122" s="220"/>
      <c r="AL122" s="5"/>
      <c r="AM122" s="5"/>
      <c r="AT122" s="220"/>
      <c r="BA122" s="5"/>
      <c r="BB122" s="5"/>
    </row>
    <row r="123">
      <c r="A123" s="198"/>
      <c r="B123" s="166"/>
      <c r="C123" s="166"/>
      <c r="D123" s="166"/>
      <c r="E123" s="166"/>
      <c r="F123" s="166"/>
      <c r="H123" s="181"/>
      <c r="I123" s="181"/>
      <c r="J123" s="166"/>
      <c r="K123" s="166"/>
      <c r="L123" s="166"/>
      <c r="P123" s="220"/>
      <c r="W123" s="5"/>
      <c r="X123" s="5"/>
      <c r="AE123" s="220"/>
      <c r="AL123" s="5"/>
      <c r="AM123" s="5"/>
      <c r="AT123" s="220"/>
      <c r="BA123" s="5"/>
      <c r="BB123" s="5"/>
    </row>
    <row r="124">
      <c r="A124" s="198"/>
      <c r="B124" s="166"/>
      <c r="C124" s="166"/>
      <c r="D124" s="166"/>
      <c r="E124" s="166"/>
      <c r="F124" s="166"/>
      <c r="H124" s="181"/>
      <c r="I124" s="181"/>
      <c r="J124" s="166"/>
      <c r="K124" s="166"/>
      <c r="L124" s="166"/>
      <c r="P124" s="220"/>
      <c r="W124" s="5"/>
      <c r="X124" s="5"/>
      <c r="AE124" s="220"/>
      <c r="AL124" s="5"/>
      <c r="AM124" s="5"/>
      <c r="AT124" s="220"/>
      <c r="BA124" s="5"/>
      <c r="BB124" s="5"/>
    </row>
    <row r="125">
      <c r="A125" s="198"/>
      <c r="B125" s="166"/>
      <c r="C125" s="166"/>
      <c r="D125" s="166"/>
      <c r="E125" s="166"/>
      <c r="F125" s="166"/>
      <c r="H125" s="181"/>
      <c r="I125" s="181"/>
      <c r="J125" s="166"/>
      <c r="K125" s="166"/>
      <c r="L125" s="166"/>
      <c r="P125" s="220"/>
      <c r="W125" s="5"/>
      <c r="X125" s="5"/>
      <c r="AE125" s="220"/>
      <c r="AL125" s="5"/>
      <c r="AM125" s="5"/>
      <c r="AT125" s="220"/>
      <c r="BA125" s="5"/>
      <c r="BB125" s="5"/>
    </row>
    <row r="126">
      <c r="A126" s="198"/>
      <c r="B126" s="166"/>
      <c r="C126" s="166"/>
      <c r="D126" s="166"/>
      <c r="E126" s="166"/>
      <c r="F126" s="166"/>
      <c r="H126" s="181"/>
      <c r="I126" s="181"/>
      <c r="J126" s="166"/>
      <c r="K126" s="166"/>
      <c r="L126" s="166"/>
      <c r="P126" s="220"/>
      <c r="W126" s="5"/>
      <c r="X126" s="5"/>
      <c r="AE126" s="220"/>
      <c r="AL126" s="5"/>
      <c r="AM126" s="5"/>
      <c r="AT126" s="220"/>
      <c r="BA126" s="5"/>
      <c r="BB126" s="5"/>
    </row>
    <row r="127">
      <c r="A127" s="198"/>
      <c r="B127" s="166"/>
      <c r="C127" s="166"/>
      <c r="D127" s="166"/>
      <c r="E127" s="166"/>
      <c r="F127" s="166"/>
      <c r="H127" s="181"/>
      <c r="I127" s="181"/>
      <c r="J127" s="166"/>
      <c r="K127" s="166"/>
      <c r="L127" s="166"/>
      <c r="P127" s="220"/>
      <c r="W127" s="5"/>
      <c r="X127" s="5"/>
      <c r="AE127" s="220"/>
      <c r="AL127" s="5"/>
      <c r="AM127" s="5"/>
      <c r="AT127" s="220"/>
      <c r="BA127" s="5"/>
      <c r="BB127" s="5"/>
    </row>
    <row r="128">
      <c r="A128" s="198"/>
      <c r="B128" s="166"/>
      <c r="C128" s="166"/>
      <c r="D128" s="166"/>
      <c r="E128" s="166"/>
      <c r="F128" s="166"/>
      <c r="H128" s="181"/>
      <c r="I128" s="181"/>
      <c r="J128" s="166"/>
      <c r="K128" s="166"/>
      <c r="L128" s="166"/>
      <c r="P128" s="220"/>
      <c r="W128" s="5"/>
      <c r="X128" s="5"/>
      <c r="AE128" s="220"/>
      <c r="AL128" s="5"/>
      <c r="AM128" s="5"/>
      <c r="AT128" s="220"/>
      <c r="BA128" s="5"/>
      <c r="BB128" s="5"/>
    </row>
    <row r="129">
      <c r="A129" s="198"/>
      <c r="B129" s="166"/>
      <c r="C129" s="166"/>
      <c r="D129" s="166"/>
      <c r="E129" s="166"/>
      <c r="F129" s="166"/>
      <c r="H129" s="181"/>
      <c r="I129" s="181"/>
      <c r="J129" s="166"/>
      <c r="K129" s="166"/>
      <c r="L129" s="166"/>
      <c r="P129" s="220"/>
      <c r="W129" s="5"/>
      <c r="X129" s="5"/>
      <c r="AE129" s="220"/>
      <c r="AL129" s="5"/>
      <c r="AM129" s="5"/>
      <c r="AT129" s="220"/>
      <c r="BA129" s="5"/>
      <c r="BB129" s="5"/>
    </row>
    <row r="130">
      <c r="A130" s="198"/>
      <c r="B130" s="166"/>
      <c r="C130" s="166"/>
      <c r="D130" s="166"/>
      <c r="E130" s="166"/>
      <c r="F130" s="166"/>
      <c r="H130" s="181"/>
      <c r="I130" s="181"/>
      <c r="J130" s="166"/>
      <c r="K130" s="166"/>
      <c r="L130" s="166"/>
      <c r="P130" s="220"/>
      <c r="W130" s="5"/>
      <c r="X130" s="5"/>
      <c r="AE130" s="220"/>
      <c r="AL130" s="5"/>
      <c r="AM130" s="5"/>
      <c r="AT130" s="220"/>
      <c r="BA130" s="5"/>
      <c r="BB130" s="5"/>
    </row>
    <row r="131">
      <c r="A131" s="198"/>
      <c r="B131" s="166"/>
      <c r="C131" s="166"/>
      <c r="D131" s="166"/>
      <c r="E131" s="166"/>
      <c r="F131" s="166"/>
      <c r="H131" s="181"/>
      <c r="I131" s="181"/>
      <c r="J131" s="166"/>
      <c r="K131" s="166"/>
      <c r="L131" s="166"/>
      <c r="P131" s="220"/>
      <c r="W131" s="5"/>
      <c r="X131" s="5"/>
      <c r="AE131" s="220"/>
      <c r="AL131" s="5"/>
      <c r="AM131" s="5"/>
      <c r="AT131" s="220"/>
      <c r="BA131" s="5"/>
      <c r="BB131" s="5"/>
    </row>
    <row r="132">
      <c r="A132" s="198"/>
      <c r="B132" s="166"/>
      <c r="C132" s="166"/>
      <c r="D132" s="166"/>
      <c r="E132" s="166"/>
      <c r="F132" s="166"/>
      <c r="H132" s="181"/>
      <c r="I132" s="181"/>
      <c r="J132" s="166"/>
      <c r="K132" s="166"/>
      <c r="L132" s="166"/>
      <c r="P132" s="220"/>
      <c r="W132" s="5"/>
      <c r="X132" s="5"/>
      <c r="AE132" s="220"/>
      <c r="AL132" s="5"/>
      <c r="AM132" s="5"/>
      <c r="AT132" s="220"/>
      <c r="BA132" s="5"/>
      <c r="BB132" s="5"/>
    </row>
    <row r="133">
      <c r="A133" s="198"/>
      <c r="B133" s="166"/>
      <c r="C133" s="166"/>
      <c r="D133" s="166"/>
      <c r="E133" s="166"/>
      <c r="F133" s="166"/>
      <c r="H133" s="181"/>
      <c r="I133" s="181"/>
      <c r="J133" s="166"/>
      <c r="K133" s="166"/>
      <c r="L133" s="166"/>
      <c r="P133" s="220"/>
      <c r="W133" s="5"/>
      <c r="X133" s="5"/>
      <c r="AE133" s="220"/>
      <c r="AL133" s="5"/>
      <c r="AM133" s="5"/>
      <c r="AT133" s="220"/>
      <c r="BA133" s="5"/>
      <c r="BB133" s="5"/>
    </row>
    <row r="134">
      <c r="A134" s="198"/>
      <c r="B134" s="166"/>
      <c r="C134" s="166"/>
      <c r="D134" s="166"/>
      <c r="E134" s="166"/>
      <c r="F134" s="166"/>
      <c r="H134" s="181"/>
      <c r="I134" s="181"/>
      <c r="J134" s="166"/>
      <c r="K134" s="166"/>
      <c r="L134" s="166"/>
      <c r="P134" s="220"/>
      <c r="W134" s="5"/>
      <c r="X134" s="5"/>
      <c r="AE134" s="220"/>
      <c r="AL134" s="5"/>
      <c r="AM134" s="5"/>
      <c r="AT134" s="220"/>
      <c r="BA134" s="5"/>
      <c r="BB134" s="5"/>
    </row>
    <row r="135">
      <c r="A135" s="198"/>
      <c r="B135" s="166"/>
      <c r="C135" s="166"/>
      <c r="D135" s="166"/>
      <c r="E135" s="166"/>
      <c r="F135" s="166"/>
      <c r="H135" s="181"/>
      <c r="I135" s="181"/>
      <c r="J135" s="166"/>
      <c r="K135" s="166"/>
      <c r="L135" s="166"/>
      <c r="P135" s="220"/>
      <c r="W135" s="5"/>
      <c r="X135" s="5"/>
      <c r="AE135" s="220"/>
      <c r="AL135" s="5"/>
      <c r="AM135" s="5"/>
      <c r="AT135" s="220"/>
      <c r="BA135" s="5"/>
      <c r="BB135" s="5"/>
    </row>
    <row r="136">
      <c r="A136" s="198"/>
      <c r="B136" s="166"/>
      <c r="C136" s="166"/>
      <c r="D136" s="166"/>
      <c r="E136" s="166"/>
      <c r="F136" s="166"/>
      <c r="H136" s="181"/>
      <c r="I136" s="181"/>
      <c r="J136" s="166"/>
      <c r="K136" s="166"/>
      <c r="L136" s="166"/>
      <c r="P136" s="220"/>
      <c r="W136" s="5"/>
      <c r="X136" s="5"/>
      <c r="AE136" s="220"/>
      <c r="AL136" s="5"/>
      <c r="AM136" s="5"/>
      <c r="AT136" s="220"/>
      <c r="BA136" s="5"/>
      <c r="BB136" s="5"/>
    </row>
    <row r="137">
      <c r="A137" s="198"/>
      <c r="B137" s="166"/>
      <c r="C137" s="166"/>
      <c r="D137" s="166"/>
      <c r="E137" s="166"/>
      <c r="F137" s="166"/>
      <c r="H137" s="181"/>
      <c r="I137" s="181"/>
      <c r="J137" s="166"/>
      <c r="K137" s="166"/>
      <c r="L137" s="166"/>
      <c r="P137" s="220"/>
      <c r="W137" s="5"/>
      <c r="X137" s="5"/>
      <c r="AE137" s="220"/>
      <c r="AL137" s="5"/>
      <c r="AM137" s="5"/>
      <c r="AT137" s="220"/>
      <c r="BA137" s="5"/>
      <c r="BB137" s="5"/>
    </row>
    <row r="138">
      <c r="A138" s="198"/>
      <c r="B138" s="166"/>
      <c r="C138" s="166"/>
      <c r="D138" s="166"/>
      <c r="E138" s="166"/>
      <c r="F138" s="166"/>
      <c r="H138" s="181"/>
      <c r="I138" s="181"/>
      <c r="J138" s="166"/>
      <c r="K138" s="166"/>
      <c r="L138" s="166"/>
      <c r="P138" s="220"/>
      <c r="W138" s="5"/>
      <c r="X138" s="5"/>
      <c r="AE138" s="220"/>
      <c r="AL138" s="5"/>
      <c r="AM138" s="5"/>
      <c r="AT138" s="220"/>
      <c r="BA138" s="5"/>
      <c r="BB138" s="5"/>
    </row>
    <row r="139">
      <c r="A139" s="198"/>
      <c r="B139" s="166"/>
      <c r="C139" s="166"/>
      <c r="D139" s="166"/>
      <c r="E139" s="166"/>
      <c r="F139" s="166"/>
      <c r="H139" s="181"/>
      <c r="I139" s="181"/>
      <c r="J139" s="166"/>
      <c r="K139" s="166"/>
      <c r="L139" s="166"/>
      <c r="P139" s="220"/>
      <c r="W139" s="5"/>
      <c r="X139" s="5"/>
      <c r="AE139" s="220"/>
      <c r="AL139" s="5"/>
      <c r="AM139" s="5"/>
      <c r="AT139" s="220"/>
      <c r="BA139" s="5"/>
      <c r="BB139" s="5"/>
    </row>
    <row r="140">
      <c r="A140" s="198"/>
      <c r="B140" s="166"/>
      <c r="C140" s="166"/>
      <c r="D140" s="166"/>
      <c r="E140" s="166"/>
      <c r="F140" s="166"/>
      <c r="H140" s="181"/>
      <c r="I140" s="181"/>
      <c r="J140" s="166"/>
      <c r="K140" s="166"/>
      <c r="L140" s="166"/>
      <c r="P140" s="220"/>
      <c r="W140" s="5"/>
      <c r="X140" s="5"/>
      <c r="AE140" s="220"/>
      <c r="AL140" s="5"/>
      <c r="AM140" s="5"/>
      <c r="AT140" s="220"/>
      <c r="BA140" s="5"/>
      <c r="BB140" s="5"/>
    </row>
    <row r="141">
      <c r="A141" s="198"/>
      <c r="B141" s="166"/>
      <c r="C141" s="166"/>
      <c r="D141" s="166"/>
      <c r="E141" s="166"/>
      <c r="F141" s="166"/>
      <c r="H141" s="181"/>
      <c r="I141" s="181"/>
      <c r="J141" s="166"/>
      <c r="K141" s="166"/>
      <c r="L141" s="166"/>
      <c r="P141" s="220"/>
      <c r="W141" s="5"/>
      <c r="X141" s="5"/>
      <c r="AE141" s="220"/>
      <c r="AL141" s="5"/>
      <c r="AM141" s="5"/>
      <c r="AT141" s="220"/>
      <c r="BA141" s="5"/>
      <c r="BB141" s="5"/>
    </row>
    <row r="142">
      <c r="A142" s="198"/>
      <c r="B142" s="166"/>
      <c r="C142" s="166"/>
      <c r="D142" s="166"/>
      <c r="E142" s="166"/>
      <c r="F142" s="166"/>
      <c r="H142" s="181"/>
      <c r="I142" s="181"/>
      <c r="J142" s="166"/>
      <c r="K142" s="166"/>
      <c r="L142" s="166"/>
      <c r="P142" s="220"/>
      <c r="W142" s="5"/>
      <c r="X142" s="5"/>
      <c r="AE142" s="220"/>
      <c r="AL142" s="5"/>
      <c r="AM142" s="5"/>
      <c r="AT142" s="220"/>
      <c r="BA142" s="5"/>
      <c r="BB142" s="5"/>
    </row>
    <row r="143">
      <c r="A143" s="198"/>
      <c r="B143" s="166"/>
      <c r="C143" s="166"/>
      <c r="D143" s="166"/>
      <c r="E143" s="166"/>
      <c r="F143" s="166"/>
      <c r="H143" s="181"/>
      <c r="I143" s="181"/>
      <c r="J143" s="166"/>
      <c r="K143" s="166"/>
      <c r="L143" s="166"/>
      <c r="P143" s="220"/>
      <c r="W143" s="5"/>
      <c r="X143" s="5"/>
      <c r="AE143" s="220"/>
      <c r="AL143" s="5"/>
      <c r="AM143" s="5"/>
      <c r="AT143" s="220"/>
      <c r="BA143" s="5"/>
      <c r="BB143" s="5"/>
    </row>
    <row r="144">
      <c r="A144" s="198"/>
      <c r="B144" s="166"/>
      <c r="C144" s="166"/>
      <c r="D144" s="166"/>
      <c r="E144" s="166"/>
      <c r="F144" s="166"/>
      <c r="H144" s="181"/>
      <c r="I144" s="181"/>
      <c r="J144" s="166"/>
      <c r="K144" s="166"/>
      <c r="L144" s="166"/>
      <c r="P144" s="220"/>
      <c r="W144" s="5"/>
      <c r="X144" s="5"/>
      <c r="AE144" s="220"/>
      <c r="AL144" s="5"/>
      <c r="AM144" s="5"/>
      <c r="AT144" s="220"/>
      <c r="BA144" s="5"/>
      <c r="BB144" s="5"/>
    </row>
    <row r="145">
      <c r="A145" s="198"/>
      <c r="B145" s="166"/>
      <c r="C145" s="166"/>
      <c r="D145" s="166"/>
      <c r="E145" s="166"/>
      <c r="F145" s="166"/>
      <c r="H145" s="181"/>
      <c r="I145" s="181"/>
      <c r="J145" s="166"/>
      <c r="K145" s="166"/>
      <c r="L145" s="166"/>
      <c r="P145" s="220"/>
      <c r="W145" s="5"/>
      <c r="X145" s="5"/>
      <c r="AE145" s="220"/>
      <c r="AL145" s="5"/>
      <c r="AM145" s="5"/>
      <c r="AT145" s="220"/>
      <c r="BA145" s="5"/>
      <c r="BB145" s="5"/>
    </row>
    <row r="146">
      <c r="A146" s="198"/>
      <c r="B146" s="166"/>
      <c r="C146" s="166"/>
      <c r="D146" s="166"/>
      <c r="E146" s="166"/>
      <c r="F146" s="166"/>
      <c r="H146" s="181"/>
      <c r="I146" s="181"/>
      <c r="J146" s="166"/>
      <c r="K146" s="166"/>
      <c r="L146" s="166"/>
      <c r="P146" s="220"/>
      <c r="W146" s="5"/>
      <c r="X146" s="5"/>
      <c r="AE146" s="220"/>
      <c r="AL146" s="5"/>
      <c r="AM146" s="5"/>
      <c r="AT146" s="220"/>
      <c r="BA146" s="5"/>
      <c r="BB146" s="5"/>
    </row>
    <row r="147">
      <c r="A147" s="198"/>
      <c r="B147" s="166"/>
      <c r="C147" s="166"/>
      <c r="D147" s="166"/>
      <c r="E147" s="166"/>
      <c r="F147" s="166"/>
      <c r="H147" s="181"/>
      <c r="I147" s="181"/>
      <c r="J147" s="166"/>
      <c r="K147" s="166"/>
      <c r="L147" s="166"/>
      <c r="P147" s="220"/>
      <c r="W147" s="5"/>
      <c r="X147" s="5"/>
      <c r="AE147" s="220"/>
      <c r="AL147" s="5"/>
      <c r="AM147" s="5"/>
      <c r="AT147" s="220"/>
      <c r="BA147" s="5"/>
      <c r="BB147" s="5"/>
    </row>
    <row r="148">
      <c r="A148" s="198"/>
      <c r="B148" s="166"/>
      <c r="C148" s="166"/>
      <c r="D148" s="166"/>
      <c r="E148" s="166"/>
      <c r="F148" s="166"/>
      <c r="H148" s="181"/>
      <c r="I148" s="181"/>
      <c r="J148" s="166"/>
      <c r="K148" s="166"/>
      <c r="L148" s="166"/>
      <c r="P148" s="220"/>
      <c r="W148" s="5"/>
      <c r="X148" s="5"/>
      <c r="AE148" s="220"/>
      <c r="AL148" s="5"/>
      <c r="AM148" s="5"/>
      <c r="AT148" s="220"/>
      <c r="BA148" s="5"/>
      <c r="BB148" s="5"/>
    </row>
    <row r="149">
      <c r="A149" s="198"/>
      <c r="B149" s="166"/>
      <c r="C149" s="166"/>
      <c r="D149" s="166"/>
      <c r="E149" s="166"/>
      <c r="F149" s="166"/>
      <c r="H149" s="181"/>
      <c r="I149" s="181"/>
      <c r="J149" s="166"/>
      <c r="K149" s="166"/>
      <c r="L149" s="166"/>
      <c r="P149" s="220"/>
      <c r="W149" s="5"/>
      <c r="X149" s="5"/>
      <c r="AE149" s="220"/>
      <c r="AL149" s="5"/>
      <c r="AM149" s="5"/>
      <c r="AT149" s="220"/>
      <c r="BA149" s="5"/>
      <c r="BB149" s="5"/>
    </row>
    <row r="150">
      <c r="A150" s="198"/>
      <c r="B150" s="166"/>
      <c r="C150" s="166"/>
      <c r="D150" s="166"/>
      <c r="E150" s="166"/>
      <c r="F150" s="166"/>
      <c r="H150" s="181"/>
      <c r="I150" s="181"/>
      <c r="J150" s="166"/>
      <c r="K150" s="166"/>
      <c r="L150" s="166"/>
      <c r="P150" s="220"/>
      <c r="W150" s="5"/>
      <c r="X150" s="5"/>
      <c r="AE150" s="220"/>
      <c r="AL150" s="5"/>
      <c r="AM150" s="5"/>
      <c r="AT150" s="220"/>
      <c r="BA150" s="5"/>
      <c r="BB150" s="5"/>
    </row>
    <row r="151">
      <c r="A151" s="198"/>
      <c r="B151" s="166"/>
      <c r="C151" s="166"/>
      <c r="D151" s="166"/>
      <c r="E151" s="166"/>
      <c r="F151" s="166"/>
      <c r="H151" s="181"/>
      <c r="I151" s="181"/>
      <c r="J151" s="166"/>
      <c r="K151" s="166"/>
      <c r="L151" s="166"/>
      <c r="P151" s="220"/>
      <c r="W151" s="5"/>
      <c r="X151" s="5"/>
      <c r="AE151" s="220"/>
      <c r="AL151" s="5"/>
      <c r="AM151" s="5"/>
      <c r="AT151" s="220"/>
      <c r="BA151" s="5"/>
      <c r="BB151" s="5"/>
    </row>
    <row r="152">
      <c r="A152" s="198"/>
      <c r="B152" s="166"/>
      <c r="C152" s="166"/>
      <c r="D152" s="166"/>
      <c r="E152" s="166"/>
      <c r="F152" s="166"/>
      <c r="H152" s="181"/>
      <c r="I152" s="181"/>
      <c r="J152" s="166"/>
      <c r="K152" s="166"/>
      <c r="L152" s="166"/>
      <c r="P152" s="220"/>
      <c r="W152" s="5"/>
      <c r="X152" s="5"/>
      <c r="AE152" s="220"/>
      <c r="AL152" s="5"/>
      <c r="AM152" s="5"/>
      <c r="AT152" s="220"/>
      <c r="BA152" s="5"/>
      <c r="BB152" s="5"/>
    </row>
    <row r="153">
      <c r="A153" s="198"/>
      <c r="B153" s="166"/>
      <c r="C153" s="166"/>
      <c r="D153" s="166"/>
      <c r="E153" s="166"/>
      <c r="F153" s="166"/>
      <c r="H153" s="181"/>
      <c r="I153" s="181"/>
      <c r="J153" s="166"/>
      <c r="K153" s="166"/>
      <c r="L153" s="166"/>
      <c r="P153" s="220"/>
      <c r="W153" s="5"/>
      <c r="X153" s="5"/>
      <c r="AE153" s="220"/>
      <c r="AL153" s="5"/>
      <c r="AM153" s="5"/>
      <c r="AT153" s="220"/>
      <c r="BA153" s="5"/>
      <c r="BB153" s="5"/>
    </row>
    <row r="154">
      <c r="A154" s="198"/>
      <c r="B154" s="166"/>
      <c r="C154" s="166"/>
      <c r="D154" s="166"/>
      <c r="E154" s="166"/>
      <c r="F154" s="166"/>
      <c r="H154" s="181"/>
      <c r="I154" s="181"/>
      <c r="J154" s="166"/>
      <c r="K154" s="166"/>
      <c r="L154" s="166"/>
      <c r="P154" s="220"/>
      <c r="W154" s="5"/>
      <c r="X154" s="5"/>
      <c r="AE154" s="220"/>
      <c r="AL154" s="5"/>
      <c r="AM154" s="5"/>
      <c r="AT154" s="220"/>
      <c r="BA154" s="5"/>
      <c r="BB154" s="5"/>
    </row>
    <row r="155">
      <c r="A155" s="198"/>
      <c r="B155" s="166"/>
      <c r="C155" s="166"/>
      <c r="D155" s="166"/>
      <c r="E155" s="166"/>
      <c r="F155" s="166"/>
      <c r="H155" s="181"/>
      <c r="I155" s="181"/>
      <c r="J155" s="166"/>
      <c r="K155" s="166"/>
      <c r="L155" s="166"/>
      <c r="P155" s="220"/>
      <c r="W155" s="5"/>
      <c r="X155" s="5"/>
      <c r="AE155" s="220"/>
      <c r="AL155" s="5"/>
      <c r="AM155" s="5"/>
      <c r="AT155" s="220"/>
      <c r="BA155" s="5"/>
      <c r="BB155" s="5"/>
    </row>
    <row r="156">
      <c r="A156" s="198"/>
      <c r="B156" s="166"/>
      <c r="C156" s="166"/>
      <c r="D156" s="166"/>
      <c r="E156" s="166"/>
      <c r="F156" s="166"/>
      <c r="H156" s="181"/>
      <c r="I156" s="181"/>
      <c r="J156" s="166"/>
      <c r="K156" s="166"/>
      <c r="L156" s="166"/>
      <c r="P156" s="220"/>
      <c r="W156" s="5"/>
      <c r="X156" s="5"/>
      <c r="AE156" s="220"/>
      <c r="AL156" s="5"/>
      <c r="AM156" s="5"/>
      <c r="AT156" s="220"/>
      <c r="BA156" s="5"/>
      <c r="BB156" s="5"/>
    </row>
    <row r="157">
      <c r="A157" s="198"/>
      <c r="B157" s="166"/>
      <c r="C157" s="166"/>
      <c r="D157" s="166"/>
      <c r="E157" s="166"/>
      <c r="F157" s="166"/>
      <c r="H157" s="181"/>
      <c r="I157" s="181"/>
      <c r="J157" s="166"/>
      <c r="K157" s="166"/>
      <c r="L157" s="166"/>
      <c r="P157" s="220"/>
      <c r="W157" s="5"/>
      <c r="X157" s="5"/>
      <c r="AE157" s="220"/>
      <c r="AL157" s="5"/>
      <c r="AM157" s="5"/>
      <c r="AT157" s="220"/>
      <c r="BA157" s="5"/>
      <c r="BB157" s="5"/>
    </row>
    <row r="158">
      <c r="A158" s="198"/>
      <c r="B158" s="166"/>
      <c r="C158" s="166"/>
      <c r="D158" s="166"/>
      <c r="E158" s="166"/>
      <c r="F158" s="166"/>
      <c r="H158" s="181"/>
      <c r="I158" s="181"/>
      <c r="J158" s="166"/>
      <c r="K158" s="166"/>
      <c r="L158" s="166"/>
      <c r="P158" s="220"/>
      <c r="W158" s="5"/>
      <c r="X158" s="5"/>
      <c r="AE158" s="220"/>
      <c r="AL158" s="5"/>
      <c r="AM158" s="5"/>
      <c r="AT158" s="220"/>
      <c r="BA158" s="5"/>
      <c r="BB158" s="5"/>
    </row>
    <row r="159">
      <c r="A159" s="198"/>
      <c r="B159" s="166"/>
      <c r="C159" s="166"/>
      <c r="D159" s="166"/>
      <c r="E159" s="166"/>
      <c r="F159" s="166"/>
      <c r="H159" s="181"/>
      <c r="I159" s="181"/>
      <c r="J159" s="166"/>
      <c r="K159" s="166"/>
      <c r="L159" s="166"/>
      <c r="P159" s="220"/>
      <c r="W159" s="5"/>
      <c r="X159" s="5"/>
      <c r="AE159" s="220"/>
      <c r="AL159" s="5"/>
      <c r="AM159" s="5"/>
      <c r="AT159" s="220"/>
      <c r="BA159" s="5"/>
      <c r="BB159" s="5"/>
    </row>
    <row r="160">
      <c r="A160" s="198"/>
      <c r="B160" s="166"/>
      <c r="C160" s="166"/>
      <c r="D160" s="166"/>
      <c r="E160" s="166"/>
      <c r="F160" s="166"/>
      <c r="H160" s="181"/>
      <c r="I160" s="181"/>
      <c r="J160" s="166"/>
      <c r="K160" s="166"/>
      <c r="L160" s="166"/>
      <c r="P160" s="220"/>
      <c r="W160" s="5"/>
      <c r="X160" s="5"/>
      <c r="AE160" s="220"/>
      <c r="AL160" s="5"/>
      <c r="AM160" s="5"/>
      <c r="AT160" s="220"/>
      <c r="BA160" s="5"/>
      <c r="BB160" s="5"/>
    </row>
    <row r="161">
      <c r="A161" s="198"/>
      <c r="B161" s="166"/>
      <c r="C161" s="166"/>
      <c r="D161" s="166"/>
      <c r="E161" s="166"/>
      <c r="F161" s="166"/>
      <c r="H161" s="181"/>
      <c r="I161" s="181"/>
      <c r="J161" s="166"/>
      <c r="K161" s="166"/>
      <c r="L161" s="166"/>
      <c r="P161" s="220"/>
      <c r="W161" s="5"/>
      <c r="X161" s="5"/>
      <c r="AE161" s="220"/>
      <c r="AL161" s="5"/>
      <c r="AM161" s="5"/>
      <c r="AT161" s="220"/>
      <c r="BA161" s="5"/>
      <c r="BB161" s="5"/>
    </row>
    <row r="162">
      <c r="A162" s="198"/>
      <c r="B162" s="166"/>
      <c r="C162" s="166"/>
      <c r="D162" s="166"/>
      <c r="E162" s="166"/>
      <c r="F162" s="166"/>
      <c r="H162" s="181"/>
      <c r="I162" s="181"/>
      <c r="J162" s="166"/>
      <c r="K162" s="166"/>
      <c r="L162" s="166"/>
      <c r="P162" s="220"/>
      <c r="W162" s="5"/>
      <c r="X162" s="5"/>
      <c r="AE162" s="220"/>
      <c r="AL162" s="5"/>
      <c r="AM162" s="5"/>
      <c r="AT162" s="220"/>
      <c r="BA162" s="5"/>
      <c r="BB162" s="5"/>
    </row>
    <row r="163">
      <c r="A163" s="198"/>
      <c r="B163" s="166"/>
      <c r="C163" s="166"/>
      <c r="D163" s="166"/>
      <c r="E163" s="166"/>
      <c r="F163" s="166"/>
      <c r="H163" s="181"/>
      <c r="I163" s="181"/>
      <c r="J163" s="166"/>
      <c r="K163" s="166"/>
      <c r="L163" s="166"/>
      <c r="P163" s="220"/>
      <c r="W163" s="5"/>
      <c r="X163" s="5"/>
      <c r="AE163" s="220"/>
      <c r="AL163" s="5"/>
      <c r="AM163" s="5"/>
      <c r="AT163" s="220"/>
      <c r="BA163" s="5"/>
      <c r="BB163" s="5"/>
    </row>
    <row r="164">
      <c r="A164" s="198"/>
      <c r="B164" s="166"/>
      <c r="C164" s="166"/>
      <c r="D164" s="166"/>
      <c r="E164" s="166"/>
      <c r="F164" s="166"/>
      <c r="H164" s="181"/>
      <c r="I164" s="181"/>
      <c r="J164" s="166"/>
      <c r="K164" s="166"/>
      <c r="L164" s="166"/>
      <c r="P164" s="220"/>
      <c r="W164" s="5"/>
      <c r="X164" s="5"/>
      <c r="AE164" s="220"/>
      <c r="AL164" s="5"/>
      <c r="AM164" s="5"/>
      <c r="AT164" s="220"/>
      <c r="BA164" s="5"/>
      <c r="BB164" s="5"/>
    </row>
    <row r="165">
      <c r="A165" s="198"/>
      <c r="B165" s="166"/>
      <c r="C165" s="166"/>
      <c r="D165" s="166"/>
      <c r="E165" s="166"/>
      <c r="F165" s="166"/>
      <c r="H165" s="181"/>
      <c r="I165" s="181"/>
      <c r="J165" s="166"/>
      <c r="K165" s="166"/>
      <c r="L165" s="166"/>
      <c r="P165" s="220"/>
      <c r="W165" s="5"/>
      <c r="X165" s="5"/>
      <c r="AE165" s="220"/>
      <c r="AL165" s="5"/>
      <c r="AM165" s="5"/>
      <c r="AT165" s="220"/>
      <c r="BA165" s="5"/>
      <c r="BB165" s="5"/>
    </row>
    <row r="166">
      <c r="A166" s="198"/>
      <c r="B166" s="166"/>
      <c r="C166" s="166"/>
      <c r="D166" s="166"/>
      <c r="E166" s="166"/>
      <c r="F166" s="166"/>
      <c r="H166" s="181"/>
      <c r="I166" s="181"/>
      <c r="J166" s="166"/>
      <c r="K166" s="166"/>
      <c r="L166" s="166"/>
      <c r="P166" s="220"/>
      <c r="W166" s="5"/>
      <c r="X166" s="5"/>
      <c r="AE166" s="220"/>
      <c r="AL166" s="5"/>
      <c r="AM166" s="5"/>
      <c r="AT166" s="220"/>
      <c r="BA166" s="5"/>
      <c r="BB166" s="5"/>
    </row>
    <row r="167">
      <c r="A167" s="198"/>
      <c r="B167" s="166"/>
      <c r="C167" s="166"/>
      <c r="D167" s="166"/>
      <c r="E167" s="166"/>
      <c r="F167" s="166"/>
      <c r="H167" s="181"/>
      <c r="I167" s="181"/>
      <c r="J167" s="166"/>
      <c r="K167" s="166"/>
      <c r="L167" s="166"/>
      <c r="P167" s="220"/>
      <c r="W167" s="5"/>
      <c r="X167" s="5"/>
      <c r="AE167" s="220"/>
      <c r="AL167" s="5"/>
      <c r="AM167" s="5"/>
      <c r="AT167" s="220"/>
      <c r="BA167" s="5"/>
      <c r="BB167" s="5"/>
    </row>
    <row r="168">
      <c r="A168" s="198"/>
      <c r="B168" s="166"/>
      <c r="C168" s="166"/>
      <c r="D168" s="166"/>
      <c r="E168" s="166"/>
      <c r="F168" s="166"/>
      <c r="H168" s="181"/>
      <c r="I168" s="181"/>
      <c r="J168" s="166"/>
      <c r="K168" s="166"/>
      <c r="L168" s="166"/>
      <c r="P168" s="220"/>
      <c r="W168" s="5"/>
      <c r="X168" s="5"/>
      <c r="AE168" s="220"/>
      <c r="AL168" s="5"/>
      <c r="AM168" s="5"/>
      <c r="AT168" s="220"/>
      <c r="BA168" s="5"/>
      <c r="BB168" s="5"/>
    </row>
    <row r="169">
      <c r="A169" s="198"/>
      <c r="B169" s="166"/>
      <c r="C169" s="166"/>
      <c r="D169" s="166"/>
      <c r="E169" s="166"/>
      <c r="F169" s="166"/>
      <c r="H169" s="181"/>
      <c r="I169" s="181"/>
      <c r="J169" s="166"/>
      <c r="K169" s="166"/>
      <c r="L169" s="166"/>
      <c r="P169" s="220"/>
      <c r="W169" s="5"/>
      <c r="X169" s="5"/>
      <c r="AE169" s="220"/>
      <c r="AL169" s="5"/>
      <c r="AM169" s="5"/>
      <c r="AT169" s="220"/>
      <c r="BA169" s="5"/>
      <c r="BB169" s="5"/>
    </row>
    <row r="170">
      <c r="A170" s="198"/>
      <c r="B170" s="166"/>
      <c r="C170" s="166"/>
      <c r="D170" s="166"/>
      <c r="E170" s="166"/>
      <c r="F170" s="166"/>
      <c r="H170" s="181"/>
      <c r="I170" s="181"/>
      <c r="J170" s="166"/>
      <c r="K170" s="166"/>
      <c r="L170" s="166"/>
      <c r="P170" s="220"/>
      <c r="W170" s="5"/>
      <c r="X170" s="5"/>
      <c r="AE170" s="220"/>
      <c r="AL170" s="5"/>
      <c r="AM170" s="5"/>
      <c r="AT170" s="220"/>
      <c r="BA170" s="5"/>
      <c r="BB170" s="5"/>
    </row>
    <row r="171">
      <c r="A171" s="198"/>
      <c r="B171" s="166"/>
      <c r="C171" s="166"/>
      <c r="D171" s="166"/>
      <c r="E171" s="166"/>
      <c r="F171" s="166"/>
      <c r="H171" s="181"/>
      <c r="I171" s="181"/>
      <c r="J171" s="166"/>
      <c r="K171" s="166"/>
      <c r="L171" s="166"/>
      <c r="P171" s="220"/>
      <c r="W171" s="5"/>
      <c r="X171" s="5"/>
      <c r="AE171" s="220"/>
      <c r="AL171" s="5"/>
      <c r="AM171" s="5"/>
      <c r="AT171" s="220"/>
      <c r="BA171" s="5"/>
      <c r="BB171" s="5"/>
    </row>
    <row r="172">
      <c r="A172" s="198"/>
      <c r="B172" s="166"/>
      <c r="C172" s="166"/>
      <c r="D172" s="166"/>
      <c r="E172" s="166"/>
      <c r="F172" s="166"/>
      <c r="H172" s="181"/>
      <c r="I172" s="181"/>
      <c r="J172" s="166"/>
      <c r="K172" s="166"/>
      <c r="L172" s="166"/>
      <c r="P172" s="220"/>
      <c r="W172" s="5"/>
      <c r="X172" s="5"/>
      <c r="AE172" s="220"/>
      <c r="AL172" s="5"/>
      <c r="AM172" s="5"/>
      <c r="AT172" s="220"/>
      <c r="BA172" s="5"/>
      <c r="BB172" s="5"/>
    </row>
    <row r="173">
      <c r="A173" s="198"/>
      <c r="B173" s="166"/>
      <c r="C173" s="166"/>
      <c r="D173" s="166"/>
      <c r="E173" s="166"/>
      <c r="F173" s="166"/>
      <c r="H173" s="181"/>
      <c r="I173" s="181"/>
      <c r="J173" s="166"/>
      <c r="K173" s="166"/>
      <c r="L173" s="166"/>
      <c r="P173" s="220"/>
      <c r="W173" s="5"/>
      <c r="X173" s="5"/>
      <c r="AE173" s="220"/>
      <c r="AL173" s="5"/>
      <c r="AM173" s="5"/>
      <c r="AT173" s="220"/>
      <c r="BA173" s="5"/>
      <c r="BB173" s="5"/>
    </row>
    <row r="174">
      <c r="A174" s="198"/>
      <c r="B174" s="166"/>
      <c r="C174" s="166"/>
      <c r="D174" s="166"/>
      <c r="E174" s="166"/>
      <c r="F174" s="166"/>
      <c r="H174" s="181"/>
      <c r="I174" s="181"/>
      <c r="J174" s="166"/>
      <c r="K174" s="166"/>
      <c r="L174" s="166"/>
      <c r="P174" s="220"/>
      <c r="W174" s="5"/>
      <c r="X174" s="5"/>
      <c r="AE174" s="220"/>
      <c r="AL174" s="5"/>
      <c r="AM174" s="5"/>
      <c r="AT174" s="220"/>
      <c r="BA174" s="5"/>
      <c r="BB174" s="5"/>
    </row>
    <row r="175">
      <c r="A175" s="198"/>
      <c r="B175" s="166"/>
      <c r="C175" s="166"/>
      <c r="D175" s="166"/>
      <c r="E175" s="166"/>
      <c r="F175" s="166"/>
      <c r="H175" s="181"/>
      <c r="I175" s="181"/>
      <c r="J175" s="166"/>
      <c r="K175" s="166"/>
      <c r="L175" s="166"/>
      <c r="P175" s="220"/>
      <c r="W175" s="5"/>
      <c r="X175" s="5"/>
      <c r="AE175" s="220"/>
      <c r="AL175" s="5"/>
      <c r="AM175" s="5"/>
      <c r="AT175" s="220"/>
      <c r="BA175" s="5"/>
      <c r="BB175" s="5"/>
    </row>
    <row r="176">
      <c r="A176" s="198"/>
      <c r="B176" s="166"/>
      <c r="C176" s="166"/>
      <c r="D176" s="166"/>
      <c r="E176" s="166"/>
      <c r="F176" s="166"/>
      <c r="H176" s="181"/>
      <c r="I176" s="181"/>
      <c r="J176" s="166"/>
      <c r="K176" s="166"/>
      <c r="L176" s="166"/>
      <c r="P176" s="220"/>
      <c r="W176" s="5"/>
      <c r="X176" s="5"/>
      <c r="AE176" s="220"/>
      <c r="AL176" s="5"/>
      <c r="AM176" s="5"/>
      <c r="AT176" s="220"/>
      <c r="BA176" s="5"/>
      <c r="BB176" s="5"/>
    </row>
    <row r="177">
      <c r="A177" s="198"/>
      <c r="B177" s="166"/>
      <c r="C177" s="166"/>
      <c r="D177" s="166"/>
      <c r="E177" s="166"/>
      <c r="F177" s="166"/>
      <c r="H177" s="181"/>
      <c r="I177" s="181"/>
      <c r="J177" s="166"/>
      <c r="K177" s="166"/>
      <c r="L177" s="166"/>
      <c r="P177" s="220"/>
      <c r="W177" s="5"/>
      <c r="X177" s="5"/>
      <c r="AE177" s="220"/>
      <c r="AL177" s="5"/>
      <c r="AM177" s="5"/>
      <c r="AT177" s="220"/>
      <c r="BA177" s="5"/>
      <c r="BB177" s="5"/>
    </row>
    <row r="178">
      <c r="A178" s="198"/>
      <c r="B178" s="166"/>
      <c r="C178" s="166"/>
      <c r="D178" s="166"/>
      <c r="E178" s="166"/>
      <c r="F178" s="166"/>
      <c r="H178" s="181"/>
      <c r="I178" s="181"/>
      <c r="J178" s="166"/>
      <c r="K178" s="166"/>
      <c r="L178" s="166"/>
      <c r="P178" s="220"/>
      <c r="W178" s="5"/>
      <c r="X178" s="5"/>
      <c r="AE178" s="220"/>
      <c r="AL178" s="5"/>
      <c r="AM178" s="5"/>
      <c r="AT178" s="220"/>
      <c r="BA178" s="5"/>
      <c r="BB178" s="5"/>
    </row>
    <row r="179">
      <c r="A179" s="198"/>
      <c r="B179" s="166"/>
      <c r="C179" s="166"/>
      <c r="D179" s="166"/>
      <c r="E179" s="166"/>
      <c r="F179" s="166"/>
      <c r="H179" s="181"/>
      <c r="I179" s="181"/>
      <c r="J179" s="166"/>
      <c r="K179" s="166"/>
      <c r="L179" s="166"/>
      <c r="P179" s="220"/>
      <c r="W179" s="5"/>
      <c r="X179" s="5"/>
      <c r="AE179" s="220"/>
      <c r="AL179" s="5"/>
      <c r="AM179" s="5"/>
      <c r="AT179" s="220"/>
      <c r="BA179" s="5"/>
      <c r="BB179" s="5"/>
    </row>
    <row r="180">
      <c r="A180" s="198"/>
      <c r="B180" s="166"/>
      <c r="C180" s="166"/>
      <c r="D180" s="166"/>
      <c r="E180" s="166"/>
      <c r="F180" s="166"/>
      <c r="H180" s="181"/>
      <c r="I180" s="181"/>
      <c r="J180" s="166"/>
      <c r="K180" s="166"/>
      <c r="L180" s="166"/>
      <c r="P180" s="220"/>
      <c r="W180" s="5"/>
      <c r="X180" s="5"/>
      <c r="AE180" s="220"/>
      <c r="AL180" s="5"/>
      <c r="AM180" s="5"/>
      <c r="AT180" s="220"/>
      <c r="BA180" s="5"/>
      <c r="BB180" s="5"/>
    </row>
    <row r="181">
      <c r="A181" s="198"/>
      <c r="B181" s="166"/>
      <c r="C181" s="166"/>
      <c r="D181" s="166"/>
      <c r="E181" s="166"/>
      <c r="F181" s="166"/>
      <c r="H181" s="181"/>
      <c r="I181" s="181"/>
      <c r="J181" s="166"/>
      <c r="K181" s="166"/>
      <c r="L181" s="166"/>
      <c r="P181" s="220"/>
      <c r="W181" s="5"/>
      <c r="X181" s="5"/>
      <c r="AE181" s="220"/>
      <c r="AL181" s="5"/>
      <c r="AM181" s="5"/>
      <c r="AT181" s="220"/>
      <c r="BA181" s="5"/>
      <c r="BB181" s="5"/>
    </row>
    <row r="182">
      <c r="A182" s="198"/>
      <c r="B182" s="166"/>
      <c r="C182" s="166"/>
      <c r="D182" s="166"/>
      <c r="E182" s="166"/>
      <c r="F182" s="166"/>
      <c r="H182" s="181"/>
      <c r="I182" s="181"/>
      <c r="J182" s="166"/>
      <c r="K182" s="166"/>
      <c r="L182" s="166"/>
      <c r="P182" s="220"/>
      <c r="W182" s="5"/>
      <c r="X182" s="5"/>
      <c r="AE182" s="220"/>
      <c r="AL182" s="5"/>
      <c r="AM182" s="5"/>
      <c r="AT182" s="220"/>
      <c r="BA182" s="5"/>
      <c r="BB182" s="5"/>
    </row>
    <row r="183">
      <c r="A183" s="198"/>
      <c r="B183" s="166"/>
      <c r="C183" s="166"/>
      <c r="D183" s="166"/>
      <c r="E183" s="166"/>
      <c r="F183" s="166"/>
      <c r="H183" s="181"/>
      <c r="I183" s="181"/>
      <c r="J183" s="166"/>
      <c r="K183" s="166"/>
      <c r="L183" s="166"/>
      <c r="P183" s="220"/>
      <c r="W183" s="5"/>
      <c r="X183" s="5"/>
      <c r="AE183" s="220"/>
      <c r="AL183" s="5"/>
      <c r="AM183" s="5"/>
      <c r="AT183" s="220"/>
      <c r="BA183" s="5"/>
      <c r="BB183" s="5"/>
    </row>
    <row r="184">
      <c r="A184" s="198"/>
      <c r="B184" s="166"/>
      <c r="C184" s="166"/>
      <c r="D184" s="166"/>
      <c r="E184" s="166"/>
      <c r="F184" s="166"/>
      <c r="H184" s="181"/>
      <c r="I184" s="181"/>
      <c r="J184" s="166"/>
      <c r="K184" s="166"/>
      <c r="L184" s="166"/>
      <c r="P184" s="220"/>
      <c r="W184" s="5"/>
      <c r="X184" s="5"/>
      <c r="AE184" s="220"/>
      <c r="AL184" s="5"/>
      <c r="AM184" s="5"/>
      <c r="AT184" s="220"/>
      <c r="BA184" s="5"/>
      <c r="BB184" s="5"/>
    </row>
    <row r="185">
      <c r="A185" s="198"/>
      <c r="B185" s="166"/>
      <c r="C185" s="166"/>
      <c r="D185" s="166"/>
      <c r="E185" s="166"/>
      <c r="F185" s="166"/>
      <c r="H185" s="181"/>
      <c r="I185" s="181"/>
      <c r="J185" s="166"/>
      <c r="K185" s="166"/>
      <c r="L185" s="166"/>
      <c r="P185" s="220"/>
      <c r="W185" s="5"/>
      <c r="X185" s="5"/>
      <c r="AE185" s="220"/>
      <c r="AL185" s="5"/>
      <c r="AM185" s="5"/>
      <c r="AT185" s="220"/>
      <c r="BA185" s="5"/>
      <c r="BB185" s="5"/>
    </row>
    <row r="186">
      <c r="A186" s="198"/>
      <c r="B186" s="166"/>
      <c r="C186" s="166"/>
      <c r="D186" s="166"/>
      <c r="E186" s="166"/>
      <c r="F186" s="166"/>
      <c r="H186" s="181"/>
      <c r="I186" s="181"/>
      <c r="J186" s="166"/>
      <c r="K186" s="166"/>
      <c r="L186" s="166"/>
      <c r="P186" s="220"/>
      <c r="W186" s="5"/>
      <c r="X186" s="5"/>
      <c r="AE186" s="220"/>
      <c r="AL186" s="5"/>
      <c r="AM186" s="5"/>
      <c r="AT186" s="220"/>
      <c r="BA186" s="5"/>
      <c r="BB186" s="5"/>
    </row>
    <row r="187">
      <c r="A187" s="198"/>
      <c r="B187" s="166"/>
      <c r="C187" s="166"/>
      <c r="D187" s="166"/>
      <c r="E187" s="166"/>
      <c r="F187" s="166"/>
      <c r="H187" s="181"/>
      <c r="I187" s="181"/>
      <c r="J187" s="166"/>
      <c r="K187" s="166"/>
      <c r="L187" s="166"/>
      <c r="P187" s="220"/>
      <c r="W187" s="5"/>
      <c r="X187" s="5"/>
      <c r="AE187" s="220"/>
      <c r="AL187" s="5"/>
      <c r="AM187" s="5"/>
      <c r="AT187" s="220"/>
      <c r="BA187" s="5"/>
      <c r="BB187" s="5"/>
    </row>
    <row r="188">
      <c r="A188" s="198"/>
      <c r="B188" s="166"/>
      <c r="C188" s="166"/>
      <c r="D188" s="166"/>
      <c r="E188" s="166"/>
      <c r="F188" s="166"/>
      <c r="H188" s="181"/>
      <c r="I188" s="181"/>
      <c r="J188" s="166"/>
      <c r="K188" s="166"/>
      <c r="L188" s="166"/>
      <c r="P188" s="220"/>
      <c r="W188" s="5"/>
      <c r="X188" s="5"/>
      <c r="AE188" s="220"/>
      <c r="AL188" s="5"/>
      <c r="AM188" s="5"/>
      <c r="AT188" s="220"/>
      <c r="BA188" s="5"/>
      <c r="BB188" s="5"/>
    </row>
    <row r="189">
      <c r="A189" s="198"/>
      <c r="B189" s="166"/>
      <c r="C189" s="166"/>
      <c r="D189" s="166"/>
      <c r="E189" s="166"/>
      <c r="F189" s="166"/>
      <c r="H189" s="181"/>
      <c r="I189" s="181"/>
      <c r="J189" s="166"/>
      <c r="K189" s="166"/>
      <c r="L189" s="166"/>
      <c r="P189" s="220"/>
      <c r="W189" s="5"/>
      <c r="X189" s="5"/>
      <c r="AE189" s="220"/>
      <c r="AL189" s="5"/>
      <c r="AM189" s="5"/>
      <c r="AT189" s="220"/>
      <c r="BA189" s="5"/>
      <c r="BB189" s="5"/>
    </row>
    <row r="190">
      <c r="A190" s="198"/>
      <c r="B190" s="166"/>
      <c r="C190" s="166"/>
      <c r="D190" s="166"/>
      <c r="E190" s="166"/>
      <c r="F190" s="166"/>
      <c r="H190" s="181"/>
      <c r="I190" s="181"/>
      <c r="J190" s="166"/>
      <c r="K190" s="166"/>
      <c r="L190" s="166"/>
      <c r="P190" s="220"/>
      <c r="W190" s="5"/>
      <c r="X190" s="5"/>
      <c r="AE190" s="220"/>
      <c r="AL190" s="5"/>
      <c r="AM190" s="5"/>
      <c r="AT190" s="220"/>
      <c r="BA190" s="5"/>
      <c r="BB190" s="5"/>
    </row>
    <row r="191">
      <c r="A191" s="198"/>
      <c r="B191" s="166"/>
      <c r="C191" s="166"/>
      <c r="D191" s="166"/>
      <c r="E191" s="166"/>
      <c r="F191" s="166"/>
      <c r="H191" s="181"/>
      <c r="I191" s="181"/>
      <c r="J191" s="166"/>
      <c r="K191" s="166"/>
      <c r="L191" s="166"/>
      <c r="P191" s="220"/>
      <c r="W191" s="5"/>
      <c r="X191" s="5"/>
      <c r="AE191" s="220"/>
      <c r="AL191" s="5"/>
      <c r="AM191" s="5"/>
      <c r="AT191" s="220"/>
      <c r="BA191" s="5"/>
      <c r="BB191" s="5"/>
    </row>
    <row r="192">
      <c r="A192" s="198"/>
      <c r="B192" s="166"/>
      <c r="C192" s="166"/>
      <c r="D192" s="166"/>
      <c r="E192" s="166"/>
      <c r="F192" s="166"/>
      <c r="H192" s="181"/>
      <c r="I192" s="181"/>
      <c r="J192" s="166"/>
      <c r="K192" s="166"/>
      <c r="L192" s="166"/>
      <c r="P192" s="220"/>
      <c r="W192" s="5"/>
      <c r="X192" s="5"/>
      <c r="AE192" s="220"/>
      <c r="AL192" s="5"/>
      <c r="AM192" s="5"/>
      <c r="AT192" s="220"/>
      <c r="BA192" s="5"/>
      <c r="BB192" s="5"/>
    </row>
    <row r="193">
      <c r="A193" s="198"/>
      <c r="B193" s="166"/>
      <c r="C193" s="166"/>
      <c r="D193" s="166"/>
      <c r="E193" s="166"/>
      <c r="F193" s="166"/>
      <c r="H193" s="181"/>
      <c r="I193" s="181"/>
      <c r="J193" s="166"/>
      <c r="K193" s="166"/>
      <c r="L193" s="166"/>
      <c r="P193" s="220"/>
      <c r="W193" s="5"/>
      <c r="X193" s="5"/>
      <c r="AE193" s="220"/>
      <c r="AL193" s="5"/>
      <c r="AM193" s="5"/>
      <c r="AT193" s="220"/>
      <c r="BA193" s="5"/>
      <c r="BB193" s="5"/>
    </row>
    <row r="194">
      <c r="A194" s="198"/>
      <c r="B194" s="166"/>
      <c r="C194" s="166"/>
      <c r="D194" s="166"/>
      <c r="E194" s="166"/>
      <c r="F194" s="166"/>
      <c r="H194" s="181"/>
      <c r="I194" s="181"/>
      <c r="J194" s="166"/>
      <c r="K194" s="166"/>
      <c r="L194" s="166"/>
      <c r="P194" s="220"/>
      <c r="W194" s="5"/>
      <c r="X194" s="5"/>
      <c r="AE194" s="220"/>
      <c r="AL194" s="5"/>
      <c r="AM194" s="5"/>
      <c r="AT194" s="220"/>
      <c r="BA194" s="5"/>
      <c r="BB194" s="5"/>
    </row>
    <row r="195">
      <c r="A195" s="198"/>
      <c r="B195" s="166"/>
      <c r="C195" s="166"/>
      <c r="D195" s="166"/>
      <c r="E195" s="166"/>
      <c r="F195" s="166"/>
      <c r="H195" s="181"/>
      <c r="I195" s="181"/>
      <c r="J195" s="166"/>
      <c r="K195" s="166"/>
      <c r="L195" s="166"/>
      <c r="P195" s="220"/>
      <c r="W195" s="5"/>
      <c r="X195" s="5"/>
      <c r="AE195" s="220"/>
      <c r="AL195" s="5"/>
      <c r="AM195" s="5"/>
      <c r="AT195" s="220"/>
      <c r="BA195" s="5"/>
      <c r="BB195" s="5"/>
    </row>
    <row r="196">
      <c r="A196" s="198"/>
      <c r="B196" s="166"/>
      <c r="C196" s="166"/>
      <c r="D196" s="166"/>
      <c r="E196" s="166"/>
      <c r="F196" s="166"/>
      <c r="H196" s="181"/>
      <c r="I196" s="181"/>
      <c r="J196" s="166"/>
      <c r="K196" s="166"/>
      <c r="L196" s="166"/>
      <c r="P196" s="220"/>
      <c r="W196" s="5"/>
      <c r="X196" s="5"/>
      <c r="AE196" s="220"/>
      <c r="AL196" s="5"/>
      <c r="AM196" s="5"/>
      <c r="AT196" s="220"/>
      <c r="BA196" s="5"/>
      <c r="BB196" s="5"/>
    </row>
    <row r="197">
      <c r="A197" s="198"/>
      <c r="B197" s="166"/>
      <c r="C197" s="166"/>
      <c r="D197" s="166"/>
      <c r="E197" s="166"/>
      <c r="F197" s="166"/>
      <c r="H197" s="181"/>
      <c r="I197" s="181"/>
      <c r="J197" s="166"/>
      <c r="K197" s="166"/>
      <c r="L197" s="166"/>
      <c r="P197" s="220"/>
      <c r="W197" s="5"/>
      <c r="X197" s="5"/>
      <c r="AE197" s="220"/>
      <c r="AL197" s="5"/>
      <c r="AM197" s="5"/>
      <c r="AT197" s="220"/>
      <c r="BA197" s="5"/>
      <c r="BB197" s="5"/>
    </row>
    <row r="198">
      <c r="A198" s="198"/>
      <c r="B198" s="166"/>
      <c r="C198" s="166"/>
      <c r="D198" s="166"/>
      <c r="E198" s="166"/>
      <c r="F198" s="166"/>
      <c r="H198" s="181"/>
      <c r="I198" s="181"/>
      <c r="J198" s="166"/>
      <c r="K198" s="166"/>
      <c r="L198" s="166"/>
      <c r="P198" s="220"/>
      <c r="W198" s="5"/>
      <c r="X198" s="5"/>
      <c r="AE198" s="220"/>
      <c r="AL198" s="5"/>
      <c r="AM198" s="5"/>
      <c r="AT198" s="220"/>
      <c r="BA198" s="5"/>
      <c r="BB198" s="5"/>
    </row>
    <row r="199">
      <c r="A199" s="198"/>
      <c r="B199" s="166"/>
      <c r="C199" s="166"/>
      <c r="D199" s="166"/>
      <c r="E199" s="166"/>
      <c r="F199" s="166"/>
      <c r="H199" s="181"/>
      <c r="I199" s="181"/>
      <c r="J199" s="166"/>
      <c r="K199" s="166"/>
      <c r="L199" s="166"/>
      <c r="P199" s="220"/>
      <c r="W199" s="5"/>
      <c r="X199" s="5"/>
      <c r="AE199" s="220"/>
      <c r="AL199" s="5"/>
      <c r="AM199" s="5"/>
      <c r="AT199" s="220"/>
      <c r="BA199" s="5"/>
      <c r="BB199" s="5"/>
    </row>
    <row r="200">
      <c r="A200" s="198"/>
      <c r="B200" s="166"/>
      <c r="C200" s="166"/>
      <c r="D200" s="166"/>
      <c r="E200" s="166"/>
      <c r="F200" s="166"/>
      <c r="H200" s="181"/>
      <c r="I200" s="181"/>
      <c r="J200" s="166"/>
      <c r="K200" s="166"/>
      <c r="L200" s="166"/>
      <c r="P200" s="220"/>
      <c r="W200" s="5"/>
      <c r="X200" s="5"/>
      <c r="AE200" s="220"/>
      <c r="AL200" s="5"/>
      <c r="AM200" s="5"/>
      <c r="AT200" s="220"/>
      <c r="BA200" s="5"/>
      <c r="BB200" s="5"/>
    </row>
    <row r="201">
      <c r="A201" s="198"/>
      <c r="B201" s="166"/>
      <c r="C201" s="166"/>
      <c r="D201" s="166"/>
      <c r="E201" s="166"/>
      <c r="F201" s="166"/>
      <c r="H201" s="181"/>
      <c r="I201" s="181"/>
      <c r="J201" s="166"/>
      <c r="K201" s="166"/>
      <c r="L201" s="166"/>
      <c r="P201" s="220"/>
      <c r="W201" s="5"/>
      <c r="X201" s="5"/>
      <c r="AE201" s="220"/>
      <c r="AL201" s="5"/>
      <c r="AM201" s="5"/>
      <c r="AT201" s="220"/>
      <c r="BA201" s="5"/>
      <c r="BB201" s="5"/>
    </row>
    <row r="202">
      <c r="A202" s="198"/>
      <c r="B202" s="166"/>
      <c r="C202" s="166"/>
      <c r="D202" s="166"/>
      <c r="E202" s="166"/>
      <c r="F202" s="166"/>
      <c r="H202" s="181"/>
      <c r="I202" s="181"/>
      <c r="J202" s="166"/>
      <c r="K202" s="166"/>
      <c r="L202" s="166"/>
      <c r="P202" s="220"/>
      <c r="W202" s="5"/>
      <c r="X202" s="5"/>
      <c r="AE202" s="220"/>
      <c r="AL202" s="5"/>
      <c r="AM202" s="5"/>
      <c r="AT202" s="220"/>
      <c r="BA202" s="5"/>
      <c r="BB202" s="5"/>
    </row>
    <row r="203">
      <c r="A203" s="198"/>
      <c r="B203" s="166"/>
      <c r="C203" s="166"/>
      <c r="D203" s="166"/>
      <c r="E203" s="166"/>
      <c r="F203" s="166"/>
      <c r="H203" s="181"/>
      <c r="I203" s="181"/>
      <c r="J203" s="166"/>
      <c r="K203" s="166"/>
      <c r="L203" s="166"/>
      <c r="P203" s="220"/>
      <c r="W203" s="5"/>
      <c r="X203" s="5"/>
      <c r="AE203" s="220"/>
      <c r="AL203" s="5"/>
      <c r="AM203" s="5"/>
      <c r="AT203" s="220"/>
      <c r="BA203" s="5"/>
      <c r="BB203" s="5"/>
    </row>
    <row r="204">
      <c r="A204" s="198"/>
      <c r="B204" s="166"/>
      <c r="C204" s="166"/>
      <c r="D204" s="166"/>
      <c r="E204" s="166"/>
      <c r="F204" s="166"/>
      <c r="H204" s="181"/>
      <c r="I204" s="181"/>
      <c r="J204" s="166"/>
      <c r="K204" s="166"/>
      <c r="L204" s="166"/>
      <c r="P204" s="220"/>
      <c r="W204" s="5"/>
      <c r="X204" s="5"/>
      <c r="AE204" s="220"/>
      <c r="AL204" s="5"/>
      <c r="AM204" s="5"/>
      <c r="AT204" s="220"/>
      <c r="BA204" s="5"/>
      <c r="BB204" s="5"/>
    </row>
    <row r="205">
      <c r="A205" s="198"/>
      <c r="B205" s="166"/>
      <c r="C205" s="166"/>
      <c r="D205" s="166"/>
      <c r="E205" s="166"/>
      <c r="F205" s="166"/>
      <c r="H205" s="181"/>
      <c r="I205" s="181"/>
      <c r="J205" s="166"/>
      <c r="K205" s="166"/>
      <c r="L205" s="166"/>
      <c r="P205" s="220"/>
      <c r="W205" s="5"/>
      <c r="X205" s="5"/>
      <c r="AE205" s="220"/>
      <c r="AL205" s="5"/>
      <c r="AM205" s="5"/>
      <c r="AT205" s="220"/>
      <c r="BA205" s="5"/>
      <c r="BB205" s="5"/>
    </row>
    <row r="206">
      <c r="A206" s="198"/>
      <c r="B206" s="166"/>
      <c r="C206" s="166"/>
      <c r="D206" s="166"/>
      <c r="E206" s="166"/>
      <c r="F206" s="166"/>
      <c r="H206" s="181"/>
      <c r="I206" s="181"/>
      <c r="J206" s="166"/>
      <c r="K206" s="166"/>
      <c r="L206" s="166"/>
      <c r="P206" s="220"/>
      <c r="W206" s="5"/>
      <c r="X206" s="5"/>
      <c r="AE206" s="220"/>
      <c r="AL206" s="5"/>
      <c r="AM206" s="5"/>
      <c r="AT206" s="220"/>
      <c r="BA206" s="5"/>
      <c r="BB206" s="5"/>
    </row>
    <row r="207">
      <c r="A207" s="198"/>
      <c r="B207" s="166"/>
      <c r="C207" s="166"/>
      <c r="D207" s="166"/>
      <c r="E207" s="166"/>
      <c r="F207" s="166"/>
      <c r="H207" s="181"/>
      <c r="I207" s="181"/>
      <c r="J207" s="166"/>
      <c r="K207" s="166"/>
      <c r="L207" s="166"/>
      <c r="P207" s="220"/>
      <c r="W207" s="5"/>
      <c r="X207" s="5"/>
      <c r="AE207" s="220"/>
      <c r="AL207" s="5"/>
      <c r="AM207" s="5"/>
      <c r="AT207" s="220"/>
      <c r="BA207" s="5"/>
      <c r="BB207" s="5"/>
    </row>
    <row r="208">
      <c r="A208" s="198"/>
      <c r="B208" s="166"/>
      <c r="C208" s="166"/>
      <c r="D208" s="166"/>
      <c r="E208" s="166"/>
      <c r="F208" s="166"/>
      <c r="H208" s="181"/>
      <c r="I208" s="181"/>
      <c r="J208" s="166"/>
      <c r="K208" s="166"/>
      <c r="L208" s="166"/>
      <c r="P208" s="220"/>
      <c r="W208" s="5"/>
      <c r="X208" s="5"/>
      <c r="AE208" s="220"/>
      <c r="AL208" s="5"/>
      <c r="AM208" s="5"/>
      <c r="AT208" s="220"/>
      <c r="BA208" s="5"/>
      <c r="BB208" s="5"/>
    </row>
    <row r="209">
      <c r="A209" s="198"/>
      <c r="B209" s="166"/>
      <c r="C209" s="166"/>
      <c r="D209" s="166"/>
      <c r="E209" s="166"/>
      <c r="F209" s="166"/>
      <c r="H209" s="181"/>
      <c r="I209" s="181"/>
      <c r="J209" s="166"/>
      <c r="K209" s="166"/>
      <c r="L209" s="166"/>
      <c r="P209" s="220"/>
      <c r="W209" s="5"/>
      <c r="X209" s="5"/>
      <c r="AE209" s="220"/>
      <c r="AL209" s="5"/>
      <c r="AM209" s="5"/>
      <c r="AT209" s="220"/>
      <c r="BA209" s="5"/>
      <c r="BB209" s="5"/>
    </row>
    <row r="210">
      <c r="A210" s="198"/>
      <c r="B210" s="166"/>
      <c r="C210" s="166"/>
      <c r="D210" s="166"/>
      <c r="E210" s="166"/>
      <c r="F210" s="166"/>
      <c r="H210" s="181"/>
      <c r="I210" s="181"/>
      <c r="J210" s="166"/>
      <c r="K210" s="166"/>
      <c r="L210" s="166"/>
      <c r="P210" s="220"/>
      <c r="W210" s="5"/>
      <c r="X210" s="5"/>
      <c r="AE210" s="220"/>
      <c r="AL210" s="5"/>
      <c r="AM210" s="5"/>
      <c r="AT210" s="220"/>
      <c r="BA210" s="5"/>
      <c r="BB210" s="5"/>
    </row>
    <row r="211">
      <c r="A211" s="198"/>
      <c r="B211" s="166"/>
      <c r="C211" s="166"/>
      <c r="D211" s="166"/>
      <c r="E211" s="166"/>
      <c r="F211" s="166"/>
      <c r="H211" s="181"/>
      <c r="I211" s="181"/>
      <c r="J211" s="166"/>
      <c r="K211" s="166"/>
      <c r="L211" s="166"/>
      <c r="P211" s="220"/>
      <c r="W211" s="5"/>
      <c r="X211" s="5"/>
      <c r="AE211" s="220"/>
      <c r="AL211" s="5"/>
      <c r="AM211" s="5"/>
      <c r="AT211" s="220"/>
      <c r="BA211" s="5"/>
      <c r="BB211" s="5"/>
    </row>
    <row r="212">
      <c r="A212" s="198"/>
      <c r="B212" s="166"/>
      <c r="C212" s="166"/>
      <c r="D212" s="166"/>
      <c r="E212" s="166"/>
      <c r="F212" s="166"/>
      <c r="H212" s="181"/>
      <c r="I212" s="181"/>
      <c r="J212" s="166"/>
      <c r="K212" s="166"/>
      <c r="L212" s="166"/>
      <c r="P212" s="220"/>
      <c r="W212" s="5"/>
      <c r="X212" s="5"/>
      <c r="AE212" s="220"/>
      <c r="AL212" s="5"/>
      <c r="AM212" s="5"/>
      <c r="AT212" s="220"/>
      <c r="BA212" s="5"/>
      <c r="BB212" s="5"/>
    </row>
    <row r="213">
      <c r="A213" s="198"/>
      <c r="B213" s="166"/>
      <c r="C213" s="166"/>
      <c r="D213" s="166"/>
      <c r="E213" s="166"/>
      <c r="F213" s="166"/>
      <c r="H213" s="181"/>
      <c r="I213" s="181"/>
      <c r="J213" s="166"/>
      <c r="K213" s="166"/>
      <c r="L213" s="166"/>
      <c r="P213" s="220"/>
      <c r="W213" s="5"/>
      <c r="X213" s="5"/>
      <c r="AE213" s="220"/>
      <c r="AL213" s="5"/>
      <c r="AM213" s="5"/>
      <c r="AT213" s="220"/>
      <c r="BA213" s="5"/>
      <c r="BB213" s="5"/>
    </row>
    <row r="214">
      <c r="A214" s="198"/>
      <c r="B214" s="166"/>
      <c r="C214" s="166"/>
      <c r="D214" s="166"/>
      <c r="E214" s="166"/>
      <c r="F214" s="166"/>
      <c r="H214" s="181"/>
      <c r="I214" s="181"/>
      <c r="J214" s="166"/>
      <c r="K214" s="166"/>
      <c r="L214" s="166"/>
      <c r="P214" s="220"/>
      <c r="W214" s="5"/>
      <c r="X214" s="5"/>
      <c r="AE214" s="220"/>
      <c r="AL214" s="5"/>
      <c r="AM214" s="5"/>
      <c r="AT214" s="220"/>
      <c r="BA214" s="5"/>
      <c r="BB214" s="5"/>
    </row>
    <row r="215">
      <c r="A215" s="198"/>
      <c r="B215" s="166"/>
      <c r="C215" s="166"/>
      <c r="D215" s="166"/>
      <c r="E215" s="166"/>
      <c r="F215" s="166"/>
      <c r="H215" s="181"/>
      <c r="I215" s="181"/>
      <c r="J215" s="166"/>
      <c r="K215" s="166"/>
      <c r="L215" s="166"/>
      <c r="P215" s="220"/>
      <c r="W215" s="5"/>
      <c r="X215" s="5"/>
      <c r="AE215" s="220"/>
      <c r="AL215" s="5"/>
      <c r="AM215" s="5"/>
      <c r="AT215" s="220"/>
      <c r="BA215" s="5"/>
      <c r="BB215" s="5"/>
    </row>
    <row r="216">
      <c r="A216" s="198"/>
      <c r="B216" s="166"/>
      <c r="C216" s="166"/>
      <c r="D216" s="166"/>
      <c r="E216" s="166"/>
      <c r="F216" s="166"/>
      <c r="H216" s="181"/>
      <c r="I216" s="181"/>
      <c r="J216" s="166"/>
      <c r="K216" s="166"/>
      <c r="L216" s="166"/>
      <c r="P216" s="220"/>
      <c r="W216" s="5"/>
      <c r="X216" s="5"/>
      <c r="AE216" s="220"/>
      <c r="AL216" s="5"/>
      <c r="AM216" s="5"/>
      <c r="AT216" s="220"/>
      <c r="BA216" s="5"/>
      <c r="BB216" s="5"/>
    </row>
    <row r="217">
      <c r="A217" s="198"/>
      <c r="B217" s="166"/>
      <c r="C217" s="166"/>
      <c r="D217" s="166"/>
      <c r="E217" s="166"/>
      <c r="F217" s="166"/>
      <c r="H217" s="181"/>
      <c r="I217" s="181"/>
      <c r="J217" s="166"/>
      <c r="K217" s="166"/>
      <c r="L217" s="166"/>
      <c r="P217" s="220"/>
      <c r="W217" s="5"/>
      <c r="X217" s="5"/>
      <c r="AE217" s="220"/>
      <c r="AL217" s="5"/>
      <c r="AM217" s="5"/>
      <c r="AT217" s="220"/>
      <c r="BA217" s="5"/>
      <c r="BB217" s="5"/>
    </row>
    <row r="218">
      <c r="A218" s="198"/>
      <c r="B218" s="166"/>
      <c r="C218" s="166"/>
      <c r="D218" s="166"/>
      <c r="E218" s="166"/>
      <c r="F218" s="166"/>
      <c r="H218" s="181"/>
      <c r="I218" s="181"/>
      <c r="J218" s="166"/>
      <c r="K218" s="166"/>
      <c r="L218" s="166"/>
      <c r="P218" s="220"/>
      <c r="W218" s="5"/>
      <c r="X218" s="5"/>
      <c r="AE218" s="220"/>
      <c r="AL218" s="5"/>
      <c r="AM218" s="5"/>
      <c r="AT218" s="220"/>
      <c r="BA218" s="5"/>
      <c r="BB218" s="5"/>
    </row>
    <row r="219">
      <c r="A219" s="198"/>
      <c r="B219" s="166"/>
      <c r="C219" s="166"/>
      <c r="D219" s="166"/>
      <c r="E219" s="166"/>
      <c r="F219" s="166"/>
      <c r="H219" s="181"/>
      <c r="I219" s="181"/>
      <c r="J219" s="166"/>
      <c r="K219" s="166"/>
      <c r="L219" s="166"/>
      <c r="P219" s="220"/>
      <c r="W219" s="5"/>
      <c r="X219" s="5"/>
      <c r="AE219" s="220"/>
      <c r="AL219" s="5"/>
      <c r="AM219" s="5"/>
      <c r="AT219" s="220"/>
      <c r="BA219" s="5"/>
      <c r="BB219" s="5"/>
    </row>
    <row r="220">
      <c r="A220" s="198"/>
      <c r="B220" s="166"/>
      <c r="C220" s="166"/>
      <c r="D220" s="166"/>
      <c r="E220" s="166"/>
      <c r="F220" s="166"/>
      <c r="H220" s="181"/>
      <c r="I220" s="181"/>
      <c r="J220" s="166"/>
      <c r="K220" s="166"/>
      <c r="L220" s="166"/>
      <c r="P220" s="220"/>
      <c r="W220" s="5"/>
      <c r="X220" s="5"/>
      <c r="AE220" s="220"/>
      <c r="AL220" s="5"/>
      <c r="AM220" s="5"/>
      <c r="AT220" s="220"/>
      <c r="BA220" s="5"/>
      <c r="BB220" s="5"/>
    </row>
    <row r="221">
      <c r="A221" s="198"/>
      <c r="B221" s="166"/>
      <c r="C221" s="166"/>
      <c r="D221" s="166"/>
      <c r="E221" s="166"/>
      <c r="F221" s="166"/>
      <c r="H221" s="181"/>
      <c r="I221" s="181"/>
      <c r="J221" s="166"/>
      <c r="K221" s="166"/>
      <c r="L221" s="166"/>
      <c r="P221" s="220"/>
      <c r="W221" s="5"/>
      <c r="X221" s="5"/>
      <c r="AE221" s="220"/>
      <c r="AL221" s="5"/>
      <c r="AM221" s="5"/>
      <c r="AT221" s="220"/>
      <c r="BA221" s="5"/>
      <c r="BB221" s="5"/>
    </row>
    <row r="222">
      <c r="A222" s="198"/>
      <c r="B222" s="166"/>
      <c r="C222" s="166"/>
      <c r="D222" s="166"/>
      <c r="E222" s="166"/>
      <c r="F222" s="166"/>
      <c r="H222" s="181"/>
      <c r="I222" s="181"/>
      <c r="J222" s="166"/>
      <c r="K222" s="166"/>
      <c r="L222" s="166"/>
      <c r="P222" s="220"/>
      <c r="W222" s="5"/>
      <c r="X222" s="5"/>
      <c r="AE222" s="220"/>
      <c r="AL222" s="5"/>
      <c r="AM222" s="5"/>
      <c r="AT222" s="220"/>
      <c r="BA222" s="5"/>
      <c r="BB222" s="5"/>
    </row>
    <row r="223">
      <c r="A223" s="198"/>
      <c r="B223" s="166"/>
      <c r="C223" s="166"/>
      <c r="D223" s="166"/>
      <c r="E223" s="166"/>
      <c r="F223" s="166"/>
      <c r="H223" s="181"/>
      <c r="I223" s="181"/>
      <c r="J223" s="166"/>
      <c r="K223" s="166"/>
      <c r="L223" s="166"/>
      <c r="P223" s="220"/>
      <c r="W223" s="5"/>
      <c r="X223" s="5"/>
      <c r="AE223" s="220"/>
      <c r="AL223" s="5"/>
      <c r="AM223" s="5"/>
      <c r="AT223" s="220"/>
      <c r="BA223" s="5"/>
      <c r="BB223" s="5"/>
    </row>
    <row r="224">
      <c r="A224" s="198"/>
      <c r="B224" s="166"/>
      <c r="C224" s="166"/>
      <c r="D224" s="166"/>
      <c r="E224" s="166"/>
      <c r="F224" s="166"/>
      <c r="H224" s="181"/>
      <c r="I224" s="181"/>
      <c r="J224" s="166"/>
      <c r="K224" s="166"/>
      <c r="L224" s="166"/>
      <c r="P224" s="220"/>
      <c r="W224" s="5"/>
      <c r="X224" s="5"/>
      <c r="AE224" s="220"/>
      <c r="AL224" s="5"/>
      <c r="AM224" s="5"/>
      <c r="AT224" s="220"/>
      <c r="BA224" s="5"/>
      <c r="BB224" s="5"/>
    </row>
    <row r="225">
      <c r="A225" s="198"/>
      <c r="B225" s="166"/>
      <c r="C225" s="166"/>
      <c r="D225" s="166"/>
      <c r="E225" s="166"/>
      <c r="F225" s="166"/>
      <c r="H225" s="181"/>
      <c r="I225" s="181"/>
      <c r="J225" s="166"/>
      <c r="K225" s="166"/>
      <c r="L225" s="166"/>
      <c r="P225" s="220"/>
      <c r="W225" s="5"/>
      <c r="X225" s="5"/>
      <c r="AE225" s="220"/>
      <c r="AL225" s="5"/>
      <c r="AM225" s="5"/>
      <c r="AT225" s="220"/>
      <c r="BA225" s="5"/>
      <c r="BB225" s="5"/>
    </row>
    <row r="226">
      <c r="A226" s="198"/>
      <c r="B226" s="166"/>
      <c r="C226" s="166"/>
      <c r="D226" s="166"/>
      <c r="E226" s="166"/>
      <c r="F226" s="166"/>
      <c r="H226" s="181"/>
      <c r="I226" s="181"/>
      <c r="J226" s="166"/>
      <c r="K226" s="166"/>
      <c r="L226" s="166"/>
      <c r="P226" s="220"/>
      <c r="W226" s="5"/>
      <c r="X226" s="5"/>
      <c r="AE226" s="220"/>
      <c r="AL226" s="5"/>
      <c r="AM226" s="5"/>
      <c r="AT226" s="220"/>
      <c r="BA226" s="5"/>
      <c r="BB226" s="5"/>
    </row>
    <row r="227">
      <c r="A227" s="198"/>
      <c r="B227" s="166"/>
      <c r="C227" s="166"/>
      <c r="D227" s="166"/>
      <c r="E227" s="166"/>
      <c r="F227" s="166"/>
      <c r="H227" s="181"/>
      <c r="I227" s="181"/>
      <c r="J227" s="166"/>
      <c r="K227" s="166"/>
      <c r="L227" s="166"/>
      <c r="P227" s="220"/>
      <c r="W227" s="5"/>
      <c r="X227" s="5"/>
      <c r="AE227" s="220"/>
      <c r="AL227" s="5"/>
      <c r="AM227" s="5"/>
      <c r="AT227" s="220"/>
      <c r="BA227" s="5"/>
      <c r="BB227" s="5"/>
    </row>
    <row r="228">
      <c r="A228" s="198"/>
      <c r="B228" s="166"/>
      <c r="C228" s="166"/>
      <c r="D228" s="166"/>
      <c r="E228" s="166"/>
      <c r="F228" s="166"/>
      <c r="H228" s="181"/>
      <c r="I228" s="181"/>
      <c r="J228" s="166"/>
      <c r="K228" s="166"/>
      <c r="L228" s="166"/>
      <c r="P228" s="220"/>
      <c r="W228" s="5"/>
      <c r="X228" s="5"/>
      <c r="AE228" s="220"/>
      <c r="AL228" s="5"/>
      <c r="AM228" s="5"/>
      <c r="AT228" s="220"/>
      <c r="BA228" s="5"/>
      <c r="BB228" s="5"/>
    </row>
    <row r="229">
      <c r="A229" s="198"/>
      <c r="B229" s="166"/>
      <c r="C229" s="166"/>
      <c r="D229" s="166"/>
      <c r="E229" s="166"/>
      <c r="F229" s="166"/>
      <c r="H229" s="181"/>
      <c r="I229" s="181"/>
      <c r="J229" s="166"/>
      <c r="K229" s="166"/>
      <c r="L229" s="166"/>
      <c r="P229" s="220"/>
      <c r="W229" s="5"/>
      <c r="X229" s="5"/>
      <c r="AE229" s="220"/>
      <c r="AL229" s="5"/>
      <c r="AM229" s="5"/>
      <c r="AT229" s="220"/>
      <c r="BA229" s="5"/>
      <c r="BB229" s="5"/>
    </row>
    <row r="230">
      <c r="A230" s="198"/>
      <c r="B230" s="166"/>
      <c r="C230" s="166"/>
      <c r="D230" s="166"/>
      <c r="E230" s="166"/>
      <c r="F230" s="166"/>
      <c r="H230" s="181"/>
      <c r="I230" s="181"/>
      <c r="J230" s="166"/>
      <c r="K230" s="166"/>
      <c r="L230" s="166"/>
      <c r="P230" s="220"/>
      <c r="W230" s="5"/>
      <c r="X230" s="5"/>
      <c r="AE230" s="220"/>
      <c r="AL230" s="5"/>
      <c r="AM230" s="5"/>
      <c r="AT230" s="220"/>
      <c r="BA230" s="5"/>
      <c r="BB230" s="5"/>
    </row>
    <row r="231">
      <c r="A231" s="198"/>
      <c r="B231" s="166"/>
      <c r="C231" s="166"/>
      <c r="D231" s="166"/>
      <c r="E231" s="166"/>
      <c r="F231" s="166"/>
      <c r="H231" s="181"/>
      <c r="I231" s="181"/>
      <c r="J231" s="166"/>
      <c r="K231" s="166"/>
      <c r="L231" s="166"/>
      <c r="P231" s="220"/>
      <c r="W231" s="5"/>
      <c r="X231" s="5"/>
      <c r="AE231" s="220"/>
      <c r="AL231" s="5"/>
      <c r="AM231" s="5"/>
      <c r="AT231" s="220"/>
      <c r="BA231" s="5"/>
      <c r="BB231" s="5"/>
    </row>
    <row r="232">
      <c r="A232" s="198"/>
      <c r="B232" s="166"/>
      <c r="C232" s="166"/>
      <c r="D232" s="166"/>
      <c r="E232" s="166"/>
      <c r="F232" s="166"/>
      <c r="H232" s="181"/>
      <c r="I232" s="181"/>
      <c r="J232" s="166"/>
      <c r="K232" s="166"/>
      <c r="L232" s="166"/>
      <c r="P232" s="220"/>
      <c r="W232" s="5"/>
      <c r="X232" s="5"/>
      <c r="AE232" s="220"/>
      <c r="AL232" s="5"/>
      <c r="AM232" s="5"/>
      <c r="AT232" s="220"/>
      <c r="BA232" s="5"/>
      <c r="BB232" s="5"/>
    </row>
    <row r="233">
      <c r="A233" s="198"/>
      <c r="B233" s="166"/>
      <c r="C233" s="166"/>
      <c r="D233" s="166"/>
      <c r="E233" s="166"/>
      <c r="F233" s="166"/>
      <c r="H233" s="181"/>
      <c r="I233" s="181"/>
      <c r="J233" s="166"/>
      <c r="K233" s="166"/>
      <c r="L233" s="166"/>
      <c r="P233" s="220"/>
      <c r="W233" s="5"/>
      <c r="X233" s="5"/>
      <c r="AE233" s="220"/>
      <c r="AL233" s="5"/>
      <c r="AM233" s="5"/>
      <c r="AT233" s="220"/>
      <c r="BA233" s="5"/>
      <c r="BB233" s="5"/>
    </row>
    <row r="234">
      <c r="A234" s="198"/>
      <c r="B234" s="166"/>
      <c r="C234" s="166"/>
      <c r="D234" s="166"/>
      <c r="E234" s="166"/>
      <c r="F234" s="166"/>
      <c r="H234" s="181"/>
      <c r="I234" s="181"/>
      <c r="J234" s="166"/>
      <c r="K234" s="166"/>
      <c r="L234" s="166"/>
      <c r="P234" s="220"/>
      <c r="W234" s="5"/>
      <c r="X234" s="5"/>
      <c r="AE234" s="220"/>
      <c r="AL234" s="5"/>
      <c r="AM234" s="5"/>
      <c r="AT234" s="220"/>
      <c r="BA234" s="5"/>
      <c r="BB234" s="5"/>
    </row>
    <row r="235">
      <c r="A235" s="198"/>
      <c r="B235" s="166"/>
      <c r="C235" s="166"/>
      <c r="D235" s="166"/>
      <c r="E235" s="166"/>
      <c r="F235" s="166"/>
      <c r="H235" s="181"/>
      <c r="I235" s="181"/>
      <c r="J235" s="166"/>
      <c r="K235" s="166"/>
      <c r="L235" s="166"/>
      <c r="P235" s="220"/>
      <c r="W235" s="5"/>
      <c r="X235" s="5"/>
      <c r="AE235" s="220"/>
      <c r="AL235" s="5"/>
      <c r="AM235" s="5"/>
      <c r="AT235" s="220"/>
      <c r="BA235" s="5"/>
      <c r="BB235" s="5"/>
    </row>
    <row r="236">
      <c r="A236" s="198"/>
      <c r="B236" s="166"/>
      <c r="C236" s="166"/>
      <c r="D236" s="166"/>
      <c r="E236" s="166"/>
      <c r="F236" s="166"/>
      <c r="H236" s="181"/>
      <c r="I236" s="181"/>
      <c r="J236" s="166"/>
      <c r="K236" s="166"/>
      <c r="L236" s="166"/>
      <c r="P236" s="220"/>
      <c r="W236" s="5"/>
      <c r="X236" s="5"/>
      <c r="AE236" s="220"/>
      <c r="AL236" s="5"/>
      <c r="AM236" s="5"/>
      <c r="AT236" s="220"/>
      <c r="BA236" s="5"/>
      <c r="BB236" s="5"/>
    </row>
    <row r="237">
      <c r="A237" s="198"/>
      <c r="B237" s="166"/>
      <c r="C237" s="166"/>
      <c r="D237" s="166"/>
      <c r="E237" s="166"/>
      <c r="F237" s="166"/>
      <c r="H237" s="181"/>
      <c r="I237" s="181"/>
      <c r="J237" s="166"/>
      <c r="K237" s="166"/>
      <c r="L237" s="166"/>
      <c r="P237" s="220"/>
      <c r="W237" s="5"/>
      <c r="X237" s="5"/>
      <c r="AE237" s="220"/>
      <c r="AL237" s="5"/>
      <c r="AM237" s="5"/>
      <c r="AT237" s="220"/>
      <c r="BA237" s="5"/>
      <c r="BB237" s="5"/>
    </row>
    <row r="238">
      <c r="A238" s="198"/>
      <c r="B238" s="166"/>
      <c r="C238" s="166"/>
      <c r="D238" s="166"/>
      <c r="E238" s="166"/>
      <c r="F238" s="166"/>
      <c r="H238" s="181"/>
      <c r="I238" s="181"/>
      <c r="J238" s="166"/>
      <c r="K238" s="166"/>
      <c r="L238" s="166"/>
      <c r="P238" s="220"/>
      <c r="W238" s="5"/>
      <c r="X238" s="5"/>
      <c r="AE238" s="220"/>
      <c r="AL238" s="5"/>
      <c r="AM238" s="5"/>
      <c r="AT238" s="220"/>
      <c r="BA238" s="5"/>
      <c r="BB238" s="5"/>
    </row>
    <row r="239">
      <c r="A239" s="198"/>
      <c r="B239" s="166"/>
      <c r="C239" s="166"/>
      <c r="D239" s="166"/>
      <c r="E239" s="166"/>
      <c r="F239" s="166"/>
      <c r="H239" s="181"/>
      <c r="I239" s="181"/>
      <c r="J239" s="166"/>
      <c r="K239" s="166"/>
      <c r="L239" s="166"/>
      <c r="P239" s="220"/>
      <c r="W239" s="5"/>
      <c r="X239" s="5"/>
      <c r="AE239" s="220"/>
      <c r="AL239" s="5"/>
      <c r="AM239" s="5"/>
      <c r="AT239" s="220"/>
      <c r="BA239" s="5"/>
      <c r="BB239" s="5"/>
    </row>
    <row r="240">
      <c r="A240" s="198"/>
      <c r="B240" s="166"/>
      <c r="C240" s="166"/>
      <c r="D240" s="166"/>
      <c r="E240" s="166"/>
      <c r="F240" s="166"/>
      <c r="H240" s="181"/>
      <c r="I240" s="181"/>
      <c r="J240" s="166"/>
      <c r="K240" s="166"/>
      <c r="L240" s="166"/>
      <c r="P240" s="220"/>
      <c r="W240" s="5"/>
      <c r="X240" s="5"/>
      <c r="AE240" s="220"/>
      <c r="AL240" s="5"/>
      <c r="AM240" s="5"/>
      <c r="AT240" s="220"/>
      <c r="BA240" s="5"/>
      <c r="BB240" s="5"/>
    </row>
    <row r="241">
      <c r="A241" s="198"/>
      <c r="B241" s="166"/>
      <c r="C241" s="166"/>
      <c r="D241" s="166"/>
      <c r="E241" s="166"/>
      <c r="F241" s="166"/>
      <c r="H241" s="181"/>
      <c r="I241" s="181"/>
      <c r="J241" s="166"/>
      <c r="K241" s="166"/>
      <c r="L241" s="166"/>
      <c r="P241" s="220"/>
      <c r="W241" s="5"/>
      <c r="X241" s="5"/>
      <c r="AE241" s="220"/>
      <c r="AL241" s="5"/>
      <c r="AM241" s="5"/>
      <c r="AT241" s="220"/>
      <c r="BA241" s="5"/>
      <c r="BB241" s="5"/>
    </row>
    <row r="242">
      <c r="A242" s="198"/>
      <c r="B242" s="166"/>
      <c r="C242" s="166"/>
      <c r="D242" s="166"/>
      <c r="E242" s="166"/>
      <c r="F242" s="166"/>
      <c r="H242" s="181"/>
      <c r="I242" s="181"/>
      <c r="J242" s="166"/>
      <c r="K242" s="166"/>
      <c r="L242" s="166"/>
      <c r="P242" s="220"/>
      <c r="W242" s="5"/>
      <c r="X242" s="5"/>
      <c r="AE242" s="220"/>
      <c r="AL242" s="5"/>
      <c r="AM242" s="5"/>
      <c r="AT242" s="220"/>
      <c r="BA242" s="5"/>
      <c r="BB242" s="5"/>
    </row>
    <row r="243">
      <c r="A243" s="198"/>
      <c r="B243" s="166"/>
      <c r="C243" s="166"/>
      <c r="D243" s="166"/>
      <c r="E243" s="166"/>
      <c r="F243" s="166"/>
      <c r="H243" s="181"/>
      <c r="I243" s="181"/>
      <c r="J243" s="166"/>
      <c r="K243" s="166"/>
      <c r="L243" s="166"/>
      <c r="P243" s="220"/>
      <c r="W243" s="5"/>
      <c r="X243" s="5"/>
      <c r="AE243" s="220"/>
      <c r="AL243" s="5"/>
      <c r="AM243" s="5"/>
      <c r="AT243" s="220"/>
      <c r="BA243" s="5"/>
      <c r="BB243" s="5"/>
    </row>
    <row r="244">
      <c r="A244" s="198"/>
      <c r="B244" s="166"/>
      <c r="C244" s="166"/>
      <c r="D244" s="166"/>
      <c r="E244" s="166"/>
      <c r="F244" s="166"/>
      <c r="H244" s="181"/>
      <c r="I244" s="181"/>
      <c r="J244" s="166"/>
      <c r="K244" s="166"/>
      <c r="L244" s="166"/>
      <c r="P244" s="220"/>
      <c r="W244" s="5"/>
      <c r="X244" s="5"/>
      <c r="AE244" s="220"/>
      <c r="AL244" s="5"/>
      <c r="AM244" s="5"/>
      <c r="AT244" s="220"/>
      <c r="BA244" s="5"/>
      <c r="BB244" s="5"/>
    </row>
    <row r="245">
      <c r="A245" s="198"/>
      <c r="B245" s="166"/>
      <c r="C245" s="166"/>
      <c r="D245" s="166"/>
      <c r="E245" s="166"/>
      <c r="F245" s="166"/>
      <c r="H245" s="181"/>
      <c r="I245" s="181"/>
      <c r="J245" s="166"/>
      <c r="K245" s="166"/>
      <c r="L245" s="166"/>
      <c r="P245" s="220"/>
      <c r="W245" s="5"/>
      <c r="X245" s="5"/>
      <c r="AE245" s="220"/>
      <c r="AL245" s="5"/>
      <c r="AM245" s="5"/>
      <c r="AT245" s="220"/>
      <c r="BA245" s="5"/>
      <c r="BB245" s="5"/>
    </row>
    <row r="246">
      <c r="A246" s="198"/>
      <c r="B246" s="166"/>
      <c r="C246" s="166"/>
      <c r="D246" s="166"/>
      <c r="E246" s="166"/>
      <c r="F246" s="166"/>
      <c r="H246" s="181"/>
      <c r="I246" s="181"/>
      <c r="J246" s="166"/>
      <c r="K246" s="166"/>
      <c r="L246" s="166"/>
      <c r="P246" s="220"/>
      <c r="W246" s="5"/>
      <c r="X246" s="5"/>
      <c r="AE246" s="220"/>
      <c r="AL246" s="5"/>
      <c r="AM246" s="5"/>
      <c r="AT246" s="220"/>
      <c r="BA246" s="5"/>
      <c r="BB246" s="5"/>
    </row>
    <row r="247">
      <c r="A247" s="198"/>
      <c r="B247" s="166"/>
      <c r="C247" s="166"/>
      <c r="D247" s="166"/>
      <c r="E247" s="166"/>
      <c r="F247" s="166"/>
      <c r="H247" s="181"/>
      <c r="I247" s="181"/>
      <c r="J247" s="166"/>
      <c r="K247" s="166"/>
      <c r="L247" s="166"/>
      <c r="P247" s="220"/>
      <c r="W247" s="5"/>
      <c r="X247" s="5"/>
      <c r="AE247" s="220"/>
      <c r="AL247" s="5"/>
      <c r="AM247" s="5"/>
      <c r="AT247" s="220"/>
      <c r="BA247" s="5"/>
      <c r="BB247" s="5"/>
    </row>
    <row r="248">
      <c r="A248" s="198"/>
      <c r="B248" s="166"/>
      <c r="C248" s="166"/>
      <c r="D248" s="166"/>
      <c r="E248" s="166"/>
      <c r="F248" s="166"/>
      <c r="H248" s="181"/>
      <c r="I248" s="181"/>
      <c r="J248" s="166"/>
      <c r="K248" s="166"/>
      <c r="L248" s="166"/>
      <c r="P248" s="220"/>
      <c r="W248" s="5"/>
      <c r="X248" s="5"/>
      <c r="AE248" s="220"/>
      <c r="AL248" s="5"/>
      <c r="AM248" s="5"/>
      <c r="AT248" s="220"/>
      <c r="BA248" s="5"/>
      <c r="BB248" s="5"/>
    </row>
    <row r="249">
      <c r="A249" s="198"/>
      <c r="B249" s="166"/>
      <c r="C249" s="166"/>
      <c r="D249" s="166"/>
      <c r="E249" s="166"/>
      <c r="F249" s="166"/>
      <c r="H249" s="181"/>
      <c r="I249" s="181"/>
      <c r="J249" s="166"/>
      <c r="K249" s="166"/>
      <c r="L249" s="166"/>
      <c r="P249" s="220"/>
      <c r="W249" s="5"/>
      <c r="X249" s="5"/>
      <c r="AE249" s="220"/>
      <c r="AL249" s="5"/>
      <c r="AM249" s="5"/>
      <c r="AT249" s="220"/>
      <c r="BA249" s="5"/>
      <c r="BB249" s="5"/>
    </row>
    <row r="250">
      <c r="A250" s="198"/>
      <c r="B250" s="166"/>
      <c r="C250" s="166"/>
      <c r="D250" s="166"/>
      <c r="E250" s="166"/>
      <c r="F250" s="166"/>
      <c r="H250" s="181"/>
      <c r="I250" s="181"/>
      <c r="J250" s="166"/>
      <c r="K250" s="166"/>
      <c r="L250" s="166"/>
      <c r="P250" s="220"/>
      <c r="W250" s="5"/>
      <c r="X250" s="5"/>
      <c r="AE250" s="220"/>
      <c r="AL250" s="5"/>
      <c r="AM250" s="5"/>
      <c r="AT250" s="220"/>
      <c r="BA250" s="5"/>
      <c r="BB250" s="5"/>
    </row>
    <row r="251">
      <c r="A251" s="198"/>
      <c r="B251" s="166"/>
      <c r="C251" s="166"/>
      <c r="D251" s="166"/>
      <c r="E251" s="166"/>
      <c r="F251" s="166"/>
      <c r="H251" s="181"/>
      <c r="I251" s="181"/>
      <c r="J251" s="166"/>
      <c r="K251" s="166"/>
      <c r="L251" s="166"/>
      <c r="P251" s="220"/>
      <c r="W251" s="5"/>
      <c r="X251" s="5"/>
      <c r="AE251" s="220"/>
      <c r="AL251" s="5"/>
      <c r="AM251" s="5"/>
      <c r="AT251" s="220"/>
      <c r="BA251" s="5"/>
      <c r="BB251" s="5"/>
    </row>
    <row r="252">
      <c r="A252" s="198"/>
      <c r="B252" s="166"/>
      <c r="C252" s="166"/>
      <c r="D252" s="166"/>
      <c r="E252" s="166"/>
      <c r="F252" s="166"/>
      <c r="H252" s="181"/>
      <c r="I252" s="181"/>
      <c r="J252" s="166"/>
      <c r="K252" s="166"/>
      <c r="L252" s="166"/>
      <c r="P252" s="220"/>
      <c r="W252" s="5"/>
      <c r="X252" s="5"/>
      <c r="AE252" s="220"/>
      <c r="AL252" s="5"/>
      <c r="AM252" s="5"/>
      <c r="AT252" s="220"/>
      <c r="BA252" s="5"/>
      <c r="BB252" s="5"/>
    </row>
    <row r="253">
      <c r="A253" s="198"/>
      <c r="B253" s="166"/>
      <c r="C253" s="166"/>
      <c r="D253" s="166"/>
      <c r="E253" s="166"/>
      <c r="F253" s="166"/>
      <c r="H253" s="181"/>
      <c r="I253" s="181"/>
      <c r="J253" s="166"/>
      <c r="K253" s="166"/>
      <c r="L253" s="166"/>
      <c r="P253" s="220"/>
      <c r="W253" s="5"/>
      <c r="X253" s="5"/>
      <c r="AE253" s="220"/>
      <c r="AL253" s="5"/>
      <c r="AM253" s="5"/>
      <c r="AT253" s="220"/>
      <c r="BA253" s="5"/>
      <c r="BB253" s="5"/>
    </row>
    <row r="254">
      <c r="A254" s="198"/>
      <c r="B254" s="166"/>
      <c r="C254" s="166"/>
      <c r="D254" s="166"/>
      <c r="E254" s="166"/>
      <c r="F254" s="166"/>
      <c r="H254" s="181"/>
      <c r="I254" s="181"/>
      <c r="J254" s="166"/>
      <c r="K254" s="166"/>
      <c r="L254" s="166"/>
      <c r="P254" s="220"/>
      <c r="W254" s="5"/>
      <c r="X254" s="5"/>
      <c r="AE254" s="220"/>
      <c r="AL254" s="5"/>
      <c r="AM254" s="5"/>
      <c r="AT254" s="220"/>
      <c r="BA254" s="5"/>
      <c r="BB254" s="5"/>
    </row>
    <row r="255">
      <c r="A255" s="198"/>
      <c r="B255" s="166"/>
      <c r="C255" s="166"/>
      <c r="D255" s="166"/>
      <c r="E255" s="166"/>
      <c r="F255" s="166"/>
      <c r="H255" s="181"/>
      <c r="I255" s="181"/>
      <c r="J255" s="166"/>
      <c r="K255" s="166"/>
      <c r="L255" s="166"/>
      <c r="P255" s="220"/>
      <c r="W255" s="5"/>
      <c r="X255" s="5"/>
      <c r="AE255" s="220"/>
      <c r="AL255" s="5"/>
      <c r="AM255" s="5"/>
      <c r="AT255" s="220"/>
      <c r="BA255" s="5"/>
      <c r="BB255" s="5"/>
    </row>
    <row r="256">
      <c r="A256" s="198"/>
      <c r="B256" s="166"/>
      <c r="C256" s="166"/>
      <c r="D256" s="166"/>
      <c r="E256" s="166"/>
      <c r="F256" s="166"/>
      <c r="H256" s="181"/>
      <c r="I256" s="181"/>
      <c r="J256" s="166"/>
      <c r="K256" s="166"/>
      <c r="L256" s="166"/>
      <c r="P256" s="220"/>
      <c r="W256" s="5"/>
      <c r="X256" s="5"/>
      <c r="AE256" s="220"/>
      <c r="AL256" s="5"/>
      <c r="AM256" s="5"/>
      <c r="AT256" s="220"/>
      <c r="BA256" s="5"/>
      <c r="BB256" s="5"/>
    </row>
    <row r="257">
      <c r="A257" s="198"/>
      <c r="B257" s="166"/>
      <c r="C257" s="166"/>
      <c r="D257" s="166"/>
      <c r="E257" s="166"/>
      <c r="F257" s="166"/>
      <c r="H257" s="181"/>
      <c r="I257" s="181"/>
      <c r="J257" s="166"/>
      <c r="K257" s="166"/>
      <c r="L257" s="166"/>
      <c r="P257" s="220"/>
      <c r="W257" s="5"/>
      <c r="X257" s="5"/>
      <c r="AE257" s="220"/>
      <c r="AL257" s="5"/>
      <c r="AM257" s="5"/>
      <c r="AT257" s="220"/>
      <c r="BA257" s="5"/>
      <c r="BB257" s="5"/>
    </row>
    <row r="258">
      <c r="A258" s="198"/>
      <c r="B258" s="166"/>
      <c r="C258" s="166"/>
      <c r="D258" s="166"/>
      <c r="E258" s="166"/>
      <c r="F258" s="166"/>
      <c r="H258" s="181"/>
      <c r="I258" s="181"/>
      <c r="J258" s="166"/>
      <c r="K258" s="166"/>
      <c r="L258" s="166"/>
      <c r="P258" s="220"/>
      <c r="W258" s="5"/>
      <c r="X258" s="5"/>
      <c r="AE258" s="220"/>
      <c r="AL258" s="5"/>
      <c r="AM258" s="5"/>
      <c r="AT258" s="220"/>
      <c r="BA258" s="5"/>
      <c r="BB258" s="5"/>
    </row>
    <row r="259">
      <c r="A259" s="198"/>
      <c r="B259" s="166"/>
      <c r="C259" s="166"/>
      <c r="D259" s="166"/>
      <c r="E259" s="166"/>
      <c r="F259" s="166"/>
      <c r="H259" s="181"/>
      <c r="I259" s="181"/>
      <c r="J259" s="166"/>
      <c r="K259" s="166"/>
      <c r="L259" s="166"/>
      <c r="P259" s="220"/>
      <c r="W259" s="5"/>
      <c r="X259" s="5"/>
      <c r="AE259" s="220"/>
      <c r="AL259" s="5"/>
      <c r="AM259" s="5"/>
      <c r="AT259" s="220"/>
      <c r="BA259" s="5"/>
      <c r="BB259" s="5"/>
    </row>
    <row r="260">
      <c r="A260" s="198"/>
      <c r="B260" s="166"/>
      <c r="C260" s="166"/>
      <c r="D260" s="166"/>
      <c r="E260" s="166"/>
      <c r="F260" s="166"/>
      <c r="H260" s="181"/>
      <c r="I260" s="181"/>
      <c r="J260" s="166"/>
      <c r="K260" s="166"/>
      <c r="L260" s="166"/>
      <c r="P260" s="220"/>
      <c r="W260" s="5"/>
      <c r="X260" s="5"/>
      <c r="AE260" s="220"/>
      <c r="AL260" s="5"/>
      <c r="AM260" s="5"/>
      <c r="AT260" s="220"/>
      <c r="BA260" s="5"/>
      <c r="BB260" s="5"/>
    </row>
    <row r="261">
      <c r="A261" s="198"/>
      <c r="B261" s="166"/>
      <c r="C261" s="166"/>
      <c r="D261" s="166"/>
      <c r="E261" s="166"/>
      <c r="F261" s="166"/>
      <c r="H261" s="181"/>
      <c r="I261" s="181"/>
      <c r="J261" s="166"/>
      <c r="K261" s="166"/>
      <c r="L261" s="166"/>
      <c r="P261" s="220"/>
      <c r="W261" s="5"/>
      <c r="X261" s="5"/>
      <c r="AE261" s="220"/>
      <c r="AL261" s="5"/>
      <c r="AM261" s="5"/>
      <c r="AT261" s="220"/>
      <c r="BA261" s="5"/>
      <c r="BB261" s="5"/>
    </row>
    <row r="262">
      <c r="A262" s="198"/>
      <c r="B262" s="166"/>
      <c r="C262" s="166"/>
      <c r="D262" s="166"/>
      <c r="E262" s="166"/>
      <c r="F262" s="166"/>
      <c r="H262" s="181"/>
      <c r="I262" s="181"/>
      <c r="J262" s="166"/>
      <c r="K262" s="166"/>
      <c r="L262" s="166"/>
      <c r="P262" s="220"/>
      <c r="W262" s="5"/>
      <c r="X262" s="5"/>
      <c r="AE262" s="220"/>
      <c r="AL262" s="5"/>
      <c r="AM262" s="5"/>
      <c r="AT262" s="220"/>
      <c r="BA262" s="5"/>
      <c r="BB262" s="5"/>
    </row>
    <row r="263">
      <c r="A263" s="198"/>
      <c r="B263" s="166"/>
      <c r="C263" s="166"/>
      <c r="D263" s="166"/>
      <c r="E263" s="166"/>
      <c r="F263" s="166"/>
      <c r="H263" s="181"/>
      <c r="I263" s="181"/>
      <c r="J263" s="166"/>
      <c r="K263" s="166"/>
      <c r="L263" s="166"/>
      <c r="P263" s="220"/>
      <c r="W263" s="5"/>
      <c r="X263" s="5"/>
      <c r="AE263" s="220"/>
      <c r="AL263" s="5"/>
      <c r="AM263" s="5"/>
      <c r="AT263" s="220"/>
      <c r="BA263" s="5"/>
      <c r="BB263" s="5"/>
    </row>
    <row r="264">
      <c r="A264" s="198"/>
      <c r="B264" s="166"/>
      <c r="C264" s="166"/>
      <c r="D264" s="166"/>
      <c r="E264" s="166"/>
      <c r="F264" s="166"/>
      <c r="H264" s="181"/>
      <c r="I264" s="181"/>
      <c r="J264" s="166"/>
      <c r="K264" s="166"/>
      <c r="L264" s="166"/>
      <c r="P264" s="220"/>
      <c r="W264" s="5"/>
      <c r="X264" s="5"/>
      <c r="AE264" s="220"/>
      <c r="AL264" s="5"/>
      <c r="AM264" s="5"/>
      <c r="AT264" s="220"/>
      <c r="BA264" s="5"/>
      <c r="BB264" s="5"/>
    </row>
    <row r="265">
      <c r="A265" s="198"/>
      <c r="B265" s="166"/>
      <c r="C265" s="166"/>
      <c r="D265" s="166"/>
      <c r="E265" s="166"/>
      <c r="F265" s="166"/>
      <c r="H265" s="181"/>
      <c r="I265" s="181"/>
      <c r="J265" s="166"/>
      <c r="K265" s="166"/>
      <c r="L265" s="166"/>
      <c r="P265" s="220"/>
      <c r="W265" s="5"/>
      <c r="X265" s="5"/>
      <c r="AE265" s="220"/>
      <c r="AL265" s="5"/>
      <c r="AM265" s="5"/>
      <c r="AT265" s="220"/>
      <c r="BA265" s="5"/>
      <c r="BB265" s="5"/>
    </row>
    <row r="266">
      <c r="A266" s="198"/>
      <c r="B266" s="166"/>
      <c r="C266" s="166"/>
      <c r="D266" s="166"/>
      <c r="E266" s="166"/>
      <c r="F266" s="166"/>
      <c r="H266" s="181"/>
      <c r="I266" s="181"/>
      <c r="J266" s="166"/>
      <c r="K266" s="166"/>
      <c r="L266" s="166"/>
      <c r="P266" s="220"/>
      <c r="W266" s="5"/>
      <c r="X266" s="5"/>
      <c r="AE266" s="220"/>
      <c r="AL266" s="5"/>
      <c r="AM266" s="5"/>
      <c r="AT266" s="220"/>
      <c r="BA266" s="5"/>
      <c r="BB266" s="5"/>
    </row>
    <row r="267">
      <c r="A267" s="198"/>
      <c r="B267" s="166"/>
      <c r="C267" s="166"/>
      <c r="D267" s="166"/>
      <c r="E267" s="166"/>
      <c r="F267" s="166"/>
      <c r="H267" s="181"/>
      <c r="I267" s="181"/>
      <c r="J267" s="166"/>
      <c r="K267" s="166"/>
      <c r="L267" s="166"/>
      <c r="P267" s="220"/>
      <c r="W267" s="5"/>
      <c r="X267" s="5"/>
      <c r="AE267" s="220"/>
      <c r="AL267" s="5"/>
      <c r="AM267" s="5"/>
      <c r="AT267" s="220"/>
      <c r="BA267" s="5"/>
      <c r="BB267" s="5"/>
    </row>
    <row r="268">
      <c r="A268" s="198"/>
      <c r="B268" s="166"/>
      <c r="C268" s="166"/>
      <c r="D268" s="166"/>
      <c r="E268" s="166"/>
      <c r="F268" s="166"/>
      <c r="H268" s="181"/>
      <c r="I268" s="181"/>
      <c r="J268" s="166"/>
      <c r="K268" s="166"/>
      <c r="L268" s="166"/>
      <c r="P268" s="220"/>
      <c r="W268" s="5"/>
      <c r="X268" s="5"/>
      <c r="AE268" s="220"/>
      <c r="AL268" s="5"/>
      <c r="AM268" s="5"/>
      <c r="AT268" s="220"/>
      <c r="BA268" s="5"/>
      <c r="BB268" s="5"/>
    </row>
    <row r="269">
      <c r="A269" s="198"/>
      <c r="B269" s="166"/>
      <c r="C269" s="166"/>
      <c r="D269" s="166"/>
      <c r="E269" s="166"/>
      <c r="F269" s="166"/>
      <c r="H269" s="181"/>
      <c r="I269" s="181"/>
      <c r="J269" s="166"/>
      <c r="K269" s="166"/>
      <c r="L269" s="166"/>
      <c r="P269" s="220"/>
      <c r="W269" s="5"/>
      <c r="X269" s="5"/>
      <c r="AE269" s="220"/>
      <c r="AL269" s="5"/>
      <c r="AM269" s="5"/>
      <c r="AT269" s="220"/>
      <c r="BA269" s="5"/>
      <c r="BB269" s="5"/>
    </row>
    <row r="270">
      <c r="A270" s="198"/>
      <c r="B270" s="166"/>
      <c r="C270" s="166"/>
      <c r="D270" s="166"/>
      <c r="E270" s="166"/>
      <c r="F270" s="166"/>
      <c r="H270" s="181"/>
      <c r="I270" s="181"/>
      <c r="J270" s="166"/>
      <c r="K270" s="166"/>
      <c r="L270" s="166"/>
      <c r="P270" s="220"/>
      <c r="W270" s="5"/>
      <c r="X270" s="5"/>
      <c r="AE270" s="220"/>
      <c r="AL270" s="5"/>
      <c r="AM270" s="5"/>
      <c r="AT270" s="220"/>
      <c r="BA270" s="5"/>
      <c r="BB270" s="5"/>
    </row>
    <row r="271">
      <c r="A271" s="198"/>
      <c r="B271" s="166"/>
      <c r="C271" s="166"/>
      <c r="D271" s="166"/>
      <c r="E271" s="166"/>
      <c r="F271" s="166"/>
      <c r="H271" s="181"/>
      <c r="I271" s="181"/>
      <c r="J271" s="166"/>
      <c r="K271" s="166"/>
      <c r="L271" s="166"/>
      <c r="P271" s="220"/>
      <c r="W271" s="5"/>
      <c r="X271" s="5"/>
      <c r="AE271" s="220"/>
      <c r="AL271" s="5"/>
      <c r="AM271" s="5"/>
      <c r="AT271" s="220"/>
      <c r="BA271" s="5"/>
      <c r="BB271" s="5"/>
    </row>
    <row r="272">
      <c r="A272" s="198"/>
      <c r="B272" s="166"/>
      <c r="C272" s="166"/>
      <c r="D272" s="166"/>
      <c r="E272" s="166"/>
      <c r="F272" s="166"/>
      <c r="H272" s="181"/>
      <c r="I272" s="181"/>
      <c r="J272" s="166"/>
      <c r="K272" s="166"/>
      <c r="L272" s="166"/>
      <c r="P272" s="220"/>
      <c r="W272" s="5"/>
      <c r="X272" s="5"/>
      <c r="AE272" s="220"/>
      <c r="AL272" s="5"/>
      <c r="AM272" s="5"/>
      <c r="AT272" s="220"/>
      <c r="BA272" s="5"/>
      <c r="BB272" s="5"/>
    </row>
    <row r="273">
      <c r="A273" s="198"/>
      <c r="B273" s="166"/>
      <c r="C273" s="166"/>
      <c r="D273" s="166"/>
      <c r="E273" s="166"/>
      <c r="F273" s="166"/>
      <c r="H273" s="181"/>
      <c r="I273" s="181"/>
      <c r="J273" s="166"/>
      <c r="K273" s="166"/>
      <c r="L273" s="166"/>
      <c r="P273" s="220"/>
      <c r="W273" s="5"/>
      <c r="X273" s="5"/>
      <c r="AE273" s="220"/>
      <c r="AL273" s="5"/>
      <c r="AM273" s="5"/>
      <c r="AT273" s="220"/>
      <c r="BA273" s="5"/>
      <c r="BB273" s="5"/>
    </row>
    <row r="274">
      <c r="A274" s="198"/>
      <c r="B274" s="166"/>
      <c r="C274" s="166"/>
      <c r="D274" s="166"/>
      <c r="E274" s="166"/>
      <c r="F274" s="166"/>
      <c r="H274" s="181"/>
      <c r="I274" s="181"/>
      <c r="J274" s="166"/>
      <c r="K274" s="166"/>
      <c r="L274" s="166"/>
      <c r="P274" s="220"/>
      <c r="W274" s="5"/>
      <c r="X274" s="5"/>
      <c r="AE274" s="220"/>
      <c r="AL274" s="5"/>
      <c r="AM274" s="5"/>
      <c r="AT274" s="220"/>
      <c r="BA274" s="5"/>
      <c r="BB274" s="5"/>
    </row>
    <row r="275">
      <c r="A275" s="198"/>
      <c r="B275" s="166"/>
      <c r="C275" s="166"/>
      <c r="D275" s="166"/>
      <c r="E275" s="166"/>
      <c r="F275" s="166"/>
      <c r="H275" s="181"/>
      <c r="I275" s="181"/>
      <c r="J275" s="166"/>
      <c r="K275" s="166"/>
      <c r="L275" s="166"/>
      <c r="P275" s="220"/>
      <c r="W275" s="5"/>
      <c r="X275" s="5"/>
      <c r="AE275" s="220"/>
      <c r="AL275" s="5"/>
      <c r="AM275" s="5"/>
      <c r="AT275" s="220"/>
      <c r="BA275" s="5"/>
      <c r="BB275" s="5"/>
    </row>
    <row r="276">
      <c r="A276" s="198"/>
      <c r="B276" s="166"/>
      <c r="C276" s="166"/>
      <c r="D276" s="166"/>
      <c r="E276" s="166"/>
      <c r="F276" s="166"/>
      <c r="H276" s="181"/>
      <c r="I276" s="181"/>
      <c r="J276" s="166"/>
      <c r="K276" s="166"/>
      <c r="L276" s="166"/>
      <c r="P276" s="220"/>
      <c r="W276" s="5"/>
      <c r="X276" s="5"/>
      <c r="AE276" s="220"/>
      <c r="AL276" s="5"/>
      <c r="AM276" s="5"/>
      <c r="AT276" s="220"/>
      <c r="BA276" s="5"/>
      <c r="BB276" s="5"/>
    </row>
    <row r="277">
      <c r="A277" s="198"/>
      <c r="B277" s="166"/>
      <c r="C277" s="166"/>
      <c r="D277" s="166"/>
      <c r="E277" s="166"/>
      <c r="F277" s="166"/>
      <c r="H277" s="181"/>
      <c r="I277" s="181"/>
      <c r="J277" s="166"/>
      <c r="K277" s="166"/>
      <c r="L277" s="166"/>
      <c r="P277" s="220"/>
      <c r="W277" s="5"/>
      <c r="X277" s="5"/>
      <c r="AE277" s="220"/>
      <c r="AL277" s="5"/>
      <c r="AM277" s="5"/>
      <c r="AT277" s="220"/>
      <c r="BA277" s="5"/>
      <c r="BB277" s="5"/>
    </row>
    <row r="278">
      <c r="A278" s="198"/>
      <c r="B278" s="166"/>
      <c r="C278" s="166"/>
      <c r="D278" s="166"/>
      <c r="E278" s="166"/>
      <c r="F278" s="166"/>
      <c r="H278" s="181"/>
      <c r="I278" s="181"/>
      <c r="J278" s="166"/>
      <c r="K278" s="166"/>
      <c r="L278" s="166"/>
      <c r="P278" s="220"/>
      <c r="W278" s="5"/>
      <c r="X278" s="5"/>
      <c r="AE278" s="220"/>
      <c r="AL278" s="5"/>
      <c r="AM278" s="5"/>
      <c r="AT278" s="220"/>
      <c r="BA278" s="5"/>
      <c r="BB278" s="5"/>
    </row>
    <row r="279">
      <c r="A279" s="198"/>
      <c r="B279" s="166"/>
      <c r="C279" s="166"/>
      <c r="D279" s="166"/>
      <c r="E279" s="166"/>
      <c r="F279" s="166"/>
      <c r="H279" s="181"/>
      <c r="I279" s="181"/>
      <c r="J279" s="166"/>
      <c r="K279" s="166"/>
      <c r="L279" s="166"/>
      <c r="P279" s="220"/>
      <c r="W279" s="5"/>
      <c r="X279" s="5"/>
      <c r="AE279" s="220"/>
      <c r="AL279" s="5"/>
      <c r="AM279" s="5"/>
      <c r="AT279" s="220"/>
      <c r="BA279" s="5"/>
      <c r="BB279" s="5"/>
    </row>
    <row r="280">
      <c r="A280" s="198"/>
      <c r="B280" s="166"/>
      <c r="C280" s="166"/>
      <c r="D280" s="166"/>
      <c r="E280" s="166"/>
      <c r="F280" s="166"/>
      <c r="H280" s="181"/>
      <c r="I280" s="181"/>
      <c r="J280" s="166"/>
      <c r="K280" s="166"/>
      <c r="L280" s="166"/>
      <c r="P280" s="220"/>
      <c r="W280" s="5"/>
      <c r="X280" s="5"/>
      <c r="AE280" s="220"/>
      <c r="AL280" s="5"/>
      <c r="AM280" s="5"/>
      <c r="AT280" s="220"/>
      <c r="BA280" s="5"/>
      <c r="BB280" s="5"/>
    </row>
    <row r="281">
      <c r="A281" s="198"/>
      <c r="B281" s="166"/>
      <c r="C281" s="166"/>
      <c r="D281" s="166"/>
      <c r="E281" s="166"/>
      <c r="F281" s="166"/>
      <c r="H281" s="181"/>
      <c r="I281" s="181"/>
      <c r="J281" s="166"/>
      <c r="K281" s="166"/>
      <c r="L281" s="166"/>
      <c r="P281" s="220"/>
      <c r="W281" s="5"/>
      <c r="X281" s="5"/>
      <c r="AE281" s="220"/>
      <c r="AL281" s="5"/>
      <c r="AM281" s="5"/>
      <c r="AT281" s="220"/>
      <c r="BA281" s="5"/>
      <c r="BB281" s="5"/>
    </row>
    <row r="282">
      <c r="A282" s="198"/>
      <c r="B282" s="166"/>
      <c r="C282" s="166"/>
      <c r="D282" s="166"/>
      <c r="E282" s="166"/>
      <c r="F282" s="166"/>
      <c r="H282" s="181"/>
      <c r="I282" s="181"/>
      <c r="J282" s="166"/>
      <c r="K282" s="166"/>
      <c r="L282" s="166"/>
      <c r="P282" s="220"/>
      <c r="W282" s="5"/>
      <c r="X282" s="5"/>
      <c r="AE282" s="220"/>
      <c r="AL282" s="5"/>
      <c r="AM282" s="5"/>
      <c r="AT282" s="220"/>
      <c r="BA282" s="5"/>
      <c r="BB282" s="5"/>
    </row>
    <row r="283">
      <c r="A283" s="198"/>
      <c r="B283" s="166"/>
      <c r="C283" s="166"/>
      <c r="D283" s="166"/>
      <c r="E283" s="166"/>
      <c r="F283" s="166"/>
      <c r="H283" s="181"/>
      <c r="I283" s="181"/>
      <c r="J283" s="166"/>
      <c r="K283" s="166"/>
      <c r="L283" s="166"/>
      <c r="P283" s="220"/>
      <c r="W283" s="5"/>
      <c r="X283" s="5"/>
      <c r="AE283" s="220"/>
      <c r="AL283" s="5"/>
      <c r="AM283" s="5"/>
      <c r="AT283" s="220"/>
      <c r="BA283" s="5"/>
      <c r="BB283" s="5"/>
    </row>
    <row r="284">
      <c r="A284" s="198"/>
      <c r="B284" s="166"/>
      <c r="C284" s="166"/>
      <c r="D284" s="166"/>
      <c r="E284" s="166"/>
      <c r="F284" s="166"/>
      <c r="H284" s="181"/>
      <c r="I284" s="181"/>
      <c r="J284" s="166"/>
      <c r="K284" s="166"/>
      <c r="L284" s="166"/>
      <c r="P284" s="220"/>
      <c r="W284" s="5"/>
      <c r="X284" s="5"/>
      <c r="AE284" s="220"/>
      <c r="AL284" s="5"/>
      <c r="AM284" s="5"/>
      <c r="AT284" s="220"/>
      <c r="BA284" s="5"/>
      <c r="BB284" s="5"/>
    </row>
    <row r="285">
      <c r="A285" s="198"/>
      <c r="B285" s="166"/>
      <c r="C285" s="166"/>
      <c r="D285" s="166"/>
      <c r="E285" s="166"/>
      <c r="F285" s="166"/>
      <c r="H285" s="181"/>
      <c r="I285" s="181"/>
      <c r="J285" s="166"/>
      <c r="K285" s="166"/>
      <c r="L285" s="166"/>
      <c r="P285" s="220"/>
      <c r="W285" s="5"/>
      <c r="X285" s="5"/>
      <c r="AE285" s="220"/>
      <c r="AL285" s="5"/>
      <c r="AM285" s="5"/>
      <c r="AT285" s="220"/>
      <c r="BA285" s="5"/>
      <c r="BB285" s="5"/>
    </row>
    <row r="286">
      <c r="A286" s="198"/>
      <c r="B286" s="166"/>
      <c r="C286" s="166"/>
      <c r="D286" s="166"/>
      <c r="E286" s="166"/>
      <c r="F286" s="166"/>
      <c r="H286" s="181"/>
      <c r="I286" s="181"/>
      <c r="J286" s="166"/>
      <c r="K286" s="166"/>
      <c r="L286" s="166"/>
      <c r="P286" s="220"/>
      <c r="W286" s="5"/>
      <c r="X286" s="5"/>
      <c r="AE286" s="220"/>
      <c r="AL286" s="5"/>
      <c r="AM286" s="5"/>
      <c r="AT286" s="220"/>
      <c r="BA286" s="5"/>
      <c r="BB286" s="5"/>
    </row>
    <row r="287">
      <c r="A287" s="198"/>
      <c r="B287" s="166"/>
      <c r="C287" s="166"/>
      <c r="D287" s="166"/>
      <c r="E287" s="166"/>
      <c r="F287" s="166"/>
      <c r="H287" s="181"/>
      <c r="I287" s="181"/>
      <c r="J287" s="166"/>
      <c r="K287" s="166"/>
      <c r="L287" s="166"/>
      <c r="P287" s="220"/>
      <c r="W287" s="5"/>
      <c r="X287" s="5"/>
      <c r="AE287" s="220"/>
      <c r="AL287" s="5"/>
      <c r="AM287" s="5"/>
      <c r="AT287" s="220"/>
      <c r="BA287" s="5"/>
      <c r="BB287" s="5"/>
    </row>
    <row r="288">
      <c r="A288" s="198"/>
      <c r="B288" s="166"/>
      <c r="C288" s="166"/>
      <c r="D288" s="166"/>
      <c r="E288" s="166"/>
      <c r="F288" s="166"/>
      <c r="H288" s="181"/>
      <c r="I288" s="181"/>
      <c r="J288" s="166"/>
      <c r="K288" s="166"/>
      <c r="L288" s="166"/>
      <c r="P288" s="220"/>
      <c r="W288" s="5"/>
      <c r="X288" s="5"/>
      <c r="AE288" s="220"/>
      <c r="AL288" s="5"/>
      <c r="AM288" s="5"/>
      <c r="AT288" s="220"/>
      <c r="BA288" s="5"/>
      <c r="BB288" s="5"/>
    </row>
    <row r="289">
      <c r="A289" s="198"/>
      <c r="B289" s="166"/>
      <c r="C289" s="166"/>
      <c r="D289" s="166"/>
      <c r="E289" s="166"/>
      <c r="F289" s="166"/>
      <c r="H289" s="181"/>
      <c r="I289" s="181"/>
      <c r="J289" s="166"/>
      <c r="K289" s="166"/>
      <c r="L289" s="166"/>
      <c r="P289" s="220"/>
      <c r="W289" s="5"/>
      <c r="X289" s="5"/>
      <c r="AE289" s="220"/>
      <c r="AL289" s="5"/>
      <c r="AM289" s="5"/>
      <c r="AT289" s="220"/>
      <c r="BA289" s="5"/>
      <c r="BB289" s="5"/>
    </row>
    <row r="290">
      <c r="A290" s="198"/>
      <c r="B290" s="166"/>
      <c r="C290" s="166"/>
      <c r="D290" s="166"/>
      <c r="E290" s="166"/>
      <c r="F290" s="166"/>
      <c r="H290" s="181"/>
      <c r="I290" s="181"/>
      <c r="J290" s="166"/>
      <c r="K290" s="166"/>
      <c r="L290" s="166"/>
      <c r="P290" s="220"/>
      <c r="W290" s="5"/>
      <c r="X290" s="5"/>
      <c r="AE290" s="220"/>
      <c r="AL290" s="5"/>
      <c r="AM290" s="5"/>
      <c r="AT290" s="220"/>
      <c r="BA290" s="5"/>
      <c r="BB290" s="5"/>
    </row>
    <row r="291">
      <c r="A291" s="198"/>
      <c r="B291" s="166"/>
      <c r="C291" s="166"/>
      <c r="D291" s="166"/>
      <c r="E291" s="166"/>
      <c r="F291" s="166"/>
      <c r="H291" s="181"/>
      <c r="I291" s="181"/>
      <c r="J291" s="166"/>
      <c r="K291" s="166"/>
      <c r="L291" s="166"/>
      <c r="P291" s="220"/>
      <c r="W291" s="5"/>
      <c r="X291" s="5"/>
      <c r="AE291" s="220"/>
      <c r="AL291" s="5"/>
      <c r="AM291" s="5"/>
      <c r="AT291" s="220"/>
      <c r="BA291" s="5"/>
      <c r="BB291" s="5"/>
    </row>
    <row r="292">
      <c r="A292" s="198"/>
      <c r="B292" s="166"/>
      <c r="C292" s="166"/>
      <c r="D292" s="166"/>
      <c r="E292" s="166"/>
      <c r="F292" s="166"/>
      <c r="H292" s="181"/>
      <c r="I292" s="181"/>
      <c r="J292" s="166"/>
      <c r="K292" s="166"/>
      <c r="L292" s="166"/>
      <c r="P292" s="220"/>
      <c r="W292" s="5"/>
      <c r="X292" s="5"/>
      <c r="AE292" s="220"/>
      <c r="AL292" s="5"/>
      <c r="AM292" s="5"/>
      <c r="AT292" s="220"/>
      <c r="BA292" s="5"/>
      <c r="BB292" s="5"/>
    </row>
    <row r="293">
      <c r="A293" s="198"/>
      <c r="B293" s="166"/>
      <c r="C293" s="166"/>
      <c r="D293" s="166"/>
      <c r="E293" s="166"/>
      <c r="F293" s="166"/>
      <c r="H293" s="181"/>
      <c r="I293" s="181"/>
      <c r="J293" s="166"/>
      <c r="K293" s="166"/>
      <c r="L293" s="166"/>
      <c r="P293" s="220"/>
      <c r="W293" s="5"/>
      <c r="X293" s="5"/>
      <c r="AE293" s="220"/>
      <c r="AL293" s="5"/>
      <c r="AM293" s="5"/>
      <c r="AT293" s="220"/>
      <c r="BA293" s="5"/>
      <c r="BB293" s="5"/>
    </row>
    <row r="294">
      <c r="A294" s="198"/>
      <c r="B294" s="166"/>
      <c r="C294" s="166"/>
      <c r="D294" s="166"/>
      <c r="E294" s="166"/>
      <c r="F294" s="166"/>
      <c r="H294" s="181"/>
      <c r="I294" s="181"/>
      <c r="J294" s="166"/>
      <c r="K294" s="166"/>
      <c r="L294" s="166"/>
      <c r="P294" s="220"/>
      <c r="W294" s="5"/>
      <c r="X294" s="5"/>
      <c r="AE294" s="220"/>
      <c r="AL294" s="5"/>
      <c r="AM294" s="5"/>
      <c r="AT294" s="220"/>
      <c r="BA294" s="5"/>
      <c r="BB294" s="5"/>
    </row>
    <row r="295">
      <c r="A295" s="198"/>
      <c r="B295" s="166"/>
      <c r="C295" s="166"/>
      <c r="D295" s="166"/>
      <c r="E295" s="166"/>
      <c r="F295" s="166"/>
      <c r="H295" s="181"/>
      <c r="I295" s="181"/>
      <c r="J295" s="166"/>
      <c r="K295" s="166"/>
      <c r="L295" s="166"/>
      <c r="P295" s="220"/>
      <c r="W295" s="5"/>
      <c r="X295" s="5"/>
      <c r="AE295" s="220"/>
      <c r="AL295" s="5"/>
      <c r="AM295" s="5"/>
      <c r="AT295" s="220"/>
      <c r="BA295" s="5"/>
      <c r="BB295" s="5"/>
    </row>
    <row r="296">
      <c r="A296" s="198"/>
      <c r="B296" s="166"/>
      <c r="C296" s="166"/>
      <c r="D296" s="166"/>
      <c r="E296" s="166"/>
      <c r="F296" s="166"/>
      <c r="H296" s="181"/>
      <c r="I296" s="181"/>
      <c r="J296" s="166"/>
      <c r="K296" s="166"/>
      <c r="L296" s="166"/>
      <c r="P296" s="220"/>
      <c r="W296" s="5"/>
      <c r="X296" s="5"/>
      <c r="AE296" s="220"/>
      <c r="AL296" s="5"/>
      <c r="AM296" s="5"/>
      <c r="AT296" s="220"/>
      <c r="BA296" s="5"/>
      <c r="BB296" s="5"/>
    </row>
    <row r="297">
      <c r="A297" s="198"/>
      <c r="B297" s="166"/>
      <c r="C297" s="166"/>
      <c r="D297" s="166"/>
      <c r="E297" s="166"/>
      <c r="F297" s="166"/>
      <c r="H297" s="181"/>
      <c r="I297" s="181"/>
      <c r="J297" s="166"/>
      <c r="K297" s="166"/>
      <c r="L297" s="166"/>
      <c r="P297" s="220"/>
      <c r="W297" s="5"/>
      <c r="X297" s="5"/>
      <c r="AE297" s="220"/>
      <c r="AL297" s="5"/>
      <c r="AM297" s="5"/>
      <c r="AT297" s="220"/>
      <c r="BA297" s="5"/>
      <c r="BB297" s="5"/>
    </row>
    <row r="298">
      <c r="A298" s="198"/>
      <c r="B298" s="166"/>
      <c r="C298" s="166"/>
      <c r="D298" s="166"/>
      <c r="E298" s="166"/>
      <c r="F298" s="166"/>
      <c r="H298" s="181"/>
      <c r="I298" s="181"/>
      <c r="J298" s="166"/>
      <c r="K298" s="166"/>
      <c r="L298" s="166"/>
      <c r="P298" s="220"/>
      <c r="W298" s="5"/>
      <c r="X298" s="5"/>
      <c r="AE298" s="220"/>
      <c r="AL298" s="5"/>
      <c r="AM298" s="5"/>
      <c r="AT298" s="220"/>
      <c r="BA298" s="5"/>
      <c r="BB298" s="5"/>
    </row>
    <row r="299">
      <c r="A299" s="198"/>
      <c r="B299" s="166"/>
      <c r="C299" s="166"/>
      <c r="D299" s="166"/>
      <c r="E299" s="166"/>
      <c r="F299" s="166"/>
      <c r="H299" s="181"/>
      <c r="I299" s="181"/>
      <c r="J299" s="166"/>
      <c r="K299" s="166"/>
      <c r="L299" s="166"/>
      <c r="P299" s="220"/>
      <c r="W299" s="5"/>
      <c r="X299" s="5"/>
      <c r="AE299" s="220"/>
      <c r="AL299" s="5"/>
      <c r="AM299" s="5"/>
      <c r="AT299" s="220"/>
      <c r="BA299" s="5"/>
      <c r="BB299" s="5"/>
    </row>
    <row r="300">
      <c r="A300" s="198"/>
      <c r="B300" s="166"/>
      <c r="C300" s="166"/>
      <c r="D300" s="166"/>
      <c r="E300" s="166"/>
      <c r="F300" s="166"/>
      <c r="H300" s="181"/>
      <c r="I300" s="181"/>
      <c r="J300" s="166"/>
      <c r="K300" s="166"/>
      <c r="L300" s="166"/>
      <c r="P300" s="220"/>
      <c r="W300" s="5"/>
      <c r="X300" s="5"/>
      <c r="AE300" s="220"/>
      <c r="AL300" s="5"/>
      <c r="AM300" s="5"/>
      <c r="AT300" s="220"/>
      <c r="BA300" s="5"/>
      <c r="BB300" s="5"/>
    </row>
    <row r="301">
      <c r="A301" s="198"/>
      <c r="B301" s="166"/>
      <c r="C301" s="166"/>
      <c r="D301" s="166"/>
      <c r="E301" s="166"/>
      <c r="F301" s="166"/>
      <c r="H301" s="181"/>
      <c r="I301" s="181"/>
      <c r="J301" s="166"/>
      <c r="K301" s="166"/>
      <c r="L301" s="166"/>
      <c r="P301" s="220"/>
      <c r="W301" s="5"/>
      <c r="X301" s="5"/>
      <c r="AE301" s="220"/>
      <c r="AL301" s="5"/>
      <c r="AM301" s="5"/>
      <c r="AT301" s="220"/>
      <c r="BA301" s="5"/>
      <c r="BB301" s="5"/>
    </row>
    <row r="302">
      <c r="A302" s="198"/>
      <c r="B302" s="166"/>
      <c r="C302" s="166"/>
      <c r="D302" s="166"/>
      <c r="E302" s="166"/>
      <c r="F302" s="166"/>
      <c r="H302" s="181"/>
      <c r="I302" s="181"/>
      <c r="J302" s="166"/>
      <c r="K302" s="166"/>
      <c r="L302" s="166"/>
      <c r="P302" s="220"/>
      <c r="W302" s="5"/>
      <c r="X302" s="5"/>
      <c r="AE302" s="220"/>
      <c r="AL302" s="5"/>
      <c r="AM302" s="5"/>
      <c r="AT302" s="220"/>
      <c r="BA302" s="5"/>
      <c r="BB302" s="5"/>
    </row>
    <row r="303">
      <c r="A303" s="198"/>
      <c r="B303" s="166"/>
      <c r="C303" s="166"/>
      <c r="D303" s="166"/>
      <c r="E303" s="166"/>
      <c r="F303" s="166"/>
      <c r="H303" s="181"/>
      <c r="I303" s="181"/>
      <c r="J303" s="166"/>
      <c r="K303" s="166"/>
      <c r="L303" s="166"/>
      <c r="P303" s="220"/>
      <c r="W303" s="5"/>
      <c r="X303" s="5"/>
      <c r="AE303" s="220"/>
      <c r="AL303" s="5"/>
      <c r="AM303" s="5"/>
      <c r="AT303" s="220"/>
      <c r="BA303" s="5"/>
      <c r="BB303" s="5"/>
    </row>
    <row r="304">
      <c r="A304" s="198"/>
      <c r="B304" s="166"/>
      <c r="C304" s="166"/>
      <c r="D304" s="166"/>
      <c r="E304" s="166"/>
      <c r="F304" s="166"/>
      <c r="H304" s="181"/>
      <c r="I304" s="181"/>
      <c r="J304" s="166"/>
      <c r="K304" s="166"/>
      <c r="L304" s="166"/>
      <c r="P304" s="220"/>
      <c r="W304" s="5"/>
      <c r="X304" s="5"/>
      <c r="AE304" s="220"/>
      <c r="AL304" s="5"/>
      <c r="AM304" s="5"/>
      <c r="AT304" s="220"/>
      <c r="BA304" s="5"/>
      <c r="BB304" s="5"/>
    </row>
    <row r="305">
      <c r="A305" s="198"/>
      <c r="B305" s="166"/>
      <c r="C305" s="166"/>
      <c r="D305" s="166"/>
      <c r="E305" s="166"/>
      <c r="F305" s="166"/>
      <c r="H305" s="181"/>
      <c r="I305" s="181"/>
      <c r="J305" s="166"/>
      <c r="K305" s="166"/>
      <c r="L305" s="166"/>
      <c r="P305" s="220"/>
      <c r="W305" s="5"/>
      <c r="X305" s="5"/>
      <c r="AE305" s="220"/>
      <c r="AL305" s="5"/>
      <c r="AM305" s="5"/>
      <c r="AT305" s="220"/>
      <c r="BA305" s="5"/>
      <c r="BB305" s="5"/>
    </row>
    <row r="306">
      <c r="A306" s="198"/>
      <c r="B306" s="166"/>
      <c r="C306" s="166"/>
      <c r="D306" s="166"/>
      <c r="E306" s="166"/>
      <c r="F306" s="166"/>
      <c r="H306" s="181"/>
      <c r="I306" s="181"/>
      <c r="J306" s="166"/>
      <c r="K306" s="166"/>
      <c r="L306" s="166"/>
      <c r="P306" s="220"/>
      <c r="W306" s="5"/>
      <c r="X306" s="5"/>
      <c r="AE306" s="220"/>
      <c r="AL306" s="5"/>
      <c r="AM306" s="5"/>
      <c r="AT306" s="220"/>
      <c r="BA306" s="5"/>
      <c r="BB306" s="5"/>
    </row>
    <row r="307">
      <c r="A307" s="198"/>
      <c r="B307" s="166"/>
      <c r="C307" s="166"/>
      <c r="D307" s="166"/>
      <c r="E307" s="166"/>
      <c r="F307" s="166"/>
      <c r="H307" s="181"/>
      <c r="I307" s="181"/>
      <c r="J307" s="166"/>
      <c r="K307" s="166"/>
      <c r="L307" s="166"/>
      <c r="P307" s="220"/>
      <c r="W307" s="5"/>
      <c r="X307" s="5"/>
      <c r="AE307" s="220"/>
      <c r="AL307" s="5"/>
      <c r="AM307" s="5"/>
      <c r="AT307" s="220"/>
      <c r="BA307" s="5"/>
      <c r="BB307" s="5"/>
    </row>
    <row r="308">
      <c r="A308" s="198"/>
      <c r="B308" s="166"/>
      <c r="C308" s="166"/>
      <c r="D308" s="166"/>
      <c r="E308" s="166"/>
      <c r="F308" s="166"/>
      <c r="H308" s="181"/>
      <c r="I308" s="181"/>
      <c r="J308" s="166"/>
      <c r="K308" s="166"/>
      <c r="L308" s="166"/>
      <c r="P308" s="220"/>
      <c r="W308" s="5"/>
      <c r="X308" s="5"/>
      <c r="AE308" s="220"/>
      <c r="AL308" s="5"/>
      <c r="AM308" s="5"/>
      <c r="AT308" s="220"/>
      <c r="BA308" s="5"/>
      <c r="BB308" s="5"/>
    </row>
    <row r="309">
      <c r="A309" s="198"/>
      <c r="B309" s="166"/>
      <c r="C309" s="166"/>
      <c r="D309" s="166"/>
      <c r="E309" s="166"/>
      <c r="F309" s="166"/>
      <c r="H309" s="181"/>
      <c r="I309" s="181"/>
      <c r="J309" s="166"/>
      <c r="K309" s="166"/>
      <c r="L309" s="166"/>
      <c r="P309" s="220"/>
      <c r="W309" s="5"/>
      <c r="X309" s="5"/>
      <c r="AE309" s="220"/>
      <c r="AL309" s="5"/>
      <c r="AM309" s="5"/>
      <c r="AT309" s="220"/>
      <c r="BA309" s="5"/>
      <c r="BB309" s="5"/>
    </row>
    <row r="310">
      <c r="A310" s="198"/>
      <c r="B310" s="166"/>
      <c r="C310" s="166"/>
      <c r="D310" s="166"/>
      <c r="E310" s="166"/>
      <c r="F310" s="166"/>
      <c r="H310" s="181"/>
      <c r="I310" s="181"/>
      <c r="J310" s="166"/>
      <c r="K310" s="166"/>
      <c r="L310" s="166"/>
      <c r="P310" s="220"/>
      <c r="W310" s="5"/>
      <c r="X310" s="5"/>
      <c r="AE310" s="220"/>
      <c r="AL310" s="5"/>
      <c r="AM310" s="5"/>
      <c r="AT310" s="220"/>
      <c r="BA310" s="5"/>
      <c r="BB310" s="5"/>
    </row>
    <row r="311">
      <c r="A311" s="198"/>
      <c r="B311" s="166"/>
      <c r="C311" s="166"/>
      <c r="D311" s="166"/>
      <c r="E311" s="166"/>
      <c r="F311" s="166"/>
      <c r="H311" s="181"/>
      <c r="I311" s="181"/>
      <c r="J311" s="166"/>
      <c r="K311" s="166"/>
      <c r="L311" s="166"/>
      <c r="P311" s="220"/>
      <c r="W311" s="5"/>
      <c r="X311" s="5"/>
      <c r="AE311" s="220"/>
      <c r="AL311" s="5"/>
      <c r="AM311" s="5"/>
      <c r="AT311" s="220"/>
      <c r="BA311" s="5"/>
      <c r="BB311" s="5"/>
    </row>
    <row r="312">
      <c r="A312" s="198"/>
      <c r="B312" s="166"/>
      <c r="C312" s="166"/>
      <c r="D312" s="166"/>
      <c r="E312" s="166"/>
      <c r="F312" s="166"/>
      <c r="H312" s="181"/>
      <c r="I312" s="181"/>
      <c r="J312" s="166"/>
      <c r="K312" s="166"/>
      <c r="L312" s="166"/>
      <c r="P312" s="220"/>
      <c r="W312" s="5"/>
      <c r="X312" s="5"/>
      <c r="AE312" s="220"/>
      <c r="AL312" s="5"/>
      <c r="AM312" s="5"/>
      <c r="AT312" s="220"/>
      <c r="BA312" s="5"/>
      <c r="BB312" s="5"/>
    </row>
    <row r="313">
      <c r="A313" s="198"/>
      <c r="B313" s="166"/>
      <c r="C313" s="166"/>
      <c r="D313" s="166"/>
      <c r="E313" s="166"/>
      <c r="F313" s="166"/>
      <c r="H313" s="181"/>
      <c r="I313" s="181"/>
      <c r="J313" s="166"/>
      <c r="K313" s="166"/>
      <c r="L313" s="166"/>
      <c r="P313" s="220"/>
      <c r="W313" s="5"/>
      <c r="X313" s="5"/>
      <c r="AE313" s="220"/>
      <c r="AL313" s="5"/>
      <c r="AM313" s="5"/>
      <c r="AT313" s="220"/>
      <c r="BA313" s="5"/>
      <c r="BB313" s="5"/>
    </row>
    <row r="314">
      <c r="A314" s="198"/>
      <c r="B314" s="166"/>
      <c r="C314" s="166"/>
      <c r="D314" s="166"/>
      <c r="E314" s="166"/>
      <c r="F314" s="166"/>
      <c r="H314" s="181"/>
      <c r="I314" s="181"/>
      <c r="J314" s="166"/>
      <c r="K314" s="166"/>
      <c r="L314" s="166"/>
      <c r="P314" s="220"/>
      <c r="W314" s="5"/>
      <c r="X314" s="5"/>
      <c r="AE314" s="220"/>
      <c r="AL314" s="5"/>
      <c r="AM314" s="5"/>
      <c r="AT314" s="220"/>
      <c r="BA314" s="5"/>
      <c r="BB314" s="5"/>
    </row>
    <row r="315">
      <c r="A315" s="198"/>
      <c r="B315" s="166"/>
      <c r="C315" s="166"/>
      <c r="D315" s="166"/>
      <c r="E315" s="166"/>
      <c r="F315" s="166"/>
      <c r="H315" s="181"/>
      <c r="I315" s="181"/>
      <c r="J315" s="166"/>
      <c r="K315" s="166"/>
      <c r="L315" s="166"/>
      <c r="P315" s="220"/>
      <c r="W315" s="5"/>
      <c r="X315" s="5"/>
      <c r="AE315" s="220"/>
      <c r="AL315" s="5"/>
      <c r="AM315" s="5"/>
      <c r="AT315" s="220"/>
      <c r="BA315" s="5"/>
      <c r="BB315" s="5"/>
    </row>
    <row r="316">
      <c r="A316" s="198"/>
      <c r="B316" s="166"/>
      <c r="C316" s="166"/>
      <c r="D316" s="166"/>
      <c r="E316" s="166"/>
      <c r="F316" s="166"/>
      <c r="H316" s="181"/>
      <c r="I316" s="181"/>
      <c r="J316" s="166"/>
      <c r="K316" s="166"/>
      <c r="L316" s="166"/>
      <c r="P316" s="220"/>
      <c r="W316" s="5"/>
      <c r="X316" s="5"/>
      <c r="AE316" s="220"/>
      <c r="AL316" s="5"/>
      <c r="AM316" s="5"/>
      <c r="AT316" s="220"/>
      <c r="BA316" s="5"/>
      <c r="BB316" s="5"/>
    </row>
    <row r="317">
      <c r="A317" s="198"/>
      <c r="B317" s="166"/>
      <c r="C317" s="166"/>
      <c r="D317" s="166"/>
      <c r="E317" s="166"/>
      <c r="F317" s="166"/>
      <c r="H317" s="181"/>
      <c r="I317" s="181"/>
      <c r="J317" s="166"/>
      <c r="K317" s="166"/>
      <c r="L317" s="166"/>
      <c r="P317" s="220"/>
      <c r="W317" s="5"/>
      <c r="X317" s="5"/>
      <c r="AE317" s="220"/>
      <c r="AL317" s="5"/>
      <c r="AM317" s="5"/>
      <c r="AT317" s="220"/>
      <c r="BA317" s="5"/>
      <c r="BB317" s="5"/>
    </row>
    <row r="318">
      <c r="A318" s="198"/>
      <c r="B318" s="166"/>
      <c r="C318" s="166"/>
      <c r="D318" s="166"/>
      <c r="E318" s="166"/>
      <c r="F318" s="166"/>
      <c r="H318" s="181"/>
      <c r="I318" s="181"/>
      <c r="J318" s="166"/>
      <c r="K318" s="166"/>
      <c r="L318" s="166"/>
      <c r="P318" s="220"/>
      <c r="W318" s="5"/>
      <c r="X318" s="5"/>
      <c r="AE318" s="220"/>
      <c r="AL318" s="5"/>
      <c r="AM318" s="5"/>
      <c r="AT318" s="220"/>
      <c r="BA318" s="5"/>
      <c r="BB318" s="5"/>
    </row>
    <row r="319">
      <c r="A319" s="198"/>
      <c r="B319" s="166"/>
      <c r="C319" s="166"/>
      <c r="D319" s="166"/>
      <c r="E319" s="166"/>
      <c r="F319" s="166"/>
      <c r="H319" s="181"/>
      <c r="I319" s="181"/>
      <c r="J319" s="166"/>
      <c r="K319" s="166"/>
      <c r="L319" s="166"/>
      <c r="P319" s="220"/>
      <c r="W319" s="5"/>
      <c r="X319" s="5"/>
      <c r="AE319" s="220"/>
      <c r="AL319" s="5"/>
      <c r="AM319" s="5"/>
      <c r="AT319" s="220"/>
      <c r="BA319" s="5"/>
      <c r="BB319" s="5"/>
    </row>
    <row r="320">
      <c r="A320" s="198"/>
      <c r="B320" s="166"/>
      <c r="C320" s="166"/>
      <c r="D320" s="166"/>
      <c r="E320" s="166"/>
      <c r="F320" s="166"/>
      <c r="H320" s="181"/>
      <c r="I320" s="181"/>
      <c r="J320" s="166"/>
      <c r="K320" s="166"/>
      <c r="L320" s="166"/>
      <c r="P320" s="220"/>
      <c r="W320" s="5"/>
      <c r="X320" s="5"/>
      <c r="AE320" s="220"/>
      <c r="AL320" s="5"/>
      <c r="AM320" s="5"/>
      <c r="AT320" s="220"/>
      <c r="BA320" s="5"/>
      <c r="BB320" s="5"/>
    </row>
    <row r="321">
      <c r="A321" s="198"/>
      <c r="B321" s="166"/>
      <c r="C321" s="166"/>
      <c r="D321" s="166"/>
      <c r="E321" s="166"/>
      <c r="F321" s="166"/>
      <c r="H321" s="181"/>
      <c r="I321" s="181"/>
      <c r="J321" s="166"/>
      <c r="K321" s="166"/>
      <c r="L321" s="166"/>
      <c r="P321" s="220"/>
      <c r="W321" s="5"/>
      <c r="X321" s="5"/>
      <c r="AE321" s="220"/>
      <c r="AL321" s="5"/>
      <c r="AM321" s="5"/>
      <c r="AT321" s="220"/>
      <c r="BA321" s="5"/>
      <c r="BB321" s="5"/>
    </row>
    <row r="322">
      <c r="A322" s="198"/>
      <c r="B322" s="166"/>
      <c r="C322" s="166"/>
      <c r="D322" s="166"/>
      <c r="E322" s="166"/>
      <c r="F322" s="166"/>
      <c r="H322" s="181"/>
      <c r="I322" s="181"/>
      <c r="J322" s="166"/>
      <c r="K322" s="166"/>
      <c r="L322" s="166"/>
      <c r="P322" s="220"/>
      <c r="W322" s="5"/>
      <c r="X322" s="5"/>
      <c r="AE322" s="220"/>
      <c r="AL322" s="5"/>
      <c r="AM322" s="5"/>
      <c r="AT322" s="220"/>
      <c r="BA322" s="5"/>
      <c r="BB322" s="5"/>
    </row>
    <row r="323">
      <c r="A323" s="198"/>
      <c r="B323" s="166"/>
      <c r="C323" s="166"/>
      <c r="D323" s="166"/>
      <c r="E323" s="166"/>
      <c r="F323" s="166"/>
      <c r="H323" s="181"/>
      <c r="I323" s="181"/>
      <c r="J323" s="166"/>
      <c r="K323" s="166"/>
      <c r="L323" s="166"/>
      <c r="P323" s="220"/>
      <c r="W323" s="5"/>
      <c r="X323" s="5"/>
      <c r="AE323" s="220"/>
      <c r="AL323" s="5"/>
      <c r="AM323" s="5"/>
      <c r="AT323" s="220"/>
      <c r="BA323" s="5"/>
      <c r="BB323" s="5"/>
    </row>
    <row r="324">
      <c r="A324" s="198"/>
      <c r="B324" s="166"/>
      <c r="C324" s="166"/>
      <c r="D324" s="166"/>
      <c r="E324" s="166"/>
      <c r="F324" s="166"/>
      <c r="H324" s="181"/>
      <c r="I324" s="181"/>
      <c r="J324" s="166"/>
      <c r="K324" s="166"/>
      <c r="L324" s="166"/>
      <c r="P324" s="220"/>
      <c r="W324" s="5"/>
      <c r="X324" s="5"/>
      <c r="AE324" s="220"/>
      <c r="AL324" s="5"/>
      <c r="AM324" s="5"/>
      <c r="AT324" s="220"/>
      <c r="BA324" s="5"/>
      <c r="BB324" s="5"/>
    </row>
    <row r="325">
      <c r="A325" s="198"/>
      <c r="B325" s="166"/>
      <c r="C325" s="166"/>
      <c r="D325" s="166"/>
      <c r="E325" s="166"/>
      <c r="F325" s="166"/>
      <c r="H325" s="181"/>
      <c r="I325" s="181"/>
      <c r="J325" s="166"/>
      <c r="K325" s="166"/>
      <c r="L325" s="166"/>
      <c r="P325" s="220"/>
      <c r="W325" s="5"/>
      <c r="X325" s="5"/>
      <c r="AE325" s="220"/>
      <c r="AL325" s="5"/>
      <c r="AM325" s="5"/>
      <c r="AT325" s="220"/>
      <c r="BA325" s="5"/>
      <c r="BB325" s="5"/>
    </row>
    <row r="326">
      <c r="A326" s="198"/>
      <c r="B326" s="166"/>
      <c r="C326" s="166"/>
      <c r="D326" s="166"/>
      <c r="E326" s="166"/>
      <c r="F326" s="166"/>
      <c r="H326" s="181"/>
      <c r="I326" s="181"/>
      <c r="J326" s="166"/>
      <c r="K326" s="166"/>
      <c r="L326" s="166"/>
      <c r="P326" s="220"/>
      <c r="W326" s="5"/>
      <c r="X326" s="5"/>
      <c r="AE326" s="220"/>
      <c r="AL326" s="5"/>
      <c r="AM326" s="5"/>
      <c r="AT326" s="220"/>
      <c r="BA326" s="5"/>
      <c r="BB326" s="5"/>
    </row>
    <row r="327">
      <c r="A327" s="198"/>
      <c r="B327" s="166"/>
      <c r="C327" s="166"/>
      <c r="D327" s="166"/>
      <c r="E327" s="166"/>
      <c r="F327" s="166"/>
      <c r="H327" s="181"/>
      <c r="I327" s="181"/>
      <c r="J327" s="166"/>
      <c r="K327" s="166"/>
      <c r="L327" s="166"/>
      <c r="P327" s="220"/>
      <c r="W327" s="5"/>
      <c r="X327" s="5"/>
      <c r="AE327" s="220"/>
      <c r="AL327" s="5"/>
      <c r="AM327" s="5"/>
      <c r="AT327" s="220"/>
      <c r="BA327" s="5"/>
      <c r="BB327" s="5"/>
    </row>
    <row r="328">
      <c r="A328" s="198"/>
      <c r="B328" s="166"/>
      <c r="C328" s="166"/>
      <c r="D328" s="166"/>
      <c r="E328" s="166"/>
      <c r="F328" s="166"/>
      <c r="H328" s="181"/>
      <c r="I328" s="181"/>
      <c r="J328" s="166"/>
      <c r="K328" s="166"/>
      <c r="L328" s="166"/>
      <c r="P328" s="220"/>
      <c r="W328" s="5"/>
      <c r="X328" s="5"/>
      <c r="AE328" s="220"/>
      <c r="AL328" s="5"/>
      <c r="AM328" s="5"/>
      <c r="AT328" s="220"/>
      <c r="BA328" s="5"/>
      <c r="BB328" s="5"/>
    </row>
    <row r="329">
      <c r="A329" s="198"/>
      <c r="B329" s="166"/>
      <c r="C329" s="166"/>
      <c r="D329" s="166"/>
      <c r="E329" s="166"/>
      <c r="F329" s="166"/>
      <c r="H329" s="181"/>
      <c r="I329" s="181"/>
      <c r="J329" s="166"/>
      <c r="K329" s="166"/>
      <c r="L329" s="166"/>
      <c r="P329" s="220"/>
      <c r="W329" s="5"/>
      <c r="X329" s="5"/>
      <c r="AE329" s="220"/>
      <c r="AL329" s="5"/>
      <c r="AM329" s="5"/>
      <c r="AT329" s="220"/>
      <c r="BA329" s="5"/>
      <c r="BB329" s="5"/>
    </row>
    <row r="330">
      <c r="A330" s="198"/>
      <c r="B330" s="166"/>
      <c r="C330" s="166"/>
      <c r="D330" s="166"/>
      <c r="E330" s="166"/>
      <c r="F330" s="166"/>
      <c r="H330" s="181"/>
      <c r="I330" s="181"/>
      <c r="J330" s="166"/>
      <c r="K330" s="166"/>
      <c r="L330" s="166"/>
      <c r="P330" s="220"/>
      <c r="W330" s="5"/>
      <c r="X330" s="5"/>
      <c r="AE330" s="220"/>
      <c r="AL330" s="5"/>
      <c r="AM330" s="5"/>
      <c r="AT330" s="220"/>
      <c r="BA330" s="5"/>
      <c r="BB330" s="5"/>
    </row>
    <row r="331">
      <c r="A331" s="198"/>
      <c r="B331" s="166"/>
      <c r="C331" s="166"/>
      <c r="D331" s="166"/>
      <c r="E331" s="166"/>
      <c r="F331" s="166"/>
      <c r="H331" s="181"/>
      <c r="I331" s="181"/>
      <c r="J331" s="166"/>
      <c r="K331" s="166"/>
      <c r="L331" s="166"/>
      <c r="P331" s="220"/>
      <c r="W331" s="5"/>
      <c r="X331" s="5"/>
      <c r="AE331" s="220"/>
      <c r="AL331" s="5"/>
      <c r="AM331" s="5"/>
      <c r="AT331" s="220"/>
      <c r="BA331" s="5"/>
      <c r="BB331" s="5"/>
    </row>
    <row r="332">
      <c r="A332" s="198"/>
      <c r="B332" s="166"/>
      <c r="C332" s="166"/>
      <c r="D332" s="166"/>
      <c r="E332" s="166"/>
      <c r="F332" s="166"/>
      <c r="H332" s="181"/>
      <c r="I332" s="181"/>
      <c r="J332" s="166"/>
      <c r="K332" s="166"/>
      <c r="L332" s="166"/>
      <c r="P332" s="220"/>
      <c r="W332" s="5"/>
      <c r="X332" s="5"/>
      <c r="AE332" s="220"/>
      <c r="AL332" s="5"/>
      <c r="AM332" s="5"/>
      <c r="AT332" s="220"/>
      <c r="BA332" s="5"/>
      <c r="BB332" s="5"/>
    </row>
    <row r="333">
      <c r="A333" s="198"/>
      <c r="B333" s="166"/>
      <c r="C333" s="166"/>
      <c r="D333" s="166"/>
      <c r="E333" s="166"/>
      <c r="F333" s="166"/>
      <c r="H333" s="181"/>
      <c r="I333" s="181"/>
      <c r="J333" s="166"/>
      <c r="K333" s="166"/>
      <c r="L333" s="166"/>
      <c r="P333" s="220"/>
      <c r="W333" s="5"/>
      <c r="X333" s="5"/>
      <c r="AE333" s="220"/>
      <c r="AL333" s="5"/>
      <c r="AM333" s="5"/>
      <c r="AT333" s="220"/>
      <c r="BA333" s="5"/>
      <c r="BB333" s="5"/>
    </row>
    <row r="334">
      <c r="A334" s="198"/>
      <c r="B334" s="166"/>
      <c r="C334" s="166"/>
      <c r="D334" s="166"/>
      <c r="E334" s="166"/>
      <c r="F334" s="166"/>
      <c r="H334" s="181"/>
      <c r="I334" s="181"/>
      <c r="J334" s="166"/>
      <c r="K334" s="166"/>
      <c r="L334" s="166"/>
      <c r="P334" s="220"/>
      <c r="W334" s="5"/>
      <c r="X334" s="5"/>
      <c r="AE334" s="220"/>
      <c r="AL334" s="5"/>
      <c r="AM334" s="5"/>
      <c r="AT334" s="220"/>
      <c r="BA334" s="5"/>
      <c r="BB334" s="5"/>
    </row>
    <row r="335">
      <c r="A335" s="198"/>
      <c r="B335" s="166"/>
      <c r="C335" s="166"/>
      <c r="D335" s="166"/>
      <c r="E335" s="166"/>
      <c r="F335" s="166"/>
      <c r="H335" s="181"/>
      <c r="I335" s="181"/>
      <c r="J335" s="166"/>
      <c r="K335" s="166"/>
      <c r="L335" s="166"/>
      <c r="P335" s="220"/>
      <c r="W335" s="5"/>
      <c r="X335" s="5"/>
      <c r="AE335" s="220"/>
      <c r="AL335" s="5"/>
      <c r="AM335" s="5"/>
      <c r="AT335" s="220"/>
      <c r="BA335" s="5"/>
      <c r="BB335" s="5"/>
    </row>
    <row r="336">
      <c r="A336" s="198"/>
      <c r="B336" s="166"/>
      <c r="C336" s="166"/>
      <c r="D336" s="166"/>
      <c r="E336" s="166"/>
      <c r="F336" s="166"/>
      <c r="H336" s="181"/>
      <c r="I336" s="181"/>
      <c r="J336" s="166"/>
      <c r="K336" s="166"/>
      <c r="L336" s="166"/>
      <c r="P336" s="220"/>
      <c r="W336" s="5"/>
      <c r="X336" s="5"/>
      <c r="AE336" s="220"/>
      <c r="AL336" s="5"/>
      <c r="AM336" s="5"/>
      <c r="AT336" s="220"/>
      <c r="BA336" s="5"/>
      <c r="BB336" s="5"/>
    </row>
    <row r="337">
      <c r="A337" s="198"/>
      <c r="B337" s="166"/>
      <c r="C337" s="166"/>
      <c r="D337" s="166"/>
      <c r="E337" s="166"/>
      <c r="F337" s="166"/>
      <c r="H337" s="181"/>
      <c r="I337" s="181"/>
      <c r="J337" s="166"/>
      <c r="K337" s="166"/>
      <c r="L337" s="166"/>
      <c r="P337" s="220"/>
      <c r="W337" s="5"/>
      <c r="X337" s="5"/>
      <c r="AE337" s="220"/>
      <c r="AL337" s="5"/>
      <c r="AM337" s="5"/>
      <c r="AT337" s="220"/>
      <c r="BA337" s="5"/>
      <c r="BB337" s="5"/>
    </row>
    <row r="338">
      <c r="A338" s="198"/>
      <c r="B338" s="166"/>
      <c r="C338" s="166"/>
      <c r="D338" s="166"/>
      <c r="E338" s="166"/>
      <c r="F338" s="166"/>
      <c r="H338" s="181"/>
      <c r="I338" s="181"/>
      <c r="J338" s="166"/>
      <c r="K338" s="166"/>
      <c r="L338" s="166"/>
      <c r="P338" s="220"/>
      <c r="W338" s="5"/>
      <c r="X338" s="5"/>
      <c r="AE338" s="220"/>
      <c r="AL338" s="5"/>
      <c r="AM338" s="5"/>
      <c r="AT338" s="220"/>
      <c r="BA338" s="5"/>
      <c r="BB338" s="5"/>
    </row>
    <row r="339">
      <c r="A339" s="198"/>
      <c r="B339" s="166"/>
      <c r="C339" s="166"/>
      <c r="D339" s="166"/>
      <c r="E339" s="166"/>
      <c r="F339" s="166"/>
      <c r="H339" s="181"/>
      <c r="I339" s="181"/>
      <c r="J339" s="166"/>
      <c r="K339" s="166"/>
      <c r="L339" s="166"/>
      <c r="P339" s="220"/>
      <c r="W339" s="5"/>
      <c r="X339" s="5"/>
      <c r="AE339" s="220"/>
      <c r="AL339" s="5"/>
      <c r="AM339" s="5"/>
      <c r="AT339" s="220"/>
      <c r="BA339" s="5"/>
      <c r="BB339" s="5"/>
    </row>
    <row r="340">
      <c r="A340" s="198"/>
      <c r="B340" s="166"/>
      <c r="C340" s="166"/>
      <c r="D340" s="166"/>
      <c r="E340" s="166"/>
      <c r="F340" s="166"/>
      <c r="H340" s="181"/>
      <c r="I340" s="181"/>
      <c r="J340" s="166"/>
      <c r="K340" s="166"/>
      <c r="L340" s="166"/>
      <c r="P340" s="220"/>
      <c r="W340" s="5"/>
      <c r="X340" s="5"/>
      <c r="AE340" s="220"/>
      <c r="AL340" s="5"/>
      <c r="AM340" s="5"/>
      <c r="AT340" s="220"/>
      <c r="BA340" s="5"/>
      <c r="BB340" s="5"/>
    </row>
    <row r="341">
      <c r="A341" s="198"/>
      <c r="B341" s="166"/>
      <c r="C341" s="166"/>
      <c r="D341" s="166"/>
      <c r="E341" s="166"/>
      <c r="F341" s="166"/>
      <c r="H341" s="181"/>
      <c r="I341" s="181"/>
      <c r="J341" s="166"/>
      <c r="K341" s="166"/>
      <c r="L341" s="166"/>
      <c r="P341" s="220"/>
      <c r="W341" s="5"/>
      <c r="X341" s="5"/>
      <c r="AE341" s="220"/>
      <c r="AL341" s="5"/>
      <c r="AM341" s="5"/>
      <c r="AT341" s="220"/>
      <c r="BA341" s="5"/>
      <c r="BB341" s="5"/>
    </row>
    <row r="342">
      <c r="A342" s="198"/>
      <c r="B342" s="166"/>
      <c r="C342" s="166"/>
      <c r="D342" s="166"/>
      <c r="E342" s="166"/>
      <c r="F342" s="166"/>
      <c r="H342" s="181"/>
      <c r="I342" s="181"/>
      <c r="J342" s="166"/>
      <c r="K342" s="166"/>
      <c r="L342" s="166"/>
      <c r="P342" s="220"/>
      <c r="W342" s="5"/>
      <c r="X342" s="5"/>
      <c r="AE342" s="220"/>
      <c r="AL342" s="5"/>
      <c r="AM342" s="5"/>
      <c r="AT342" s="220"/>
      <c r="BA342" s="5"/>
      <c r="BB342" s="5"/>
    </row>
    <row r="343">
      <c r="A343" s="198"/>
      <c r="B343" s="166"/>
      <c r="C343" s="166"/>
      <c r="D343" s="166"/>
      <c r="E343" s="166"/>
      <c r="F343" s="166"/>
      <c r="H343" s="181"/>
      <c r="I343" s="181"/>
      <c r="J343" s="166"/>
      <c r="K343" s="166"/>
      <c r="L343" s="166"/>
      <c r="P343" s="220"/>
      <c r="W343" s="5"/>
      <c r="X343" s="5"/>
      <c r="AE343" s="220"/>
      <c r="AL343" s="5"/>
      <c r="AM343" s="5"/>
      <c r="AT343" s="220"/>
      <c r="BA343" s="5"/>
      <c r="BB343" s="5"/>
    </row>
    <row r="344">
      <c r="A344" s="198"/>
      <c r="B344" s="166"/>
      <c r="C344" s="166"/>
      <c r="D344" s="166"/>
      <c r="E344" s="166"/>
      <c r="F344" s="166"/>
      <c r="H344" s="181"/>
      <c r="I344" s="181"/>
      <c r="J344" s="166"/>
      <c r="K344" s="166"/>
      <c r="L344" s="166"/>
      <c r="P344" s="220"/>
      <c r="W344" s="5"/>
      <c r="X344" s="5"/>
      <c r="AE344" s="220"/>
      <c r="AL344" s="5"/>
      <c r="AM344" s="5"/>
      <c r="AT344" s="220"/>
      <c r="BA344" s="5"/>
      <c r="BB344" s="5"/>
    </row>
    <row r="345">
      <c r="A345" s="198"/>
      <c r="B345" s="166"/>
      <c r="C345" s="166"/>
      <c r="D345" s="166"/>
      <c r="E345" s="166"/>
      <c r="F345" s="166"/>
      <c r="H345" s="181"/>
      <c r="I345" s="181"/>
      <c r="J345" s="166"/>
      <c r="K345" s="166"/>
      <c r="L345" s="166"/>
      <c r="P345" s="220"/>
      <c r="W345" s="5"/>
      <c r="X345" s="5"/>
      <c r="AE345" s="220"/>
      <c r="AL345" s="5"/>
      <c r="AM345" s="5"/>
      <c r="AT345" s="220"/>
      <c r="BA345" s="5"/>
      <c r="BB345" s="5"/>
    </row>
    <row r="346">
      <c r="A346" s="198"/>
      <c r="B346" s="166"/>
      <c r="C346" s="166"/>
      <c r="D346" s="166"/>
      <c r="E346" s="166"/>
      <c r="F346" s="166"/>
      <c r="H346" s="181"/>
      <c r="I346" s="181"/>
      <c r="J346" s="166"/>
      <c r="K346" s="166"/>
      <c r="L346" s="166"/>
      <c r="P346" s="220"/>
      <c r="W346" s="5"/>
      <c r="X346" s="5"/>
      <c r="AE346" s="220"/>
      <c r="AL346" s="5"/>
      <c r="AM346" s="5"/>
      <c r="AT346" s="220"/>
      <c r="BA346" s="5"/>
      <c r="BB346" s="5"/>
    </row>
    <row r="347">
      <c r="A347" s="198"/>
      <c r="B347" s="166"/>
      <c r="C347" s="166"/>
      <c r="D347" s="166"/>
      <c r="E347" s="166"/>
      <c r="F347" s="166"/>
      <c r="H347" s="181"/>
      <c r="I347" s="181"/>
      <c r="J347" s="166"/>
      <c r="K347" s="166"/>
      <c r="L347" s="166"/>
      <c r="P347" s="220"/>
      <c r="W347" s="5"/>
      <c r="X347" s="5"/>
      <c r="AE347" s="220"/>
      <c r="AL347" s="5"/>
      <c r="AM347" s="5"/>
      <c r="AT347" s="220"/>
      <c r="BA347" s="5"/>
      <c r="BB347" s="5"/>
    </row>
    <row r="348">
      <c r="A348" s="198"/>
      <c r="B348" s="166"/>
      <c r="C348" s="166"/>
      <c r="D348" s="166"/>
      <c r="E348" s="166"/>
      <c r="F348" s="166"/>
      <c r="H348" s="181"/>
      <c r="I348" s="181"/>
      <c r="J348" s="166"/>
      <c r="K348" s="166"/>
      <c r="L348" s="166"/>
      <c r="P348" s="220"/>
      <c r="W348" s="5"/>
      <c r="X348" s="5"/>
      <c r="AE348" s="220"/>
      <c r="AL348" s="5"/>
      <c r="AM348" s="5"/>
      <c r="AT348" s="220"/>
      <c r="BA348" s="5"/>
      <c r="BB348" s="5"/>
    </row>
    <row r="349">
      <c r="A349" s="198"/>
      <c r="B349" s="166"/>
      <c r="C349" s="166"/>
      <c r="D349" s="166"/>
      <c r="E349" s="166"/>
      <c r="F349" s="166"/>
      <c r="H349" s="181"/>
      <c r="I349" s="181"/>
      <c r="J349" s="166"/>
      <c r="K349" s="166"/>
      <c r="L349" s="166"/>
      <c r="P349" s="220"/>
      <c r="W349" s="5"/>
      <c r="X349" s="5"/>
      <c r="AE349" s="220"/>
      <c r="AL349" s="5"/>
      <c r="AM349" s="5"/>
      <c r="AT349" s="220"/>
      <c r="BA349" s="5"/>
      <c r="BB349" s="5"/>
    </row>
    <row r="350">
      <c r="A350" s="198"/>
      <c r="B350" s="166"/>
      <c r="C350" s="166"/>
      <c r="D350" s="166"/>
      <c r="E350" s="166"/>
      <c r="F350" s="166"/>
      <c r="H350" s="181"/>
      <c r="I350" s="181"/>
      <c r="J350" s="166"/>
      <c r="K350" s="166"/>
      <c r="L350" s="166"/>
      <c r="P350" s="220"/>
      <c r="W350" s="5"/>
      <c r="X350" s="5"/>
      <c r="AE350" s="220"/>
      <c r="AL350" s="5"/>
      <c r="AM350" s="5"/>
      <c r="AT350" s="220"/>
      <c r="BA350" s="5"/>
      <c r="BB350" s="5"/>
    </row>
    <row r="351">
      <c r="A351" s="198"/>
      <c r="B351" s="166"/>
      <c r="C351" s="166"/>
      <c r="D351" s="166"/>
      <c r="E351" s="166"/>
      <c r="F351" s="166"/>
      <c r="H351" s="181"/>
      <c r="I351" s="181"/>
      <c r="J351" s="166"/>
      <c r="K351" s="166"/>
      <c r="L351" s="166"/>
      <c r="P351" s="220"/>
      <c r="W351" s="5"/>
      <c r="X351" s="5"/>
      <c r="AE351" s="220"/>
      <c r="AL351" s="5"/>
      <c r="AM351" s="5"/>
      <c r="AT351" s="220"/>
      <c r="BA351" s="5"/>
      <c r="BB351" s="5"/>
    </row>
    <row r="352">
      <c r="A352" s="198"/>
      <c r="B352" s="166"/>
      <c r="C352" s="166"/>
      <c r="D352" s="166"/>
      <c r="E352" s="166"/>
      <c r="F352" s="166"/>
      <c r="H352" s="181"/>
      <c r="I352" s="181"/>
      <c r="J352" s="166"/>
      <c r="K352" s="166"/>
      <c r="L352" s="166"/>
      <c r="P352" s="220"/>
      <c r="W352" s="5"/>
      <c r="X352" s="5"/>
      <c r="AE352" s="220"/>
      <c r="AL352" s="5"/>
      <c r="AM352" s="5"/>
      <c r="AT352" s="220"/>
      <c r="BA352" s="5"/>
      <c r="BB352" s="5"/>
    </row>
    <row r="353">
      <c r="A353" s="198"/>
      <c r="B353" s="166"/>
      <c r="C353" s="166"/>
      <c r="D353" s="166"/>
      <c r="E353" s="166"/>
      <c r="F353" s="166"/>
      <c r="H353" s="181"/>
      <c r="I353" s="181"/>
      <c r="J353" s="166"/>
      <c r="K353" s="166"/>
      <c r="L353" s="166"/>
      <c r="P353" s="220"/>
      <c r="W353" s="5"/>
      <c r="X353" s="5"/>
      <c r="AE353" s="220"/>
      <c r="AL353" s="5"/>
      <c r="AM353" s="5"/>
      <c r="AT353" s="220"/>
      <c r="BA353" s="5"/>
      <c r="BB353" s="5"/>
    </row>
    <row r="354">
      <c r="A354" s="198"/>
      <c r="B354" s="166"/>
      <c r="C354" s="166"/>
      <c r="D354" s="166"/>
      <c r="E354" s="166"/>
      <c r="F354" s="166"/>
      <c r="H354" s="181"/>
      <c r="I354" s="181"/>
      <c r="J354" s="166"/>
      <c r="K354" s="166"/>
      <c r="L354" s="166"/>
      <c r="P354" s="220"/>
      <c r="W354" s="5"/>
      <c r="X354" s="5"/>
      <c r="AE354" s="220"/>
      <c r="AL354" s="5"/>
      <c r="AM354" s="5"/>
      <c r="AT354" s="220"/>
      <c r="BA354" s="5"/>
      <c r="BB354" s="5"/>
    </row>
    <row r="355">
      <c r="A355" s="198"/>
      <c r="B355" s="166"/>
      <c r="C355" s="166"/>
      <c r="D355" s="166"/>
      <c r="E355" s="166"/>
      <c r="F355" s="166"/>
      <c r="H355" s="181"/>
      <c r="I355" s="181"/>
      <c r="J355" s="166"/>
      <c r="K355" s="166"/>
      <c r="L355" s="166"/>
      <c r="P355" s="220"/>
      <c r="W355" s="5"/>
      <c r="X355" s="5"/>
      <c r="AE355" s="220"/>
      <c r="AL355" s="5"/>
      <c r="AM355" s="5"/>
      <c r="AT355" s="220"/>
      <c r="BA355" s="5"/>
      <c r="BB355" s="5"/>
    </row>
    <row r="356">
      <c r="A356" s="198"/>
      <c r="B356" s="166"/>
      <c r="C356" s="166"/>
      <c r="D356" s="166"/>
      <c r="E356" s="166"/>
      <c r="F356" s="166"/>
      <c r="H356" s="181"/>
      <c r="I356" s="181"/>
      <c r="J356" s="166"/>
      <c r="K356" s="166"/>
      <c r="L356" s="166"/>
      <c r="P356" s="220"/>
      <c r="W356" s="5"/>
      <c r="X356" s="5"/>
      <c r="AE356" s="220"/>
      <c r="AL356" s="5"/>
      <c r="AM356" s="5"/>
      <c r="AT356" s="220"/>
      <c r="BA356" s="5"/>
      <c r="BB356" s="5"/>
    </row>
    <row r="357">
      <c r="A357" s="198"/>
      <c r="B357" s="166"/>
      <c r="C357" s="166"/>
      <c r="D357" s="166"/>
      <c r="E357" s="166"/>
      <c r="F357" s="166"/>
      <c r="H357" s="181"/>
      <c r="I357" s="181"/>
      <c r="J357" s="166"/>
      <c r="K357" s="166"/>
      <c r="L357" s="166"/>
      <c r="P357" s="220"/>
      <c r="W357" s="5"/>
      <c r="X357" s="5"/>
      <c r="AE357" s="220"/>
      <c r="AL357" s="5"/>
      <c r="AM357" s="5"/>
      <c r="AT357" s="220"/>
      <c r="BA357" s="5"/>
      <c r="BB357" s="5"/>
    </row>
    <row r="358">
      <c r="A358" s="198"/>
      <c r="B358" s="166"/>
      <c r="C358" s="166"/>
      <c r="D358" s="166"/>
      <c r="E358" s="166"/>
      <c r="F358" s="166"/>
      <c r="H358" s="181"/>
      <c r="I358" s="181"/>
      <c r="J358" s="166"/>
      <c r="K358" s="166"/>
      <c r="L358" s="166"/>
      <c r="P358" s="220"/>
      <c r="W358" s="5"/>
      <c r="X358" s="5"/>
      <c r="AE358" s="220"/>
      <c r="AL358" s="5"/>
      <c r="AM358" s="5"/>
      <c r="AT358" s="220"/>
      <c r="BA358" s="5"/>
      <c r="BB358" s="5"/>
    </row>
    <row r="359">
      <c r="A359" s="198"/>
      <c r="B359" s="166"/>
      <c r="C359" s="166"/>
      <c r="D359" s="166"/>
      <c r="E359" s="166"/>
      <c r="F359" s="166"/>
      <c r="H359" s="181"/>
      <c r="I359" s="181"/>
      <c r="J359" s="166"/>
      <c r="K359" s="166"/>
      <c r="L359" s="166"/>
      <c r="P359" s="220"/>
      <c r="W359" s="5"/>
      <c r="X359" s="5"/>
      <c r="AE359" s="220"/>
      <c r="AL359" s="5"/>
      <c r="AM359" s="5"/>
      <c r="AT359" s="220"/>
      <c r="BA359" s="5"/>
      <c r="BB359" s="5"/>
    </row>
    <row r="360">
      <c r="A360" s="198"/>
      <c r="B360" s="166"/>
      <c r="C360" s="166"/>
      <c r="D360" s="166"/>
      <c r="E360" s="166"/>
      <c r="F360" s="166"/>
      <c r="H360" s="181"/>
      <c r="I360" s="181"/>
      <c r="J360" s="166"/>
      <c r="K360" s="166"/>
      <c r="L360" s="166"/>
      <c r="P360" s="220"/>
      <c r="W360" s="5"/>
      <c r="X360" s="5"/>
      <c r="AE360" s="220"/>
      <c r="AL360" s="5"/>
      <c r="AM360" s="5"/>
      <c r="AT360" s="220"/>
      <c r="BA360" s="5"/>
      <c r="BB360" s="5"/>
    </row>
    <row r="361">
      <c r="A361" s="198"/>
      <c r="B361" s="166"/>
      <c r="C361" s="166"/>
      <c r="D361" s="166"/>
      <c r="E361" s="166"/>
      <c r="F361" s="166"/>
      <c r="H361" s="181"/>
      <c r="I361" s="181"/>
      <c r="J361" s="166"/>
      <c r="K361" s="166"/>
      <c r="L361" s="166"/>
      <c r="P361" s="220"/>
      <c r="W361" s="5"/>
      <c r="X361" s="5"/>
      <c r="AE361" s="220"/>
      <c r="AL361" s="5"/>
      <c r="AM361" s="5"/>
      <c r="AT361" s="220"/>
      <c r="BA361" s="5"/>
      <c r="BB361" s="5"/>
    </row>
    <row r="362">
      <c r="A362" s="198"/>
      <c r="B362" s="166"/>
      <c r="C362" s="166"/>
      <c r="D362" s="166"/>
      <c r="E362" s="166"/>
      <c r="F362" s="166"/>
      <c r="H362" s="181"/>
      <c r="I362" s="181"/>
      <c r="J362" s="166"/>
      <c r="K362" s="166"/>
      <c r="L362" s="166"/>
      <c r="P362" s="220"/>
      <c r="W362" s="5"/>
      <c r="X362" s="5"/>
      <c r="AE362" s="220"/>
      <c r="AL362" s="5"/>
      <c r="AM362" s="5"/>
      <c r="AT362" s="220"/>
      <c r="BA362" s="5"/>
      <c r="BB362" s="5"/>
    </row>
    <row r="363">
      <c r="A363" s="198"/>
      <c r="B363" s="166"/>
      <c r="C363" s="166"/>
      <c r="D363" s="166"/>
      <c r="E363" s="166"/>
      <c r="F363" s="166"/>
      <c r="H363" s="181"/>
      <c r="I363" s="181"/>
      <c r="J363" s="166"/>
      <c r="K363" s="166"/>
      <c r="L363" s="166"/>
      <c r="P363" s="220"/>
      <c r="W363" s="5"/>
      <c r="X363" s="5"/>
      <c r="AE363" s="220"/>
      <c r="AL363" s="5"/>
      <c r="AM363" s="5"/>
      <c r="AT363" s="220"/>
      <c r="BA363" s="5"/>
      <c r="BB363" s="5"/>
    </row>
    <row r="364">
      <c r="A364" s="198"/>
      <c r="B364" s="166"/>
      <c r="C364" s="166"/>
      <c r="D364" s="166"/>
      <c r="E364" s="166"/>
      <c r="F364" s="166"/>
      <c r="H364" s="181"/>
      <c r="I364" s="181"/>
      <c r="J364" s="166"/>
      <c r="K364" s="166"/>
      <c r="L364" s="166"/>
      <c r="P364" s="220"/>
      <c r="W364" s="5"/>
      <c r="X364" s="5"/>
      <c r="AE364" s="220"/>
      <c r="AL364" s="5"/>
      <c r="AM364" s="5"/>
      <c r="AT364" s="220"/>
      <c r="BA364" s="5"/>
      <c r="BB364" s="5"/>
    </row>
    <row r="365">
      <c r="A365" s="198"/>
      <c r="B365" s="166"/>
      <c r="C365" s="166"/>
      <c r="D365" s="166"/>
      <c r="E365" s="166"/>
      <c r="F365" s="166"/>
      <c r="H365" s="181"/>
      <c r="I365" s="181"/>
      <c r="J365" s="166"/>
      <c r="K365" s="166"/>
      <c r="L365" s="166"/>
      <c r="P365" s="220"/>
      <c r="W365" s="5"/>
      <c r="X365" s="5"/>
      <c r="AE365" s="220"/>
      <c r="AL365" s="5"/>
      <c r="AM365" s="5"/>
      <c r="AT365" s="220"/>
      <c r="BA365" s="5"/>
      <c r="BB365" s="5"/>
    </row>
    <row r="366">
      <c r="A366" s="198"/>
      <c r="B366" s="166"/>
      <c r="C366" s="166"/>
      <c r="D366" s="166"/>
      <c r="E366" s="166"/>
      <c r="F366" s="166"/>
      <c r="H366" s="181"/>
      <c r="I366" s="181"/>
      <c r="J366" s="166"/>
      <c r="K366" s="166"/>
      <c r="L366" s="166"/>
      <c r="P366" s="220"/>
      <c r="W366" s="5"/>
      <c r="X366" s="5"/>
      <c r="AE366" s="220"/>
      <c r="AL366" s="5"/>
      <c r="AM366" s="5"/>
      <c r="AT366" s="220"/>
      <c r="BA366" s="5"/>
      <c r="BB366" s="5"/>
    </row>
    <row r="367">
      <c r="A367" s="198"/>
      <c r="B367" s="166"/>
      <c r="C367" s="166"/>
      <c r="D367" s="166"/>
      <c r="E367" s="166"/>
      <c r="F367" s="166"/>
      <c r="H367" s="181"/>
      <c r="I367" s="181"/>
      <c r="J367" s="166"/>
      <c r="K367" s="166"/>
      <c r="L367" s="166"/>
      <c r="P367" s="220"/>
      <c r="W367" s="5"/>
      <c r="X367" s="5"/>
      <c r="AE367" s="220"/>
      <c r="AL367" s="5"/>
      <c r="AM367" s="5"/>
      <c r="AT367" s="220"/>
      <c r="BA367" s="5"/>
      <c r="BB367" s="5"/>
    </row>
    <row r="368">
      <c r="A368" s="198"/>
      <c r="B368" s="166"/>
      <c r="C368" s="166"/>
      <c r="D368" s="166"/>
      <c r="E368" s="166"/>
      <c r="F368" s="166"/>
      <c r="H368" s="181"/>
      <c r="I368" s="181"/>
      <c r="J368" s="166"/>
      <c r="K368" s="166"/>
      <c r="L368" s="166"/>
      <c r="P368" s="220"/>
      <c r="W368" s="5"/>
      <c r="X368" s="5"/>
      <c r="AE368" s="220"/>
      <c r="AL368" s="5"/>
      <c r="AM368" s="5"/>
      <c r="AT368" s="220"/>
      <c r="BA368" s="5"/>
      <c r="BB368" s="5"/>
    </row>
    <row r="369">
      <c r="A369" s="198"/>
      <c r="B369" s="166"/>
      <c r="C369" s="166"/>
      <c r="D369" s="166"/>
      <c r="E369" s="166"/>
      <c r="F369" s="166"/>
      <c r="H369" s="181"/>
      <c r="I369" s="181"/>
      <c r="J369" s="166"/>
      <c r="K369" s="166"/>
      <c r="L369" s="166"/>
      <c r="P369" s="220"/>
      <c r="W369" s="5"/>
      <c r="X369" s="5"/>
      <c r="AE369" s="220"/>
      <c r="AL369" s="5"/>
      <c r="AM369" s="5"/>
      <c r="AT369" s="220"/>
      <c r="BA369" s="5"/>
      <c r="BB369" s="5"/>
    </row>
    <row r="370">
      <c r="A370" s="198"/>
      <c r="B370" s="166"/>
      <c r="C370" s="166"/>
      <c r="D370" s="166"/>
      <c r="E370" s="166"/>
      <c r="F370" s="166"/>
      <c r="H370" s="181"/>
      <c r="I370" s="181"/>
      <c r="J370" s="166"/>
      <c r="K370" s="166"/>
      <c r="L370" s="166"/>
      <c r="P370" s="220"/>
      <c r="W370" s="5"/>
      <c r="X370" s="5"/>
      <c r="AE370" s="220"/>
      <c r="AL370" s="5"/>
      <c r="AM370" s="5"/>
      <c r="AT370" s="220"/>
      <c r="BA370" s="5"/>
      <c r="BB370" s="5"/>
    </row>
    <row r="371">
      <c r="A371" s="198"/>
      <c r="B371" s="166"/>
      <c r="C371" s="166"/>
      <c r="D371" s="166"/>
      <c r="E371" s="166"/>
      <c r="F371" s="166"/>
      <c r="H371" s="181"/>
      <c r="I371" s="181"/>
      <c r="J371" s="166"/>
      <c r="K371" s="166"/>
      <c r="L371" s="166"/>
      <c r="P371" s="220"/>
      <c r="W371" s="5"/>
      <c r="X371" s="5"/>
      <c r="AE371" s="220"/>
      <c r="AL371" s="5"/>
      <c r="AM371" s="5"/>
      <c r="AT371" s="220"/>
      <c r="BA371" s="5"/>
      <c r="BB371" s="5"/>
    </row>
    <row r="372">
      <c r="A372" s="198"/>
      <c r="B372" s="166"/>
      <c r="C372" s="166"/>
      <c r="D372" s="166"/>
      <c r="E372" s="166"/>
      <c r="F372" s="166"/>
      <c r="H372" s="181"/>
      <c r="I372" s="181"/>
      <c r="J372" s="166"/>
      <c r="K372" s="166"/>
      <c r="L372" s="166"/>
      <c r="P372" s="220"/>
      <c r="W372" s="5"/>
      <c r="X372" s="5"/>
      <c r="AE372" s="220"/>
      <c r="AL372" s="5"/>
      <c r="AM372" s="5"/>
      <c r="AT372" s="220"/>
      <c r="BA372" s="5"/>
      <c r="BB372" s="5"/>
    </row>
    <row r="373">
      <c r="A373" s="198"/>
      <c r="B373" s="166"/>
      <c r="C373" s="166"/>
      <c r="D373" s="166"/>
      <c r="E373" s="166"/>
      <c r="F373" s="166"/>
      <c r="H373" s="181"/>
      <c r="I373" s="181"/>
      <c r="J373" s="166"/>
      <c r="K373" s="166"/>
      <c r="L373" s="166"/>
      <c r="P373" s="220"/>
      <c r="W373" s="5"/>
      <c r="X373" s="5"/>
      <c r="AE373" s="220"/>
      <c r="AL373" s="5"/>
      <c r="AM373" s="5"/>
      <c r="AT373" s="220"/>
      <c r="BA373" s="5"/>
      <c r="BB373" s="5"/>
    </row>
    <row r="374">
      <c r="A374" s="198"/>
      <c r="B374" s="166"/>
      <c r="C374" s="166"/>
      <c r="D374" s="166"/>
      <c r="E374" s="166"/>
      <c r="F374" s="166"/>
      <c r="H374" s="181"/>
      <c r="I374" s="181"/>
      <c r="J374" s="166"/>
      <c r="K374" s="166"/>
      <c r="L374" s="166"/>
      <c r="P374" s="220"/>
      <c r="W374" s="5"/>
      <c r="X374" s="5"/>
      <c r="AE374" s="220"/>
      <c r="AL374" s="5"/>
      <c r="AM374" s="5"/>
      <c r="AT374" s="220"/>
      <c r="BA374" s="5"/>
      <c r="BB374" s="5"/>
    </row>
    <row r="375">
      <c r="A375" s="198"/>
      <c r="B375" s="166"/>
      <c r="C375" s="166"/>
      <c r="D375" s="166"/>
      <c r="E375" s="166"/>
      <c r="F375" s="166"/>
      <c r="H375" s="181"/>
      <c r="I375" s="181"/>
      <c r="J375" s="166"/>
      <c r="K375" s="166"/>
      <c r="L375" s="166"/>
      <c r="P375" s="220"/>
      <c r="W375" s="5"/>
      <c r="X375" s="5"/>
      <c r="AE375" s="220"/>
      <c r="AL375" s="5"/>
      <c r="AM375" s="5"/>
      <c r="AT375" s="220"/>
      <c r="BA375" s="5"/>
      <c r="BB375" s="5"/>
    </row>
    <row r="376">
      <c r="A376" s="198"/>
      <c r="B376" s="166"/>
      <c r="C376" s="166"/>
      <c r="D376" s="166"/>
      <c r="E376" s="166"/>
      <c r="F376" s="166"/>
      <c r="H376" s="181"/>
      <c r="I376" s="181"/>
      <c r="J376" s="166"/>
      <c r="K376" s="166"/>
      <c r="L376" s="166"/>
      <c r="P376" s="220"/>
      <c r="W376" s="5"/>
      <c r="X376" s="5"/>
      <c r="AE376" s="220"/>
      <c r="AL376" s="5"/>
      <c r="AM376" s="5"/>
      <c r="AT376" s="220"/>
      <c r="BA376" s="5"/>
      <c r="BB376" s="5"/>
    </row>
    <row r="377">
      <c r="A377" s="198"/>
      <c r="B377" s="166"/>
      <c r="C377" s="166"/>
      <c r="D377" s="166"/>
      <c r="E377" s="166"/>
      <c r="F377" s="166"/>
      <c r="H377" s="181"/>
      <c r="I377" s="181"/>
      <c r="J377" s="166"/>
      <c r="K377" s="166"/>
      <c r="L377" s="166"/>
      <c r="P377" s="220"/>
      <c r="W377" s="5"/>
      <c r="X377" s="5"/>
      <c r="AE377" s="220"/>
      <c r="AL377" s="5"/>
      <c r="AM377" s="5"/>
      <c r="AT377" s="220"/>
      <c r="BA377" s="5"/>
      <c r="BB377" s="5"/>
    </row>
    <row r="378">
      <c r="A378" s="198"/>
      <c r="B378" s="166"/>
      <c r="C378" s="166"/>
      <c r="D378" s="166"/>
      <c r="E378" s="166"/>
      <c r="F378" s="166"/>
      <c r="H378" s="181"/>
      <c r="I378" s="181"/>
      <c r="J378" s="166"/>
      <c r="K378" s="166"/>
      <c r="L378" s="166"/>
      <c r="P378" s="220"/>
      <c r="W378" s="5"/>
      <c r="X378" s="5"/>
      <c r="AE378" s="220"/>
      <c r="AL378" s="5"/>
      <c r="AM378" s="5"/>
      <c r="AT378" s="220"/>
      <c r="BA378" s="5"/>
      <c r="BB378" s="5"/>
    </row>
    <row r="379">
      <c r="A379" s="198"/>
      <c r="B379" s="166"/>
      <c r="C379" s="166"/>
      <c r="D379" s="166"/>
      <c r="E379" s="166"/>
      <c r="F379" s="166"/>
      <c r="H379" s="181"/>
      <c r="I379" s="181"/>
      <c r="J379" s="166"/>
      <c r="K379" s="166"/>
      <c r="L379" s="166"/>
      <c r="P379" s="220"/>
      <c r="W379" s="5"/>
      <c r="X379" s="5"/>
      <c r="AE379" s="220"/>
      <c r="AL379" s="5"/>
      <c r="AM379" s="5"/>
      <c r="AT379" s="220"/>
      <c r="BA379" s="5"/>
      <c r="BB379" s="5"/>
    </row>
    <row r="380">
      <c r="A380" s="198"/>
      <c r="B380" s="166"/>
      <c r="C380" s="166"/>
      <c r="D380" s="166"/>
      <c r="E380" s="166"/>
      <c r="F380" s="166"/>
      <c r="H380" s="181"/>
      <c r="I380" s="181"/>
      <c r="J380" s="166"/>
      <c r="K380" s="166"/>
      <c r="L380" s="166"/>
      <c r="P380" s="220"/>
      <c r="W380" s="5"/>
      <c r="X380" s="5"/>
      <c r="AE380" s="220"/>
      <c r="AL380" s="5"/>
      <c r="AM380" s="5"/>
      <c r="AT380" s="220"/>
      <c r="BA380" s="5"/>
      <c r="BB380" s="5"/>
    </row>
    <row r="381">
      <c r="A381" s="198"/>
      <c r="B381" s="166"/>
      <c r="C381" s="166"/>
      <c r="D381" s="166"/>
      <c r="E381" s="166"/>
      <c r="F381" s="166"/>
      <c r="H381" s="181"/>
      <c r="I381" s="181"/>
      <c r="J381" s="166"/>
      <c r="K381" s="166"/>
      <c r="L381" s="166"/>
      <c r="P381" s="220"/>
      <c r="W381" s="5"/>
      <c r="X381" s="5"/>
      <c r="AE381" s="220"/>
      <c r="AL381" s="5"/>
      <c r="AM381" s="5"/>
      <c r="AT381" s="220"/>
      <c r="BA381" s="5"/>
      <c r="BB381" s="5"/>
    </row>
    <row r="382">
      <c r="A382" s="198"/>
      <c r="B382" s="166"/>
      <c r="C382" s="166"/>
      <c r="D382" s="166"/>
      <c r="E382" s="166"/>
      <c r="F382" s="166"/>
      <c r="H382" s="181"/>
      <c r="I382" s="181"/>
      <c r="J382" s="166"/>
      <c r="K382" s="166"/>
      <c r="L382" s="166"/>
      <c r="P382" s="220"/>
      <c r="W382" s="5"/>
      <c r="X382" s="5"/>
      <c r="AE382" s="220"/>
      <c r="AL382" s="5"/>
      <c r="AM382" s="5"/>
      <c r="AT382" s="220"/>
      <c r="BA382" s="5"/>
      <c r="BB382" s="5"/>
    </row>
    <row r="383">
      <c r="A383" s="198"/>
      <c r="B383" s="166"/>
      <c r="C383" s="166"/>
      <c r="D383" s="166"/>
      <c r="E383" s="166"/>
      <c r="F383" s="166"/>
      <c r="H383" s="181"/>
      <c r="I383" s="181"/>
      <c r="J383" s="166"/>
      <c r="K383" s="166"/>
      <c r="L383" s="166"/>
      <c r="P383" s="220"/>
      <c r="W383" s="5"/>
      <c r="X383" s="5"/>
      <c r="AE383" s="220"/>
      <c r="AL383" s="5"/>
      <c r="AM383" s="5"/>
      <c r="AT383" s="220"/>
      <c r="BA383" s="5"/>
      <c r="BB383" s="5"/>
    </row>
    <row r="384">
      <c r="A384" s="198"/>
      <c r="B384" s="166"/>
      <c r="C384" s="166"/>
      <c r="D384" s="166"/>
      <c r="E384" s="166"/>
      <c r="F384" s="166"/>
      <c r="H384" s="181"/>
      <c r="I384" s="181"/>
      <c r="J384" s="166"/>
      <c r="K384" s="166"/>
      <c r="L384" s="166"/>
      <c r="P384" s="220"/>
      <c r="W384" s="5"/>
      <c r="X384" s="5"/>
      <c r="AE384" s="220"/>
      <c r="AL384" s="5"/>
      <c r="AM384" s="5"/>
      <c r="AT384" s="220"/>
      <c r="BA384" s="5"/>
      <c r="BB384" s="5"/>
    </row>
    <row r="385">
      <c r="A385" s="198"/>
      <c r="B385" s="166"/>
      <c r="C385" s="166"/>
      <c r="D385" s="166"/>
      <c r="E385" s="166"/>
      <c r="F385" s="166"/>
      <c r="H385" s="181"/>
      <c r="I385" s="181"/>
      <c r="J385" s="166"/>
      <c r="K385" s="166"/>
      <c r="L385" s="166"/>
      <c r="P385" s="220"/>
      <c r="W385" s="5"/>
      <c r="X385" s="5"/>
      <c r="AE385" s="220"/>
      <c r="AL385" s="5"/>
      <c r="AM385" s="5"/>
      <c r="AT385" s="220"/>
      <c r="BA385" s="5"/>
      <c r="BB385" s="5"/>
    </row>
    <row r="386">
      <c r="A386" s="198"/>
      <c r="B386" s="166"/>
      <c r="C386" s="166"/>
      <c r="D386" s="166"/>
      <c r="E386" s="166"/>
      <c r="F386" s="166"/>
      <c r="H386" s="181"/>
      <c r="I386" s="181"/>
      <c r="J386" s="166"/>
      <c r="K386" s="166"/>
      <c r="L386" s="166"/>
      <c r="P386" s="220"/>
      <c r="W386" s="5"/>
      <c r="X386" s="5"/>
      <c r="AE386" s="220"/>
      <c r="AL386" s="5"/>
      <c r="AM386" s="5"/>
      <c r="AT386" s="220"/>
      <c r="BA386" s="5"/>
      <c r="BB386" s="5"/>
    </row>
    <row r="387">
      <c r="A387" s="198"/>
      <c r="B387" s="166"/>
      <c r="C387" s="166"/>
      <c r="D387" s="166"/>
      <c r="E387" s="166"/>
      <c r="F387" s="166"/>
      <c r="H387" s="181"/>
      <c r="I387" s="181"/>
      <c r="J387" s="166"/>
      <c r="K387" s="166"/>
      <c r="L387" s="166"/>
      <c r="P387" s="220"/>
      <c r="W387" s="5"/>
      <c r="X387" s="5"/>
      <c r="AE387" s="220"/>
      <c r="AL387" s="5"/>
      <c r="AM387" s="5"/>
      <c r="AT387" s="220"/>
      <c r="BA387" s="5"/>
      <c r="BB387" s="5"/>
    </row>
    <row r="388">
      <c r="A388" s="198"/>
      <c r="B388" s="166"/>
      <c r="C388" s="166"/>
      <c r="D388" s="166"/>
      <c r="E388" s="166"/>
      <c r="F388" s="166"/>
      <c r="H388" s="181"/>
      <c r="I388" s="181"/>
      <c r="J388" s="166"/>
      <c r="K388" s="166"/>
      <c r="L388" s="166"/>
      <c r="P388" s="220"/>
      <c r="W388" s="5"/>
      <c r="X388" s="5"/>
      <c r="AE388" s="220"/>
      <c r="AL388" s="5"/>
      <c r="AM388" s="5"/>
      <c r="AT388" s="220"/>
      <c r="BA388" s="5"/>
      <c r="BB388" s="5"/>
    </row>
    <row r="389">
      <c r="A389" s="198"/>
      <c r="B389" s="166"/>
      <c r="C389" s="166"/>
      <c r="D389" s="166"/>
      <c r="E389" s="166"/>
      <c r="F389" s="166"/>
      <c r="H389" s="181"/>
      <c r="I389" s="181"/>
      <c r="J389" s="166"/>
      <c r="K389" s="166"/>
      <c r="L389" s="166"/>
      <c r="P389" s="220"/>
      <c r="W389" s="5"/>
      <c r="X389" s="5"/>
      <c r="AE389" s="220"/>
      <c r="AL389" s="5"/>
      <c r="AM389" s="5"/>
      <c r="AT389" s="220"/>
      <c r="BA389" s="5"/>
      <c r="BB389" s="5"/>
    </row>
    <row r="390">
      <c r="A390" s="198"/>
      <c r="B390" s="166"/>
      <c r="C390" s="166"/>
      <c r="D390" s="166"/>
      <c r="E390" s="166"/>
      <c r="F390" s="166"/>
      <c r="H390" s="181"/>
      <c r="I390" s="181"/>
      <c r="J390" s="166"/>
      <c r="K390" s="166"/>
      <c r="L390" s="166"/>
      <c r="P390" s="220"/>
      <c r="W390" s="5"/>
      <c r="X390" s="5"/>
      <c r="AE390" s="220"/>
      <c r="AL390" s="5"/>
      <c r="AM390" s="5"/>
      <c r="AT390" s="220"/>
      <c r="BA390" s="5"/>
      <c r="BB390" s="5"/>
    </row>
    <row r="391">
      <c r="A391" s="198"/>
      <c r="B391" s="166"/>
      <c r="C391" s="166"/>
      <c r="D391" s="166"/>
      <c r="E391" s="166"/>
      <c r="F391" s="166"/>
      <c r="H391" s="181"/>
      <c r="I391" s="181"/>
      <c r="J391" s="166"/>
      <c r="K391" s="166"/>
      <c r="L391" s="166"/>
      <c r="P391" s="220"/>
      <c r="W391" s="5"/>
      <c r="X391" s="5"/>
      <c r="AE391" s="220"/>
      <c r="AL391" s="5"/>
      <c r="AM391" s="5"/>
      <c r="AT391" s="220"/>
      <c r="BA391" s="5"/>
      <c r="BB391" s="5"/>
    </row>
    <row r="392">
      <c r="A392" s="198"/>
      <c r="B392" s="166"/>
      <c r="C392" s="166"/>
      <c r="D392" s="166"/>
      <c r="E392" s="166"/>
      <c r="F392" s="166"/>
      <c r="H392" s="181"/>
      <c r="I392" s="181"/>
      <c r="J392" s="166"/>
      <c r="K392" s="166"/>
      <c r="L392" s="166"/>
      <c r="P392" s="220"/>
      <c r="W392" s="5"/>
      <c r="X392" s="5"/>
      <c r="AE392" s="220"/>
      <c r="AL392" s="5"/>
      <c r="AM392" s="5"/>
      <c r="AT392" s="220"/>
      <c r="BA392" s="5"/>
      <c r="BB392" s="5"/>
    </row>
    <row r="393">
      <c r="A393" s="198"/>
      <c r="B393" s="166"/>
      <c r="C393" s="166"/>
      <c r="D393" s="166"/>
      <c r="E393" s="166"/>
      <c r="F393" s="166"/>
      <c r="H393" s="181"/>
      <c r="I393" s="181"/>
      <c r="J393" s="166"/>
      <c r="K393" s="166"/>
      <c r="L393" s="166"/>
      <c r="P393" s="220"/>
      <c r="W393" s="5"/>
      <c r="X393" s="5"/>
      <c r="AE393" s="220"/>
      <c r="AL393" s="5"/>
      <c r="AM393" s="5"/>
      <c r="AT393" s="220"/>
      <c r="BA393" s="5"/>
      <c r="BB393" s="5"/>
    </row>
    <row r="394">
      <c r="A394" s="198"/>
      <c r="B394" s="166"/>
      <c r="C394" s="166"/>
      <c r="D394" s="166"/>
      <c r="E394" s="166"/>
      <c r="F394" s="166"/>
      <c r="H394" s="181"/>
      <c r="I394" s="181"/>
      <c r="J394" s="166"/>
      <c r="K394" s="166"/>
      <c r="L394" s="166"/>
      <c r="P394" s="220"/>
      <c r="W394" s="5"/>
      <c r="X394" s="5"/>
      <c r="AE394" s="220"/>
      <c r="AL394" s="5"/>
      <c r="AM394" s="5"/>
      <c r="AT394" s="220"/>
      <c r="BA394" s="5"/>
      <c r="BB394" s="5"/>
    </row>
    <row r="395">
      <c r="A395" s="198"/>
      <c r="B395" s="166"/>
      <c r="C395" s="166"/>
      <c r="D395" s="166"/>
      <c r="E395" s="166"/>
      <c r="F395" s="166"/>
      <c r="H395" s="181"/>
      <c r="I395" s="181"/>
      <c r="J395" s="166"/>
      <c r="K395" s="166"/>
      <c r="L395" s="166"/>
      <c r="P395" s="220"/>
      <c r="W395" s="5"/>
      <c r="X395" s="5"/>
      <c r="AE395" s="220"/>
      <c r="AL395" s="5"/>
      <c r="AM395" s="5"/>
      <c r="AT395" s="220"/>
      <c r="BA395" s="5"/>
      <c r="BB395" s="5"/>
    </row>
    <row r="396">
      <c r="A396" s="198"/>
      <c r="B396" s="166"/>
      <c r="C396" s="166"/>
      <c r="D396" s="166"/>
      <c r="E396" s="166"/>
      <c r="F396" s="166"/>
      <c r="H396" s="181"/>
      <c r="I396" s="181"/>
      <c r="J396" s="166"/>
      <c r="K396" s="166"/>
      <c r="L396" s="166"/>
      <c r="P396" s="220"/>
      <c r="W396" s="5"/>
      <c r="X396" s="5"/>
      <c r="AE396" s="220"/>
      <c r="AL396" s="5"/>
      <c r="AM396" s="5"/>
      <c r="AT396" s="220"/>
      <c r="BA396" s="5"/>
      <c r="BB396" s="5"/>
    </row>
    <row r="397">
      <c r="A397" s="198"/>
      <c r="B397" s="166"/>
      <c r="C397" s="166"/>
      <c r="D397" s="166"/>
      <c r="E397" s="166"/>
      <c r="F397" s="166"/>
      <c r="H397" s="181"/>
      <c r="I397" s="181"/>
      <c r="J397" s="166"/>
      <c r="K397" s="166"/>
      <c r="L397" s="166"/>
      <c r="P397" s="220"/>
      <c r="W397" s="5"/>
      <c r="X397" s="5"/>
      <c r="AE397" s="220"/>
      <c r="AL397" s="5"/>
      <c r="AM397" s="5"/>
      <c r="AT397" s="220"/>
      <c r="BA397" s="5"/>
      <c r="BB397" s="5"/>
    </row>
    <row r="398">
      <c r="A398" s="198"/>
      <c r="B398" s="166"/>
      <c r="C398" s="166"/>
      <c r="D398" s="166"/>
      <c r="E398" s="166"/>
      <c r="F398" s="166"/>
      <c r="H398" s="181"/>
      <c r="I398" s="181"/>
      <c r="J398" s="166"/>
      <c r="K398" s="166"/>
      <c r="L398" s="166"/>
      <c r="P398" s="220"/>
      <c r="W398" s="5"/>
      <c r="X398" s="5"/>
      <c r="AE398" s="220"/>
      <c r="AL398" s="5"/>
      <c r="AM398" s="5"/>
      <c r="AT398" s="220"/>
      <c r="BA398" s="5"/>
      <c r="BB398" s="5"/>
    </row>
    <row r="399">
      <c r="A399" s="198"/>
      <c r="B399" s="166"/>
      <c r="C399" s="166"/>
      <c r="D399" s="166"/>
      <c r="E399" s="166"/>
      <c r="F399" s="166"/>
      <c r="H399" s="181"/>
      <c r="I399" s="181"/>
      <c r="J399" s="166"/>
      <c r="K399" s="166"/>
      <c r="L399" s="166"/>
      <c r="P399" s="220"/>
      <c r="W399" s="5"/>
      <c r="X399" s="5"/>
      <c r="AE399" s="220"/>
      <c r="AL399" s="5"/>
      <c r="AM399" s="5"/>
      <c r="AT399" s="220"/>
      <c r="BA399" s="5"/>
      <c r="BB399" s="5"/>
    </row>
    <row r="400">
      <c r="A400" s="198"/>
      <c r="B400" s="166"/>
      <c r="C400" s="166"/>
      <c r="D400" s="166"/>
      <c r="E400" s="166"/>
      <c r="F400" s="166"/>
      <c r="H400" s="181"/>
      <c r="I400" s="181"/>
      <c r="J400" s="166"/>
      <c r="K400" s="166"/>
      <c r="L400" s="166"/>
      <c r="P400" s="220"/>
      <c r="W400" s="5"/>
      <c r="X400" s="5"/>
      <c r="AE400" s="220"/>
      <c r="AL400" s="5"/>
      <c r="AM400" s="5"/>
      <c r="AT400" s="220"/>
      <c r="BA400" s="5"/>
      <c r="BB400" s="5"/>
    </row>
    <row r="401">
      <c r="A401" s="198"/>
      <c r="B401" s="166"/>
      <c r="C401" s="166"/>
      <c r="D401" s="166"/>
      <c r="E401" s="166"/>
      <c r="F401" s="166"/>
      <c r="H401" s="181"/>
      <c r="I401" s="181"/>
      <c r="J401" s="166"/>
      <c r="K401" s="166"/>
      <c r="L401" s="166"/>
      <c r="P401" s="220"/>
      <c r="W401" s="5"/>
      <c r="X401" s="5"/>
      <c r="AE401" s="220"/>
      <c r="AL401" s="5"/>
      <c r="AM401" s="5"/>
      <c r="AT401" s="220"/>
      <c r="BA401" s="5"/>
      <c r="BB401" s="5"/>
    </row>
    <row r="402">
      <c r="A402" s="198"/>
      <c r="B402" s="166"/>
      <c r="C402" s="166"/>
      <c r="D402" s="166"/>
      <c r="E402" s="166"/>
      <c r="F402" s="166"/>
      <c r="H402" s="181"/>
      <c r="I402" s="181"/>
      <c r="J402" s="166"/>
      <c r="K402" s="166"/>
      <c r="L402" s="166"/>
      <c r="P402" s="220"/>
      <c r="W402" s="5"/>
      <c r="X402" s="5"/>
      <c r="AE402" s="220"/>
      <c r="AL402" s="5"/>
      <c r="AM402" s="5"/>
      <c r="AT402" s="220"/>
      <c r="BA402" s="5"/>
      <c r="BB402" s="5"/>
    </row>
    <row r="403">
      <c r="A403" s="198"/>
      <c r="B403" s="166"/>
      <c r="C403" s="166"/>
      <c r="D403" s="166"/>
      <c r="E403" s="166"/>
      <c r="F403" s="166"/>
      <c r="H403" s="181"/>
      <c r="I403" s="181"/>
      <c r="J403" s="166"/>
      <c r="K403" s="166"/>
      <c r="L403" s="166"/>
      <c r="P403" s="220"/>
      <c r="W403" s="5"/>
      <c r="X403" s="5"/>
      <c r="AE403" s="220"/>
      <c r="AL403" s="5"/>
      <c r="AM403" s="5"/>
      <c r="AT403" s="220"/>
      <c r="BA403" s="5"/>
      <c r="BB403" s="5"/>
    </row>
    <row r="404">
      <c r="A404" s="198"/>
      <c r="B404" s="166"/>
      <c r="C404" s="166"/>
      <c r="D404" s="166"/>
      <c r="E404" s="166"/>
      <c r="F404" s="166"/>
      <c r="H404" s="181"/>
      <c r="I404" s="181"/>
      <c r="J404" s="166"/>
      <c r="K404" s="166"/>
      <c r="L404" s="166"/>
      <c r="P404" s="220"/>
      <c r="W404" s="5"/>
      <c r="X404" s="5"/>
      <c r="AE404" s="220"/>
      <c r="AL404" s="5"/>
      <c r="AM404" s="5"/>
      <c r="AT404" s="220"/>
      <c r="BA404" s="5"/>
      <c r="BB404" s="5"/>
    </row>
    <row r="405">
      <c r="A405" s="198"/>
      <c r="B405" s="166"/>
      <c r="C405" s="166"/>
      <c r="D405" s="166"/>
      <c r="E405" s="166"/>
      <c r="F405" s="166"/>
      <c r="H405" s="181"/>
      <c r="I405" s="181"/>
      <c r="J405" s="166"/>
      <c r="K405" s="166"/>
      <c r="L405" s="166"/>
      <c r="P405" s="220"/>
      <c r="W405" s="5"/>
      <c r="X405" s="5"/>
      <c r="AE405" s="220"/>
      <c r="AL405" s="5"/>
      <c r="AM405" s="5"/>
      <c r="AT405" s="220"/>
      <c r="BA405" s="5"/>
      <c r="BB405" s="5"/>
    </row>
    <row r="406">
      <c r="A406" s="198"/>
      <c r="B406" s="166"/>
      <c r="C406" s="166"/>
      <c r="D406" s="166"/>
      <c r="E406" s="166"/>
      <c r="F406" s="166"/>
      <c r="H406" s="181"/>
      <c r="I406" s="181"/>
      <c r="J406" s="166"/>
      <c r="K406" s="166"/>
      <c r="L406" s="166"/>
      <c r="P406" s="220"/>
      <c r="W406" s="5"/>
      <c r="X406" s="5"/>
      <c r="AE406" s="220"/>
      <c r="AL406" s="5"/>
      <c r="AM406" s="5"/>
      <c r="AT406" s="220"/>
      <c r="BA406" s="5"/>
      <c r="BB406" s="5"/>
    </row>
    <row r="407">
      <c r="A407" s="198"/>
      <c r="B407" s="166"/>
      <c r="C407" s="166"/>
      <c r="D407" s="166"/>
      <c r="E407" s="166"/>
      <c r="F407" s="166"/>
      <c r="H407" s="181"/>
      <c r="I407" s="181"/>
      <c r="J407" s="166"/>
      <c r="K407" s="166"/>
      <c r="L407" s="166"/>
      <c r="P407" s="220"/>
      <c r="W407" s="5"/>
      <c r="X407" s="5"/>
      <c r="AE407" s="220"/>
      <c r="AL407" s="5"/>
      <c r="AM407" s="5"/>
      <c r="AT407" s="220"/>
      <c r="BA407" s="5"/>
      <c r="BB407" s="5"/>
    </row>
    <row r="408">
      <c r="A408" s="198"/>
      <c r="B408" s="166"/>
      <c r="C408" s="166"/>
      <c r="D408" s="166"/>
      <c r="E408" s="166"/>
      <c r="F408" s="166"/>
      <c r="H408" s="181"/>
      <c r="I408" s="181"/>
      <c r="J408" s="166"/>
      <c r="K408" s="166"/>
      <c r="L408" s="166"/>
      <c r="P408" s="220"/>
      <c r="W408" s="5"/>
      <c r="X408" s="5"/>
      <c r="AE408" s="220"/>
      <c r="AL408" s="5"/>
      <c r="AM408" s="5"/>
      <c r="AT408" s="220"/>
      <c r="BA408" s="5"/>
      <c r="BB408" s="5"/>
    </row>
    <row r="409">
      <c r="A409" s="198"/>
      <c r="B409" s="166"/>
      <c r="C409" s="166"/>
      <c r="D409" s="166"/>
      <c r="E409" s="166"/>
      <c r="F409" s="166"/>
      <c r="H409" s="181"/>
      <c r="I409" s="181"/>
      <c r="J409" s="166"/>
      <c r="K409" s="166"/>
      <c r="L409" s="166"/>
      <c r="P409" s="220"/>
      <c r="W409" s="5"/>
      <c r="X409" s="5"/>
      <c r="AE409" s="220"/>
      <c r="AL409" s="5"/>
      <c r="AM409" s="5"/>
      <c r="AT409" s="220"/>
      <c r="BA409" s="5"/>
      <c r="BB409" s="5"/>
    </row>
    <row r="410">
      <c r="A410" s="198"/>
      <c r="B410" s="166"/>
      <c r="C410" s="166"/>
      <c r="D410" s="166"/>
      <c r="E410" s="166"/>
      <c r="F410" s="166"/>
      <c r="H410" s="181"/>
      <c r="I410" s="181"/>
      <c r="J410" s="166"/>
      <c r="K410" s="166"/>
      <c r="L410" s="166"/>
      <c r="P410" s="220"/>
      <c r="W410" s="5"/>
      <c r="X410" s="5"/>
      <c r="AE410" s="220"/>
      <c r="AL410" s="5"/>
      <c r="AM410" s="5"/>
      <c r="AT410" s="220"/>
      <c r="BA410" s="5"/>
      <c r="BB410" s="5"/>
    </row>
    <row r="411">
      <c r="A411" s="198"/>
      <c r="B411" s="166"/>
      <c r="C411" s="166"/>
      <c r="D411" s="166"/>
      <c r="E411" s="166"/>
      <c r="F411" s="166"/>
      <c r="H411" s="181"/>
      <c r="I411" s="181"/>
      <c r="J411" s="166"/>
      <c r="K411" s="166"/>
      <c r="L411" s="166"/>
      <c r="P411" s="220"/>
      <c r="W411" s="5"/>
      <c r="X411" s="5"/>
      <c r="AE411" s="220"/>
      <c r="AL411" s="5"/>
      <c r="AM411" s="5"/>
      <c r="AT411" s="220"/>
      <c r="BA411" s="5"/>
      <c r="BB411" s="5"/>
    </row>
    <row r="412">
      <c r="A412" s="198"/>
      <c r="B412" s="166"/>
      <c r="C412" s="166"/>
      <c r="D412" s="166"/>
      <c r="E412" s="166"/>
      <c r="F412" s="166"/>
      <c r="H412" s="181"/>
      <c r="I412" s="181"/>
      <c r="J412" s="166"/>
      <c r="K412" s="166"/>
      <c r="L412" s="166"/>
      <c r="P412" s="220"/>
      <c r="W412" s="5"/>
      <c r="X412" s="5"/>
      <c r="AE412" s="220"/>
      <c r="AL412" s="5"/>
      <c r="AM412" s="5"/>
      <c r="AT412" s="220"/>
      <c r="BA412" s="5"/>
      <c r="BB412" s="5"/>
    </row>
    <row r="413">
      <c r="A413" s="198"/>
      <c r="B413" s="166"/>
      <c r="C413" s="166"/>
      <c r="D413" s="166"/>
      <c r="E413" s="166"/>
      <c r="F413" s="166"/>
      <c r="H413" s="181"/>
      <c r="I413" s="181"/>
      <c r="J413" s="166"/>
      <c r="K413" s="166"/>
      <c r="L413" s="166"/>
      <c r="P413" s="220"/>
      <c r="W413" s="5"/>
      <c r="X413" s="5"/>
      <c r="AE413" s="220"/>
      <c r="AL413" s="5"/>
      <c r="AM413" s="5"/>
      <c r="AT413" s="220"/>
      <c r="BA413" s="5"/>
      <c r="BB413" s="5"/>
    </row>
    <row r="414">
      <c r="A414" s="198"/>
      <c r="B414" s="166"/>
      <c r="C414" s="166"/>
      <c r="D414" s="166"/>
      <c r="E414" s="166"/>
      <c r="F414" s="166"/>
      <c r="H414" s="181"/>
      <c r="I414" s="181"/>
      <c r="J414" s="166"/>
      <c r="K414" s="166"/>
      <c r="L414" s="166"/>
      <c r="P414" s="220"/>
      <c r="W414" s="5"/>
      <c r="X414" s="5"/>
      <c r="AE414" s="220"/>
      <c r="AL414" s="5"/>
      <c r="AM414" s="5"/>
      <c r="AT414" s="220"/>
      <c r="BA414" s="5"/>
      <c r="BB414" s="5"/>
    </row>
    <row r="415">
      <c r="A415" s="198"/>
      <c r="B415" s="166"/>
      <c r="C415" s="166"/>
      <c r="D415" s="166"/>
      <c r="E415" s="166"/>
      <c r="F415" s="166"/>
      <c r="H415" s="181"/>
      <c r="I415" s="181"/>
      <c r="J415" s="166"/>
      <c r="K415" s="166"/>
      <c r="L415" s="166"/>
      <c r="P415" s="220"/>
      <c r="W415" s="5"/>
      <c r="X415" s="5"/>
      <c r="AE415" s="220"/>
      <c r="AL415" s="5"/>
      <c r="AM415" s="5"/>
      <c r="AT415" s="220"/>
      <c r="BA415" s="5"/>
      <c r="BB415" s="5"/>
    </row>
    <row r="416">
      <c r="A416" s="198"/>
      <c r="B416" s="166"/>
      <c r="C416" s="166"/>
      <c r="D416" s="166"/>
      <c r="E416" s="166"/>
      <c r="F416" s="166"/>
      <c r="H416" s="181"/>
      <c r="I416" s="181"/>
      <c r="J416" s="166"/>
      <c r="K416" s="166"/>
      <c r="L416" s="166"/>
      <c r="P416" s="220"/>
      <c r="W416" s="5"/>
      <c r="X416" s="5"/>
      <c r="AE416" s="220"/>
      <c r="AL416" s="5"/>
      <c r="AM416" s="5"/>
      <c r="AT416" s="220"/>
      <c r="BA416" s="5"/>
      <c r="BB416" s="5"/>
    </row>
    <row r="417">
      <c r="A417" s="198"/>
      <c r="B417" s="166"/>
      <c r="C417" s="166"/>
      <c r="D417" s="166"/>
      <c r="E417" s="166"/>
      <c r="F417" s="166"/>
      <c r="H417" s="181"/>
      <c r="I417" s="181"/>
      <c r="J417" s="166"/>
      <c r="K417" s="166"/>
      <c r="L417" s="166"/>
      <c r="P417" s="220"/>
      <c r="W417" s="5"/>
      <c r="X417" s="5"/>
      <c r="AE417" s="220"/>
      <c r="AL417" s="5"/>
      <c r="AM417" s="5"/>
      <c r="AT417" s="220"/>
      <c r="BA417" s="5"/>
      <c r="BB417" s="5"/>
    </row>
    <row r="418">
      <c r="A418" s="198"/>
      <c r="B418" s="166"/>
      <c r="C418" s="166"/>
      <c r="D418" s="166"/>
      <c r="E418" s="166"/>
      <c r="F418" s="166"/>
      <c r="H418" s="181"/>
      <c r="I418" s="181"/>
      <c r="J418" s="166"/>
      <c r="K418" s="166"/>
      <c r="L418" s="166"/>
      <c r="P418" s="220"/>
      <c r="W418" s="5"/>
      <c r="X418" s="5"/>
      <c r="AE418" s="220"/>
      <c r="AL418" s="5"/>
      <c r="AM418" s="5"/>
      <c r="AT418" s="220"/>
      <c r="BA418" s="5"/>
      <c r="BB418" s="5"/>
    </row>
    <row r="419">
      <c r="A419" s="198"/>
      <c r="B419" s="166"/>
      <c r="C419" s="166"/>
      <c r="D419" s="166"/>
      <c r="E419" s="166"/>
      <c r="F419" s="166"/>
      <c r="H419" s="181"/>
      <c r="I419" s="181"/>
      <c r="J419" s="166"/>
      <c r="K419" s="166"/>
      <c r="L419" s="166"/>
      <c r="P419" s="220"/>
      <c r="W419" s="5"/>
      <c r="X419" s="5"/>
      <c r="AE419" s="220"/>
      <c r="AL419" s="5"/>
      <c r="AM419" s="5"/>
      <c r="AT419" s="220"/>
      <c r="BA419" s="5"/>
      <c r="BB419" s="5"/>
    </row>
    <row r="420">
      <c r="A420" s="198"/>
      <c r="B420" s="166"/>
      <c r="C420" s="166"/>
      <c r="D420" s="166"/>
      <c r="E420" s="166"/>
      <c r="F420" s="166"/>
      <c r="H420" s="181"/>
      <c r="I420" s="181"/>
      <c r="J420" s="166"/>
      <c r="K420" s="166"/>
      <c r="L420" s="166"/>
      <c r="P420" s="220"/>
      <c r="W420" s="5"/>
      <c r="X420" s="5"/>
      <c r="AE420" s="220"/>
      <c r="AL420" s="5"/>
      <c r="AM420" s="5"/>
      <c r="AT420" s="220"/>
      <c r="BA420" s="5"/>
      <c r="BB420" s="5"/>
    </row>
    <row r="421">
      <c r="A421" s="198"/>
      <c r="B421" s="166"/>
      <c r="C421" s="166"/>
      <c r="D421" s="166"/>
      <c r="E421" s="166"/>
      <c r="F421" s="166"/>
      <c r="H421" s="181"/>
      <c r="I421" s="181"/>
      <c r="J421" s="166"/>
      <c r="K421" s="166"/>
      <c r="L421" s="166"/>
      <c r="P421" s="220"/>
      <c r="W421" s="5"/>
      <c r="X421" s="5"/>
      <c r="AE421" s="220"/>
      <c r="AL421" s="5"/>
      <c r="AM421" s="5"/>
      <c r="AT421" s="220"/>
      <c r="BA421" s="5"/>
      <c r="BB421" s="5"/>
    </row>
    <row r="422">
      <c r="A422" s="198"/>
      <c r="B422" s="166"/>
      <c r="C422" s="166"/>
      <c r="D422" s="166"/>
      <c r="E422" s="166"/>
      <c r="F422" s="166"/>
      <c r="H422" s="181"/>
      <c r="I422" s="181"/>
      <c r="J422" s="166"/>
      <c r="K422" s="166"/>
      <c r="L422" s="166"/>
      <c r="P422" s="220"/>
      <c r="W422" s="5"/>
      <c r="X422" s="5"/>
      <c r="AE422" s="220"/>
      <c r="AL422" s="5"/>
      <c r="AM422" s="5"/>
      <c r="AT422" s="220"/>
      <c r="BA422" s="5"/>
      <c r="BB422" s="5"/>
    </row>
    <row r="423">
      <c r="A423" s="198"/>
      <c r="B423" s="166"/>
      <c r="C423" s="166"/>
      <c r="D423" s="166"/>
      <c r="E423" s="166"/>
      <c r="F423" s="166"/>
      <c r="H423" s="181"/>
      <c r="I423" s="181"/>
      <c r="J423" s="166"/>
      <c r="K423" s="166"/>
      <c r="L423" s="166"/>
      <c r="P423" s="220"/>
      <c r="W423" s="5"/>
      <c r="X423" s="5"/>
      <c r="AE423" s="220"/>
      <c r="AL423" s="5"/>
      <c r="AM423" s="5"/>
      <c r="AT423" s="220"/>
      <c r="BA423" s="5"/>
      <c r="BB423" s="5"/>
    </row>
    <row r="424">
      <c r="A424" s="198"/>
      <c r="B424" s="166"/>
      <c r="C424" s="166"/>
      <c r="D424" s="166"/>
      <c r="E424" s="166"/>
      <c r="F424" s="166"/>
      <c r="H424" s="181"/>
      <c r="I424" s="181"/>
      <c r="J424" s="166"/>
      <c r="K424" s="166"/>
      <c r="L424" s="166"/>
      <c r="P424" s="220"/>
      <c r="W424" s="5"/>
      <c r="X424" s="5"/>
      <c r="AE424" s="220"/>
      <c r="AL424" s="5"/>
      <c r="AM424" s="5"/>
      <c r="AT424" s="220"/>
      <c r="BA424" s="5"/>
      <c r="BB424" s="5"/>
    </row>
    <row r="425">
      <c r="A425" s="198"/>
      <c r="B425" s="166"/>
      <c r="C425" s="166"/>
      <c r="D425" s="166"/>
      <c r="E425" s="166"/>
      <c r="F425" s="166"/>
      <c r="H425" s="181"/>
      <c r="I425" s="181"/>
      <c r="J425" s="166"/>
      <c r="K425" s="166"/>
      <c r="L425" s="166"/>
      <c r="P425" s="220"/>
      <c r="W425" s="5"/>
      <c r="X425" s="5"/>
      <c r="AE425" s="220"/>
      <c r="AL425" s="5"/>
      <c r="AM425" s="5"/>
      <c r="AT425" s="220"/>
      <c r="BA425" s="5"/>
      <c r="BB425" s="5"/>
    </row>
    <row r="426">
      <c r="A426" s="198"/>
      <c r="B426" s="166"/>
      <c r="C426" s="166"/>
      <c r="D426" s="166"/>
      <c r="E426" s="166"/>
      <c r="F426" s="166"/>
      <c r="H426" s="181"/>
      <c r="I426" s="181"/>
      <c r="J426" s="166"/>
      <c r="K426" s="166"/>
      <c r="L426" s="166"/>
      <c r="P426" s="220"/>
      <c r="W426" s="5"/>
      <c r="X426" s="5"/>
      <c r="AE426" s="220"/>
      <c r="AL426" s="5"/>
      <c r="AM426" s="5"/>
      <c r="AT426" s="220"/>
      <c r="BA426" s="5"/>
      <c r="BB426" s="5"/>
    </row>
    <row r="427">
      <c r="A427" s="198"/>
      <c r="B427" s="166"/>
      <c r="C427" s="166"/>
      <c r="D427" s="166"/>
      <c r="E427" s="166"/>
      <c r="F427" s="166"/>
      <c r="H427" s="181"/>
      <c r="I427" s="181"/>
      <c r="J427" s="166"/>
      <c r="K427" s="166"/>
      <c r="L427" s="166"/>
      <c r="P427" s="220"/>
      <c r="W427" s="5"/>
      <c r="X427" s="5"/>
      <c r="AE427" s="220"/>
      <c r="AL427" s="5"/>
      <c r="AM427" s="5"/>
      <c r="AT427" s="220"/>
      <c r="BA427" s="5"/>
      <c r="BB427" s="5"/>
    </row>
    <row r="428">
      <c r="A428" s="198"/>
      <c r="B428" s="166"/>
      <c r="C428" s="166"/>
      <c r="D428" s="166"/>
      <c r="E428" s="166"/>
      <c r="F428" s="166"/>
      <c r="H428" s="181"/>
      <c r="I428" s="181"/>
      <c r="J428" s="166"/>
      <c r="K428" s="166"/>
      <c r="L428" s="166"/>
      <c r="P428" s="220"/>
      <c r="W428" s="5"/>
      <c r="X428" s="5"/>
      <c r="AE428" s="220"/>
      <c r="AL428" s="5"/>
      <c r="AM428" s="5"/>
      <c r="AT428" s="220"/>
      <c r="BA428" s="5"/>
      <c r="BB428" s="5"/>
    </row>
    <row r="429">
      <c r="A429" s="198"/>
      <c r="B429" s="166"/>
      <c r="C429" s="166"/>
      <c r="D429" s="166"/>
      <c r="E429" s="166"/>
      <c r="F429" s="166"/>
      <c r="H429" s="181"/>
      <c r="I429" s="181"/>
      <c r="J429" s="166"/>
      <c r="K429" s="166"/>
      <c r="L429" s="166"/>
      <c r="P429" s="220"/>
      <c r="W429" s="5"/>
      <c r="X429" s="5"/>
      <c r="AE429" s="220"/>
      <c r="AL429" s="5"/>
      <c r="AM429" s="5"/>
      <c r="AT429" s="220"/>
      <c r="BA429" s="5"/>
      <c r="BB429" s="5"/>
    </row>
    <row r="430">
      <c r="A430" s="198"/>
      <c r="B430" s="166"/>
      <c r="C430" s="166"/>
      <c r="D430" s="166"/>
      <c r="E430" s="166"/>
      <c r="F430" s="166"/>
      <c r="H430" s="181"/>
      <c r="I430" s="181"/>
      <c r="J430" s="166"/>
      <c r="K430" s="166"/>
      <c r="L430" s="166"/>
      <c r="P430" s="220"/>
      <c r="W430" s="5"/>
      <c r="X430" s="5"/>
      <c r="AE430" s="220"/>
      <c r="AL430" s="5"/>
      <c r="AM430" s="5"/>
      <c r="AT430" s="220"/>
      <c r="BA430" s="5"/>
      <c r="BB430" s="5"/>
    </row>
    <row r="431">
      <c r="A431" s="198"/>
      <c r="B431" s="166"/>
      <c r="C431" s="166"/>
      <c r="D431" s="166"/>
      <c r="E431" s="166"/>
      <c r="F431" s="166"/>
      <c r="H431" s="181"/>
      <c r="I431" s="181"/>
      <c r="J431" s="166"/>
      <c r="K431" s="166"/>
      <c r="L431" s="166"/>
      <c r="P431" s="220"/>
      <c r="W431" s="5"/>
      <c r="X431" s="5"/>
      <c r="AE431" s="220"/>
      <c r="AL431" s="5"/>
      <c r="AM431" s="5"/>
      <c r="AT431" s="220"/>
      <c r="BA431" s="5"/>
      <c r="BB431" s="5"/>
    </row>
    <row r="432">
      <c r="A432" s="198"/>
      <c r="B432" s="166"/>
      <c r="C432" s="166"/>
      <c r="D432" s="166"/>
      <c r="E432" s="166"/>
      <c r="F432" s="166"/>
      <c r="H432" s="181"/>
      <c r="I432" s="181"/>
      <c r="J432" s="166"/>
      <c r="K432" s="166"/>
      <c r="L432" s="166"/>
      <c r="P432" s="220"/>
      <c r="W432" s="5"/>
      <c r="X432" s="5"/>
      <c r="AE432" s="220"/>
      <c r="AL432" s="5"/>
      <c r="AM432" s="5"/>
      <c r="AT432" s="220"/>
      <c r="BA432" s="5"/>
      <c r="BB432" s="5"/>
    </row>
    <row r="433">
      <c r="A433" s="198"/>
      <c r="B433" s="166"/>
      <c r="C433" s="166"/>
      <c r="D433" s="166"/>
      <c r="E433" s="166"/>
      <c r="F433" s="166"/>
      <c r="H433" s="181"/>
      <c r="I433" s="181"/>
      <c r="J433" s="166"/>
      <c r="K433" s="166"/>
      <c r="L433" s="166"/>
      <c r="P433" s="220"/>
      <c r="W433" s="5"/>
      <c r="X433" s="5"/>
      <c r="AE433" s="220"/>
      <c r="AL433" s="5"/>
      <c r="AM433" s="5"/>
      <c r="AT433" s="220"/>
      <c r="BA433" s="5"/>
      <c r="BB433" s="5"/>
    </row>
    <row r="434">
      <c r="A434" s="198"/>
      <c r="B434" s="166"/>
      <c r="C434" s="166"/>
      <c r="D434" s="166"/>
      <c r="E434" s="166"/>
      <c r="F434" s="166"/>
      <c r="H434" s="181"/>
      <c r="I434" s="181"/>
      <c r="J434" s="166"/>
      <c r="K434" s="166"/>
      <c r="L434" s="166"/>
      <c r="P434" s="220"/>
      <c r="W434" s="5"/>
      <c r="X434" s="5"/>
      <c r="AE434" s="220"/>
      <c r="AL434" s="5"/>
      <c r="AM434" s="5"/>
      <c r="AT434" s="220"/>
      <c r="BA434" s="5"/>
      <c r="BB434" s="5"/>
    </row>
    <row r="435">
      <c r="A435" s="198"/>
      <c r="B435" s="166"/>
      <c r="C435" s="166"/>
      <c r="D435" s="166"/>
      <c r="E435" s="166"/>
      <c r="F435" s="166"/>
      <c r="H435" s="181"/>
      <c r="I435" s="181"/>
      <c r="J435" s="166"/>
      <c r="K435" s="166"/>
      <c r="L435" s="166"/>
      <c r="P435" s="220"/>
      <c r="W435" s="5"/>
      <c r="X435" s="5"/>
      <c r="AE435" s="220"/>
      <c r="AL435" s="5"/>
      <c r="AM435" s="5"/>
      <c r="AT435" s="220"/>
      <c r="BA435" s="5"/>
      <c r="BB435" s="5"/>
    </row>
    <row r="436">
      <c r="A436" s="198"/>
      <c r="B436" s="166"/>
      <c r="C436" s="166"/>
      <c r="D436" s="166"/>
      <c r="E436" s="166"/>
      <c r="F436" s="166"/>
      <c r="H436" s="181"/>
      <c r="I436" s="181"/>
      <c r="J436" s="166"/>
      <c r="K436" s="166"/>
      <c r="L436" s="166"/>
      <c r="P436" s="220"/>
      <c r="W436" s="5"/>
      <c r="X436" s="5"/>
      <c r="AE436" s="220"/>
      <c r="AL436" s="5"/>
      <c r="AM436" s="5"/>
      <c r="AT436" s="220"/>
      <c r="BA436" s="5"/>
      <c r="BB436" s="5"/>
    </row>
    <row r="437">
      <c r="A437" s="198"/>
      <c r="B437" s="166"/>
      <c r="C437" s="166"/>
      <c r="D437" s="166"/>
      <c r="E437" s="166"/>
      <c r="F437" s="166"/>
      <c r="H437" s="181"/>
      <c r="I437" s="181"/>
      <c r="J437" s="166"/>
      <c r="K437" s="166"/>
      <c r="L437" s="166"/>
      <c r="P437" s="220"/>
      <c r="W437" s="5"/>
      <c r="X437" s="5"/>
      <c r="AE437" s="220"/>
      <c r="AL437" s="5"/>
      <c r="AM437" s="5"/>
      <c r="AT437" s="220"/>
      <c r="BA437" s="5"/>
      <c r="BB437" s="5"/>
    </row>
    <row r="438">
      <c r="A438" s="198"/>
      <c r="B438" s="166"/>
      <c r="C438" s="166"/>
      <c r="D438" s="166"/>
      <c r="E438" s="166"/>
      <c r="F438" s="166"/>
      <c r="H438" s="181"/>
      <c r="I438" s="181"/>
      <c r="J438" s="166"/>
      <c r="K438" s="166"/>
      <c r="L438" s="166"/>
      <c r="P438" s="220"/>
      <c r="W438" s="5"/>
      <c r="X438" s="5"/>
      <c r="AE438" s="220"/>
      <c r="AL438" s="5"/>
      <c r="AM438" s="5"/>
      <c r="AT438" s="220"/>
      <c r="BA438" s="5"/>
      <c r="BB438" s="5"/>
    </row>
    <row r="439">
      <c r="A439" s="198"/>
      <c r="B439" s="166"/>
      <c r="C439" s="166"/>
      <c r="D439" s="166"/>
      <c r="E439" s="166"/>
      <c r="F439" s="166"/>
      <c r="H439" s="181"/>
      <c r="I439" s="181"/>
      <c r="J439" s="166"/>
      <c r="K439" s="166"/>
      <c r="L439" s="166"/>
      <c r="P439" s="220"/>
      <c r="W439" s="5"/>
      <c r="X439" s="5"/>
      <c r="AE439" s="220"/>
      <c r="AL439" s="5"/>
      <c r="AM439" s="5"/>
      <c r="AT439" s="220"/>
      <c r="BA439" s="5"/>
      <c r="BB439" s="5"/>
    </row>
    <row r="440">
      <c r="A440" s="198"/>
      <c r="B440" s="166"/>
      <c r="C440" s="166"/>
      <c r="D440" s="166"/>
      <c r="E440" s="166"/>
      <c r="F440" s="166"/>
      <c r="H440" s="181"/>
      <c r="I440" s="181"/>
      <c r="J440" s="166"/>
      <c r="K440" s="166"/>
      <c r="L440" s="166"/>
      <c r="P440" s="220"/>
      <c r="W440" s="5"/>
      <c r="X440" s="5"/>
      <c r="AE440" s="220"/>
      <c r="AL440" s="5"/>
      <c r="AM440" s="5"/>
      <c r="AT440" s="220"/>
      <c r="BA440" s="5"/>
      <c r="BB440" s="5"/>
    </row>
    <row r="441">
      <c r="A441" s="198"/>
      <c r="B441" s="166"/>
      <c r="C441" s="166"/>
      <c r="D441" s="166"/>
      <c r="E441" s="166"/>
      <c r="F441" s="166"/>
      <c r="H441" s="181"/>
      <c r="I441" s="181"/>
      <c r="J441" s="166"/>
      <c r="K441" s="166"/>
      <c r="L441" s="166"/>
      <c r="P441" s="220"/>
      <c r="W441" s="5"/>
      <c r="X441" s="5"/>
      <c r="AE441" s="220"/>
      <c r="AL441" s="5"/>
      <c r="AM441" s="5"/>
      <c r="AT441" s="220"/>
      <c r="BA441" s="5"/>
      <c r="BB441" s="5"/>
    </row>
    <row r="442">
      <c r="A442" s="198"/>
      <c r="B442" s="166"/>
      <c r="C442" s="166"/>
      <c r="D442" s="166"/>
      <c r="E442" s="166"/>
      <c r="F442" s="166"/>
      <c r="H442" s="181"/>
      <c r="I442" s="181"/>
      <c r="J442" s="166"/>
      <c r="K442" s="166"/>
      <c r="L442" s="166"/>
      <c r="P442" s="220"/>
      <c r="W442" s="5"/>
      <c r="X442" s="5"/>
      <c r="AE442" s="220"/>
      <c r="AL442" s="5"/>
      <c r="AM442" s="5"/>
      <c r="AT442" s="220"/>
      <c r="BA442" s="5"/>
      <c r="BB442" s="5"/>
    </row>
    <row r="443">
      <c r="A443" s="198"/>
      <c r="B443" s="166"/>
      <c r="C443" s="166"/>
      <c r="D443" s="166"/>
      <c r="E443" s="166"/>
      <c r="F443" s="166"/>
      <c r="H443" s="181"/>
      <c r="I443" s="181"/>
      <c r="J443" s="166"/>
      <c r="K443" s="166"/>
      <c r="L443" s="166"/>
      <c r="P443" s="220"/>
      <c r="W443" s="5"/>
      <c r="X443" s="5"/>
      <c r="AE443" s="220"/>
      <c r="AL443" s="5"/>
      <c r="AM443" s="5"/>
      <c r="AT443" s="220"/>
      <c r="BA443" s="5"/>
      <c r="BB443" s="5"/>
    </row>
    <row r="444">
      <c r="A444" s="198"/>
      <c r="B444" s="166"/>
      <c r="C444" s="166"/>
      <c r="D444" s="166"/>
      <c r="E444" s="166"/>
      <c r="F444" s="166"/>
      <c r="H444" s="181"/>
      <c r="I444" s="181"/>
      <c r="J444" s="166"/>
      <c r="K444" s="166"/>
      <c r="L444" s="166"/>
      <c r="P444" s="220"/>
      <c r="W444" s="5"/>
      <c r="X444" s="5"/>
      <c r="AE444" s="220"/>
      <c r="AL444" s="5"/>
      <c r="AM444" s="5"/>
      <c r="AT444" s="220"/>
      <c r="BA444" s="5"/>
      <c r="BB444" s="5"/>
    </row>
    <row r="445">
      <c r="A445" s="198"/>
      <c r="B445" s="166"/>
      <c r="C445" s="166"/>
      <c r="D445" s="166"/>
      <c r="E445" s="166"/>
      <c r="F445" s="166"/>
      <c r="H445" s="181"/>
      <c r="I445" s="181"/>
      <c r="J445" s="166"/>
      <c r="K445" s="166"/>
      <c r="L445" s="166"/>
      <c r="P445" s="220"/>
      <c r="W445" s="5"/>
      <c r="X445" s="5"/>
      <c r="AE445" s="220"/>
      <c r="AL445" s="5"/>
      <c r="AM445" s="5"/>
      <c r="AT445" s="220"/>
      <c r="BA445" s="5"/>
      <c r="BB445" s="5"/>
    </row>
    <row r="446">
      <c r="A446" s="198"/>
      <c r="B446" s="166"/>
      <c r="C446" s="166"/>
      <c r="D446" s="166"/>
      <c r="E446" s="166"/>
      <c r="F446" s="166"/>
      <c r="H446" s="181"/>
      <c r="I446" s="181"/>
      <c r="J446" s="166"/>
      <c r="K446" s="166"/>
      <c r="L446" s="166"/>
      <c r="P446" s="220"/>
      <c r="W446" s="5"/>
      <c r="X446" s="5"/>
      <c r="AE446" s="220"/>
      <c r="AL446" s="5"/>
      <c r="AM446" s="5"/>
      <c r="AT446" s="220"/>
      <c r="BA446" s="5"/>
      <c r="BB446" s="5"/>
    </row>
    <row r="447">
      <c r="A447" s="198"/>
      <c r="B447" s="166"/>
      <c r="C447" s="166"/>
      <c r="D447" s="166"/>
      <c r="E447" s="166"/>
      <c r="F447" s="166"/>
      <c r="H447" s="181"/>
      <c r="I447" s="181"/>
      <c r="J447" s="166"/>
      <c r="K447" s="166"/>
      <c r="L447" s="166"/>
      <c r="P447" s="220"/>
      <c r="W447" s="5"/>
      <c r="X447" s="5"/>
      <c r="AE447" s="220"/>
      <c r="AL447" s="5"/>
      <c r="AM447" s="5"/>
      <c r="AT447" s="220"/>
      <c r="BA447" s="5"/>
      <c r="BB447" s="5"/>
    </row>
    <row r="448">
      <c r="A448" s="198"/>
      <c r="B448" s="166"/>
      <c r="C448" s="166"/>
      <c r="D448" s="166"/>
      <c r="E448" s="166"/>
      <c r="F448" s="166"/>
      <c r="H448" s="181"/>
      <c r="I448" s="181"/>
      <c r="J448" s="166"/>
      <c r="K448" s="166"/>
      <c r="L448" s="166"/>
      <c r="P448" s="220"/>
      <c r="W448" s="5"/>
      <c r="X448" s="5"/>
      <c r="AE448" s="220"/>
      <c r="AL448" s="5"/>
      <c r="AM448" s="5"/>
      <c r="AT448" s="220"/>
      <c r="BA448" s="5"/>
      <c r="BB448" s="5"/>
    </row>
    <row r="449">
      <c r="A449" s="198"/>
      <c r="B449" s="166"/>
      <c r="C449" s="166"/>
      <c r="D449" s="166"/>
      <c r="E449" s="166"/>
      <c r="F449" s="166"/>
      <c r="H449" s="181"/>
      <c r="I449" s="181"/>
      <c r="J449" s="166"/>
      <c r="K449" s="166"/>
      <c r="L449" s="166"/>
      <c r="P449" s="220"/>
      <c r="W449" s="5"/>
      <c r="X449" s="5"/>
      <c r="AE449" s="220"/>
      <c r="AL449" s="5"/>
      <c r="AM449" s="5"/>
      <c r="AT449" s="220"/>
      <c r="BA449" s="5"/>
      <c r="BB449" s="5"/>
    </row>
    <row r="450">
      <c r="A450" s="198"/>
      <c r="B450" s="166"/>
      <c r="C450" s="166"/>
      <c r="D450" s="166"/>
      <c r="E450" s="166"/>
      <c r="F450" s="166"/>
      <c r="H450" s="181"/>
      <c r="I450" s="181"/>
      <c r="J450" s="166"/>
      <c r="K450" s="166"/>
      <c r="L450" s="166"/>
      <c r="P450" s="220"/>
      <c r="W450" s="5"/>
      <c r="X450" s="5"/>
      <c r="AE450" s="220"/>
      <c r="AL450" s="5"/>
      <c r="AM450" s="5"/>
      <c r="AT450" s="220"/>
      <c r="BA450" s="5"/>
      <c r="BB450" s="5"/>
    </row>
    <row r="451">
      <c r="A451" s="198"/>
      <c r="B451" s="166"/>
      <c r="C451" s="166"/>
      <c r="D451" s="166"/>
      <c r="E451" s="166"/>
      <c r="F451" s="166"/>
      <c r="H451" s="181"/>
      <c r="I451" s="181"/>
      <c r="J451" s="166"/>
      <c r="K451" s="166"/>
      <c r="L451" s="166"/>
      <c r="P451" s="220"/>
      <c r="W451" s="5"/>
      <c r="X451" s="5"/>
      <c r="AE451" s="220"/>
      <c r="AL451" s="5"/>
      <c r="AM451" s="5"/>
      <c r="AT451" s="220"/>
      <c r="BA451" s="5"/>
      <c r="BB451" s="5"/>
    </row>
    <row r="452">
      <c r="A452" s="198"/>
      <c r="B452" s="166"/>
      <c r="C452" s="166"/>
      <c r="D452" s="166"/>
      <c r="E452" s="166"/>
      <c r="F452" s="166"/>
      <c r="H452" s="181"/>
      <c r="I452" s="181"/>
      <c r="J452" s="166"/>
      <c r="K452" s="166"/>
      <c r="L452" s="166"/>
      <c r="P452" s="220"/>
      <c r="W452" s="5"/>
      <c r="X452" s="5"/>
      <c r="AE452" s="220"/>
      <c r="AL452" s="5"/>
      <c r="AM452" s="5"/>
      <c r="AT452" s="220"/>
      <c r="BA452" s="5"/>
      <c r="BB452" s="5"/>
    </row>
    <row r="453">
      <c r="A453" s="198"/>
      <c r="B453" s="166"/>
      <c r="C453" s="166"/>
      <c r="D453" s="166"/>
      <c r="E453" s="166"/>
      <c r="F453" s="166"/>
      <c r="H453" s="181"/>
      <c r="I453" s="181"/>
      <c r="J453" s="166"/>
      <c r="K453" s="166"/>
      <c r="L453" s="166"/>
      <c r="P453" s="220"/>
      <c r="W453" s="5"/>
      <c r="X453" s="5"/>
      <c r="AE453" s="220"/>
      <c r="AL453" s="5"/>
      <c r="AM453" s="5"/>
      <c r="AT453" s="220"/>
      <c r="BA453" s="5"/>
      <c r="BB453" s="5"/>
    </row>
    <row r="454">
      <c r="A454" s="198"/>
      <c r="B454" s="166"/>
      <c r="C454" s="166"/>
      <c r="D454" s="166"/>
      <c r="E454" s="166"/>
      <c r="F454" s="166"/>
      <c r="H454" s="181"/>
      <c r="I454" s="181"/>
      <c r="J454" s="166"/>
      <c r="K454" s="166"/>
      <c r="L454" s="166"/>
      <c r="P454" s="220"/>
      <c r="W454" s="5"/>
      <c r="X454" s="5"/>
      <c r="AE454" s="220"/>
      <c r="AL454" s="5"/>
      <c r="AM454" s="5"/>
      <c r="AT454" s="220"/>
      <c r="BA454" s="5"/>
      <c r="BB454" s="5"/>
    </row>
    <row r="455">
      <c r="A455" s="198"/>
      <c r="B455" s="166"/>
      <c r="C455" s="166"/>
      <c r="D455" s="166"/>
      <c r="E455" s="166"/>
      <c r="F455" s="166"/>
      <c r="H455" s="181"/>
      <c r="I455" s="181"/>
      <c r="J455" s="166"/>
      <c r="K455" s="166"/>
      <c r="L455" s="166"/>
      <c r="P455" s="220"/>
      <c r="W455" s="5"/>
      <c r="X455" s="5"/>
      <c r="AE455" s="220"/>
      <c r="AL455" s="5"/>
      <c r="AM455" s="5"/>
      <c r="AT455" s="220"/>
      <c r="BA455" s="5"/>
      <c r="BB455" s="5"/>
    </row>
    <row r="456">
      <c r="A456" s="198"/>
      <c r="B456" s="166"/>
      <c r="C456" s="166"/>
      <c r="D456" s="166"/>
      <c r="E456" s="166"/>
      <c r="F456" s="166"/>
      <c r="H456" s="181"/>
      <c r="I456" s="181"/>
      <c r="J456" s="166"/>
      <c r="K456" s="166"/>
      <c r="L456" s="166"/>
      <c r="P456" s="220"/>
      <c r="W456" s="5"/>
      <c r="X456" s="5"/>
      <c r="AE456" s="220"/>
      <c r="AL456" s="5"/>
      <c r="AM456" s="5"/>
      <c r="AT456" s="220"/>
      <c r="BA456" s="5"/>
      <c r="BB456" s="5"/>
    </row>
    <row r="457">
      <c r="A457" s="198"/>
      <c r="B457" s="166"/>
      <c r="C457" s="166"/>
      <c r="D457" s="166"/>
      <c r="E457" s="166"/>
      <c r="F457" s="166"/>
      <c r="H457" s="181"/>
      <c r="I457" s="181"/>
      <c r="J457" s="166"/>
      <c r="K457" s="166"/>
      <c r="L457" s="166"/>
      <c r="P457" s="220"/>
      <c r="W457" s="5"/>
      <c r="X457" s="5"/>
      <c r="AE457" s="220"/>
      <c r="AL457" s="5"/>
      <c r="AM457" s="5"/>
      <c r="AT457" s="220"/>
      <c r="BA457" s="5"/>
      <c r="BB457" s="5"/>
    </row>
    <row r="458">
      <c r="A458" s="198"/>
      <c r="B458" s="166"/>
      <c r="C458" s="166"/>
      <c r="D458" s="166"/>
      <c r="E458" s="166"/>
      <c r="F458" s="166"/>
      <c r="H458" s="181"/>
      <c r="I458" s="181"/>
      <c r="J458" s="166"/>
      <c r="K458" s="166"/>
      <c r="L458" s="166"/>
      <c r="P458" s="220"/>
      <c r="W458" s="5"/>
      <c r="X458" s="5"/>
      <c r="AE458" s="220"/>
      <c r="AL458" s="5"/>
      <c r="AM458" s="5"/>
      <c r="AT458" s="220"/>
      <c r="BA458" s="5"/>
      <c r="BB458" s="5"/>
    </row>
    <row r="459">
      <c r="A459" s="198"/>
      <c r="B459" s="166"/>
      <c r="C459" s="166"/>
      <c r="D459" s="166"/>
      <c r="E459" s="166"/>
      <c r="F459" s="166"/>
      <c r="H459" s="181"/>
      <c r="I459" s="181"/>
      <c r="J459" s="166"/>
      <c r="K459" s="166"/>
      <c r="L459" s="166"/>
      <c r="P459" s="220"/>
      <c r="W459" s="5"/>
      <c r="X459" s="5"/>
      <c r="AE459" s="220"/>
      <c r="AL459" s="5"/>
      <c r="AM459" s="5"/>
      <c r="AT459" s="220"/>
      <c r="BA459" s="5"/>
      <c r="BB459" s="5"/>
    </row>
    <row r="460">
      <c r="A460" s="198"/>
      <c r="B460" s="166"/>
      <c r="C460" s="166"/>
      <c r="D460" s="166"/>
      <c r="E460" s="166"/>
      <c r="F460" s="166"/>
      <c r="H460" s="181"/>
      <c r="I460" s="181"/>
      <c r="J460" s="166"/>
      <c r="K460" s="166"/>
      <c r="L460" s="166"/>
      <c r="P460" s="220"/>
      <c r="W460" s="5"/>
      <c r="X460" s="5"/>
      <c r="AE460" s="220"/>
      <c r="AL460" s="5"/>
      <c r="AM460" s="5"/>
      <c r="AT460" s="220"/>
      <c r="BA460" s="5"/>
      <c r="BB460" s="5"/>
    </row>
    <row r="461">
      <c r="A461" s="198"/>
      <c r="B461" s="166"/>
      <c r="C461" s="166"/>
      <c r="D461" s="166"/>
      <c r="E461" s="166"/>
      <c r="F461" s="166"/>
      <c r="H461" s="181"/>
      <c r="I461" s="181"/>
      <c r="J461" s="166"/>
      <c r="K461" s="166"/>
      <c r="L461" s="166"/>
      <c r="P461" s="220"/>
      <c r="W461" s="5"/>
      <c r="X461" s="5"/>
      <c r="AE461" s="220"/>
      <c r="AL461" s="5"/>
      <c r="AM461" s="5"/>
      <c r="AT461" s="220"/>
      <c r="BA461" s="5"/>
      <c r="BB461" s="5"/>
    </row>
    <row r="462">
      <c r="A462" s="198"/>
      <c r="B462" s="166"/>
      <c r="C462" s="166"/>
      <c r="D462" s="166"/>
      <c r="E462" s="166"/>
      <c r="F462" s="166"/>
      <c r="H462" s="181"/>
      <c r="I462" s="181"/>
      <c r="J462" s="166"/>
      <c r="K462" s="166"/>
      <c r="L462" s="166"/>
      <c r="P462" s="220"/>
      <c r="W462" s="5"/>
      <c r="X462" s="5"/>
      <c r="AE462" s="220"/>
      <c r="AL462" s="5"/>
      <c r="AM462" s="5"/>
      <c r="AT462" s="220"/>
      <c r="BA462" s="5"/>
      <c r="BB462" s="5"/>
    </row>
    <row r="463">
      <c r="A463" s="198"/>
      <c r="B463" s="166"/>
      <c r="C463" s="166"/>
      <c r="D463" s="166"/>
      <c r="E463" s="166"/>
      <c r="F463" s="166"/>
      <c r="H463" s="181"/>
      <c r="I463" s="181"/>
      <c r="J463" s="166"/>
      <c r="K463" s="166"/>
      <c r="L463" s="166"/>
      <c r="P463" s="220"/>
      <c r="W463" s="5"/>
      <c r="X463" s="5"/>
      <c r="AE463" s="220"/>
      <c r="AL463" s="5"/>
      <c r="AM463" s="5"/>
      <c r="AT463" s="220"/>
      <c r="BA463" s="5"/>
      <c r="BB463" s="5"/>
    </row>
    <row r="464">
      <c r="A464" s="198"/>
      <c r="B464" s="166"/>
      <c r="C464" s="166"/>
      <c r="D464" s="166"/>
      <c r="E464" s="166"/>
      <c r="F464" s="166"/>
      <c r="H464" s="181"/>
      <c r="I464" s="181"/>
      <c r="J464" s="166"/>
      <c r="K464" s="166"/>
      <c r="L464" s="166"/>
      <c r="P464" s="220"/>
      <c r="W464" s="5"/>
      <c r="X464" s="5"/>
      <c r="AE464" s="220"/>
      <c r="AL464" s="5"/>
      <c r="AM464" s="5"/>
      <c r="AT464" s="220"/>
      <c r="BA464" s="5"/>
      <c r="BB464" s="5"/>
    </row>
    <row r="465">
      <c r="A465" s="198"/>
      <c r="B465" s="166"/>
      <c r="C465" s="166"/>
      <c r="D465" s="166"/>
      <c r="E465" s="166"/>
      <c r="F465" s="166"/>
      <c r="H465" s="181"/>
      <c r="I465" s="181"/>
      <c r="J465" s="166"/>
      <c r="K465" s="166"/>
      <c r="L465" s="166"/>
      <c r="P465" s="220"/>
      <c r="W465" s="5"/>
      <c r="X465" s="5"/>
      <c r="AE465" s="220"/>
      <c r="AL465" s="5"/>
      <c r="AM465" s="5"/>
      <c r="AT465" s="220"/>
      <c r="BA465" s="5"/>
      <c r="BB465" s="5"/>
    </row>
    <row r="466">
      <c r="A466" s="198"/>
      <c r="B466" s="166"/>
      <c r="C466" s="166"/>
      <c r="D466" s="166"/>
      <c r="E466" s="166"/>
      <c r="F466" s="166"/>
      <c r="H466" s="181"/>
      <c r="I466" s="181"/>
      <c r="J466" s="166"/>
      <c r="K466" s="166"/>
      <c r="L466" s="166"/>
      <c r="P466" s="220"/>
      <c r="W466" s="5"/>
      <c r="X466" s="5"/>
      <c r="AE466" s="220"/>
      <c r="AL466" s="5"/>
      <c r="AM466" s="5"/>
      <c r="AT466" s="220"/>
      <c r="BA466" s="5"/>
      <c r="BB466" s="5"/>
    </row>
    <row r="467">
      <c r="A467" s="198"/>
      <c r="B467" s="166"/>
      <c r="C467" s="166"/>
      <c r="D467" s="166"/>
      <c r="E467" s="166"/>
      <c r="F467" s="166"/>
      <c r="H467" s="181"/>
      <c r="I467" s="181"/>
      <c r="J467" s="166"/>
      <c r="K467" s="166"/>
      <c r="L467" s="166"/>
      <c r="P467" s="220"/>
      <c r="W467" s="5"/>
      <c r="X467" s="5"/>
      <c r="AE467" s="220"/>
      <c r="AL467" s="5"/>
      <c r="AM467" s="5"/>
      <c r="AT467" s="220"/>
      <c r="BA467" s="5"/>
      <c r="BB467" s="5"/>
    </row>
    <row r="468">
      <c r="A468" s="198"/>
      <c r="B468" s="166"/>
      <c r="C468" s="166"/>
      <c r="D468" s="166"/>
      <c r="E468" s="166"/>
      <c r="F468" s="166"/>
      <c r="H468" s="181"/>
      <c r="I468" s="181"/>
      <c r="J468" s="166"/>
      <c r="K468" s="166"/>
      <c r="L468" s="166"/>
      <c r="P468" s="220"/>
      <c r="W468" s="5"/>
      <c r="X468" s="5"/>
      <c r="AE468" s="220"/>
      <c r="AL468" s="5"/>
      <c r="AM468" s="5"/>
      <c r="AT468" s="220"/>
      <c r="BA468" s="5"/>
      <c r="BB468" s="5"/>
    </row>
    <row r="469">
      <c r="A469" s="198"/>
      <c r="B469" s="166"/>
      <c r="C469" s="166"/>
      <c r="D469" s="166"/>
      <c r="E469" s="166"/>
      <c r="F469" s="166"/>
      <c r="H469" s="181"/>
      <c r="I469" s="181"/>
      <c r="J469" s="166"/>
      <c r="K469" s="166"/>
      <c r="L469" s="166"/>
      <c r="P469" s="220"/>
      <c r="W469" s="5"/>
      <c r="X469" s="5"/>
      <c r="AE469" s="220"/>
      <c r="AL469" s="5"/>
      <c r="AM469" s="5"/>
      <c r="AT469" s="220"/>
      <c r="BA469" s="5"/>
      <c r="BB469" s="5"/>
    </row>
    <row r="470">
      <c r="A470" s="198"/>
      <c r="B470" s="166"/>
      <c r="C470" s="166"/>
      <c r="D470" s="166"/>
      <c r="E470" s="166"/>
      <c r="F470" s="166"/>
      <c r="H470" s="181"/>
      <c r="I470" s="181"/>
      <c r="J470" s="166"/>
      <c r="K470" s="166"/>
      <c r="L470" s="166"/>
      <c r="P470" s="220"/>
      <c r="W470" s="5"/>
      <c r="X470" s="5"/>
      <c r="AE470" s="220"/>
      <c r="AL470" s="5"/>
      <c r="AM470" s="5"/>
      <c r="AT470" s="220"/>
      <c r="BA470" s="5"/>
      <c r="BB470" s="5"/>
    </row>
    <row r="471">
      <c r="A471" s="198"/>
      <c r="B471" s="166"/>
      <c r="C471" s="166"/>
      <c r="D471" s="166"/>
      <c r="E471" s="166"/>
      <c r="F471" s="166"/>
      <c r="H471" s="181"/>
      <c r="I471" s="181"/>
      <c r="J471" s="166"/>
      <c r="K471" s="166"/>
      <c r="L471" s="166"/>
      <c r="P471" s="220"/>
      <c r="W471" s="5"/>
      <c r="X471" s="5"/>
      <c r="AE471" s="220"/>
      <c r="AL471" s="5"/>
      <c r="AM471" s="5"/>
      <c r="AT471" s="220"/>
      <c r="BA471" s="5"/>
      <c r="BB471" s="5"/>
    </row>
    <row r="472">
      <c r="A472" s="198"/>
      <c r="B472" s="166"/>
      <c r="C472" s="166"/>
      <c r="D472" s="166"/>
      <c r="E472" s="166"/>
      <c r="F472" s="166"/>
      <c r="H472" s="181"/>
      <c r="I472" s="181"/>
      <c r="J472" s="166"/>
      <c r="K472" s="166"/>
      <c r="L472" s="166"/>
      <c r="P472" s="220"/>
      <c r="W472" s="5"/>
      <c r="X472" s="5"/>
      <c r="AE472" s="220"/>
      <c r="AL472" s="5"/>
      <c r="AM472" s="5"/>
      <c r="AT472" s="220"/>
      <c r="BA472" s="5"/>
      <c r="BB472" s="5"/>
    </row>
    <row r="473">
      <c r="A473" s="198"/>
      <c r="B473" s="166"/>
      <c r="C473" s="166"/>
      <c r="D473" s="166"/>
      <c r="E473" s="166"/>
      <c r="F473" s="166"/>
      <c r="H473" s="181"/>
      <c r="I473" s="181"/>
      <c r="J473" s="166"/>
      <c r="K473" s="166"/>
      <c r="L473" s="166"/>
      <c r="P473" s="220"/>
      <c r="W473" s="5"/>
      <c r="X473" s="5"/>
      <c r="AE473" s="220"/>
      <c r="AL473" s="5"/>
      <c r="AM473" s="5"/>
      <c r="AT473" s="220"/>
      <c r="BA473" s="5"/>
      <c r="BB473" s="5"/>
    </row>
    <row r="474">
      <c r="A474" s="198"/>
      <c r="B474" s="166"/>
      <c r="C474" s="166"/>
      <c r="D474" s="166"/>
      <c r="E474" s="166"/>
      <c r="F474" s="166"/>
      <c r="H474" s="181"/>
      <c r="I474" s="181"/>
      <c r="J474" s="166"/>
      <c r="K474" s="166"/>
      <c r="L474" s="166"/>
      <c r="P474" s="220"/>
      <c r="W474" s="5"/>
      <c r="X474" s="5"/>
      <c r="AE474" s="220"/>
      <c r="AL474" s="5"/>
      <c r="AM474" s="5"/>
      <c r="AT474" s="220"/>
      <c r="BA474" s="5"/>
      <c r="BB474" s="5"/>
    </row>
    <row r="475">
      <c r="A475" s="198"/>
      <c r="B475" s="166"/>
      <c r="C475" s="166"/>
      <c r="D475" s="166"/>
      <c r="E475" s="166"/>
      <c r="F475" s="166"/>
      <c r="H475" s="181"/>
      <c r="I475" s="181"/>
      <c r="J475" s="166"/>
      <c r="K475" s="166"/>
      <c r="L475" s="166"/>
      <c r="P475" s="220"/>
      <c r="W475" s="5"/>
      <c r="X475" s="5"/>
      <c r="AE475" s="220"/>
      <c r="AL475" s="5"/>
      <c r="AM475" s="5"/>
      <c r="AT475" s="220"/>
      <c r="BA475" s="5"/>
      <c r="BB475" s="5"/>
    </row>
    <row r="476">
      <c r="A476" s="198"/>
      <c r="B476" s="166"/>
      <c r="C476" s="166"/>
      <c r="D476" s="166"/>
      <c r="E476" s="166"/>
      <c r="F476" s="166"/>
      <c r="H476" s="181"/>
      <c r="I476" s="181"/>
      <c r="J476" s="166"/>
      <c r="K476" s="166"/>
      <c r="L476" s="166"/>
      <c r="P476" s="220"/>
      <c r="W476" s="5"/>
      <c r="X476" s="5"/>
      <c r="AE476" s="220"/>
      <c r="AL476" s="5"/>
      <c r="AM476" s="5"/>
      <c r="AT476" s="220"/>
      <c r="BA476" s="5"/>
      <c r="BB476" s="5"/>
    </row>
    <row r="477">
      <c r="A477" s="198"/>
      <c r="B477" s="166"/>
      <c r="C477" s="166"/>
      <c r="D477" s="166"/>
      <c r="E477" s="166"/>
      <c r="F477" s="166"/>
      <c r="H477" s="181"/>
      <c r="I477" s="181"/>
      <c r="J477" s="166"/>
      <c r="K477" s="166"/>
      <c r="L477" s="166"/>
      <c r="P477" s="220"/>
      <c r="W477" s="5"/>
      <c r="X477" s="5"/>
      <c r="AE477" s="220"/>
      <c r="AL477" s="5"/>
      <c r="AM477" s="5"/>
      <c r="AT477" s="220"/>
      <c r="BA477" s="5"/>
      <c r="BB477" s="5"/>
    </row>
    <row r="478">
      <c r="A478" s="198"/>
      <c r="B478" s="166"/>
      <c r="C478" s="166"/>
      <c r="D478" s="166"/>
      <c r="E478" s="166"/>
      <c r="F478" s="166"/>
      <c r="H478" s="181"/>
      <c r="I478" s="181"/>
      <c r="J478" s="166"/>
      <c r="K478" s="166"/>
      <c r="L478" s="166"/>
      <c r="P478" s="220"/>
      <c r="W478" s="5"/>
      <c r="X478" s="5"/>
      <c r="AE478" s="220"/>
      <c r="AL478" s="5"/>
      <c r="AM478" s="5"/>
      <c r="AT478" s="220"/>
      <c r="BA478" s="5"/>
      <c r="BB478" s="5"/>
    </row>
    <row r="479">
      <c r="A479" s="198"/>
      <c r="B479" s="166"/>
      <c r="C479" s="166"/>
      <c r="D479" s="166"/>
      <c r="E479" s="166"/>
      <c r="F479" s="166"/>
      <c r="H479" s="181"/>
      <c r="I479" s="181"/>
      <c r="J479" s="166"/>
      <c r="K479" s="166"/>
      <c r="L479" s="166"/>
      <c r="P479" s="220"/>
      <c r="W479" s="5"/>
      <c r="X479" s="5"/>
      <c r="AE479" s="220"/>
      <c r="AL479" s="5"/>
      <c r="AM479" s="5"/>
      <c r="AT479" s="220"/>
      <c r="BA479" s="5"/>
      <c r="BB479" s="5"/>
    </row>
    <row r="480">
      <c r="A480" s="198"/>
      <c r="B480" s="166"/>
      <c r="C480" s="166"/>
      <c r="D480" s="166"/>
      <c r="E480" s="166"/>
      <c r="F480" s="166"/>
      <c r="H480" s="181"/>
      <c r="I480" s="181"/>
      <c r="J480" s="166"/>
      <c r="K480" s="166"/>
      <c r="L480" s="166"/>
      <c r="P480" s="220"/>
      <c r="W480" s="5"/>
      <c r="X480" s="5"/>
      <c r="AE480" s="220"/>
      <c r="AL480" s="5"/>
      <c r="AM480" s="5"/>
      <c r="AT480" s="220"/>
      <c r="BA480" s="5"/>
      <c r="BB480" s="5"/>
    </row>
    <row r="481">
      <c r="A481" s="198"/>
      <c r="B481" s="166"/>
      <c r="C481" s="166"/>
      <c r="D481" s="166"/>
      <c r="E481" s="166"/>
      <c r="F481" s="166"/>
      <c r="H481" s="181"/>
      <c r="I481" s="181"/>
      <c r="J481" s="166"/>
      <c r="K481" s="166"/>
      <c r="L481" s="166"/>
      <c r="P481" s="220"/>
      <c r="W481" s="5"/>
      <c r="X481" s="5"/>
      <c r="AE481" s="220"/>
      <c r="AL481" s="5"/>
      <c r="AM481" s="5"/>
      <c r="AT481" s="220"/>
      <c r="BA481" s="5"/>
      <c r="BB481" s="5"/>
    </row>
    <row r="482">
      <c r="A482" s="198"/>
      <c r="B482" s="166"/>
      <c r="C482" s="166"/>
      <c r="D482" s="166"/>
      <c r="E482" s="166"/>
      <c r="F482" s="166"/>
      <c r="H482" s="181"/>
      <c r="I482" s="181"/>
      <c r="J482" s="166"/>
      <c r="K482" s="166"/>
      <c r="L482" s="166"/>
      <c r="P482" s="220"/>
      <c r="W482" s="5"/>
      <c r="X482" s="5"/>
      <c r="AE482" s="220"/>
      <c r="AL482" s="5"/>
      <c r="AM482" s="5"/>
      <c r="AT482" s="220"/>
      <c r="BA482" s="5"/>
      <c r="BB482" s="5"/>
    </row>
    <row r="483">
      <c r="A483" s="198"/>
      <c r="B483" s="166"/>
      <c r="C483" s="166"/>
      <c r="D483" s="166"/>
      <c r="E483" s="166"/>
      <c r="F483" s="166"/>
      <c r="H483" s="181"/>
      <c r="I483" s="181"/>
      <c r="J483" s="166"/>
      <c r="K483" s="166"/>
      <c r="L483" s="166"/>
      <c r="P483" s="220"/>
      <c r="W483" s="5"/>
      <c r="X483" s="5"/>
      <c r="AE483" s="220"/>
      <c r="AL483" s="5"/>
      <c r="AM483" s="5"/>
      <c r="AT483" s="220"/>
      <c r="BA483" s="5"/>
      <c r="BB483" s="5"/>
    </row>
    <row r="484">
      <c r="A484" s="198"/>
      <c r="B484" s="166"/>
      <c r="C484" s="166"/>
      <c r="D484" s="166"/>
      <c r="E484" s="166"/>
      <c r="F484" s="166"/>
      <c r="H484" s="181"/>
      <c r="I484" s="181"/>
      <c r="J484" s="166"/>
      <c r="K484" s="166"/>
      <c r="L484" s="166"/>
      <c r="P484" s="220"/>
      <c r="W484" s="5"/>
      <c r="X484" s="5"/>
      <c r="AE484" s="220"/>
      <c r="AL484" s="5"/>
      <c r="AM484" s="5"/>
      <c r="AT484" s="220"/>
      <c r="BA484" s="5"/>
      <c r="BB484" s="5"/>
    </row>
    <row r="485">
      <c r="A485" s="198"/>
      <c r="B485" s="166"/>
      <c r="C485" s="166"/>
      <c r="D485" s="166"/>
      <c r="E485" s="166"/>
      <c r="F485" s="166"/>
      <c r="H485" s="181"/>
      <c r="I485" s="181"/>
      <c r="J485" s="166"/>
      <c r="K485" s="166"/>
      <c r="L485" s="166"/>
      <c r="P485" s="220"/>
      <c r="W485" s="5"/>
      <c r="X485" s="5"/>
      <c r="AE485" s="220"/>
      <c r="AL485" s="5"/>
      <c r="AM485" s="5"/>
      <c r="AT485" s="220"/>
      <c r="BA485" s="5"/>
      <c r="BB485" s="5"/>
    </row>
    <row r="486">
      <c r="A486" s="198"/>
      <c r="B486" s="166"/>
      <c r="C486" s="166"/>
      <c r="D486" s="166"/>
      <c r="E486" s="166"/>
      <c r="F486" s="166"/>
      <c r="H486" s="181"/>
      <c r="I486" s="181"/>
      <c r="J486" s="166"/>
      <c r="K486" s="166"/>
      <c r="L486" s="166"/>
      <c r="P486" s="220"/>
      <c r="W486" s="5"/>
      <c r="X486" s="5"/>
      <c r="AE486" s="220"/>
      <c r="AL486" s="5"/>
      <c r="AM486" s="5"/>
      <c r="AT486" s="220"/>
      <c r="BA486" s="5"/>
      <c r="BB486" s="5"/>
    </row>
    <row r="487">
      <c r="A487" s="198"/>
      <c r="B487" s="166"/>
      <c r="C487" s="166"/>
      <c r="D487" s="166"/>
      <c r="E487" s="166"/>
      <c r="F487" s="166"/>
      <c r="H487" s="181"/>
      <c r="I487" s="181"/>
      <c r="J487" s="166"/>
      <c r="K487" s="166"/>
      <c r="L487" s="166"/>
      <c r="P487" s="220"/>
      <c r="W487" s="5"/>
      <c r="X487" s="5"/>
      <c r="AE487" s="220"/>
      <c r="AL487" s="5"/>
      <c r="AM487" s="5"/>
      <c r="AT487" s="220"/>
      <c r="BA487" s="5"/>
      <c r="BB487" s="5"/>
    </row>
    <row r="488">
      <c r="A488" s="198"/>
      <c r="B488" s="166"/>
      <c r="C488" s="166"/>
      <c r="D488" s="166"/>
      <c r="E488" s="166"/>
      <c r="F488" s="166"/>
      <c r="H488" s="181"/>
      <c r="I488" s="181"/>
      <c r="J488" s="166"/>
      <c r="K488" s="166"/>
      <c r="L488" s="166"/>
      <c r="P488" s="220"/>
      <c r="W488" s="5"/>
      <c r="X488" s="5"/>
      <c r="AE488" s="220"/>
      <c r="AL488" s="5"/>
      <c r="AM488" s="5"/>
      <c r="AT488" s="220"/>
      <c r="BA488" s="5"/>
      <c r="BB488" s="5"/>
    </row>
    <row r="489">
      <c r="A489" s="198"/>
      <c r="B489" s="166"/>
      <c r="C489" s="166"/>
      <c r="D489" s="166"/>
      <c r="E489" s="166"/>
      <c r="F489" s="166"/>
      <c r="H489" s="181"/>
      <c r="I489" s="181"/>
      <c r="J489" s="166"/>
      <c r="K489" s="166"/>
      <c r="L489" s="166"/>
      <c r="P489" s="220"/>
      <c r="W489" s="5"/>
      <c r="X489" s="5"/>
      <c r="AE489" s="220"/>
      <c r="AL489" s="5"/>
      <c r="AM489" s="5"/>
      <c r="AT489" s="220"/>
      <c r="BA489" s="5"/>
      <c r="BB489" s="5"/>
    </row>
    <row r="490">
      <c r="A490" s="198"/>
      <c r="B490" s="166"/>
      <c r="C490" s="166"/>
      <c r="D490" s="166"/>
      <c r="E490" s="166"/>
      <c r="F490" s="166"/>
      <c r="H490" s="181"/>
      <c r="I490" s="181"/>
      <c r="J490" s="166"/>
      <c r="K490" s="166"/>
      <c r="L490" s="166"/>
      <c r="P490" s="220"/>
      <c r="W490" s="5"/>
      <c r="X490" s="5"/>
      <c r="AE490" s="220"/>
      <c r="AL490" s="5"/>
      <c r="AM490" s="5"/>
      <c r="AT490" s="220"/>
      <c r="BA490" s="5"/>
      <c r="BB490" s="5"/>
    </row>
    <row r="491">
      <c r="A491" s="198"/>
      <c r="B491" s="166"/>
      <c r="C491" s="166"/>
      <c r="D491" s="166"/>
      <c r="E491" s="166"/>
      <c r="F491" s="166"/>
      <c r="H491" s="181"/>
      <c r="I491" s="181"/>
      <c r="J491" s="166"/>
      <c r="K491" s="166"/>
      <c r="L491" s="166"/>
      <c r="P491" s="220"/>
      <c r="W491" s="5"/>
      <c r="X491" s="5"/>
      <c r="AE491" s="220"/>
      <c r="AL491" s="5"/>
      <c r="AM491" s="5"/>
      <c r="AT491" s="220"/>
      <c r="BA491" s="5"/>
      <c r="BB491" s="5"/>
    </row>
    <row r="492">
      <c r="A492" s="198"/>
      <c r="B492" s="166"/>
      <c r="C492" s="166"/>
      <c r="D492" s="166"/>
      <c r="E492" s="166"/>
      <c r="F492" s="166"/>
      <c r="H492" s="181"/>
      <c r="I492" s="181"/>
      <c r="J492" s="166"/>
      <c r="K492" s="166"/>
      <c r="L492" s="166"/>
      <c r="P492" s="220"/>
      <c r="W492" s="5"/>
      <c r="X492" s="5"/>
      <c r="AE492" s="220"/>
      <c r="AL492" s="5"/>
      <c r="AM492" s="5"/>
      <c r="AT492" s="220"/>
      <c r="BA492" s="5"/>
      <c r="BB492" s="5"/>
    </row>
    <row r="493">
      <c r="A493" s="198"/>
      <c r="B493" s="166"/>
      <c r="C493" s="166"/>
      <c r="D493" s="166"/>
      <c r="E493" s="166"/>
      <c r="F493" s="166"/>
      <c r="H493" s="181"/>
      <c r="I493" s="181"/>
      <c r="J493" s="166"/>
      <c r="K493" s="166"/>
      <c r="L493" s="166"/>
      <c r="P493" s="220"/>
      <c r="W493" s="5"/>
      <c r="X493" s="5"/>
      <c r="AE493" s="220"/>
      <c r="AL493" s="5"/>
      <c r="AM493" s="5"/>
      <c r="AT493" s="220"/>
      <c r="BA493" s="5"/>
      <c r="BB493" s="5"/>
    </row>
    <row r="494">
      <c r="A494" s="198"/>
      <c r="B494" s="166"/>
      <c r="C494" s="166"/>
      <c r="D494" s="166"/>
      <c r="E494" s="166"/>
      <c r="F494" s="166"/>
      <c r="H494" s="181"/>
      <c r="I494" s="181"/>
      <c r="J494" s="166"/>
      <c r="K494" s="166"/>
      <c r="L494" s="166"/>
      <c r="P494" s="220"/>
      <c r="W494" s="5"/>
      <c r="X494" s="5"/>
      <c r="AE494" s="220"/>
      <c r="AL494" s="5"/>
      <c r="AM494" s="5"/>
      <c r="AT494" s="220"/>
      <c r="BA494" s="5"/>
      <c r="BB494" s="5"/>
    </row>
    <row r="495">
      <c r="A495" s="198"/>
      <c r="B495" s="166"/>
      <c r="C495" s="166"/>
      <c r="D495" s="166"/>
      <c r="E495" s="166"/>
      <c r="F495" s="166"/>
      <c r="H495" s="181"/>
      <c r="I495" s="181"/>
      <c r="J495" s="166"/>
      <c r="K495" s="166"/>
      <c r="L495" s="166"/>
      <c r="P495" s="220"/>
      <c r="W495" s="5"/>
      <c r="X495" s="5"/>
      <c r="AE495" s="220"/>
      <c r="AL495" s="5"/>
      <c r="AM495" s="5"/>
      <c r="AT495" s="220"/>
      <c r="BA495" s="5"/>
      <c r="BB495" s="5"/>
    </row>
    <row r="496">
      <c r="A496" s="198"/>
      <c r="B496" s="166"/>
      <c r="C496" s="166"/>
      <c r="D496" s="166"/>
      <c r="E496" s="166"/>
      <c r="F496" s="166"/>
      <c r="H496" s="181"/>
      <c r="I496" s="181"/>
      <c r="J496" s="166"/>
      <c r="K496" s="166"/>
      <c r="L496" s="166"/>
      <c r="P496" s="220"/>
      <c r="W496" s="5"/>
      <c r="X496" s="5"/>
      <c r="AE496" s="220"/>
      <c r="AL496" s="5"/>
      <c r="AM496" s="5"/>
      <c r="AT496" s="220"/>
      <c r="BA496" s="5"/>
      <c r="BB496" s="5"/>
    </row>
    <row r="497">
      <c r="A497" s="198"/>
      <c r="B497" s="166"/>
      <c r="C497" s="166"/>
      <c r="D497" s="166"/>
      <c r="E497" s="166"/>
      <c r="F497" s="166"/>
      <c r="H497" s="181"/>
      <c r="I497" s="181"/>
      <c r="J497" s="166"/>
      <c r="K497" s="166"/>
      <c r="L497" s="166"/>
      <c r="P497" s="220"/>
      <c r="W497" s="5"/>
      <c r="X497" s="5"/>
      <c r="AE497" s="220"/>
      <c r="AL497" s="5"/>
      <c r="AM497" s="5"/>
      <c r="AT497" s="220"/>
      <c r="BA497" s="5"/>
      <c r="BB497" s="5"/>
    </row>
    <row r="498">
      <c r="A498" s="198"/>
      <c r="B498" s="166"/>
      <c r="C498" s="166"/>
      <c r="D498" s="166"/>
      <c r="E498" s="166"/>
      <c r="F498" s="166"/>
      <c r="H498" s="181"/>
      <c r="I498" s="181"/>
      <c r="J498" s="166"/>
      <c r="K498" s="166"/>
      <c r="L498" s="166"/>
      <c r="P498" s="220"/>
      <c r="W498" s="5"/>
      <c r="X498" s="5"/>
      <c r="AE498" s="220"/>
      <c r="AL498" s="5"/>
      <c r="AM498" s="5"/>
      <c r="AT498" s="220"/>
      <c r="BA498" s="5"/>
      <c r="BB498" s="5"/>
    </row>
    <row r="499">
      <c r="A499" s="198"/>
      <c r="B499" s="166"/>
      <c r="C499" s="166"/>
      <c r="D499" s="166"/>
      <c r="E499" s="166"/>
      <c r="F499" s="166"/>
      <c r="H499" s="181"/>
      <c r="I499" s="181"/>
      <c r="J499" s="166"/>
      <c r="K499" s="166"/>
      <c r="L499" s="166"/>
      <c r="P499" s="220"/>
      <c r="W499" s="5"/>
      <c r="X499" s="5"/>
      <c r="AE499" s="220"/>
      <c r="AL499" s="5"/>
      <c r="AM499" s="5"/>
      <c r="AT499" s="220"/>
      <c r="BA499" s="5"/>
      <c r="BB499" s="5"/>
    </row>
    <row r="500">
      <c r="A500" s="198"/>
      <c r="B500" s="166"/>
      <c r="C500" s="166"/>
      <c r="D500" s="166"/>
      <c r="E500" s="166"/>
      <c r="F500" s="166"/>
      <c r="H500" s="181"/>
      <c r="I500" s="181"/>
      <c r="J500" s="166"/>
      <c r="K500" s="166"/>
      <c r="L500" s="166"/>
      <c r="P500" s="220"/>
      <c r="W500" s="5"/>
      <c r="X500" s="5"/>
      <c r="AE500" s="220"/>
      <c r="AL500" s="5"/>
      <c r="AM500" s="5"/>
      <c r="AT500" s="220"/>
      <c r="BA500" s="5"/>
      <c r="BB500" s="5"/>
    </row>
    <row r="501">
      <c r="A501" s="198"/>
      <c r="B501" s="166"/>
      <c r="C501" s="166"/>
      <c r="D501" s="166"/>
      <c r="E501" s="166"/>
      <c r="F501" s="166"/>
      <c r="H501" s="181"/>
      <c r="I501" s="181"/>
      <c r="J501" s="166"/>
      <c r="K501" s="166"/>
      <c r="L501" s="166"/>
      <c r="P501" s="220"/>
      <c r="W501" s="5"/>
      <c r="X501" s="5"/>
      <c r="AE501" s="220"/>
      <c r="AL501" s="5"/>
      <c r="AM501" s="5"/>
      <c r="AT501" s="220"/>
      <c r="BA501" s="5"/>
      <c r="BB501" s="5"/>
    </row>
    <row r="502">
      <c r="A502" s="198"/>
      <c r="B502" s="166"/>
      <c r="C502" s="166"/>
      <c r="D502" s="166"/>
      <c r="E502" s="166"/>
      <c r="F502" s="166"/>
      <c r="H502" s="181"/>
      <c r="I502" s="181"/>
      <c r="J502" s="166"/>
      <c r="K502" s="166"/>
      <c r="L502" s="166"/>
      <c r="P502" s="220"/>
      <c r="W502" s="5"/>
      <c r="X502" s="5"/>
      <c r="AE502" s="220"/>
      <c r="AL502" s="5"/>
      <c r="AM502" s="5"/>
      <c r="AT502" s="220"/>
      <c r="BA502" s="5"/>
      <c r="BB502" s="5"/>
    </row>
    <row r="503">
      <c r="A503" s="198"/>
      <c r="B503" s="166"/>
      <c r="C503" s="166"/>
      <c r="D503" s="166"/>
      <c r="E503" s="166"/>
      <c r="F503" s="166"/>
      <c r="H503" s="181"/>
      <c r="I503" s="181"/>
      <c r="J503" s="166"/>
      <c r="K503" s="166"/>
      <c r="L503" s="166"/>
      <c r="P503" s="220"/>
      <c r="W503" s="5"/>
      <c r="X503" s="5"/>
      <c r="AE503" s="220"/>
      <c r="AL503" s="5"/>
      <c r="AM503" s="5"/>
      <c r="AT503" s="220"/>
      <c r="BA503" s="5"/>
      <c r="BB503" s="5"/>
    </row>
    <row r="504">
      <c r="A504" s="198"/>
      <c r="B504" s="166"/>
      <c r="C504" s="166"/>
      <c r="D504" s="166"/>
      <c r="E504" s="166"/>
      <c r="F504" s="166"/>
      <c r="H504" s="181"/>
      <c r="I504" s="181"/>
      <c r="J504" s="166"/>
      <c r="K504" s="166"/>
      <c r="L504" s="166"/>
      <c r="P504" s="220"/>
      <c r="W504" s="5"/>
      <c r="X504" s="5"/>
      <c r="AE504" s="220"/>
      <c r="AL504" s="5"/>
      <c r="AM504" s="5"/>
      <c r="AT504" s="220"/>
      <c r="BA504" s="5"/>
      <c r="BB504" s="5"/>
    </row>
    <row r="505">
      <c r="A505" s="198"/>
      <c r="B505" s="166"/>
      <c r="C505" s="166"/>
      <c r="D505" s="166"/>
      <c r="E505" s="166"/>
      <c r="F505" s="166"/>
      <c r="H505" s="181"/>
      <c r="I505" s="181"/>
      <c r="J505" s="166"/>
      <c r="K505" s="166"/>
      <c r="L505" s="166"/>
      <c r="P505" s="220"/>
      <c r="W505" s="5"/>
      <c r="X505" s="5"/>
      <c r="AE505" s="220"/>
      <c r="AL505" s="5"/>
      <c r="AM505" s="5"/>
      <c r="AT505" s="220"/>
      <c r="BA505" s="5"/>
      <c r="BB505" s="5"/>
    </row>
    <row r="506">
      <c r="A506" s="198"/>
      <c r="B506" s="166"/>
      <c r="C506" s="166"/>
      <c r="D506" s="166"/>
      <c r="E506" s="166"/>
      <c r="F506" s="166"/>
      <c r="H506" s="181"/>
      <c r="I506" s="181"/>
      <c r="J506" s="166"/>
      <c r="K506" s="166"/>
      <c r="L506" s="166"/>
      <c r="P506" s="220"/>
      <c r="W506" s="5"/>
      <c r="X506" s="5"/>
      <c r="AE506" s="220"/>
      <c r="AL506" s="5"/>
      <c r="AM506" s="5"/>
      <c r="AT506" s="220"/>
      <c r="BA506" s="5"/>
      <c r="BB506" s="5"/>
    </row>
    <row r="507">
      <c r="A507" s="198"/>
      <c r="B507" s="166"/>
      <c r="C507" s="166"/>
      <c r="D507" s="166"/>
      <c r="E507" s="166"/>
      <c r="F507" s="166"/>
      <c r="H507" s="181"/>
      <c r="I507" s="181"/>
      <c r="J507" s="166"/>
      <c r="K507" s="166"/>
      <c r="L507" s="166"/>
      <c r="P507" s="220"/>
      <c r="W507" s="5"/>
      <c r="X507" s="5"/>
      <c r="AE507" s="220"/>
      <c r="AL507" s="5"/>
      <c r="AM507" s="5"/>
      <c r="AT507" s="220"/>
      <c r="BA507" s="5"/>
      <c r="BB507" s="5"/>
    </row>
    <row r="508">
      <c r="A508" s="198"/>
      <c r="B508" s="166"/>
      <c r="C508" s="166"/>
      <c r="D508" s="166"/>
      <c r="E508" s="166"/>
      <c r="F508" s="166"/>
      <c r="H508" s="181"/>
      <c r="I508" s="181"/>
      <c r="J508" s="166"/>
      <c r="K508" s="166"/>
      <c r="L508" s="166"/>
      <c r="P508" s="220"/>
      <c r="W508" s="5"/>
      <c r="X508" s="5"/>
      <c r="AE508" s="220"/>
      <c r="AL508" s="5"/>
      <c r="AM508" s="5"/>
      <c r="AT508" s="220"/>
      <c r="BA508" s="5"/>
      <c r="BB508" s="5"/>
    </row>
    <row r="509">
      <c r="A509" s="198"/>
      <c r="B509" s="166"/>
      <c r="C509" s="166"/>
      <c r="D509" s="166"/>
      <c r="E509" s="166"/>
      <c r="F509" s="166"/>
      <c r="H509" s="181"/>
      <c r="I509" s="181"/>
      <c r="J509" s="166"/>
      <c r="K509" s="166"/>
      <c r="L509" s="166"/>
      <c r="P509" s="220"/>
      <c r="W509" s="5"/>
      <c r="X509" s="5"/>
      <c r="AE509" s="220"/>
      <c r="AL509" s="5"/>
      <c r="AM509" s="5"/>
      <c r="AT509" s="220"/>
      <c r="BA509" s="5"/>
      <c r="BB509" s="5"/>
    </row>
    <row r="510">
      <c r="A510" s="198"/>
      <c r="B510" s="166"/>
      <c r="C510" s="166"/>
      <c r="D510" s="166"/>
      <c r="E510" s="166"/>
      <c r="F510" s="166"/>
      <c r="H510" s="181"/>
      <c r="I510" s="181"/>
      <c r="J510" s="166"/>
      <c r="K510" s="166"/>
      <c r="L510" s="166"/>
      <c r="P510" s="220"/>
      <c r="W510" s="5"/>
      <c r="X510" s="5"/>
      <c r="AE510" s="220"/>
      <c r="AL510" s="5"/>
      <c r="AM510" s="5"/>
      <c r="AT510" s="220"/>
      <c r="BA510" s="5"/>
      <c r="BB510" s="5"/>
    </row>
    <row r="511">
      <c r="A511" s="198"/>
      <c r="B511" s="166"/>
      <c r="C511" s="166"/>
      <c r="D511" s="166"/>
      <c r="E511" s="166"/>
      <c r="F511" s="166"/>
      <c r="H511" s="181"/>
      <c r="I511" s="181"/>
      <c r="J511" s="166"/>
      <c r="K511" s="166"/>
      <c r="L511" s="166"/>
      <c r="P511" s="220"/>
      <c r="W511" s="5"/>
      <c r="X511" s="5"/>
      <c r="AE511" s="220"/>
      <c r="AL511" s="5"/>
      <c r="AM511" s="5"/>
      <c r="AT511" s="220"/>
      <c r="BA511" s="5"/>
      <c r="BB511" s="5"/>
    </row>
    <row r="512">
      <c r="A512" s="198"/>
      <c r="B512" s="166"/>
      <c r="C512" s="166"/>
      <c r="D512" s="166"/>
      <c r="E512" s="166"/>
      <c r="F512" s="166"/>
      <c r="H512" s="181"/>
      <c r="I512" s="181"/>
      <c r="J512" s="166"/>
      <c r="K512" s="166"/>
      <c r="L512" s="166"/>
      <c r="P512" s="220"/>
      <c r="W512" s="5"/>
      <c r="X512" s="5"/>
      <c r="AE512" s="220"/>
      <c r="AL512" s="5"/>
      <c r="AM512" s="5"/>
      <c r="AT512" s="220"/>
      <c r="BA512" s="5"/>
      <c r="BB512" s="5"/>
    </row>
    <row r="513">
      <c r="A513" s="198"/>
      <c r="B513" s="166"/>
      <c r="C513" s="166"/>
      <c r="D513" s="166"/>
      <c r="E513" s="166"/>
      <c r="F513" s="166"/>
      <c r="H513" s="181"/>
      <c r="I513" s="181"/>
      <c r="J513" s="166"/>
      <c r="K513" s="166"/>
      <c r="L513" s="166"/>
      <c r="P513" s="220"/>
      <c r="W513" s="5"/>
      <c r="X513" s="5"/>
      <c r="AE513" s="220"/>
      <c r="AL513" s="5"/>
      <c r="AM513" s="5"/>
      <c r="AT513" s="220"/>
      <c r="BA513" s="5"/>
      <c r="BB513" s="5"/>
    </row>
    <row r="514">
      <c r="A514" s="198"/>
      <c r="B514" s="166"/>
      <c r="C514" s="166"/>
      <c r="D514" s="166"/>
      <c r="E514" s="166"/>
      <c r="F514" s="166"/>
      <c r="H514" s="181"/>
      <c r="I514" s="181"/>
      <c r="J514" s="166"/>
      <c r="K514" s="166"/>
      <c r="L514" s="166"/>
      <c r="P514" s="220"/>
      <c r="W514" s="5"/>
      <c r="X514" s="5"/>
      <c r="AE514" s="220"/>
      <c r="AL514" s="5"/>
      <c r="AM514" s="5"/>
      <c r="AT514" s="220"/>
      <c r="BA514" s="5"/>
      <c r="BB514" s="5"/>
    </row>
    <row r="515">
      <c r="A515" s="198"/>
      <c r="B515" s="166"/>
      <c r="C515" s="166"/>
      <c r="D515" s="166"/>
      <c r="E515" s="166"/>
      <c r="F515" s="166"/>
      <c r="H515" s="181"/>
      <c r="I515" s="181"/>
      <c r="J515" s="166"/>
      <c r="K515" s="166"/>
      <c r="L515" s="166"/>
      <c r="P515" s="220"/>
      <c r="W515" s="5"/>
      <c r="X515" s="5"/>
      <c r="AE515" s="220"/>
      <c r="AL515" s="5"/>
      <c r="AM515" s="5"/>
      <c r="AT515" s="220"/>
      <c r="BA515" s="5"/>
      <c r="BB515" s="5"/>
    </row>
    <row r="516">
      <c r="A516" s="198"/>
      <c r="B516" s="166"/>
      <c r="C516" s="166"/>
      <c r="D516" s="166"/>
      <c r="E516" s="166"/>
      <c r="F516" s="166"/>
      <c r="H516" s="181"/>
      <c r="I516" s="181"/>
      <c r="J516" s="166"/>
      <c r="K516" s="166"/>
      <c r="L516" s="166"/>
      <c r="P516" s="220"/>
      <c r="W516" s="5"/>
      <c r="X516" s="5"/>
      <c r="AE516" s="220"/>
      <c r="AL516" s="5"/>
      <c r="AM516" s="5"/>
      <c r="AT516" s="220"/>
      <c r="BA516" s="5"/>
      <c r="BB516" s="5"/>
    </row>
    <row r="517">
      <c r="A517" s="198"/>
      <c r="B517" s="166"/>
      <c r="C517" s="166"/>
      <c r="D517" s="166"/>
      <c r="E517" s="166"/>
      <c r="F517" s="166"/>
      <c r="H517" s="181"/>
      <c r="I517" s="181"/>
      <c r="J517" s="166"/>
      <c r="K517" s="166"/>
      <c r="L517" s="166"/>
      <c r="P517" s="220"/>
      <c r="W517" s="5"/>
      <c r="X517" s="5"/>
      <c r="AE517" s="220"/>
      <c r="AL517" s="5"/>
      <c r="AM517" s="5"/>
      <c r="AT517" s="220"/>
      <c r="BA517" s="5"/>
      <c r="BB517" s="5"/>
    </row>
    <row r="518">
      <c r="A518" s="198"/>
      <c r="B518" s="166"/>
      <c r="C518" s="166"/>
      <c r="D518" s="166"/>
      <c r="E518" s="166"/>
      <c r="F518" s="166"/>
      <c r="H518" s="181"/>
      <c r="I518" s="181"/>
      <c r="J518" s="166"/>
      <c r="K518" s="166"/>
      <c r="L518" s="166"/>
      <c r="P518" s="220"/>
      <c r="W518" s="5"/>
      <c r="X518" s="5"/>
      <c r="AE518" s="220"/>
      <c r="AL518" s="5"/>
      <c r="AM518" s="5"/>
      <c r="AT518" s="220"/>
      <c r="BA518" s="5"/>
      <c r="BB518" s="5"/>
    </row>
    <row r="519">
      <c r="A519" s="198"/>
      <c r="B519" s="166"/>
      <c r="C519" s="166"/>
      <c r="D519" s="166"/>
      <c r="E519" s="166"/>
      <c r="F519" s="166"/>
      <c r="H519" s="181"/>
      <c r="I519" s="181"/>
      <c r="J519" s="166"/>
      <c r="K519" s="166"/>
      <c r="L519" s="166"/>
      <c r="P519" s="220"/>
      <c r="W519" s="5"/>
      <c r="X519" s="5"/>
      <c r="AE519" s="220"/>
      <c r="AL519" s="5"/>
      <c r="AM519" s="5"/>
      <c r="AT519" s="220"/>
      <c r="BA519" s="5"/>
      <c r="BB519" s="5"/>
    </row>
    <row r="520">
      <c r="A520" s="198"/>
      <c r="B520" s="166"/>
      <c r="C520" s="166"/>
      <c r="D520" s="166"/>
      <c r="E520" s="166"/>
      <c r="F520" s="166"/>
      <c r="H520" s="181"/>
      <c r="I520" s="181"/>
      <c r="J520" s="166"/>
      <c r="K520" s="166"/>
      <c r="L520" s="166"/>
      <c r="P520" s="220"/>
      <c r="W520" s="5"/>
      <c r="X520" s="5"/>
      <c r="AE520" s="220"/>
      <c r="AL520" s="5"/>
      <c r="AM520" s="5"/>
      <c r="AT520" s="220"/>
      <c r="BA520" s="5"/>
      <c r="BB520" s="5"/>
    </row>
    <row r="521">
      <c r="A521" s="198"/>
      <c r="B521" s="166"/>
      <c r="C521" s="166"/>
      <c r="D521" s="166"/>
      <c r="E521" s="166"/>
      <c r="F521" s="166"/>
      <c r="H521" s="181"/>
      <c r="I521" s="181"/>
      <c r="J521" s="166"/>
      <c r="K521" s="166"/>
      <c r="L521" s="166"/>
      <c r="P521" s="220"/>
      <c r="W521" s="5"/>
      <c r="X521" s="5"/>
      <c r="AE521" s="220"/>
      <c r="AL521" s="5"/>
      <c r="AM521" s="5"/>
      <c r="AT521" s="220"/>
      <c r="BA521" s="5"/>
      <c r="BB521" s="5"/>
    </row>
    <row r="522">
      <c r="A522" s="198"/>
      <c r="B522" s="166"/>
      <c r="C522" s="166"/>
      <c r="D522" s="166"/>
      <c r="E522" s="166"/>
      <c r="F522" s="166"/>
      <c r="H522" s="181"/>
      <c r="I522" s="181"/>
      <c r="J522" s="166"/>
      <c r="K522" s="166"/>
      <c r="L522" s="166"/>
      <c r="P522" s="220"/>
      <c r="W522" s="5"/>
      <c r="X522" s="5"/>
      <c r="AE522" s="220"/>
      <c r="AL522" s="5"/>
      <c r="AM522" s="5"/>
      <c r="AT522" s="220"/>
      <c r="BA522" s="5"/>
      <c r="BB522" s="5"/>
    </row>
    <row r="523">
      <c r="A523" s="198"/>
      <c r="B523" s="166"/>
      <c r="C523" s="166"/>
      <c r="D523" s="166"/>
      <c r="E523" s="166"/>
      <c r="F523" s="166"/>
      <c r="H523" s="181"/>
      <c r="I523" s="181"/>
      <c r="J523" s="166"/>
      <c r="K523" s="166"/>
      <c r="L523" s="166"/>
      <c r="P523" s="220"/>
      <c r="W523" s="5"/>
      <c r="X523" s="5"/>
      <c r="AE523" s="220"/>
      <c r="AL523" s="5"/>
      <c r="AM523" s="5"/>
      <c r="AT523" s="220"/>
      <c r="BA523" s="5"/>
      <c r="BB523" s="5"/>
    </row>
    <row r="524">
      <c r="A524" s="198"/>
      <c r="B524" s="166"/>
      <c r="C524" s="166"/>
      <c r="D524" s="166"/>
      <c r="E524" s="166"/>
      <c r="F524" s="166"/>
      <c r="H524" s="181"/>
      <c r="I524" s="181"/>
      <c r="J524" s="166"/>
      <c r="K524" s="166"/>
      <c r="L524" s="166"/>
      <c r="P524" s="220"/>
      <c r="W524" s="5"/>
      <c r="X524" s="5"/>
      <c r="AE524" s="220"/>
      <c r="AL524" s="5"/>
      <c r="AM524" s="5"/>
      <c r="AT524" s="220"/>
      <c r="BA524" s="5"/>
      <c r="BB524" s="5"/>
    </row>
    <row r="525">
      <c r="A525" s="198"/>
      <c r="B525" s="166"/>
      <c r="C525" s="166"/>
      <c r="D525" s="166"/>
      <c r="E525" s="166"/>
      <c r="F525" s="166"/>
      <c r="H525" s="181"/>
      <c r="I525" s="181"/>
      <c r="J525" s="166"/>
      <c r="K525" s="166"/>
      <c r="L525" s="166"/>
      <c r="P525" s="220"/>
      <c r="W525" s="5"/>
      <c r="X525" s="5"/>
      <c r="AE525" s="220"/>
      <c r="AL525" s="5"/>
      <c r="AM525" s="5"/>
      <c r="AT525" s="220"/>
      <c r="BA525" s="5"/>
      <c r="BB525" s="5"/>
    </row>
    <row r="526">
      <c r="A526" s="198"/>
      <c r="B526" s="166"/>
      <c r="C526" s="166"/>
      <c r="D526" s="166"/>
      <c r="E526" s="166"/>
      <c r="F526" s="166"/>
      <c r="H526" s="181"/>
      <c r="I526" s="181"/>
      <c r="J526" s="166"/>
      <c r="K526" s="166"/>
      <c r="L526" s="166"/>
      <c r="P526" s="220"/>
      <c r="W526" s="5"/>
      <c r="X526" s="5"/>
      <c r="AE526" s="220"/>
      <c r="AL526" s="5"/>
      <c r="AM526" s="5"/>
      <c r="AT526" s="220"/>
      <c r="BA526" s="5"/>
      <c r="BB526" s="5"/>
    </row>
    <row r="527">
      <c r="A527" s="198"/>
      <c r="B527" s="166"/>
      <c r="C527" s="166"/>
      <c r="D527" s="166"/>
      <c r="E527" s="166"/>
      <c r="F527" s="166"/>
      <c r="H527" s="181"/>
      <c r="I527" s="181"/>
      <c r="J527" s="166"/>
      <c r="K527" s="166"/>
      <c r="L527" s="166"/>
      <c r="P527" s="220"/>
      <c r="W527" s="5"/>
      <c r="X527" s="5"/>
      <c r="AE527" s="220"/>
      <c r="AL527" s="5"/>
      <c r="AM527" s="5"/>
      <c r="AT527" s="220"/>
      <c r="BA527" s="5"/>
      <c r="BB527" s="5"/>
    </row>
    <row r="528">
      <c r="A528" s="198"/>
      <c r="B528" s="166"/>
      <c r="C528" s="166"/>
      <c r="D528" s="166"/>
      <c r="E528" s="166"/>
      <c r="F528" s="166"/>
      <c r="H528" s="181"/>
      <c r="I528" s="181"/>
      <c r="J528" s="166"/>
      <c r="K528" s="166"/>
      <c r="L528" s="166"/>
      <c r="P528" s="220"/>
      <c r="W528" s="5"/>
      <c r="X528" s="5"/>
      <c r="AE528" s="220"/>
      <c r="AL528" s="5"/>
      <c r="AM528" s="5"/>
      <c r="AT528" s="220"/>
      <c r="BA528" s="5"/>
      <c r="BB528" s="5"/>
    </row>
    <row r="529">
      <c r="A529" s="198"/>
      <c r="B529" s="166"/>
      <c r="C529" s="166"/>
      <c r="D529" s="166"/>
      <c r="E529" s="166"/>
      <c r="F529" s="166"/>
      <c r="H529" s="181"/>
      <c r="I529" s="181"/>
      <c r="J529" s="166"/>
      <c r="K529" s="166"/>
      <c r="L529" s="166"/>
      <c r="P529" s="220"/>
      <c r="W529" s="5"/>
      <c r="X529" s="5"/>
      <c r="AE529" s="220"/>
      <c r="AL529" s="5"/>
      <c r="AM529" s="5"/>
      <c r="AT529" s="220"/>
      <c r="BA529" s="5"/>
      <c r="BB529" s="5"/>
    </row>
    <row r="530">
      <c r="A530" s="198"/>
      <c r="B530" s="166"/>
      <c r="C530" s="166"/>
      <c r="D530" s="166"/>
      <c r="E530" s="166"/>
      <c r="F530" s="166"/>
      <c r="H530" s="181"/>
      <c r="I530" s="181"/>
      <c r="J530" s="166"/>
      <c r="K530" s="166"/>
      <c r="L530" s="166"/>
      <c r="P530" s="220"/>
      <c r="W530" s="5"/>
      <c r="X530" s="5"/>
      <c r="AE530" s="220"/>
      <c r="AL530" s="5"/>
      <c r="AM530" s="5"/>
      <c r="AT530" s="220"/>
      <c r="BA530" s="5"/>
      <c r="BB530" s="5"/>
    </row>
    <row r="531">
      <c r="A531" s="198"/>
      <c r="B531" s="166"/>
      <c r="C531" s="166"/>
      <c r="D531" s="166"/>
      <c r="E531" s="166"/>
      <c r="F531" s="166"/>
      <c r="H531" s="181"/>
      <c r="I531" s="181"/>
      <c r="J531" s="166"/>
      <c r="K531" s="166"/>
      <c r="L531" s="166"/>
      <c r="P531" s="220"/>
      <c r="W531" s="5"/>
      <c r="X531" s="5"/>
      <c r="AE531" s="220"/>
      <c r="AL531" s="5"/>
      <c r="AM531" s="5"/>
      <c r="AT531" s="220"/>
      <c r="BA531" s="5"/>
      <c r="BB531" s="5"/>
    </row>
    <row r="532">
      <c r="A532" s="198"/>
      <c r="B532" s="166"/>
      <c r="C532" s="166"/>
      <c r="D532" s="166"/>
      <c r="E532" s="166"/>
      <c r="F532" s="166"/>
      <c r="H532" s="181"/>
      <c r="I532" s="181"/>
      <c r="J532" s="166"/>
      <c r="K532" s="166"/>
      <c r="L532" s="166"/>
      <c r="P532" s="220"/>
      <c r="W532" s="5"/>
      <c r="X532" s="5"/>
      <c r="AE532" s="220"/>
      <c r="AL532" s="5"/>
      <c r="AM532" s="5"/>
      <c r="AT532" s="220"/>
      <c r="BA532" s="5"/>
      <c r="BB532" s="5"/>
    </row>
    <row r="533">
      <c r="A533" s="198"/>
      <c r="B533" s="166"/>
      <c r="C533" s="166"/>
      <c r="D533" s="166"/>
      <c r="E533" s="166"/>
      <c r="F533" s="166"/>
      <c r="H533" s="181"/>
      <c r="I533" s="181"/>
      <c r="J533" s="166"/>
      <c r="K533" s="166"/>
      <c r="L533" s="166"/>
      <c r="P533" s="220"/>
      <c r="W533" s="5"/>
      <c r="X533" s="5"/>
      <c r="AE533" s="220"/>
      <c r="AL533" s="5"/>
      <c r="AM533" s="5"/>
      <c r="AT533" s="220"/>
      <c r="BA533" s="5"/>
      <c r="BB533" s="5"/>
    </row>
    <row r="534">
      <c r="A534" s="198"/>
      <c r="B534" s="166"/>
      <c r="C534" s="166"/>
      <c r="D534" s="166"/>
      <c r="E534" s="166"/>
      <c r="F534" s="166"/>
      <c r="H534" s="181"/>
      <c r="I534" s="181"/>
      <c r="J534" s="166"/>
      <c r="K534" s="166"/>
      <c r="L534" s="166"/>
      <c r="P534" s="220"/>
      <c r="W534" s="5"/>
      <c r="X534" s="5"/>
      <c r="AE534" s="220"/>
      <c r="AL534" s="5"/>
      <c r="AM534" s="5"/>
      <c r="AT534" s="220"/>
      <c r="BA534" s="5"/>
      <c r="BB534" s="5"/>
    </row>
    <row r="535">
      <c r="A535" s="198"/>
      <c r="B535" s="166"/>
      <c r="C535" s="166"/>
      <c r="D535" s="166"/>
      <c r="E535" s="166"/>
      <c r="F535" s="166"/>
      <c r="H535" s="181"/>
      <c r="I535" s="181"/>
      <c r="J535" s="166"/>
      <c r="K535" s="166"/>
      <c r="L535" s="166"/>
      <c r="P535" s="220"/>
      <c r="W535" s="5"/>
      <c r="X535" s="5"/>
      <c r="AE535" s="220"/>
      <c r="AL535" s="5"/>
      <c r="AM535" s="5"/>
      <c r="AT535" s="220"/>
      <c r="BA535" s="5"/>
      <c r="BB535" s="5"/>
    </row>
    <row r="536">
      <c r="A536" s="198"/>
      <c r="B536" s="166"/>
      <c r="C536" s="166"/>
      <c r="D536" s="166"/>
      <c r="E536" s="166"/>
      <c r="F536" s="166"/>
      <c r="H536" s="181"/>
      <c r="I536" s="181"/>
      <c r="J536" s="166"/>
      <c r="K536" s="166"/>
      <c r="L536" s="166"/>
      <c r="P536" s="220"/>
      <c r="W536" s="5"/>
      <c r="X536" s="5"/>
      <c r="AE536" s="220"/>
      <c r="AL536" s="5"/>
      <c r="AM536" s="5"/>
      <c r="AT536" s="220"/>
      <c r="BA536" s="5"/>
      <c r="BB536" s="5"/>
    </row>
    <row r="537">
      <c r="A537" s="198"/>
      <c r="B537" s="166"/>
      <c r="C537" s="166"/>
      <c r="D537" s="166"/>
      <c r="E537" s="166"/>
      <c r="F537" s="166"/>
      <c r="H537" s="181"/>
      <c r="I537" s="181"/>
      <c r="J537" s="166"/>
      <c r="K537" s="166"/>
      <c r="L537" s="166"/>
      <c r="P537" s="220"/>
      <c r="W537" s="5"/>
      <c r="X537" s="5"/>
      <c r="AE537" s="220"/>
      <c r="AL537" s="5"/>
      <c r="AM537" s="5"/>
      <c r="AT537" s="220"/>
      <c r="BA537" s="5"/>
      <c r="BB537" s="5"/>
    </row>
    <row r="538">
      <c r="A538" s="198"/>
      <c r="B538" s="166"/>
      <c r="C538" s="166"/>
      <c r="D538" s="166"/>
      <c r="E538" s="166"/>
      <c r="F538" s="166"/>
      <c r="H538" s="181"/>
      <c r="I538" s="181"/>
      <c r="J538" s="166"/>
      <c r="K538" s="166"/>
      <c r="L538" s="166"/>
      <c r="P538" s="220"/>
      <c r="W538" s="5"/>
      <c r="X538" s="5"/>
      <c r="AE538" s="220"/>
      <c r="AL538" s="5"/>
      <c r="AM538" s="5"/>
      <c r="AT538" s="220"/>
      <c r="BA538" s="5"/>
      <c r="BB538" s="5"/>
    </row>
    <row r="539">
      <c r="A539" s="198"/>
      <c r="B539" s="166"/>
      <c r="C539" s="166"/>
      <c r="D539" s="166"/>
      <c r="E539" s="166"/>
      <c r="F539" s="166"/>
      <c r="H539" s="181"/>
      <c r="I539" s="181"/>
      <c r="J539" s="166"/>
      <c r="K539" s="166"/>
      <c r="L539" s="166"/>
      <c r="P539" s="220"/>
      <c r="W539" s="5"/>
      <c r="X539" s="5"/>
      <c r="AE539" s="220"/>
      <c r="AL539" s="5"/>
      <c r="AM539" s="5"/>
      <c r="AT539" s="220"/>
      <c r="BA539" s="5"/>
      <c r="BB539" s="5"/>
    </row>
    <row r="540">
      <c r="A540" s="198"/>
      <c r="B540" s="166"/>
      <c r="C540" s="166"/>
      <c r="D540" s="166"/>
      <c r="E540" s="166"/>
      <c r="F540" s="166"/>
      <c r="H540" s="181"/>
      <c r="I540" s="181"/>
      <c r="J540" s="166"/>
      <c r="K540" s="166"/>
      <c r="L540" s="166"/>
      <c r="P540" s="220"/>
      <c r="W540" s="5"/>
      <c r="X540" s="5"/>
      <c r="AE540" s="220"/>
      <c r="AL540" s="5"/>
      <c r="AM540" s="5"/>
      <c r="AT540" s="220"/>
      <c r="BA540" s="5"/>
      <c r="BB540" s="5"/>
    </row>
    <row r="541">
      <c r="A541" s="198"/>
      <c r="B541" s="166"/>
      <c r="C541" s="166"/>
      <c r="D541" s="166"/>
      <c r="E541" s="166"/>
      <c r="F541" s="166"/>
      <c r="H541" s="181"/>
      <c r="I541" s="181"/>
      <c r="J541" s="166"/>
      <c r="K541" s="166"/>
      <c r="L541" s="166"/>
      <c r="P541" s="220"/>
      <c r="W541" s="5"/>
      <c r="X541" s="5"/>
      <c r="AE541" s="220"/>
      <c r="AL541" s="5"/>
      <c r="AM541" s="5"/>
      <c r="AT541" s="220"/>
      <c r="BA541" s="5"/>
      <c r="BB541" s="5"/>
    </row>
    <row r="542">
      <c r="A542" s="198"/>
      <c r="B542" s="166"/>
      <c r="C542" s="166"/>
      <c r="D542" s="166"/>
      <c r="E542" s="166"/>
      <c r="F542" s="166"/>
      <c r="H542" s="181"/>
      <c r="I542" s="181"/>
      <c r="J542" s="166"/>
      <c r="K542" s="166"/>
      <c r="L542" s="166"/>
      <c r="P542" s="220"/>
      <c r="W542" s="5"/>
      <c r="X542" s="5"/>
      <c r="AE542" s="220"/>
      <c r="AL542" s="5"/>
      <c r="AM542" s="5"/>
      <c r="AT542" s="220"/>
      <c r="BA542" s="5"/>
      <c r="BB542" s="5"/>
    </row>
    <row r="543">
      <c r="A543" s="198"/>
      <c r="B543" s="166"/>
      <c r="C543" s="166"/>
      <c r="D543" s="166"/>
      <c r="E543" s="166"/>
      <c r="F543" s="166"/>
      <c r="H543" s="181"/>
      <c r="I543" s="181"/>
      <c r="J543" s="166"/>
      <c r="K543" s="166"/>
      <c r="L543" s="166"/>
      <c r="P543" s="220"/>
      <c r="W543" s="5"/>
      <c r="X543" s="5"/>
      <c r="AE543" s="220"/>
      <c r="AL543" s="5"/>
      <c r="AM543" s="5"/>
      <c r="AT543" s="220"/>
      <c r="BA543" s="5"/>
      <c r="BB543" s="5"/>
    </row>
    <row r="544">
      <c r="A544" s="198"/>
      <c r="B544" s="166"/>
      <c r="C544" s="166"/>
      <c r="D544" s="166"/>
      <c r="E544" s="166"/>
      <c r="F544" s="166"/>
      <c r="H544" s="181"/>
      <c r="I544" s="181"/>
      <c r="J544" s="166"/>
      <c r="K544" s="166"/>
      <c r="L544" s="166"/>
      <c r="P544" s="220"/>
      <c r="W544" s="5"/>
      <c r="X544" s="5"/>
      <c r="AE544" s="220"/>
      <c r="AL544" s="5"/>
      <c r="AM544" s="5"/>
      <c r="AT544" s="220"/>
      <c r="BA544" s="5"/>
      <c r="BB544" s="5"/>
    </row>
    <row r="545">
      <c r="A545" s="198"/>
      <c r="B545" s="166"/>
      <c r="C545" s="166"/>
      <c r="D545" s="166"/>
      <c r="E545" s="166"/>
      <c r="F545" s="166"/>
      <c r="H545" s="181"/>
      <c r="I545" s="181"/>
      <c r="J545" s="166"/>
      <c r="K545" s="166"/>
      <c r="L545" s="166"/>
      <c r="P545" s="220"/>
      <c r="W545" s="5"/>
      <c r="X545" s="5"/>
      <c r="AE545" s="220"/>
      <c r="AL545" s="5"/>
      <c r="AM545" s="5"/>
      <c r="AT545" s="220"/>
      <c r="BA545" s="5"/>
      <c r="BB545" s="5"/>
    </row>
    <row r="546">
      <c r="A546" s="198"/>
      <c r="B546" s="166"/>
      <c r="C546" s="166"/>
      <c r="D546" s="166"/>
      <c r="E546" s="166"/>
      <c r="F546" s="166"/>
      <c r="H546" s="181"/>
      <c r="I546" s="181"/>
      <c r="J546" s="166"/>
      <c r="K546" s="166"/>
      <c r="L546" s="166"/>
      <c r="P546" s="220"/>
      <c r="W546" s="5"/>
      <c r="X546" s="5"/>
      <c r="AE546" s="220"/>
      <c r="AL546" s="5"/>
      <c r="AM546" s="5"/>
      <c r="AT546" s="220"/>
      <c r="BA546" s="5"/>
      <c r="BB546" s="5"/>
    </row>
    <row r="547">
      <c r="A547" s="198"/>
      <c r="B547" s="166"/>
      <c r="C547" s="166"/>
      <c r="D547" s="166"/>
      <c r="E547" s="166"/>
      <c r="F547" s="166"/>
      <c r="H547" s="181"/>
      <c r="I547" s="181"/>
      <c r="J547" s="166"/>
      <c r="K547" s="166"/>
      <c r="L547" s="166"/>
      <c r="P547" s="220"/>
      <c r="W547" s="5"/>
      <c r="X547" s="5"/>
      <c r="AE547" s="220"/>
      <c r="AL547" s="5"/>
      <c r="AM547" s="5"/>
      <c r="AT547" s="220"/>
      <c r="BA547" s="5"/>
      <c r="BB547" s="5"/>
    </row>
    <row r="548">
      <c r="A548" s="198"/>
      <c r="B548" s="166"/>
      <c r="C548" s="166"/>
      <c r="D548" s="166"/>
      <c r="E548" s="166"/>
      <c r="F548" s="166"/>
      <c r="H548" s="181"/>
      <c r="I548" s="181"/>
      <c r="J548" s="166"/>
      <c r="K548" s="166"/>
      <c r="L548" s="166"/>
      <c r="P548" s="220"/>
      <c r="W548" s="5"/>
      <c r="X548" s="5"/>
      <c r="AE548" s="220"/>
      <c r="AL548" s="5"/>
      <c r="AM548" s="5"/>
      <c r="AT548" s="220"/>
      <c r="BA548" s="5"/>
      <c r="BB548" s="5"/>
    </row>
    <row r="549">
      <c r="A549" s="198"/>
      <c r="B549" s="166"/>
      <c r="C549" s="166"/>
      <c r="D549" s="166"/>
      <c r="E549" s="166"/>
      <c r="F549" s="166"/>
      <c r="H549" s="181"/>
      <c r="I549" s="181"/>
      <c r="J549" s="166"/>
      <c r="K549" s="166"/>
      <c r="L549" s="166"/>
      <c r="P549" s="220"/>
      <c r="W549" s="5"/>
      <c r="X549" s="5"/>
      <c r="AE549" s="220"/>
      <c r="AL549" s="5"/>
      <c r="AM549" s="5"/>
      <c r="AT549" s="220"/>
      <c r="BA549" s="5"/>
      <c r="BB549" s="5"/>
    </row>
    <row r="550">
      <c r="A550" s="198"/>
      <c r="B550" s="166"/>
      <c r="C550" s="166"/>
      <c r="D550" s="166"/>
      <c r="E550" s="166"/>
      <c r="F550" s="166"/>
      <c r="H550" s="181"/>
      <c r="I550" s="181"/>
      <c r="J550" s="166"/>
      <c r="K550" s="166"/>
      <c r="L550" s="166"/>
      <c r="P550" s="220"/>
      <c r="W550" s="5"/>
      <c r="X550" s="5"/>
      <c r="AE550" s="220"/>
      <c r="AL550" s="5"/>
      <c r="AM550" s="5"/>
      <c r="AT550" s="220"/>
      <c r="BA550" s="5"/>
      <c r="BB550" s="5"/>
    </row>
    <row r="551">
      <c r="A551" s="198"/>
      <c r="B551" s="166"/>
      <c r="C551" s="166"/>
      <c r="D551" s="166"/>
      <c r="E551" s="166"/>
      <c r="F551" s="166"/>
      <c r="H551" s="181"/>
      <c r="I551" s="181"/>
      <c r="J551" s="166"/>
      <c r="K551" s="166"/>
      <c r="L551" s="166"/>
      <c r="P551" s="220"/>
      <c r="W551" s="5"/>
      <c r="X551" s="5"/>
      <c r="AE551" s="220"/>
      <c r="AL551" s="5"/>
      <c r="AM551" s="5"/>
      <c r="AT551" s="220"/>
      <c r="BA551" s="5"/>
      <c r="BB551" s="5"/>
    </row>
    <row r="552">
      <c r="A552" s="198"/>
      <c r="B552" s="166"/>
      <c r="C552" s="166"/>
      <c r="D552" s="166"/>
      <c r="E552" s="166"/>
      <c r="F552" s="166"/>
      <c r="H552" s="181"/>
      <c r="I552" s="181"/>
      <c r="J552" s="166"/>
      <c r="K552" s="166"/>
      <c r="L552" s="166"/>
      <c r="P552" s="220"/>
      <c r="W552" s="5"/>
      <c r="X552" s="5"/>
      <c r="AE552" s="220"/>
      <c r="AL552" s="5"/>
      <c r="AM552" s="5"/>
      <c r="AT552" s="220"/>
      <c r="BA552" s="5"/>
      <c r="BB552" s="5"/>
    </row>
    <row r="553">
      <c r="A553" s="198"/>
      <c r="B553" s="166"/>
      <c r="C553" s="166"/>
      <c r="D553" s="166"/>
      <c r="E553" s="166"/>
      <c r="F553" s="166"/>
      <c r="H553" s="181"/>
      <c r="I553" s="181"/>
      <c r="J553" s="166"/>
      <c r="K553" s="166"/>
      <c r="L553" s="166"/>
      <c r="P553" s="220"/>
      <c r="W553" s="5"/>
      <c r="X553" s="5"/>
      <c r="AE553" s="220"/>
      <c r="AL553" s="5"/>
      <c r="AM553" s="5"/>
      <c r="AT553" s="220"/>
      <c r="BA553" s="5"/>
      <c r="BB553" s="5"/>
    </row>
    <row r="554">
      <c r="A554" s="198"/>
      <c r="B554" s="166"/>
      <c r="C554" s="166"/>
      <c r="D554" s="166"/>
      <c r="E554" s="166"/>
      <c r="F554" s="166"/>
      <c r="H554" s="181"/>
      <c r="I554" s="181"/>
      <c r="J554" s="166"/>
      <c r="K554" s="166"/>
      <c r="L554" s="166"/>
      <c r="P554" s="220"/>
      <c r="W554" s="5"/>
      <c r="X554" s="5"/>
      <c r="AE554" s="220"/>
      <c r="AL554" s="5"/>
      <c r="AM554" s="5"/>
      <c r="AT554" s="220"/>
      <c r="BA554" s="5"/>
      <c r="BB554" s="5"/>
    </row>
    <row r="555">
      <c r="A555" s="198"/>
      <c r="B555" s="166"/>
      <c r="C555" s="166"/>
      <c r="D555" s="166"/>
      <c r="E555" s="166"/>
      <c r="F555" s="166"/>
      <c r="H555" s="181"/>
      <c r="I555" s="181"/>
      <c r="J555" s="166"/>
      <c r="K555" s="166"/>
      <c r="L555" s="166"/>
      <c r="P555" s="220"/>
      <c r="W555" s="5"/>
      <c r="X555" s="5"/>
      <c r="AE555" s="220"/>
      <c r="AL555" s="5"/>
      <c r="AM555" s="5"/>
      <c r="AT555" s="220"/>
      <c r="BA555" s="5"/>
      <c r="BB555" s="5"/>
    </row>
    <row r="556">
      <c r="A556" s="198"/>
      <c r="B556" s="166"/>
      <c r="C556" s="166"/>
      <c r="D556" s="166"/>
      <c r="E556" s="166"/>
      <c r="F556" s="166"/>
      <c r="H556" s="181"/>
      <c r="I556" s="181"/>
      <c r="J556" s="166"/>
      <c r="K556" s="166"/>
      <c r="L556" s="166"/>
      <c r="P556" s="220"/>
      <c r="W556" s="5"/>
      <c r="X556" s="5"/>
      <c r="AE556" s="220"/>
      <c r="AL556" s="5"/>
      <c r="AM556" s="5"/>
      <c r="AT556" s="220"/>
      <c r="BA556" s="5"/>
      <c r="BB556" s="5"/>
    </row>
    <row r="557">
      <c r="A557" s="198"/>
      <c r="B557" s="166"/>
      <c r="C557" s="166"/>
      <c r="D557" s="166"/>
      <c r="E557" s="166"/>
      <c r="F557" s="166"/>
      <c r="H557" s="181"/>
      <c r="I557" s="181"/>
      <c r="J557" s="166"/>
      <c r="K557" s="166"/>
      <c r="L557" s="166"/>
      <c r="P557" s="220"/>
      <c r="W557" s="5"/>
      <c r="X557" s="5"/>
      <c r="AE557" s="220"/>
      <c r="AL557" s="5"/>
      <c r="AM557" s="5"/>
      <c r="AT557" s="220"/>
      <c r="BA557" s="5"/>
      <c r="BB557" s="5"/>
    </row>
    <row r="558">
      <c r="A558" s="198"/>
      <c r="B558" s="166"/>
      <c r="C558" s="166"/>
      <c r="D558" s="166"/>
      <c r="E558" s="166"/>
      <c r="F558" s="166"/>
      <c r="H558" s="181"/>
      <c r="I558" s="181"/>
      <c r="J558" s="166"/>
      <c r="K558" s="166"/>
      <c r="L558" s="166"/>
      <c r="P558" s="220"/>
      <c r="W558" s="5"/>
      <c r="X558" s="5"/>
      <c r="AE558" s="220"/>
      <c r="AL558" s="5"/>
      <c r="AM558" s="5"/>
      <c r="AT558" s="220"/>
      <c r="BA558" s="5"/>
      <c r="BB558" s="5"/>
    </row>
    <row r="559">
      <c r="A559" s="198"/>
      <c r="B559" s="166"/>
      <c r="C559" s="166"/>
      <c r="D559" s="166"/>
      <c r="E559" s="166"/>
      <c r="F559" s="166"/>
      <c r="H559" s="181"/>
      <c r="I559" s="181"/>
      <c r="J559" s="166"/>
      <c r="K559" s="166"/>
      <c r="L559" s="166"/>
      <c r="P559" s="220"/>
      <c r="W559" s="5"/>
      <c r="X559" s="5"/>
      <c r="AE559" s="220"/>
      <c r="AL559" s="5"/>
      <c r="AM559" s="5"/>
      <c r="AT559" s="220"/>
      <c r="BA559" s="5"/>
      <c r="BB559" s="5"/>
    </row>
    <row r="560">
      <c r="A560" s="198"/>
      <c r="B560" s="166"/>
      <c r="C560" s="166"/>
      <c r="D560" s="166"/>
      <c r="E560" s="166"/>
      <c r="F560" s="166"/>
      <c r="H560" s="181"/>
      <c r="I560" s="181"/>
      <c r="J560" s="166"/>
      <c r="K560" s="166"/>
      <c r="L560" s="166"/>
      <c r="P560" s="220"/>
      <c r="W560" s="5"/>
      <c r="X560" s="5"/>
      <c r="AE560" s="220"/>
      <c r="AL560" s="5"/>
      <c r="AM560" s="5"/>
      <c r="AT560" s="220"/>
      <c r="BA560" s="5"/>
      <c r="BB560" s="5"/>
    </row>
    <row r="561">
      <c r="A561" s="198"/>
      <c r="B561" s="166"/>
      <c r="C561" s="166"/>
      <c r="D561" s="166"/>
      <c r="E561" s="166"/>
      <c r="F561" s="166"/>
      <c r="H561" s="181"/>
      <c r="I561" s="181"/>
      <c r="J561" s="166"/>
      <c r="K561" s="166"/>
      <c r="L561" s="166"/>
      <c r="P561" s="220"/>
      <c r="W561" s="5"/>
      <c r="X561" s="5"/>
      <c r="AE561" s="220"/>
      <c r="AL561" s="5"/>
      <c r="AM561" s="5"/>
      <c r="AT561" s="220"/>
      <c r="BA561" s="5"/>
      <c r="BB561" s="5"/>
    </row>
    <row r="562">
      <c r="A562" s="198"/>
      <c r="B562" s="166"/>
      <c r="C562" s="166"/>
      <c r="D562" s="166"/>
      <c r="E562" s="166"/>
      <c r="F562" s="166"/>
      <c r="H562" s="181"/>
      <c r="I562" s="181"/>
      <c r="J562" s="166"/>
      <c r="K562" s="166"/>
      <c r="L562" s="166"/>
      <c r="P562" s="220"/>
      <c r="W562" s="5"/>
      <c r="X562" s="5"/>
      <c r="AE562" s="220"/>
      <c r="AL562" s="5"/>
      <c r="AM562" s="5"/>
      <c r="AT562" s="220"/>
      <c r="BA562" s="5"/>
      <c r="BB562" s="5"/>
    </row>
    <row r="563">
      <c r="A563" s="198"/>
      <c r="B563" s="166"/>
      <c r="C563" s="166"/>
      <c r="D563" s="166"/>
      <c r="E563" s="166"/>
      <c r="F563" s="166"/>
      <c r="H563" s="181"/>
      <c r="I563" s="181"/>
      <c r="J563" s="166"/>
      <c r="K563" s="166"/>
      <c r="L563" s="166"/>
      <c r="P563" s="220"/>
      <c r="W563" s="5"/>
      <c r="X563" s="5"/>
      <c r="AE563" s="220"/>
      <c r="AL563" s="5"/>
      <c r="AM563" s="5"/>
      <c r="AT563" s="220"/>
      <c r="BA563" s="5"/>
      <c r="BB563" s="5"/>
    </row>
    <row r="564">
      <c r="A564" s="198"/>
      <c r="B564" s="166"/>
      <c r="C564" s="166"/>
      <c r="D564" s="166"/>
      <c r="E564" s="166"/>
      <c r="F564" s="166"/>
      <c r="H564" s="181"/>
      <c r="I564" s="181"/>
      <c r="J564" s="166"/>
      <c r="K564" s="166"/>
      <c r="L564" s="166"/>
      <c r="P564" s="220"/>
      <c r="W564" s="5"/>
      <c r="X564" s="5"/>
      <c r="AE564" s="220"/>
      <c r="AL564" s="5"/>
      <c r="AM564" s="5"/>
      <c r="AT564" s="220"/>
      <c r="BA564" s="5"/>
      <c r="BB564" s="5"/>
    </row>
    <row r="565">
      <c r="A565" s="198"/>
      <c r="B565" s="166"/>
      <c r="C565" s="166"/>
      <c r="D565" s="166"/>
      <c r="E565" s="166"/>
      <c r="F565" s="166"/>
      <c r="H565" s="181"/>
      <c r="I565" s="181"/>
      <c r="J565" s="166"/>
      <c r="K565" s="166"/>
      <c r="L565" s="166"/>
      <c r="P565" s="220"/>
      <c r="W565" s="5"/>
      <c r="X565" s="5"/>
      <c r="AE565" s="220"/>
      <c r="AL565" s="5"/>
      <c r="AM565" s="5"/>
      <c r="AT565" s="220"/>
      <c r="BA565" s="5"/>
      <c r="BB565" s="5"/>
    </row>
    <row r="566">
      <c r="A566" s="198"/>
      <c r="B566" s="166"/>
      <c r="C566" s="166"/>
      <c r="D566" s="166"/>
      <c r="E566" s="166"/>
      <c r="F566" s="166"/>
      <c r="H566" s="181"/>
      <c r="I566" s="181"/>
      <c r="J566" s="166"/>
      <c r="K566" s="166"/>
      <c r="L566" s="166"/>
      <c r="P566" s="220"/>
      <c r="W566" s="5"/>
      <c r="X566" s="5"/>
      <c r="AE566" s="220"/>
      <c r="AL566" s="5"/>
      <c r="AM566" s="5"/>
      <c r="AT566" s="220"/>
      <c r="BA566" s="5"/>
      <c r="BB566" s="5"/>
    </row>
    <row r="567">
      <c r="A567" s="198"/>
      <c r="B567" s="166"/>
      <c r="C567" s="166"/>
      <c r="D567" s="166"/>
      <c r="E567" s="166"/>
      <c r="F567" s="166"/>
      <c r="H567" s="181"/>
      <c r="I567" s="181"/>
      <c r="J567" s="166"/>
      <c r="K567" s="166"/>
      <c r="L567" s="166"/>
      <c r="P567" s="220"/>
      <c r="W567" s="5"/>
      <c r="X567" s="5"/>
      <c r="AE567" s="220"/>
      <c r="AL567" s="5"/>
      <c r="AM567" s="5"/>
      <c r="AT567" s="220"/>
      <c r="BA567" s="5"/>
      <c r="BB567" s="5"/>
    </row>
    <row r="568">
      <c r="A568" s="198"/>
      <c r="B568" s="166"/>
      <c r="C568" s="166"/>
      <c r="D568" s="166"/>
      <c r="E568" s="166"/>
      <c r="F568" s="166"/>
      <c r="H568" s="181"/>
      <c r="I568" s="181"/>
      <c r="J568" s="166"/>
      <c r="K568" s="166"/>
      <c r="L568" s="166"/>
      <c r="P568" s="220"/>
      <c r="W568" s="5"/>
      <c r="X568" s="5"/>
      <c r="AE568" s="220"/>
      <c r="AL568" s="5"/>
      <c r="AM568" s="5"/>
      <c r="AT568" s="220"/>
      <c r="BA568" s="5"/>
      <c r="BB568" s="5"/>
    </row>
    <row r="569">
      <c r="A569" s="198"/>
      <c r="B569" s="166"/>
      <c r="C569" s="166"/>
      <c r="D569" s="166"/>
      <c r="E569" s="166"/>
      <c r="F569" s="166"/>
      <c r="H569" s="181"/>
      <c r="I569" s="181"/>
      <c r="J569" s="166"/>
      <c r="K569" s="166"/>
      <c r="L569" s="166"/>
      <c r="P569" s="220"/>
      <c r="W569" s="5"/>
      <c r="X569" s="5"/>
      <c r="AE569" s="220"/>
      <c r="AL569" s="5"/>
      <c r="AM569" s="5"/>
      <c r="AT569" s="220"/>
      <c r="BA569" s="5"/>
      <c r="BB569" s="5"/>
    </row>
    <row r="570">
      <c r="A570" s="198"/>
      <c r="B570" s="166"/>
      <c r="C570" s="166"/>
      <c r="D570" s="166"/>
      <c r="E570" s="166"/>
      <c r="F570" s="166"/>
      <c r="H570" s="181"/>
      <c r="I570" s="181"/>
      <c r="J570" s="166"/>
      <c r="K570" s="166"/>
      <c r="L570" s="166"/>
      <c r="P570" s="220"/>
      <c r="W570" s="5"/>
      <c r="X570" s="5"/>
      <c r="AE570" s="220"/>
      <c r="AL570" s="5"/>
      <c r="AM570" s="5"/>
      <c r="AT570" s="220"/>
      <c r="BA570" s="5"/>
      <c r="BB570" s="5"/>
    </row>
    <row r="571">
      <c r="A571" s="198"/>
      <c r="B571" s="166"/>
      <c r="C571" s="166"/>
      <c r="D571" s="166"/>
      <c r="E571" s="166"/>
      <c r="F571" s="166"/>
      <c r="H571" s="181"/>
      <c r="I571" s="181"/>
      <c r="J571" s="166"/>
      <c r="K571" s="166"/>
      <c r="L571" s="166"/>
      <c r="P571" s="220"/>
      <c r="W571" s="5"/>
      <c r="X571" s="5"/>
      <c r="AE571" s="220"/>
      <c r="AL571" s="5"/>
      <c r="AM571" s="5"/>
      <c r="AT571" s="220"/>
      <c r="BA571" s="5"/>
      <c r="BB571" s="5"/>
    </row>
    <row r="572">
      <c r="A572" s="198"/>
      <c r="B572" s="166"/>
      <c r="C572" s="166"/>
      <c r="D572" s="166"/>
      <c r="E572" s="166"/>
      <c r="F572" s="166"/>
      <c r="H572" s="181"/>
      <c r="I572" s="181"/>
      <c r="J572" s="166"/>
      <c r="K572" s="166"/>
      <c r="L572" s="166"/>
      <c r="P572" s="220"/>
      <c r="W572" s="5"/>
      <c r="X572" s="5"/>
      <c r="AE572" s="220"/>
      <c r="AL572" s="5"/>
      <c r="AM572" s="5"/>
      <c r="AT572" s="220"/>
      <c r="BA572" s="5"/>
      <c r="BB572" s="5"/>
    </row>
    <row r="573">
      <c r="A573" s="198"/>
      <c r="B573" s="166"/>
      <c r="C573" s="166"/>
      <c r="D573" s="166"/>
      <c r="E573" s="166"/>
      <c r="F573" s="166"/>
      <c r="H573" s="181"/>
      <c r="I573" s="181"/>
      <c r="J573" s="166"/>
      <c r="K573" s="166"/>
      <c r="L573" s="166"/>
      <c r="P573" s="220"/>
      <c r="W573" s="5"/>
      <c r="X573" s="5"/>
      <c r="AE573" s="220"/>
      <c r="AL573" s="5"/>
      <c r="AM573" s="5"/>
      <c r="AT573" s="220"/>
      <c r="BA573" s="5"/>
      <c r="BB573" s="5"/>
    </row>
    <row r="574">
      <c r="A574" s="198"/>
      <c r="B574" s="166"/>
      <c r="C574" s="166"/>
      <c r="D574" s="166"/>
      <c r="E574" s="166"/>
      <c r="F574" s="166"/>
      <c r="H574" s="181"/>
      <c r="I574" s="181"/>
      <c r="J574" s="166"/>
      <c r="K574" s="166"/>
      <c r="L574" s="166"/>
      <c r="P574" s="220"/>
      <c r="W574" s="5"/>
      <c r="X574" s="5"/>
      <c r="AE574" s="220"/>
      <c r="AL574" s="5"/>
      <c r="AM574" s="5"/>
      <c r="AT574" s="220"/>
      <c r="BA574" s="5"/>
      <c r="BB574" s="5"/>
    </row>
    <row r="575">
      <c r="A575" s="198"/>
      <c r="B575" s="166"/>
      <c r="C575" s="166"/>
      <c r="D575" s="166"/>
      <c r="E575" s="166"/>
      <c r="F575" s="166"/>
      <c r="H575" s="181"/>
      <c r="I575" s="181"/>
      <c r="J575" s="166"/>
      <c r="K575" s="166"/>
      <c r="L575" s="166"/>
      <c r="P575" s="220"/>
      <c r="W575" s="5"/>
      <c r="X575" s="5"/>
      <c r="AE575" s="220"/>
      <c r="AL575" s="5"/>
      <c r="AM575" s="5"/>
      <c r="AT575" s="220"/>
      <c r="BA575" s="5"/>
      <c r="BB575" s="5"/>
    </row>
    <row r="576">
      <c r="A576" s="198"/>
      <c r="B576" s="166"/>
      <c r="C576" s="166"/>
      <c r="D576" s="166"/>
      <c r="E576" s="166"/>
      <c r="F576" s="166"/>
      <c r="H576" s="181"/>
      <c r="I576" s="181"/>
      <c r="J576" s="166"/>
      <c r="K576" s="166"/>
      <c r="L576" s="166"/>
      <c r="P576" s="220"/>
      <c r="W576" s="5"/>
      <c r="X576" s="5"/>
      <c r="AE576" s="220"/>
      <c r="AL576" s="5"/>
      <c r="AM576" s="5"/>
      <c r="AT576" s="220"/>
      <c r="BA576" s="5"/>
      <c r="BB576" s="5"/>
    </row>
    <row r="577">
      <c r="A577" s="198"/>
      <c r="B577" s="166"/>
      <c r="C577" s="166"/>
      <c r="D577" s="166"/>
      <c r="E577" s="166"/>
      <c r="F577" s="166"/>
      <c r="H577" s="181"/>
      <c r="I577" s="181"/>
      <c r="J577" s="166"/>
      <c r="K577" s="166"/>
      <c r="L577" s="166"/>
      <c r="P577" s="220"/>
      <c r="W577" s="5"/>
      <c r="X577" s="5"/>
      <c r="AE577" s="220"/>
      <c r="AL577" s="5"/>
      <c r="AM577" s="5"/>
      <c r="AT577" s="220"/>
      <c r="BA577" s="5"/>
      <c r="BB577" s="5"/>
    </row>
    <row r="578">
      <c r="A578" s="198"/>
      <c r="B578" s="166"/>
      <c r="C578" s="166"/>
      <c r="D578" s="166"/>
      <c r="E578" s="166"/>
      <c r="F578" s="166"/>
      <c r="H578" s="181"/>
      <c r="I578" s="181"/>
      <c r="J578" s="166"/>
      <c r="K578" s="166"/>
      <c r="L578" s="166"/>
      <c r="P578" s="220"/>
      <c r="W578" s="5"/>
      <c r="X578" s="5"/>
      <c r="AE578" s="220"/>
      <c r="AL578" s="5"/>
      <c r="AM578" s="5"/>
      <c r="AT578" s="220"/>
      <c r="BA578" s="5"/>
      <c r="BB578" s="5"/>
    </row>
    <row r="579">
      <c r="A579" s="198"/>
      <c r="B579" s="166"/>
      <c r="C579" s="166"/>
      <c r="D579" s="166"/>
      <c r="E579" s="166"/>
      <c r="F579" s="166"/>
      <c r="H579" s="181"/>
      <c r="I579" s="181"/>
      <c r="J579" s="166"/>
      <c r="K579" s="166"/>
      <c r="L579" s="166"/>
      <c r="P579" s="220"/>
      <c r="W579" s="5"/>
      <c r="X579" s="5"/>
      <c r="AE579" s="220"/>
      <c r="AL579" s="5"/>
      <c r="AM579" s="5"/>
      <c r="AT579" s="220"/>
      <c r="BA579" s="5"/>
      <c r="BB579" s="5"/>
    </row>
    <row r="580">
      <c r="A580" s="198"/>
      <c r="B580" s="166"/>
      <c r="C580" s="166"/>
      <c r="D580" s="166"/>
      <c r="E580" s="166"/>
      <c r="F580" s="166"/>
      <c r="H580" s="181"/>
      <c r="I580" s="181"/>
      <c r="J580" s="166"/>
      <c r="K580" s="166"/>
      <c r="L580" s="166"/>
      <c r="P580" s="220"/>
      <c r="W580" s="5"/>
      <c r="X580" s="5"/>
      <c r="AE580" s="220"/>
      <c r="AL580" s="5"/>
      <c r="AM580" s="5"/>
      <c r="AT580" s="220"/>
      <c r="BA580" s="5"/>
      <c r="BB580" s="5"/>
    </row>
    <row r="581">
      <c r="A581" s="198"/>
      <c r="B581" s="166"/>
      <c r="C581" s="166"/>
      <c r="D581" s="166"/>
      <c r="E581" s="166"/>
      <c r="F581" s="166"/>
      <c r="H581" s="181"/>
      <c r="I581" s="181"/>
      <c r="J581" s="166"/>
      <c r="K581" s="166"/>
      <c r="L581" s="166"/>
      <c r="P581" s="220"/>
      <c r="W581" s="5"/>
      <c r="X581" s="5"/>
      <c r="AE581" s="220"/>
      <c r="AL581" s="5"/>
      <c r="AM581" s="5"/>
      <c r="AT581" s="220"/>
      <c r="BA581" s="5"/>
      <c r="BB581" s="5"/>
    </row>
    <row r="582">
      <c r="A582" s="198"/>
      <c r="B582" s="166"/>
      <c r="C582" s="166"/>
      <c r="D582" s="166"/>
      <c r="E582" s="166"/>
      <c r="F582" s="166"/>
      <c r="H582" s="181"/>
      <c r="I582" s="181"/>
      <c r="J582" s="166"/>
      <c r="K582" s="166"/>
      <c r="L582" s="166"/>
      <c r="P582" s="220"/>
      <c r="W582" s="5"/>
      <c r="X582" s="5"/>
      <c r="AE582" s="220"/>
      <c r="AL582" s="5"/>
      <c r="AM582" s="5"/>
      <c r="AT582" s="220"/>
      <c r="BA582" s="5"/>
      <c r="BB582" s="5"/>
    </row>
    <row r="583">
      <c r="A583" s="198"/>
      <c r="B583" s="166"/>
      <c r="C583" s="166"/>
      <c r="D583" s="166"/>
      <c r="E583" s="166"/>
      <c r="F583" s="166"/>
      <c r="H583" s="181"/>
      <c r="I583" s="181"/>
      <c r="J583" s="166"/>
      <c r="K583" s="166"/>
      <c r="L583" s="166"/>
      <c r="P583" s="220"/>
      <c r="W583" s="5"/>
      <c r="X583" s="5"/>
      <c r="AE583" s="220"/>
      <c r="AL583" s="5"/>
      <c r="AM583" s="5"/>
      <c r="AT583" s="220"/>
      <c r="BA583" s="5"/>
      <c r="BB583" s="5"/>
    </row>
    <row r="584">
      <c r="A584" s="198"/>
      <c r="B584" s="166"/>
      <c r="C584" s="166"/>
      <c r="D584" s="166"/>
      <c r="E584" s="166"/>
      <c r="F584" s="166"/>
      <c r="H584" s="181"/>
      <c r="I584" s="181"/>
      <c r="J584" s="166"/>
      <c r="K584" s="166"/>
      <c r="L584" s="166"/>
      <c r="P584" s="220"/>
      <c r="W584" s="5"/>
      <c r="X584" s="5"/>
      <c r="AE584" s="220"/>
      <c r="AL584" s="5"/>
      <c r="AM584" s="5"/>
      <c r="AT584" s="220"/>
      <c r="BA584" s="5"/>
      <c r="BB584" s="5"/>
    </row>
    <row r="585">
      <c r="A585" s="198"/>
      <c r="B585" s="166"/>
      <c r="C585" s="166"/>
      <c r="D585" s="166"/>
      <c r="E585" s="166"/>
      <c r="F585" s="166"/>
      <c r="H585" s="181"/>
      <c r="I585" s="181"/>
      <c r="J585" s="166"/>
      <c r="K585" s="166"/>
      <c r="L585" s="166"/>
      <c r="P585" s="220"/>
      <c r="W585" s="5"/>
      <c r="X585" s="5"/>
      <c r="AE585" s="220"/>
      <c r="AL585" s="5"/>
      <c r="AM585" s="5"/>
      <c r="AT585" s="220"/>
      <c r="BA585" s="5"/>
      <c r="BB585" s="5"/>
    </row>
    <row r="586">
      <c r="A586" s="198"/>
      <c r="B586" s="166"/>
      <c r="C586" s="166"/>
      <c r="D586" s="166"/>
      <c r="E586" s="166"/>
      <c r="F586" s="166"/>
      <c r="H586" s="181"/>
      <c r="I586" s="181"/>
      <c r="J586" s="166"/>
      <c r="K586" s="166"/>
      <c r="L586" s="166"/>
      <c r="P586" s="220"/>
      <c r="W586" s="5"/>
      <c r="X586" s="5"/>
      <c r="AE586" s="220"/>
      <c r="AL586" s="5"/>
      <c r="AM586" s="5"/>
      <c r="AT586" s="220"/>
      <c r="BA586" s="5"/>
      <c r="BB586" s="5"/>
    </row>
    <row r="587">
      <c r="A587" s="198"/>
      <c r="B587" s="166"/>
      <c r="C587" s="166"/>
      <c r="D587" s="166"/>
      <c r="E587" s="166"/>
      <c r="F587" s="166"/>
      <c r="H587" s="181"/>
      <c r="I587" s="181"/>
      <c r="J587" s="166"/>
      <c r="K587" s="166"/>
      <c r="L587" s="166"/>
      <c r="P587" s="220"/>
      <c r="W587" s="5"/>
      <c r="X587" s="5"/>
      <c r="AE587" s="220"/>
      <c r="AL587" s="5"/>
      <c r="AM587" s="5"/>
      <c r="AT587" s="220"/>
      <c r="BA587" s="5"/>
      <c r="BB587" s="5"/>
    </row>
    <row r="588">
      <c r="A588" s="198"/>
      <c r="B588" s="166"/>
      <c r="C588" s="166"/>
      <c r="D588" s="166"/>
      <c r="E588" s="166"/>
      <c r="F588" s="166"/>
      <c r="H588" s="181"/>
      <c r="I588" s="181"/>
      <c r="J588" s="166"/>
      <c r="K588" s="166"/>
      <c r="L588" s="166"/>
      <c r="P588" s="220"/>
      <c r="W588" s="5"/>
      <c r="X588" s="5"/>
      <c r="AE588" s="220"/>
      <c r="AL588" s="5"/>
      <c r="AM588" s="5"/>
      <c r="AT588" s="220"/>
      <c r="BA588" s="5"/>
      <c r="BB588" s="5"/>
    </row>
    <row r="589">
      <c r="A589" s="198"/>
      <c r="B589" s="166"/>
      <c r="C589" s="166"/>
      <c r="D589" s="166"/>
      <c r="E589" s="166"/>
      <c r="F589" s="166"/>
      <c r="H589" s="181"/>
      <c r="I589" s="181"/>
      <c r="J589" s="166"/>
      <c r="K589" s="166"/>
      <c r="L589" s="166"/>
      <c r="P589" s="220"/>
      <c r="W589" s="5"/>
      <c r="X589" s="5"/>
      <c r="AE589" s="220"/>
      <c r="AL589" s="5"/>
      <c r="AM589" s="5"/>
      <c r="AT589" s="220"/>
      <c r="BA589" s="5"/>
      <c r="BB589" s="5"/>
    </row>
    <row r="590">
      <c r="A590" s="198"/>
      <c r="B590" s="166"/>
      <c r="C590" s="166"/>
      <c r="D590" s="166"/>
      <c r="E590" s="166"/>
      <c r="F590" s="166"/>
      <c r="H590" s="181"/>
      <c r="I590" s="181"/>
      <c r="J590" s="166"/>
      <c r="K590" s="166"/>
      <c r="L590" s="166"/>
      <c r="P590" s="220"/>
      <c r="W590" s="5"/>
      <c r="X590" s="5"/>
      <c r="AE590" s="220"/>
      <c r="AL590" s="5"/>
      <c r="AM590" s="5"/>
      <c r="AT590" s="220"/>
      <c r="BA590" s="5"/>
      <c r="BB590" s="5"/>
    </row>
    <row r="591">
      <c r="A591" s="198"/>
      <c r="B591" s="166"/>
      <c r="C591" s="166"/>
      <c r="D591" s="166"/>
      <c r="E591" s="166"/>
      <c r="F591" s="166"/>
      <c r="H591" s="181"/>
      <c r="I591" s="181"/>
      <c r="J591" s="166"/>
      <c r="K591" s="166"/>
      <c r="L591" s="166"/>
      <c r="P591" s="220"/>
      <c r="W591" s="5"/>
      <c r="X591" s="5"/>
      <c r="AE591" s="220"/>
      <c r="AL591" s="5"/>
      <c r="AM591" s="5"/>
      <c r="AT591" s="220"/>
      <c r="BA591" s="5"/>
      <c r="BB591" s="5"/>
    </row>
    <row r="592">
      <c r="A592" s="198"/>
      <c r="B592" s="166"/>
      <c r="C592" s="166"/>
      <c r="D592" s="166"/>
      <c r="E592" s="166"/>
      <c r="F592" s="166"/>
      <c r="H592" s="181"/>
      <c r="I592" s="181"/>
      <c r="J592" s="166"/>
      <c r="K592" s="166"/>
      <c r="L592" s="166"/>
      <c r="P592" s="220"/>
      <c r="W592" s="5"/>
      <c r="X592" s="5"/>
      <c r="AE592" s="220"/>
      <c r="AL592" s="5"/>
      <c r="AM592" s="5"/>
      <c r="AT592" s="220"/>
      <c r="BA592" s="5"/>
      <c r="BB592" s="5"/>
    </row>
    <row r="593">
      <c r="A593" s="198"/>
      <c r="B593" s="166"/>
      <c r="C593" s="166"/>
      <c r="D593" s="166"/>
      <c r="E593" s="166"/>
      <c r="F593" s="166"/>
      <c r="H593" s="181"/>
      <c r="I593" s="181"/>
      <c r="J593" s="166"/>
      <c r="K593" s="166"/>
      <c r="L593" s="166"/>
      <c r="P593" s="220"/>
      <c r="W593" s="5"/>
      <c r="X593" s="5"/>
      <c r="AE593" s="220"/>
      <c r="AL593" s="5"/>
      <c r="AM593" s="5"/>
      <c r="AT593" s="220"/>
      <c r="BA593" s="5"/>
      <c r="BB593" s="5"/>
    </row>
    <row r="594">
      <c r="A594" s="198"/>
      <c r="B594" s="166"/>
      <c r="C594" s="166"/>
      <c r="D594" s="166"/>
      <c r="E594" s="166"/>
      <c r="F594" s="166"/>
      <c r="H594" s="181"/>
      <c r="I594" s="181"/>
      <c r="J594" s="166"/>
      <c r="K594" s="166"/>
      <c r="L594" s="166"/>
      <c r="P594" s="220"/>
      <c r="W594" s="5"/>
      <c r="X594" s="5"/>
      <c r="AE594" s="220"/>
      <c r="AL594" s="5"/>
      <c r="AM594" s="5"/>
      <c r="AT594" s="220"/>
      <c r="BA594" s="5"/>
      <c r="BB594" s="5"/>
    </row>
    <row r="595">
      <c r="A595" s="198"/>
      <c r="B595" s="166"/>
      <c r="C595" s="166"/>
      <c r="D595" s="166"/>
      <c r="E595" s="166"/>
      <c r="F595" s="166"/>
      <c r="H595" s="181"/>
      <c r="I595" s="181"/>
      <c r="J595" s="166"/>
      <c r="K595" s="166"/>
      <c r="L595" s="166"/>
      <c r="P595" s="220"/>
      <c r="W595" s="5"/>
      <c r="X595" s="5"/>
      <c r="AE595" s="220"/>
      <c r="AL595" s="5"/>
      <c r="AM595" s="5"/>
      <c r="AT595" s="220"/>
      <c r="BA595" s="5"/>
      <c r="BB595" s="5"/>
    </row>
    <row r="596">
      <c r="A596" s="198"/>
      <c r="B596" s="166"/>
      <c r="C596" s="166"/>
      <c r="D596" s="166"/>
      <c r="E596" s="166"/>
      <c r="F596" s="166"/>
      <c r="H596" s="181"/>
      <c r="I596" s="181"/>
      <c r="J596" s="166"/>
      <c r="K596" s="166"/>
      <c r="L596" s="166"/>
      <c r="P596" s="220"/>
      <c r="W596" s="5"/>
      <c r="X596" s="5"/>
      <c r="AE596" s="220"/>
      <c r="AL596" s="5"/>
      <c r="AM596" s="5"/>
      <c r="AT596" s="220"/>
      <c r="BA596" s="5"/>
      <c r="BB596" s="5"/>
    </row>
    <row r="597">
      <c r="A597" s="198"/>
      <c r="B597" s="166"/>
      <c r="C597" s="166"/>
      <c r="D597" s="166"/>
      <c r="E597" s="166"/>
      <c r="F597" s="166"/>
      <c r="H597" s="181"/>
      <c r="I597" s="181"/>
      <c r="J597" s="166"/>
      <c r="K597" s="166"/>
      <c r="L597" s="166"/>
      <c r="P597" s="220"/>
      <c r="W597" s="5"/>
      <c r="X597" s="5"/>
      <c r="AE597" s="220"/>
      <c r="AL597" s="5"/>
      <c r="AM597" s="5"/>
      <c r="AT597" s="220"/>
      <c r="BA597" s="5"/>
      <c r="BB597" s="5"/>
    </row>
    <row r="598">
      <c r="A598" s="198"/>
      <c r="B598" s="166"/>
      <c r="C598" s="166"/>
      <c r="D598" s="166"/>
      <c r="E598" s="166"/>
      <c r="F598" s="166"/>
      <c r="H598" s="181"/>
      <c r="I598" s="181"/>
      <c r="J598" s="166"/>
      <c r="K598" s="166"/>
      <c r="L598" s="166"/>
      <c r="P598" s="220"/>
      <c r="W598" s="5"/>
      <c r="X598" s="5"/>
      <c r="AE598" s="220"/>
      <c r="AL598" s="5"/>
      <c r="AM598" s="5"/>
      <c r="AT598" s="220"/>
      <c r="BA598" s="5"/>
      <c r="BB598" s="5"/>
    </row>
    <row r="599">
      <c r="A599" s="198"/>
      <c r="B599" s="166"/>
      <c r="C599" s="166"/>
      <c r="D599" s="166"/>
      <c r="E599" s="166"/>
      <c r="F599" s="166"/>
      <c r="H599" s="181"/>
      <c r="I599" s="181"/>
      <c r="J599" s="166"/>
      <c r="K599" s="166"/>
      <c r="L599" s="166"/>
      <c r="P599" s="220"/>
      <c r="W599" s="5"/>
      <c r="X599" s="5"/>
      <c r="AE599" s="220"/>
      <c r="AL599" s="5"/>
      <c r="AM599" s="5"/>
      <c r="AT599" s="220"/>
      <c r="BA599" s="5"/>
      <c r="BB599" s="5"/>
    </row>
    <row r="600">
      <c r="A600" s="198"/>
      <c r="B600" s="166"/>
      <c r="C600" s="166"/>
      <c r="D600" s="166"/>
      <c r="E600" s="166"/>
      <c r="F600" s="166"/>
      <c r="H600" s="181"/>
      <c r="I600" s="181"/>
      <c r="J600" s="166"/>
      <c r="K600" s="166"/>
      <c r="L600" s="166"/>
      <c r="P600" s="220"/>
      <c r="W600" s="5"/>
      <c r="X600" s="5"/>
      <c r="AE600" s="220"/>
      <c r="AL600" s="5"/>
      <c r="AM600" s="5"/>
      <c r="AT600" s="220"/>
      <c r="BA600" s="5"/>
      <c r="BB600" s="5"/>
    </row>
    <row r="601">
      <c r="A601" s="198"/>
      <c r="B601" s="166"/>
      <c r="C601" s="166"/>
      <c r="D601" s="166"/>
      <c r="E601" s="166"/>
      <c r="F601" s="166"/>
      <c r="H601" s="181"/>
      <c r="I601" s="181"/>
      <c r="J601" s="166"/>
      <c r="K601" s="166"/>
      <c r="L601" s="166"/>
      <c r="P601" s="220"/>
      <c r="W601" s="5"/>
      <c r="X601" s="5"/>
      <c r="AE601" s="220"/>
      <c r="AL601" s="5"/>
      <c r="AM601" s="5"/>
      <c r="AT601" s="220"/>
      <c r="BA601" s="5"/>
      <c r="BB601" s="5"/>
    </row>
    <row r="602">
      <c r="A602" s="198"/>
      <c r="B602" s="166"/>
      <c r="C602" s="166"/>
      <c r="D602" s="166"/>
      <c r="E602" s="166"/>
      <c r="F602" s="166"/>
      <c r="H602" s="181"/>
      <c r="I602" s="181"/>
      <c r="J602" s="166"/>
      <c r="K602" s="166"/>
      <c r="L602" s="166"/>
      <c r="P602" s="220"/>
      <c r="W602" s="5"/>
      <c r="X602" s="5"/>
      <c r="AE602" s="220"/>
      <c r="AL602" s="5"/>
      <c r="AM602" s="5"/>
      <c r="AT602" s="220"/>
      <c r="BA602" s="5"/>
      <c r="BB602" s="5"/>
    </row>
    <row r="603">
      <c r="A603" s="198"/>
      <c r="B603" s="166"/>
      <c r="C603" s="166"/>
      <c r="D603" s="166"/>
      <c r="E603" s="166"/>
      <c r="F603" s="166"/>
      <c r="H603" s="181"/>
      <c r="I603" s="181"/>
      <c r="J603" s="166"/>
      <c r="K603" s="166"/>
      <c r="L603" s="166"/>
      <c r="P603" s="220"/>
      <c r="W603" s="5"/>
      <c r="X603" s="5"/>
      <c r="AE603" s="220"/>
      <c r="AL603" s="5"/>
      <c r="AM603" s="5"/>
      <c r="AT603" s="220"/>
      <c r="BA603" s="5"/>
      <c r="BB603" s="5"/>
    </row>
    <row r="604">
      <c r="A604" s="198"/>
      <c r="B604" s="166"/>
      <c r="C604" s="166"/>
      <c r="D604" s="166"/>
      <c r="E604" s="166"/>
      <c r="F604" s="166"/>
      <c r="H604" s="181"/>
      <c r="I604" s="181"/>
      <c r="J604" s="166"/>
      <c r="K604" s="166"/>
      <c r="L604" s="166"/>
      <c r="P604" s="220"/>
      <c r="W604" s="5"/>
      <c r="X604" s="5"/>
      <c r="AE604" s="220"/>
      <c r="AL604" s="5"/>
      <c r="AM604" s="5"/>
      <c r="AT604" s="220"/>
      <c r="BA604" s="5"/>
      <c r="BB604" s="5"/>
    </row>
    <row r="605">
      <c r="A605" s="198"/>
      <c r="B605" s="166"/>
      <c r="C605" s="166"/>
      <c r="D605" s="166"/>
      <c r="E605" s="166"/>
      <c r="F605" s="166"/>
      <c r="H605" s="181"/>
      <c r="I605" s="181"/>
      <c r="J605" s="166"/>
      <c r="K605" s="166"/>
      <c r="L605" s="166"/>
      <c r="P605" s="220"/>
      <c r="W605" s="5"/>
      <c r="X605" s="5"/>
      <c r="AE605" s="220"/>
      <c r="AL605" s="5"/>
      <c r="AM605" s="5"/>
      <c r="AT605" s="220"/>
      <c r="BA605" s="5"/>
      <c r="BB605" s="5"/>
    </row>
    <row r="606">
      <c r="A606" s="198"/>
      <c r="B606" s="166"/>
      <c r="C606" s="166"/>
      <c r="D606" s="166"/>
      <c r="E606" s="166"/>
      <c r="F606" s="166"/>
      <c r="H606" s="181"/>
      <c r="I606" s="181"/>
      <c r="J606" s="166"/>
      <c r="K606" s="166"/>
      <c r="L606" s="166"/>
      <c r="P606" s="220"/>
      <c r="W606" s="5"/>
      <c r="X606" s="5"/>
      <c r="AE606" s="220"/>
      <c r="AL606" s="5"/>
      <c r="AM606" s="5"/>
      <c r="AT606" s="220"/>
      <c r="BA606" s="5"/>
      <c r="BB606" s="5"/>
    </row>
    <row r="607">
      <c r="A607" s="198"/>
      <c r="B607" s="166"/>
      <c r="C607" s="166"/>
      <c r="D607" s="166"/>
      <c r="E607" s="166"/>
      <c r="F607" s="166"/>
      <c r="H607" s="181"/>
      <c r="I607" s="181"/>
      <c r="J607" s="166"/>
      <c r="K607" s="166"/>
      <c r="L607" s="166"/>
      <c r="P607" s="220"/>
      <c r="W607" s="5"/>
      <c r="X607" s="5"/>
      <c r="AE607" s="220"/>
      <c r="AL607" s="5"/>
      <c r="AM607" s="5"/>
      <c r="AT607" s="220"/>
      <c r="BA607" s="5"/>
      <c r="BB607" s="5"/>
    </row>
    <row r="608">
      <c r="A608" s="198"/>
      <c r="B608" s="166"/>
      <c r="C608" s="166"/>
      <c r="D608" s="166"/>
      <c r="E608" s="166"/>
      <c r="F608" s="166"/>
      <c r="H608" s="181"/>
      <c r="I608" s="181"/>
      <c r="J608" s="166"/>
      <c r="K608" s="166"/>
      <c r="L608" s="166"/>
      <c r="P608" s="220"/>
      <c r="W608" s="5"/>
      <c r="X608" s="5"/>
      <c r="AE608" s="220"/>
      <c r="AL608" s="5"/>
      <c r="AM608" s="5"/>
      <c r="AT608" s="220"/>
      <c r="BA608" s="5"/>
      <c r="BB608" s="5"/>
    </row>
    <row r="609">
      <c r="A609" s="198"/>
      <c r="B609" s="166"/>
      <c r="C609" s="166"/>
      <c r="D609" s="166"/>
      <c r="E609" s="166"/>
      <c r="F609" s="166"/>
      <c r="H609" s="181"/>
      <c r="I609" s="181"/>
      <c r="J609" s="166"/>
      <c r="K609" s="166"/>
      <c r="L609" s="166"/>
      <c r="P609" s="220"/>
      <c r="W609" s="5"/>
      <c r="X609" s="5"/>
      <c r="AE609" s="220"/>
      <c r="AL609" s="5"/>
      <c r="AM609" s="5"/>
      <c r="AT609" s="220"/>
      <c r="BA609" s="5"/>
      <c r="BB609" s="5"/>
    </row>
    <row r="610">
      <c r="A610" s="198"/>
      <c r="B610" s="166"/>
      <c r="C610" s="166"/>
      <c r="D610" s="166"/>
      <c r="E610" s="166"/>
      <c r="F610" s="166"/>
      <c r="H610" s="181"/>
      <c r="I610" s="181"/>
      <c r="J610" s="166"/>
      <c r="K610" s="166"/>
      <c r="L610" s="166"/>
      <c r="P610" s="220"/>
      <c r="W610" s="5"/>
      <c r="X610" s="5"/>
      <c r="AE610" s="220"/>
      <c r="AL610" s="5"/>
      <c r="AM610" s="5"/>
      <c r="AT610" s="220"/>
      <c r="BA610" s="5"/>
      <c r="BB610" s="5"/>
    </row>
    <row r="611">
      <c r="A611" s="198"/>
      <c r="B611" s="166"/>
      <c r="C611" s="166"/>
      <c r="D611" s="166"/>
      <c r="E611" s="166"/>
      <c r="F611" s="166"/>
      <c r="H611" s="181"/>
      <c r="I611" s="181"/>
      <c r="J611" s="166"/>
      <c r="K611" s="166"/>
      <c r="L611" s="166"/>
      <c r="P611" s="220"/>
      <c r="W611" s="5"/>
      <c r="X611" s="5"/>
      <c r="AE611" s="220"/>
      <c r="AL611" s="5"/>
      <c r="AM611" s="5"/>
      <c r="AT611" s="220"/>
      <c r="BA611" s="5"/>
      <c r="BB611" s="5"/>
    </row>
    <row r="612">
      <c r="A612" s="198"/>
      <c r="B612" s="166"/>
      <c r="C612" s="166"/>
      <c r="D612" s="166"/>
      <c r="E612" s="166"/>
      <c r="F612" s="166"/>
      <c r="H612" s="181"/>
      <c r="I612" s="181"/>
      <c r="J612" s="166"/>
      <c r="K612" s="166"/>
      <c r="L612" s="166"/>
      <c r="P612" s="220"/>
      <c r="W612" s="5"/>
      <c r="X612" s="5"/>
      <c r="AE612" s="220"/>
      <c r="AL612" s="5"/>
      <c r="AM612" s="5"/>
      <c r="AT612" s="220"/>
      <c r="BA612" s="5"/>
      <c r="BB612" s="5"/>
    </row>
    <row r="613">
      <c r="A613" s="198"/>
      <c r="B613" s="166"/>
      <c r="C613" s="166"/>
      <c r="D613" s="166"/>
      <c r="E613" s="166"/>
      <c r="F613" s="166"/>
      <c r="H613" s="181"/>
      <c r="I613" s="181"/>
      <c r="J613" s="166"/>
      <c r="K613" s="166"/>
      <c r="L613" s="166"/>
      <c r="P613" s="220"/>
      <c r="W613" s="5"/>
      <c r="X613" s="5"/>
      <c r="AE613" s="220"/>
      <c r="AL613" s="5"/>
      <c r="AM613" s="5"/>
      <c r="AT613" s="220"/>
      <c r="BA613" s="5"/>
      <c r="BB613" s="5"/>
    </row>
    <row r="614">
      <c r="A614" s="198"/>
      <c r="B614" s="166"/>
      <c r="C614" s="166"/>
      <c r="D614" s="166"/>
      <c r="E614" s="166"/>
      <c r="F614" s="166"/>
      <c r="H614" s="181"/>
      <c r="I614" s="181"/>
      <c r="J614" s="166"/>
      <c r="K614" s="166"/>
      <c r="L614" s="166"/>
      <c r="P614" s="220"/>
      <c r="W614" s="5"/>
      <c r="X614" s="5"/>
      <c r="AE614" s="220"/>
      <c r="AL614" s="5"/>
      <c r="AM614" s="5"/>
      <c r="AT614" s="220"/>
      <c r="BA614" s="5"/>
      <c r="BB614" s="5"/>
    </row>
    <row r="615">
      <c r="A615" s="198"/>
      <c r="B615" s="166"/>
      <c r="C615" s="166"/>
      <c r="D615" s="166"/>
      <c r="E615" s="166"/>
      <c r="F615" s="166"/>
      <c r="H615" s="181"/>
      <c r="I615" s="181"/>
      <c r="J615" s="166"/>
      <c r="K615" s="166"/>
      <c r="L615" s="166"/>
      <c r="P615" s="220"/>
      <c r="W615" s="5"/>
      <c r="X615" s="5"/>
      <c r="AE615" s="220"/>
      <c r="AL615" s="5"/>
      <c r="AM615" s="5"/>
      <c r="AT615" s="220"/>
      <c r="BA615" s="5"/>
      <c r="BB615" s="5"/>
    </row>
    <row r="616">
      <c r="A616" s="198"/>
      <c r="B616" s="166"/>
      <c r="C616" s="166"/>
      <c r="D616" s="166"/>
      <c r="E616" s="166"/>
      <c r="F616" s="166"/>
      <c r="H616" s="181"/>
      <c r="I616" s="181"/>
      <c r="J616" s="166"/>
      <c r="K616" s="166"/>
      <c r="L616" s="166"/>
      <c r="P616" s="220"/>
      <c r="W616" s="5"/>
      <c r="X616" s="5"/>
      <c r="AE616" s="220"/>
      <c r="AL616" s="5"/>
      <c r="AM616" s="5"/>
      <c r="AT616" s="220"/>
      <c r="BA616" s="5"/>
      <c r="BB616" s="5"/>
    </row>
    <row r="617">
      <c r="A617" s="198"/>
      <c r="B617" s="166"/>
      <c r="C617" s="166"/>
      <c r="D617" s="166"/>
      <c r="E617" s="166"/>
      <c r="F617" s="166"/>
      <c r="H617" s="181"/>
      <c r="I617" s="181"/>
      <c r="J617" s="166"/>
      <c r="K617" s="166"/>
      <c r="L617" s="166"/>
      <c r="P617" s="220"/>
      <c r="W617" s="5"/>
      <c r="X617" s="5"/>
      <c r="AE617" s="220"/>
      <c r="AL617" s="5"/>
      <c r="AM617" s="5"/>
      <c r="AT617" s="220"/>
      <c r="BA617" s="5"/>
      <c r="BB617" s="5"/>
    </row>
    <row r="618">
      <c r="A618" s="198"/>
      <c r="B618" s="166"/>
      <c r="C618" s="166"/>
      <c r="D618" s="166"/>
      <c r="E618" s="166"/>
      <c r="F618" s="166"/>
      <c r="H618" s="181"/>
      <c r="I618" s="181"/>
      <c r="J618" s="166"/>
      <c r="K618" s="166"/>
      <c r="L618" s="166"/>
      <c r="P618" s="220"/>
      <c r="W618" s="5"/>
      <c r="X618" s="5"/>
      <c r="AE618" s="220"/>
      <c r="AL618" s="5"/>
      <c r="AM618" s="5"/>
      <c r="AT618" s="220"/>
      <c r="BA618" s="5"/>
      <c r="BB618" s="5"/>
    </row>
    <row r="619">
      <c r="A619" s="198"/>
      <c r="B619" s="166"/>
      <c r="C619" s="166"/>
      <c r="D619" s="166"/>
      <c r="E619" s="166"/>
      <c r="F619" s="166"/>
      <c r="H619" s="181"/>
      <c r="I619" s="181"/>
      <c r="J619" s="166"/>
      <c r="K619" s="166"/>
      <c r="L619" s="166"/>
      <c r="P619" s="220"/>
      <c r="W619" s="5"/>
      <c r="X619" s="5"/>
      <c r="AE619" s="220"/>
      <c r="AL619" s="5"/>
      <c r="AM619" s="5"/>
      <c r="AT619" s="220"/>
      <c r="BA619" s="5"/>
      <c r="BB619" s="5"/>
    </row>
    <row r="620">
      <c r="A620" s="198"/>
      <c r="B620" s="166"/>
      <c r="C620" s="166"/>
      <c r="D620" s="166"/>
      <c r="E620" s="166"/>
      <c r="F620" s="166"/>
      <c r="H620" s="181"/>
      <c r="I620" s="181"/>
      <c r="J620" s="166"/>
      <c r="K620" s="166"/>
      <c r="L620" s="166"/>
      <c r="P620" s="220"/>
      <c r="W620" s="5"/>
      <c r="X620" s="5"/>
      <c r="AE620" s="220"/>
      <c r="AL620" s="5"/>
      <c r="AM620" s="5"/>
      <c r="AT620" s="220"/>
      <c r="BA620" s="5"/>
      <c r="BB620" s="5"/>
    </row>
    <row r="621">
      <c r="A621" s="198"/>
      <c r="B621" s="166"/>
      <c r="C621" s="166"/>
      <c r="D621" s="166"/>
      <c r="E621" s="166"/>
      <c r="F621" s="166"/>
      <c r="H621" s="181"/>
      <c r="I621" s="181"/>
      <c r="J621" s="166"/>
      <c r="K621" s="166"/>
      <c r="L621" s="166"/>
      <c r="P621" s="220"/>
      <c r="W621" s="5"/>
      <c r="X621" s="5"/>
      <c r="AE621" s="220"/>
      <c r="AL621" s="5"/>
      <c r="AM621" s="5"/>
      <c r="AT621" s="220"/>
      <c r="BA621" s="5"/>
      <c r="BB621" s="5"/>
    </row>
    <row r="622">
      <c r="A622" s="198"/>
      <c r="B622" s="166"/>
      <c r="C622" s="166"/>
      <c r="D622" s="166"/>
      <c r="E622" s="166"/>
      <c r="F622" s="166"/>
      <c r="H622" s="181"/>
      <c r="I622" s="181"/>
      <c r="J622" s="166"/>
      <c r="K622" s="166"/>
      <c r="L622" s="166"/>
      <c r="P622" s="220"/>
      <c r="W622" s="5"/>
      <c r="X622" s="5"/>
      <c r="AE622" s="220"/>
      <c r="AL622" s="5"/>
      <c r="AM622" s="5"/>
      <c r="AT622" s="220"/>
      <c r="BA622" s="5"/>
      <c r="BB622" s="5"/>
    </row>
    <row r="623">
      <c r="A623" s="198"/>
      <c r="B623" s="166"/>
      <c r="C623" s="166"/>
      <c r="D623" s="166"/>
      <c r="E623" s="166"/>
      <c r="F623" s="166"/>
      <c r="H623" s="181"/>
      <c r="I623" s="181"/>
      <c r="J623" s="166"/>
      <c r="K623" s="166"/>
      <c r="L623" s="166"/>
      <c r="P623" s="220"/>
      <c r="W623" s="5"/>
      <c r="X623" s="5"/>
      <c r="AE623" s="220"/>
      <c r="AL623" s="5"/>
      <c r="AM623" s="5"/>
      <c r="AT623" s="220"/>
      <c r="BA623" s="5"/>
      <c r="BB623" s="5"/>
    </row>
    <row r="624">
      <c r="A624" s="198"/>
      <c r="B624" s="166"/>
      <c r="C624" s="166"/>
      <c r="D624" s="166"/>
      <c r="E624" s="166"/>
      <c r="F624" s="166"/>
      <c r="H624" s="181"/>
      <c r="I624" s="181"/>
      <c r="J624" s="166"/>
      <c r="K624" s="166"/>
      <c r="L624" s="166"/>
      <c r="P624" s="220"/>
      <c r="W624" s="5"/>
      <c r="X624" s="5"/>
      <c r="AE624" s="220"/>
      <c r="AL624" s="5"/>
      <c r="AM624" s="5"/>
      <c r="AT624" s="220"/>
      <c r="BA624" s="5"/>
      <c r="BB624" s="5"/>
    </row>
    <row r="625">
      <c r="A625" s="198"/>
      <c r="B625" s="166"/>
      <c r="C625" s="166"/>
      <c r="D625" s="166"/>
      <c r="E625" s="166"/>
      <c r="F625" s="166"/>
      <c r="H625" s="181"/>
      <c r="I625" s="181"/>
      <c r="J625" s="166"/>
      <c r="K625" s="166"/>
      <c r="L625" s="166"/>
      <c r="P625" s="220"/>
      <c r="W625" s="5"/>
      <c r="X625" s="5"/>
      <c r="AE625" s="220"/>
      <c r="AL625" s="5"/>
      <c r="AM625" s="5"/>
      <c r="AT625" s="220"/>
      <c r="BA625" s="5"/>
      <c r="BB625" s="5"/>
    </row>
    <row r="626">
      <c r="A626" s="198"/>
      <c r="B626" s="166"/>
      <c r="C626" s="166"/>
      <c r="D626" s="166"/>
      <c r="E626" s="166"/>
      <c r="F626" s="166"/>
      <c r="H626" s="181"/>
      <c r="I626" s="181"/>
      <c r="J626" s="166"/>
      <c r="K626" s="166"/>
      <c r="L626" s="166"/>
      <c r="P626" s="220"/>
      <c r="W626" s="5"/>
      <c r="X626" s="5"/>
      <c r="AE626" s="220"/>
      <c r="AL626" s="5"/>
      <c r="AM626" s="5"/>
      <c r="AT626" s="220"/>
      <c r="BA626" s="5"/>
      <c r="BB626" s="5"/>
    </row>
    <row r="627">
      <c r="A627" s="198"/>
      <c r="B627" s="166"/>
      <c r="C627" s="166"/>
      <c r="D627" s="166"/>
      <c r="E627" s="166"/>
      <c r="F627" s="166"/>
      <c r="H627" s="181"/>
      <c r="I627" s="181"/>
      <c r="J627" s="166"/>
      <c r="K627" s="166"/>
      <c r="L627" s="166"/>
      <c r="P627" s="220"/>
      <c r="W627" s="5"/>
      <c r="X627" s="5"/>
      <c r="AE627" s="220"/>
      <c r="AL627" s="5"/>
      <c r="AM627" s="5"/>
      <c r="AT627" s="220"/>
      <c r="BA627" s="5"/>
      <c r="BB627" s="5"/>
    </row>
    <row r="628">
      <c r="A628" s="198"/>
      <c r="B628" s="166"/>
      <c r="C628" s="166"/>
      <c r="D628" s="166"/>
      <c r="E628" s="166"/>
      <c r="F628" s="166"/>
      <c r="H628" s="181"/>
      <c r="I628" s="181"/>
      <c r="J628" s="166"/>
      <c r="K628" s="166"/>
      <c r="L628" s="166"/>
      <c r="P628" s="220"/>
      <c r="W628" s="5"/>
      <c r="X628" s="5"/>
      <c r="AE628" s="220"/>
      <c r="AL628" s="5"/>
      <c r="AM628" s="5"/>
      <c r="AT628" s="220"/>
      <c r="BA628" s="5"/>
      <c r="BB628" s="5"/>
    </row>
    <row r="629">
      <c r="A629" s="198"/>
      <c r="B629" s="166"/>
      <c r="C629" s="166"/>
      <c r="D629" s="166"/>
      <c r="E629" s="166"/>
      <c r="F629" s="166"/>
      <c r="H629" s="181"/>
      <c r="I629" s="181"/>
      <c r="J629" s="166"/>
      <c r="K629" s="166"/>
      <c r="L629" s="166"/>
      <c r="P629" s="220"/>
      <c r="W629" s="5"/>
      <c r="X629" s="5"/>
      <c r="AE629" s="220"/>
      <c r="AL629" s="5"/>
      <c r="AM629" s="5"/>
      <c r="AT629" s="220"/>
      <c r="BA629" s="5"/>
      <c r="BB629" s="5"/>
    </row>
    <row r="630">
      <c r="A630" s="198"/>
      <c r="B630" s="166"/>
      <c r="C630" s="166"/>
      <c r="D630" s="166"/>
      <c r="E630" s="166"/>
      <c r="F630" s="166"/>
      <c r="H630" s="181"/>
      <c r="I630" s="181"/>
      <c r="J630" s="166"/>
      <c r="K630" s="166"/>
      <c r="L630" s="166"/>
      <c r="P630" s="220"/>
      <c r="W630" s="5"/>
      <c r="X630" s="5"/>
      <c r="AE630" s="220"/>
      <c r="AL630" s="5"/>
      <c r="AM630" s="5"/>
      <c r="AT630" s="220"/>
      <c r="BA630" s="5"/>
      <c r="BB630" s="5"/>
    </row>
    <row r="631">
      <c r="A631" s="198"/>
      <c r="B631" s="166"/>
      <c r="C631" s="166"/>
      <c r="D631" s="166"/>
      <c r="E631" s="166"/>
      <c r="F631" s="166"/>
      <c r="H631" s="181"/>
      <c r="I631" s="181"/>
      <c r="J631" s="166"/>
      <c r="K631" s="166"/>
      <c r="L631" s="166"/>
      <c r="P631" s="220"/>
      <c r="W631" s="5"/>
      <c r="X631" s="5"/>
      <c r="AE631" s="220"/>
      <c r="AL631" s="5"/>
      <c r="AM631" s="5"/>
      <c r="AT631" s="220"/>
      <c r="BA631" s="5"/>
      <c r="BB631" s="5"/>
    </row>
    <row r="632">
      <c r="A632" s="198"/>
      <c r="B632" s="166"/>
      <c r="C632" s="166"/>
      <c r="D632" s="166"/>
      <c r="E632" s="166"/>
      <c r="F632" s="166"/>
      <c r="H632" s="181"/>
      <c r="I632" s="181"/>
      <c r="J632" s="166"/>
      <c r="K632" s="166"/>
      <c r="L632" s="166"/>
      <c r="P632" s="220"/>
      <c r="W632" s="5"/>
      <c r="X632" s="5"/>
      <c r="AE632" s="220"/>
      <c r="AL632" s="5"/>
      <c r="AM632" s="5"/>
      <c r="AT632" s="220"/>
      <c r="BA632" s="5"/>
      <c r="BB632" s="5"/>
    </row>
    <row r="633">
      <c r="A633" s="198"/>
      <c r="B633" s="166"/>
      <c r="C633" s="166"/>
      <c r="D633" s="166"/>
      <c r="E633" s="166"/>
      <c r="F633" s="166"/>
      <c r="H633" s="181"/>
      <c r="I633" s="181"/>
      <c r="J633" s="166"/>
      <c r="K633" s="166"/>
      <c r="L633" s="166"/>
      <c r="P633" s="220"/>
      <c r="W633" s="5"/>
      <c r="X633" s="5"/>
      <c r="AE633" s="220"/>
      <c r="AL633" s="5"/>
      <c r="AM633" s="5"/>
      <c r="AT633" s="220"/>
      <c r="BA633" s="5"/>
      <c r="BB633" s="5"/>
    </row>
    <row r="634">
      <c r="A634" s="198"/>
      <c r="B634" s="166"/>
      <c r="C634" s="166"/>
      <c r="D634" s="166"/>
      <c r="E634" s="166"/>
      <c r="F634" s="166"/>
      <c r="H634" s="181"/>
      <c r="I634" s="181"/>
      <c r="J634" s="166"/>
      <c r="K634" s="166"/>
      <c r="L634" s="166"/>
      <c r="P634" s="220"/>
      <c r="W634" s="5"/>
      <c r="X634" s="5"/>
      <c r="AE634" s="220"/>
      <c r="AL634" s="5"/>
      <c r="AM634" s="5"/>
      <c r="AT634" s="220"/>
      <c r="BA634" s="5"/>
      <c r="BB634" s="5"/>
    </row>
    <row r="635">
      <c r="A635" s="198"/>
      <c r="B635" s="166"/>
      <c r="C635" s="166"/>
      <c r="D635" s="166"/>
      <c r="E635" s="166"/>
      <c r="F635" s="166"/>
      <c r="H635" s="181"/>
      <c r="I635" s="181"/>
      <c r="J635" s="166"/>
      <c r="K635" s="166"/>
      <c r="L635" s="166"/>
      <c r="P635" s="220"/>
      <c r="W635" s="5"/>
      <c r="X635" s="5"/>
      <c r="AE635" s="220"/>
      <c r="AL635" s="5"/>
      <c r="AM635" s="5"/>
      <c r="AT635" s="220"/>
      <c r="BA635" s="5"/>
      <c r="BB635" s="5"/>
    </row>
    <row r="636">
      <c r="A636" s="198"/>
      <c r="B636" s="166"/>
      <c r="C636" s="166"/>
      <c r="D636" s="166"/>
      <c r="E636" s="166"/>
      <c r="F636" s="166"/>
      <c r="H636" s="181"/>
      <c r="I636" s="181"/>
      <c r="J636" s="166"/>
      <c r="K636" s="166"/>
      <c r="L636" s="166"/>
      <c r="P636" s="220"/>
      <c r="W636" s="5"/>
      <c r="X636" s="5"/>
      <c r="AE636" s="220"/>
      <c r="AL636" s="5"/>
      <c r="AM636" s="5"/>
      <c r="AT636" s="220"/>
      <c r="BA636" s="5"/>
      <c r="BB636" s="5"/>
    </row>
    <row r="637">
      <c r="A637" s="198"/>
      <c r="B637" s="166"/>
      <c r="C637" s="166"/>
      <c r="D637" s="166"/>
      <c r="E637" s="166"/>
      <c r="F637" s="166"/>
      <c r="H637" s="181"/>
      <c r="I637" s="181"/>
      <c r="J637" s="166"/>
      <c r="K637" s="166"/>
      <c r="L637" s="166"/>
      <c r="P637" s="220"/>
      <c r="W637" s="5"/>
      <c r="X637" s="5"/>
      <c r="AE637" s="220"/>
      <c r="AL637" s="5"/>
      <c r="AM637" s="5"/>
      <c r="AT637" s="220"/>
      <c r="BA637" s="5"/>
      <c r="BB637" s="5"/>
    </row>
    <row r="638">
      <c r="A638" s="198"/>
      <c r="B638" s="166"/>
      <c r="C638" s="166"/>
      <c r="D638" s="166"/>
      <c r="E638" s="166"/>
      <c r="F638" s="166"/>
      <c r="H638" s="181"/>
      <c r="I638" s="181"/>
      <c r="J638" s="166"/>
      <c r="K638" s="166"/>
      <c r="L638" s="166"/>
      <c r="P638" s="220"/>
      <c r="W638" s="5"/>
      <c r="X638" s="5"/>
      <c r="AE638" s="220"/>
      <c r="AL638" s="5"/>
      <c r="AM638" s="5"/>
      <c r="AT638" s="220"/>
      <c r="BA638" s="5"/>
      <c r="BB638" s="5"/>
    </row>
    <row r="639">
      <c r="A639" s="198"/>
      <c r="B639" s="166"/>
      <c r="C639" s="166"/>
      <c r="D639" s="166"/>
      <c r="E639" s="166"/>
      <c r="F639" s="166"/>
      <c r="H639" s="181"/>
      <c r="I639" s="181"/>
      <c r="J639" s="166"/>
      <c r="K639" s="166"/>
      <c r="L639" s="166"/>
      <c r="P639" s="220"/>
      <c r="W639" s="5"/>
      <c r="X639" s="5"/>
      <c r="AE639" s="220"/>
      <c r="AL639" s="5"/>
      <c r="AM639" s="5"/>
      <c r="AT639" s="220"/>
      <c r="BA639" s="5"/>
      <c r="BB639" s="5"/>
    </row>
    <row r="640">
      <c r="A640" s="198"/>
      <c r="B640" s="166"/>
      <c r="C640" s="166"/>
      <c r="D640" s="166"/>
      <c r="E640" s="166"/>
      <c r="F640" s="166"/>
      <c r="H640" s="181"/>
      <c r="I640" s="181"/>
      <c r="J640" s="166"/>
      <c r="K640" s="166"/>
      <c r="L640" s="166"/>
      <c r="P640" s="220"/>
      <c r="W640" s="5"/>
      <c r="X640" s="5"/>
      <c r="AE640" s="220"/>
      <c r="AL640" s="5"/>
      <c r="AM640" s="5"/>
      <c r="AT640" s="220"/>
      <c r="BA640" s="5"/>
      <c r="BB640" s="5"/>
    </row>
    <row r="641">
      <c r="A641" s="198"/>
      <c r="B641" s="166"/>
      <c r="C641" s="166"/>
      <c r="D641" s="166"/>
      <c r="E641" s="166"/>
      <c r="F641" s="166"/>
      <c r="H641" s="181"/>
      <c r="I641" s="181"/>
      <c r="J641" s="166"/>
      <c r="K641" s="166"/>
      <c r="L641" s="166"/>
      <c r="P641" s="220"/>
      <c r="W641" s="5"/>
      <c r="X641" s="5"/>
      <c r="AE641" s="220"/>
      <c r="AL641" s="5"/>
      <c r="AM641" s="5"/>
      <c r="AT641" s="220"/>
      <c r="BA641" s="5"/>
      <c r="BB641" s="5"/>
    </row>
    <row r="642">
      <c r="A642" s="198"/>
      <c r="B642" s="166"/>
      <c r="C642" s="166"/>
      <c r="D642" s="166"/>
      <c r="E642" s="166"/>
      <c r="F642" s="166"/>
      <c r="H642" s="181"/>
      <c r="I642" s="181"/>
      <c r="J642" s="166"/>
      <c r="K642" s="166"/>
      <c r="L642" s="166"/>
      <c r="P642" s="220"/>
      <c r="W642" s="5"/>
      <c r="X642" s="5"/>
      <c r="AE642" s="220"/>
      <c r="AL642" s="5"/>
      <c r="AM642" s="5"/>
      <c r="AT642" s="220"/>
      <c r="BA642" s="5"/>
      <c r="BB642" s="5"/>
    </row>
    <row r="643">
      <c r="A643" s="198"/>
      <c r="B643" s="166"/>
      <c r="C643" s="166"/>
      <c r="D643" s="166"/>
      <c r="E643" s="166"/>
      <c r="F643" s="166"/>
      <c r="H643" s="181"/>
      <c r="I643" s="181"/>
      <c r="J643" s="166"/>
      <c r="K643" s="166"/>
      <c r="L643" s="166"/>
      <c r="P643" s="220"/>
      <c r="W643" s="5"/>
      <c r="X643" s="5"/>
      <c r="AE643" s="220"/>
      <c r="AL643" s="5"/>
      <c r="AM643" s="5"/>
      <c r="AT643" s="220"/>
      <c r="BA643" s="5"/>
      <c r="BB643" s="5"/>
    </row>
    <row r="644">
      <c r="A644" s="198"/>
      <c r="B644" s="166"/>
      <c r="C644" s="166"/>
      <c r="D644" s="166"/>
      <c r="E644" s="166"/>
      <c r="F644" s="166"/>
      <c r="H644" s="181"/>
      <c r="I644" s="181"/>
      <c r="J644" s="166"/>
      <c r="K644" s="166"/>
      <c r="L644" s="166"/>
      <c r="P644" s="220"/>
      <c r="W644" s="5"/>
      <c r="X644" s="5"/>
      <c r="AE644" s="220"/>
      <c r="AL644" s="5"/>
      <c r="AM644" s="5"/>
      <c r="AT644" s="220"/>
      <c r="BA644" s="5"/>
      <c r="BB644" s="5"/>
    </row>
    <row r="645">
      <c r="A645" s="198"/>
      <c r="B645" s="166"/>
      <c r="C645" s="166"/>
      <c r="D645" s="166"/>
      <c r="E645" s="166"/>
      <c r="F645" s="166"/>
      <c r="H645" s="181"/>
      <c r="I645" s="181"/>
      <c r="J645" s="166"/>
      <c r="K645" s="166"/>
      <c r="L645" s="166"/>
      <c r="P645" s="220"/>
      <c r="W645" s="5"/>
      <c r="X645" s="5"/>
      <c r="AE645" s="220"/>
      <c r="AL645" s="5"/>
      <c r="AM645" s="5"/>
      <c r="AT645" s="220"/>
      <c r="BA645" s="5"/>
      <c r="BB645" s="5"/>
    </row>
    <row r="646">
      <c r="A646" s="198"/>
      <c r="B646" s="166"/>
      <c r="C646" s="166"/>
      <c r="D646" s="166"/>
      <c r="E646" s="166"/>
      <c r="F646" s="166"/>
      <c r="H646" s="181"/>
      <c r="I646" s="181"/>
      <c r="J646" s="166"/>
      <c r="K646" s="166"/>
      <c r="L646" s="166"/>
      <c r="P646" s="220"/>
      <c r="W646" s="5"/>
      <c r="X646" s="5"/>
      <c r="AE646" s="220"/>
      <c r="AL646" s="5"/>
      <c r="AM646" s="5"/>
      <c r="AT646" s="220"/>
      <c r="BA646" s="5"/>
      <c r="BB646" s="5"/>
    </row>
    <row r="647">
      <c r="A647" s="198"/>
      <c r="B647" s="166"/>
      <c r="C647" s="166"/>
      <c r="D647" s="166"/>
      <c r="E647" s="166"/>
      <c r="F647" s="166"/>
      <c r="H647" s="181"/>
      <c r="I647" s="181"/>
      <c r="J647" s="166"/>
      <c r="K647" s="166"/>
      <c r="L647" s="166"/>
      <c r="P647" s="220"/>
      <c r="W647" s="5"/>
      <c r="X647" s="5"/>
      <c r="AE647" s="220"/>
      <c r="AL647" s="5"/>
      <c r="AM647" s="5"/>
      <c r="AT647" s="220"/>
      <c r="BA647" s="5"/>
      <c r="BB647" s="5"/>
    </row>
    <row r="648">
      <c r="A648" s="198"/>
      <c r="B648" s="166"/>
      <c r="C648" s="166"/>
      <c r="D648" s="166"/>
      <c r="E648" s="166"/>
      <c r="F648" s="166"/>
      <c r="H648" s="181"/>
      <c r="I648" s="181"/>
      <c r="J648" s="166"/>
      <c r="K648" s="166"/>
      <c r="L648" s="166"/>
      <c r="P648" s="220"/>
      <c r="W648" s="5"/>
      <c r="X648" s="5"/>
      <c r="AE648" s="220"/>
      <c r="AL648" s="5"/>
      <c r="AM648" s="5"/>
      <c r="AT648" s="220"/>
      <c r="BA648" s="5"/>
      <c r="BB648" s="5"/>
    </row>
    <row r="649">
      <c r="A649" s="198"/>
      <c r="B649" s="166"/>
      <c r="C649" s="166"/>
      <c r="D649" s="166"/>
      <c r="E649" s="166"/>
      <c r="F649" s="166"/>
      <c r="H649" s="181"/>
      <c r="I649" s="181"/>
      <c r="J649" s="166"/>
      <c r="K649" s="166"/>
      <c r="L649" s="166"/>
      <c r="P649" s="220"/>
      <c r="W649" s="5"/>
      <c r="X649" s="5"/>
      <c r="AE649" s="220"/>
      <c r="AL649" s="5"/>
      <c r="AM649" s="5"/>
      <c r="AT649" s="220"/>
      <c r="BA649" s="5"/>
      <c r="BB649" s="5"/>
    </row>
    <row r="650">
      <c r="A650" s="198"/>
      <c r="B650" s="166"/>
      <c r="C650" s="166"/>
      <c r="D650" s="166"/>
      <c r="E650" s="166"/>
      <c r="F650" s="166"/>
      <c r="H650" s="181"/>
      <c r="I650" s="181"/>
      <c r="J650" s="166"/>
      <c r="K650" s="166"/>
      <c r="L650" s="166"/>
      <c r="P650" s="220"/>
      <c r="W650" s="5"/>
      <c r="X650" s="5"/>
      <c r="AE650" s="220"/>
      <c r="AL650" s="5"/>
      <c r="AM650" s="5"/>
      <c r="AT650" s="220"/>
      <c r="BA650" s="5"/>
      <c r="BB650" s="5"/>
    </row>
    <row r="651">
      <c r="A651" s="198"/>
      <c r="B651" s="166"/>
      <c r="C651" s="166"/>
      <c r="D651" s="166"/>
      <c r="E651" s="166"/>
      <c r="F651" s="166"/>
      <c r="H651" s="181"/>
      <c r="I651" s="181"/>
      <c r="J651" s="166"/>
      <c r="K651" s="166"/>
      <c r="L651" s="166"/>
      <c r="P651" s="220"/>
      <c r="W651" s="5"/>
      <c r="X651" s="5"/>
      <c r="AE651" s="220"/>
      <c r="AL651" s="5"/>
      <c r="AM651" s="5"/>
      <c r="AT651" s="220"/>
      <c r="BA651" s="5"/>
      <c r="BB651" s="5"/>
    </row>
    <row r="652">
      <c r="A652" s="198"/>
      <c r="B652" s="166"/>
      <c r="C652" s="166"/>
      <c r="D652" s="166"/>
      <c r="E652" s="166"/>
      <c r="F652" s="166"/>
      <c r="H652" s="181"/>
      <c r="I652" s="181"/>
      <c r="J652" s="166"/>
      <c r="K652" s="166"/>
      <c r="L652" s="166"/>
      <c r="P652" s="220"/>
      <c r="W652" s="5"/>
      <c r="X652" s="5"/>
      <c r="AE652" s="220"/>
      <c r="AL652" s="5"/>
      <c r="AM652" s="5"/>
      <c r="AT652" s="220"/>
      <c r="BA652" s="5"/>
      <c r="BB652" s="5"/>
    </row>
    <row r="653">
      <c r="A653" s="198"/>
      <c r="B653" s="166"/>
      <c r="C653" s="166"/>
      <c r="D653" s="166"/>
      <c r="E653" s="166"/>
      <c r="F653" s="166"/>
      <c r="H653" s="181"/>
      <c r="I653" s="181"/>
      <c r="J653" s="166"/>
      <c r="K653" s="166"/>
      <c r="L653" s="166"/>
      <c r="P653" s="220"/>
      <c r="W653" s="5"/>
      <c r="X653" s="5"/>
      <c r="AE653" s="220"/>
      <c r="AL653" s="5"/>
      <c r="AM653" s="5"/>
      <c r="AT653" s="220"/>
      <c r="BA653" s="5"/>
      <c r="BB653" s="5"/>
    </row>
    <row r="654">
      <c r="A654" s="198"/>
      <c r="B654" s="166"/>
      <c r="C654" s="166"/>
      <c r="D654" s="166"/>
      <c r="E654" s="166"/>
      <c r="F654" s="166"/>
      <c r="H654" s="181"/>
      <c r="I654" s="181"/>
      <c r="J654" s="166"/>
      <c r="K654" s="166"/>
      <c r="L654" s="166"/>
      <c r="P654" s="220"/>
      <c r="W654" s="5"/>
      <c r="X654" s="5"/>
      <c r="AE654" s="220"/>
      <c r="AL654" s="5"/>
      <c r="AM654" s="5"/>
      <c r="AT654" s="220"/>
      <c r="BA654" s="5"/>
      <c r="BB654" s="5"/>
    </row>
    <row r="655">
      <c r="A655" s="198"/>
      <c r="B655" s="166"/>
      <c r="C655" s="166"/>
      <c r="D655" s="166"/>
      <c r="E655" s="166"/>
      <c r="F655" s="166"/>
      <c r="H655" s="181"/>
      <c r="I655" s="181"/>
      <c r="J655" s="166"/>
      <c r="K655" s="166"/>
      <c r="L655" s="166"/>
      <c r="P655" s="220"/>
      <c r="W655" s="5"/>
      <c r="X655" s="5"/>
      <c r="AE655" s="220"/>
      <c r="AL655" s="5"/>
      <c r="AM655" s="5"/>
      <c r="AT655" s="220"/>
      <c r="BA655" s="5"/>
      <c r="BB655" s="5"/>
    </row>
    <row r="656">
      <c r="A656" s="198"/>
      <c r="B656" s="166"/>
      <c r="C656" s="166"/>
      <c r="D656" s="166"/>
      <c r="E656" s="166"/>
      <c r="F656" s="166"/>
      <c r="H656" s="181"/>
      <c r="I656" s="181"/>
      <c r="J656" s="166"/>
      <c r="K656" s="166"/>
      <c r="L656" s="166"/>
      <c r="P656" s="220"/>
      <c r="W656" s="5"/>
      <c r="X656" s="5"/>
      <c r="AE656" s="220"/>
      <c r="AL656" s="5"/>
      <c r="AM656" s="5"/>
      <c r="AT656" s="220"/>
      <c r="BA656" s="5"/>
      <c r="BB656" s="5"/>
    </row>
    <row r="657">
      <c r="A657" s="198"/>
      <c r="B657" s="166"/>
      <c r="C657" s="166"/>
      <c r="D657" s="166"/>
      <c r="E657" s="166"/>
      <c r="F657" s="166"/>
      <c r="H657" s="181"/>
      <c r="I657" s="181"/>
      <c r="J657" s="166"/>
      <c r="K657" s="166"/>
      <c r="L657" s="166"/>
      <c r="P657" s="220"/>
      <c r="W657" s="5"/>
      <c r="X657" s="5"/>
      <c r="AE657" s="220"/>
      <c r="AL657" s="5"/>
      <c r="AM657" s="5"/>
      <c r="AT657" s="220"/>
      <c r="BA657" s="5"/>
      <c r="BB657" s="5"/>
    </row>
    <row r="658">
      <c r="A658" s="198"/>
      <c r="B658" s="166"/>
      <c r="C658" s="166"/>
      <c r="D658" s="166"/>
      <c r="E658" s="166"/>
      <c r="F658" s="166"/>
      <c r="H658" s="181"/>
      <c r="I658" s="181"/>
      <c r="J658" s="166"/>
      <c r="K658" s="166"/>
      <c r="L658" s="166"/>
      <c r="P658" s="220"/>
      <c r="W658" s="5"/>
      <c r="X658" s="5"/>
      <c r="AE658" s="220"/>
      <c r="AL658" s="5"/>
      <c r="AM658" s="5"/>
      <c r="AT658" s="220"/>
      <c r="BA658" s="5"/>
      <c r="BB658" s="5"/>
    </row>
    <row r="659">
      <c r="A659" s="198"/>
      <c r="B659" s="166"/>
      <c r="C659" s="166"/>
      <c r="D659" s="166"/>
      <c r="E659" s="166"/>
      <c r="F659" s="166"/>
      <c r="H659" s="181"/>
      <c r="I659" s="181"/>
      <c r="J659" s="166"/>
      <c r="K659" s="166"/>
      <c r="L659" s="166"/>
      <c r="P659" s="220"/>
      <c r="W659" s="5"/>
      <c r="X659" s="5"/>
      <c r="AE659" s="220"/>
      <c r="AL659" s="5"/>
      <c r="AM659" s="5"/>
      <c r="AT659" s="220"/>
      <c r="BA659" s="5"/>
      <c r="BB659" s="5"/>
    </row>
    <row r="660">
      <c r="A660" s="198"/>
      <c r="B660" s="166"/>
      <c r="C660" s="166"/>
      <c r="D660" s="166"/>
      <c r="E660" s="166"/>
      <c r="F660" s="166"/>
      <c r="H660" s="181"/>
      <c r="I660" s="181"/>
      <c r="J660" s="166"/>
      <c r="K660" s="166"/>
      <c r="L660" s="166"/>
      <c r="P660" s="220"/>
      <c r="W660" s="5"/>
      <c r="X660" s="5"/>
      <c r="AE660" s="220"/>
      <c r="AL660" s="5"/>
      <c r="AM660" s="5"/>
      <c r="AT660" s="220"/>
      <c r="BA660" s="5"/>
      <c r="BB660" s="5"/>
    </row>
    <row r="661">
      <c r="A661" s="198"/>
      <c r="B661" s="166"/>
      <c r="C661" s="166"/>
      <c r="D661" s="166"/>
      <c r="E661" s="166"/>
      <c r="F661" s="166"/>
      <c r="H661" s="181"/>
      <c r="I661" s="181"/>
      <c r="J661" s="166"/>
      <c r="K661" s="166"/>
      <c r="L661" s="166"/>
      <c r="P661" s="220"/>
      <c r="W661" s="5"/>
      <c r="X661" s="5"/>
      <c r="AE661" s="220"/>
      <c r="AL661" s="5"/>
      <c r="AM661" s="5"/>
      <c r="AT661" s="220"/>
      <c r="BA661" s="5"/>
      <c r="BB661" s="5"/>
    </row>
    <row r="662">
      <c r="A662" s="198"/>
      <c r="B662" s="166"/>
      <c r="C662" s="166"/>
      <c r="D662" s="166"/>
      <c r="E662" s="166"/>
      <c r="F662" s="166"/>
      <c r="H662" s="181"/>
      <c r="I662" s="181"/>
      <c r="J662" s="166"/>
      <c r="K662" s="166"/>
      <c r="L662" s="166"/>
      <c r="P662" s="220"/>
      <c r="W662" s="5"/>
      <c r="X662" s="5"/>
      <c r="AE662" s="220"/>
      <c r="AL662" s="5"/>
      <c r="AM662" s="5"/>
      <c r="AT662" s="220"/>
      <c r="BA662" s="5"/>
      <c r="BB662" s="5"/>
    </row>
    <row r="663">
      <c r="A663" s="198"/>
      <c r="B663" s="166"/>
      <c r="C663" s="166"/>
      <c r="D663" s="166"/>
      <c r="E663" s="166"/>
      <c r="F663" s="166"/>
      <c r="H663" s="181"/>
      <c r="I663" s="181"/>
      <c r="J663" s="166"/>
      <c r="K663" s="166"/>
      <c r="L663" s="166"/>
      <c r="P663" s="220"/>
      <c r="W663" s="5"/>
      <c r="X663" s="5"/>
      <c r="AE663" s="220"/>
      <c r="AL663" s="5"/>
      <c r="AM663" s="5"/>
      <c r="AT663" s="220"/>
      <c r="BA663" s="5"/>
      <c r="BB663" s="5"/>
    </row>
    <row r="664">
      <c r="A664" s="198"/>
      <c r="B664" s="166"/>
      <c r="C664" s="166"/>
      <c r="D664" s="166"/>
      <c r="E664" s="166"/>
      <c r="F664" s="166"/>
      <c r="H664" s="181"/>
      <c r="I664" s="181"/>
      <c r="J664" s="166"/>
      <c r="K664" s="166"/>
      <c r="L664" s="166"/>
      <c r="P664" s="220"/>
      <c r="W664" s="5"/>
      <c r="X664" s="5"/>
      <c r="AE664" s="220"/>
      <c r="AL664" s="5"/>
      <c r="AM664" s="5"/>
      <c r="AT664" s="220"/>
      <c r="BA664" s="5"/>
      <c r="BB664" s="5"/>
    </row>
    <row r="665">
      <c r="A665" s="198"/>
      <c r="B665" s="166"/>
      <c r="C665" s="166"/>
      <c r="D665" s="166"/>
      <c r="E665" s="166"/>
      <c r="F665" s="166"/>
      <c r="H665" s="181"/>
      <c r="I665" s="181"/>
      <c r="J665" s="166"/>
      <c r="K665" s="166"/>
      <c r="L665" s="166"/>
      <c r="P665" s="220"/>
      <c r="W665" s="5"/>
      <c r="X665" s="5"/>
      <c r="AE665" s="220"/>
      <c r="AL665" s="5"/>
      <c r="AM665" s="5"/>
      <c r="AT665" s="220"/>
      <c r="BA665" s="5"/>
      <c r="BB665" s="5"/>
    </row>
    <row r="666">
      <c r="A666" s="198"/>
      <c r="B666" s="166"/>
      <c r="C666" s="166"/>
      <c r="D666" s="166"/>
      <c r="E666" s="166"/>
      <c r="F666" s="166"/>
      <c r="H666" s="181"/>
      <c r="I666" s="181"/>
      <c r="J666" s="166"/>
      <c r="K666" s="166"/>
      <c r="L666" s="166"/>
      <c r="P666" s="220"/>
      <c r="W666" s="5"/>
      <c r="X666" s="5"/>
      <c r="AE666" s="220"/>
      <c r="AL666" s="5"/>
      <c r="AM666" s="5"/>
      <c r="AT666" s="220"/>
      <c r="BA666" s="5"/>
      <c r="BB666" s="5"/>
    </row>
    <row r="667">
      <c r="A667" s="198"/>
      <c r="B667" s="166"/>
      <c r="C667" s="166"/>
      <c r="D667" s="166"/>
      <c r="E667" s="166"/>
      <c r="F667" s="166"/>
      <c r="H667" s="181"/>
      <c r="I667" s="181"/>
      <c r="J667" s="166"/>
      <c r="K667" s="166"/>
      <c r="L667" s="166"/>
      <c r="P667" s="220"/>
      <c r="W667" s="5"/>
      <c r="X667" s="5"/>
      <c r="AE667" s="220"/>
      <c r="AL667" s="5"/>
      <c r="AM667" s="5"/>
      <c r="AT667" s="220"/>
      <c r="BA667" s="5"/>
      <c r="BB667" s="5"/>
    </row>
    <row r="668">
      <c r="A668" s="198"/>
      <c r="B668" s="166"/>
      <c r="C668" s="166"/>
      <c r="D668" s="166"/>
      <c r="E668" s="166"/>
      <c r="F668" s="166"/>
      <c r="H668" s="181"/>
      <c r="I668" s="181"/>
      <c r="J668" s="166"/>
      <c r="K668" s="166"/>
      <c r="L668" s="166"/>
      <c r="P668" s="220"/>
      <c r="W668" s="5"/>
      <c r="X668" s="5"/>
      <c r="AE668" s="220"/>
      <c r="AL668" s="5"/>
      <c r="AM668" s="5"/>
      <c r="AT668" s="220"/>
      <c r="BA668" s="5"/>
      <c r="BB668" s="5"/>
    </row>
    <row r="669">
      <c r="A669" s="198"/>
      <c r="B669" s="166"/>
      <c r="C669" s="166"/>
      <c r="D669" s="166"/>
      <c r="E669" s="166"/>
      <c r="F669" s="166"/>
      <c r="H669" s="181"/>
      <c r="I669" s="181"/>
      <c r="J669" s="166"/>
      <c r="K669" s="166"/>
      <c r="L669" s="166"/>
      <c r="P669" s="220"/>
      <c r="W669" s="5"/>
      <c r="X669" s="5"/>
      <c r="AE669" s="220"/>
      <c r="AL669" s="5"/>
      <c r="AM669" s="5"/>
      <c r="AT669" s="220"/>
      <c r="BA669" s="5"/>
      <c r="BB669" s="5"/>
    </row>
    <row r="670">
      <c r="A670" s="198"/>
      <c r="B670" s="166"/>
      <c r="C670" s="166"/>
      <c r="D670" s="166"/>
      <c r="E670" s="166"/>
      <c r="F670" s="166"/>
      <c r="H670" s="181"/>
      <c r="I670" s="181"/>
      <c r="J670" s="166"/>
      <c r="K670" s="166"/>
      <c r="L670" s="166"/>
      <c r="P670" s="220"/>
      <c r="W670" s="5"/>
      <c r="X670" s="5"/>
      <c r="AE670" s="220"/>
      <c r="AL670" s="5"/>
      <c r="AM670" s="5"/>
      <c r="AT670" s="220"/>
      <c r="BA670" s="5"/>
      <c r="BB670" s="5"/>
    </row>
    <row r="671">
      <c r="A671" s="198"/>
      <c r="B671" s="166"/>
      <c r="C671" s="166"/>
      <c r="D671" s="166"/>
      <c r="E671" s="166"/>
      <c r="F671" s="166"/>
      <c r="H671" s="181"/>
      <c r="I671" s="181"/>
      <c r="J671" s="166"/>
      <c r="K671" s="166"/>
      <c r="L671" s="166"/>
      <c r="P671" s="220"/>
      <c r="W671" s="5"/>
      <c r="X671" s="5"/>
      <c r="AE671" s="220"/>
      <c r="AL671" s="5"/>
      <c r="AM671" s="5"/>
      <c r="AT671" s="220"/>
      <c r="BA671" s="5"/>
      <c r="BB671" s="5"/>
    </row>
    <row r="672">
      <c r="A672" s="198"/>
      <c r="B672" s="166"/>
      <c r="C672" s="166"/>
      <c r="D672" s="166"/>
      <c r="E672" s="166"/>
      <c r="F672" s="166"/>
      <c r="H672" s="181"/>
      <c r="I672" s="181"/>
      <c r="J672" s="166"/>
      <c r="K672" s="166"/>
      <c r="L672" s="166"/>
      <c r="P672" s="220"/>
      <c r="W672" s="5"/>
      <c r="X672" s="5"/>
      <c r="AE672" s="220"/>
      <c r="AL672" s="5"/>
      <c r="AM672" s="5"/>
      <c r="AT672" s="220"/>
      <c r="BA672" s="5"/>
      <c r="BB672" s="5"/>
    </row>
    <row r="673">
      <c r="A673" s="198"/>
      <c r="B673" s="166"/>
      <c r="C673" s="166"/>
      <c r="D673" s="166"/>
      <c r="E673" s="166"/>
      <c r="F673" s="166"/>
      <c r="H673" s="181"/>
      <c r="I673" s="181"/>
      <c r="J673" s="166"/>
      <c r="K673" s="166"/>
      <c r="L673" s="166"/>
      <c r="P673" s="220"/>
      <c r="W673" s="5"/>
      <c r="X673" s="5"/>
      <c r="AE673" s="220"/>
      <c r="AL673" s="5"/>
      <c r="AM673" s="5"/>
      <c r="AT673" s="220"/>
      <c r="BA673" s="5"/>
      <c r="BB673" s="5"/>
    </row>
    <row r="674">
      <c r="A674" s="198"/>
      <c r="B674" s="166"/>
      <c r="C674" s="166"/>
      <c r="D674" s="166"/>
      <c r="E674" s="166"/>
      <c r="F674" s="166"/>
      <c r="H674" s="181"/>
      <c r="I674" s="181"/>
      <c r="J674" s="166"/>
      <c r="K674" s="166"/>
      <c r="L674" s="166"/>
      <c r="P674" s="220"/>
      <c r="W674" s="5"/>
      <c r="X674" s="5"/>
      <c r="AE674" s="220"/>
      <c r="AL674" s="5"/>
      <c r="AM674" s="5"/>
      <c r="AT674" s="220"/>
      <c r="BA674" s="5"/>
      <c r="BB674" s="5"/>
    </row>
    <row r="675">
      <c r="A675" s="198"/>
      <c r="B675" s="166"/>
      <c r="C675" s="166"/>
      <c r="D675" s="166"/>
      <c r="E675" s="166"/>
      <c r="F675" s="166"/>
      <c r="H675" s="181"/>
      <c r="I675" s="181"/>
      <c r="J675" s="166"/>
      <c r="K675" s="166"/>
      <c r="L675" s="166"/>
      <c r="P675" s="220"/>
      <c r="W675" s="5"/>
      <c r="X675" s="5"/>
      <c r="AE675" s="220"/>
      <c r="AL675" s="5"/>
      <c r="AM675" s="5"/>
      <c r="AT675" s="220"/>
      <c r="BA675" s="5"/>
      <c r="BB675" s="5"/>
    </row>
    <row r="676">
      <c r="A676" s="198"/>
      <c r="B676" s="166"/>
      <c r="C676" s="166"/>
      <c r="D676" s="166"/>
      <c r="E676" s="166"/>
      <c r="F676" s="166"/>
      <c r="H676" s="181"/>
      <c r="I676" s="181"/>
      <c r="J676" s="166"/>
      <c r="K676" s="166"/>
      <c r="L676" s="166"/>
      <c r="P676" s="220"/>
      <c r="W676" s="5"/>
      <c r="X676" s="5"/>
      <c r="AE676" s="220"/>
      <c r="AL676" s="5"/>
      <c r="AM676" s="5"/>
      <c r="AT676" s="220"/>
      <c r="BA676" s="5"/>
      <c r="BB676" s="5"/>
    </row>
    <row r="677">
      <c r="A677" s="198"/>
      <c r="B677" s="166"/>
      <c r="C677" s="166"/>
      <c r="D677" s="166"/>
      <c r="E677" s="166"/>
      <c r="F677" s="166"/>
      <c r="H677" s="181"/>
      <c r="I677" s="181"/>
      <c r="J677" s="166"/>
      <c r="K677" s="166"/>
      <c r="L677" s="166"/>
      <c r="P677" s="220"/>
      <c r="W677" s="5"/>
      <c r="X677" s="5"/>
      <c r="AE677" s="220"/>
      <c r="AL677" s="5"/>
      <c r="AM677" s="5"/>
      <c r="AT677" s="220"/>
      <c r="BA677" s="5"/>
      <c r="BB677" s="5"/>
    </row>
    <row r="678">
      <c r="A678" s="198"/>
      <c r="B678" s="166"/>
      <c r="C678" s="166"/>
      <c r="D678" s="166"/>
      <c r="E678" s="166"/>
      <c r="F678" s="166"/>
      <c r="H678" s="181"/>
      <c r="I678" s="181"/>
      <c r="J678" s="166"/>
      <c r="K678" s="166"/>
      <c r="L678" s="166"/>
      <c r="P678" s="220"/>
      <c r="W678" s="5"/>
      <c r="X678" s="5"/>
      <c r="AE678" s="220"/>
      <c r="AL678" s="5"/>
      <c r="AM678" s="5"/>
      <c r="AT678" s="220"/>
      <c r="BA678" s="5"/>
      <c r="BB678" s="5"/>
    </row>
    <row r="679">
      <c r="A679" s="198"/>
      <c r="B679" s="166"/>
      <c r="C679" s="166"/>
      <c r="D679" s="166"/>
      <c r="E679" s="166"/>
      <c r="F679" s="166"/>
      <c r="H679" s="181"/>
      <c r="I679" s="181"/>
      <c r="J679" s="166"/>
      <c r="K679" s="166"/>
      <c r="L679" s="166"/>
      <c r="P679" s="220"/>
      <c r="W679" s="5"/>
      <c r="X679" s="5"/>
      <c r="AE679" s="220"/>
      <c r="AL679" s="5"/>
      <c r="AM679" s="5"/>
      <c r="AT679" s="220"/>
      <c r="BA679" s="5"/>
      <c r="BB679" s="5"/>
    </row>
    <row r="680">
      <c r="A680" s="198"/>
      <c r="B680" s="166"/>
      <c r="C680" s="166"/>
      <c r="D680" s="166"/>
      <c r="E680" s="166"/>
      <c r="F680" s="166"/>
      <c r="H680" s="181"/>
      <c r="I680" s="181"/>
      <c r="J680" s="166"/>
      <c r="K680" s="166"/>
      <c r="L680" s="166"/>
      <c r="P680" s="220"/>
      <c r="W680" s="5"/>
      <c r="X680" s="5"/>
      <c r="AE680" s="220"/>
      <c r="AL680" s="5"/>
      <c r="AM680" s="5"/>
      <c r="AT680" s="220"/>
      <c r="BA680" s="5"/>
      <c r="BB680" s="5"/>
    </row>
    <row r="681">
      <c r="A681" s="198"/>
      <c r="B681" s="166"/>
      <c r="C681" s="166"/>
      <c r="D681" s="166"/>
      <c r="E681" s="166"/>
      <c r="F681" s="166"/>
      <c r="H681" s="181"/>
      <c r="I681" s="181"/>
      <c r="J681" s="166"/>
      <c r="K681" s="166"/>
      <c r="L681" s="166"/>
      <c r="P681" s="220"/>
      <c r="W681" s="5"/>
      <c r="X681" s="5"/>
      <c r="AE681" s="220"/>
      <c r="AL681" s="5"/>
      <c r="AM681" s="5"/>
      <c r="AT681" s="220"/>
      <c r="BA681" s="5"/>
      <c r="BB681" s="5"/>
    </row>
    <row r="682">
      <c r="A682" s="198"/>
      <c r="B682" s="166"/>
      <c r="C682" s="166"/>
      <c r="D682" s="166"/>
      <c r="E682" s="166"/>
      <c r="F682" s="166"/>
      <c r="H682" s="181"/>
      <c r="I682" s="181"/>
      <c r="J682" s="166"/>
      <c r="K682" s="166"/>
      <c r="L682" s="166"/>
      <c r="P682" s="220"/>
      <c r="W682" s="5"/>
      <c r="X682" s="5"/>
      <c r="AE682" s="220"/>
      <c r="AL682" s="5"/>
      <c r="AM682" s="5"/>
      <c r="AT682" s="220"/>
      <c r="BA682" s="5"/>
      <c r="BB682" s="5"/>
    </row>
    <row r="683">
      <c r="A683" s="198"/>
      <c r="B683" s="166"/>
      <c r="C683" s="166"/>
      <c r="D683" s="166"/>
      <c r="E683" s="166"/>
      <c r="F683" s="166"/>
      <c r="H683" s="181"/>
      <c r="I683" s="181"/>
      <c r="J683" s="166"/>
      <c r="K683" s="166"/>
      <c r="L683" s="166"/>
      <c r="P683" s="220"/>
      <c r="W683" s="5"/>
      <c r="X683" s="5"/>
      <c r="AE683" s="220"/>
      <c r="AL683" s="5"/>
      <c r="AM683" s="5"/>
      <c r="AT683" s="220"/>
      <c r="BA683" s="5"/>
      <c r="BB683" s="5"/>
    </row>
    <row r="684">
      <c r="A684" s="198"/>
      <c r="B684" s="166"/>
      <c r="C684" s="166"/>
      <c r="D684" s="166"/>
      <c r="E684" s="166"/>
      <c r="F684" s="166"/>
      <c r="H684" s="181"/>
      <c r="I684" s="181"/>
      <c r="J684" s="166"/>
      <c r="K684" s="166"/>
      <c r="L684" s="166"/>
      <c r="P684" s="220"/>
      <c r="W684" s="5"/>
      <c r="X684" s="5"/>
      <c r="AE684" s="220"/>
      <c r="AL684" s="5"/>
      <c r="AM684" s="5"/>
      <c r="AT684" s="220"/>
      <c r="BA684" s="5"/>
      <c r="BB684" s="5"/>
    </row>
    <row r="685">
      <c r="A685" s="198"/>
      <c r="B685" s="166"/>
      <c r="C685" s="166"/>
      <c r="D685" s="166"/>
      <c r="E685" s="166"/>
      <c r="F685" s="166"/>
      <c r="H685" s="181"/>
      <c r="I685" s="181"/>
      <c r="J685" s="166"/>
      <c r="K685" s="166"/>
      <c r="L685" s="166"/>
      <c r="P685" s="220"/>
      <c r="W685" s="5"/>
      <c r="X685" s="5"/>
      <c r="AE685" s="220"/>
      <c r="AL685" s="5"/>
      <c r="AM685" s="5"/>
      <c r="AT685" s="220"/>
      <c r="BA685" s="5"/>
      <c r="BB685" s="5"/>
    </row>
    <row r="686">
      <c r="A686" s="198"/>
      <c r="B686" s="166"/>
      <c r="C686" s="166"/>
      <c r="D686" s="166"/>
      <c r="E686" s="166"/>
      <c r="F686" s="166"/>
      <c r="H686" s="181"/>
      <c r="I686" s="181"/>
      <c r="J686" s="166"/>
      <c r="K686" s="166"/>
      <c r="L686" s="166"/>
      <c r="P686" s="220"/>
      <c r="W686" s="5"/>
      <c r="X686" s="5"/>
      <c r="AE686" s="220"/>
      <c r="AL686" s="5"/>
      <c r="AM686" s="5"/>
      <c r="AT686" s="220"/>
      <c r="BA686" s="5"/>
      <c r="BB686" s="5"/>
    </row>
    <row r="687">
      <c r="A687" s="198"/>
      <c r="B687" s="166"/>
      <c r="C687" s="166"/>
      <c r="D687" s="166"/>
      <c r="E687" s="166"/>
      <c r="F687" s="166"/>
      <c r="H687" s="181"/>
      <c r="I687" s="181"/>
      <c r="J687" s="166"/>
      <c r="K687" s="166"/>
      <c r="L687" s="166"/>
      <c r="P687" s="220"/>
      <c r="W687" s="5"/>
      <c r="X687" s="5"/>
      <c r="AE687" s="220"/>
      <c r="AL687" s="5"/>
      <c r="AM687" s="5"/>
      <c r="AT687" s="220"/>
      <c r="BA687" s="5"/>
      <c r="BB687" s="5"/>
    </row>
    <row r="688">
      <c r="A688" s="198"/>
      <c r="B688" s="166"/>
      <c r="C688" s="166"/>
      <c r="D688" s="166"/>
      <c r="E688" s="166"/>
      <c r="F688" s="166"/>
      <c r="H688" s="181"/>
      <c r="I688" s="181"/>
      <c r="J688" s="166"/>
      <c r="K688" s="166"/>
      <c r="L688" s="166"/>
      <c r="P688" s="220"/>
      <c r="W688" s="5"/>
      <c r="X688" s="5"/>
      <c r="AE688" s="220"/>
      <c r="AL688" s="5"/>
      <c r="AM688" s="5"/>
      <c r="AT688" s="220"/>
      <c r="BA688" s="5"/>
      <c r="BB688" s="5"/>
    </row>
    <row r="689">
      <c r="A689" s="198"/>
      <c r="B689" s="166"/>
      <c r="C689" s="166"/>
      <c r="D689" s="166"/>
      <c r="E689" s="166"/>
      <c r="F689" s="166"/>
      <c r="H689" s="181"/>
      <c r="I689" s="181"/>
      <c r="J689" s="166"/>
      <c r="K689" s="166"/>
      <c r="L689" s="166"/>
      <c r="P689" s="220"/>
      <c r="W689" s="5"/>
      <c r="X689" s="5"/>
      <c r="AE689" s="220"/>
      <c r="AL689" s="5"/>
      <c r="AM689" s="5"/>
      <c r="AT689" s="220"/>
      <c r="BA689" s="5"/>
      <c r="BB689" s="5"/>
    </row>
    <row r="690">
      <c r="A690" s="198"/>
      <c r="B690" s="166"/>
      <c r="C690" s="166"/>
      <c r="D690" s="166"/>
      <c r="E690" s="166"/>
      <c r="F690" s="166"/>
      <c r="H690" s="181"/>
      <c r="I690" s="181"/>
      <c r="J690" s="166"/>
      <c r="K690" s="166"/>
      <c r="L690" s="166"/>
      <c r="P690" s="220"/>
      <c r="W690" s="5"/>
      <c r="X690" s="5"/>
      <c r="AE690" s="220"/>
      <c r="AL690" s="5"/>
      <c r="AM690" s="5"/>
      <c r="AT690" s="220"/>
      <c r="BA690" s="5"/>
      <c r="BB690" s="5"/>
    </row>
    <row r="691">
      <c r="A691" s="198"/>
      <c r="B691" s="166"/>
      <c r="C691" s="166"/>
      <c r="D691" s="166"/>
      <c r="E691" s="166"/>
      <c r="F691" s="166"/>
      <c r="H691" s="181"/>
      <c r="I691" s="181"/>
      <c r="J691" s="166"/>
      <c r="K691" s="166"/>
      <c r="L691" s="166"/>
      <c r="P691" s="220"/>
      <c r="W691" s="5"/>
      <c r="X691" s="5"/>
      <c r="AE691" s="220"/>
      <c r="AL691" s="5"/>
      <c r="AM691" s="5"/>
      <c r="AT691" s="220"/>
      <c r="BA691" s="5"/>
      <c r="BB691" s="5"/>
    </row>
    <row r="692">
      <c r="A692" s="198"/>
      <c r="B692" s="166"/>
      <c r="C692" s="166"/>
      <c r="D692" s="166"/>
      <c r="E692" s="166"/>
      <c r="F692" s="166"/>
      <c r="H692" s="181"/>
      <c r="I692" s="181"/>
      <c r="J692" s="166"/>
      <c r="K692" s="166"/>
      <c r="L692" s="166"/>
      <c r="P692" s="220"/>
      <c r="W692" s="5"/>
      <c r="X692" s="5"/>
      <c r="AE692" s="220"/>
      <c r="AL692" s="5"/>
      <c r="AM692" s="5"/>
      <c r="AT692" s="220"/>
      <c r="BA692" s="5"/>
      <c r="BB692" s="5"/>
    </row>
    <row r="693">
      <c r="A693" s="198"/>
      <c r="B693" s="166"/>
      <c r="C693" s="166"/>
      <c r="D693" s="166"/>
      <c r="E693" s="166"/>
      <c r="F693" s="166"/>
      <c r="H693" s="181"/>
      <c r="I693" s="181"/>
      <c r="J693" s="166"/>
      <c r="K693" s="166"/>
      <c r="L693" s="166"/>
      <c r="P693" s="220"/>
      <c r="W693" s="5"/>
      <c r="X693" s="5"/>
      <c r="AE693" s="220"/>
      <c r="AL693" s="5"/>
      <c r="AM693" s="5"/>
      <c r="AT693" s="220"/>
      <c r="BA693" s="5"/>
      <c r="BB693" s="5"/>
    </row>
    <row r="694">
      <c r="A694" s="198"/>
      <c r="B694" s="166"/>
      <c r="C694" s="166"/>
      <c r="D694" s="166"/>
      <c r="E694" s="166"/>
      <c r="F694" s="166"/>
      <c r="H694" s="181"/>
      <c r="I694" s="181"/>
      <c r="J694" s="166"/>
      <c r="K694" s="166"/>
      <c r="L694" s="166"/>
      <c r="P694" s="220"/>
      <c r="W694" s="5"/>
      <c r="X694" s="5"/>
      <c r="AE694" s="220"/>
      <c r="AL694" s="5"/>
      <c r="AM694" s="5"/>
      <c r="AT694" s="220"/>
      <c r="BA694" s="5"/>
      <c r="BB694" s="5"/>
    </row>
    <row r="695">
      <c r="A695" s="198"/>
      <c r="B695" s="166"/>
      <c r="C695" s="166"/>
      <c r="D695" s="166"/>
      <c r="E695" s="166"/>
      <c r="F695" s="166"/>
      <c r="H695" s="181"/>
      <c r="I695" s="181"/>
      <c r="J695" s="166"/>
      <c r="K695" s="166"/>
      <c r="L695" s="166"/>
      <c r="P695" s="220"/>
      <c r="W695" s="5"/>
      <c r="X695" s="5"/>
      <c r="AE695" s="220"/>
      <c r="AL695" s="5"/>
      <c r="AM695" s="5"/>
      <c r="AT695" s="220"/>
      <c r="BA695" s="5"/>
      <c r="BB695" s="5"/>
    </row>
    <row r="696">
      <c r="A696" s="198"/>
      <c r="B696" s="166"/>
      <c r="C696" s="166"/>
      <c r="D696" s="166"/>
      <c r="E696" s="166"/>
      <c r="F696" s="166"/>
      <c r="H696" s="181"/>
      <c r="I696" s="181"/>
      <c r="J696" s="166"/>
      <c r="K696" s="166"/>
      <c r="L696" s="166"/>
      <c r="P696" s="220"/>
      <c r="W696" s="5"/>
      <c r="X696" s="5"/>
      <c r="AE696" s="220"/>
      <c r="AL696" s="5"/>
      <c r="AM696" s="5"/>
      <c r="AT696" s="220"/>
      <c r="BA696" s="5"/>
      <c r="BB696" s="5"/>
    </row>
    <row r="697">
      <c r="A697" s="198"/>
      <c r="B697" s="166"/>
      <c r="C697" s="166"/>
      <c r="D697" s="166"/>
      <c r="E697" s="166"/>
      <c r="F697" s="166"/>
      <c r="H697" s="181"/>
      <c r="I697" s="181"/>
      <c r="J697" s="166"/>
      <c r="K697" s="166"/>
      <c r="L697" s="166"/>
      <c r="P697" s="220"/>
      <c r="W697" s="5"/>
      <c r="X697" s="5"/>
      <c r="AE697" s="220"/>
      <c r="AL697" s="5"/>
      <c r="AM697" s="5"/>
      <c r="AT697" s="220"/>
      <c r="BA697" s="5"/>
      <c r="BB697" s="5"/>
    </row>
    <row r="698">
      <c r="A698" s="198"/>
      <c r="B698" s="166"/>
      <c r="C698" s="166"/>
      <c r="D698" s="166"/>
      <c r="E698" s="166"/>
      <c r="F698" s="166"/>
      <c r="H698" s="181"/>
      <c r="I698" s="181"/>
      <c r="J698" s="166"/>
      <c r="K698" s="166"/>
      <c r="L698" s="166"/>
      <c r="P698" s="220"/>
      <c r="W698" s="5"/>
      <c r="X698" s="5"/>
      <c r="AE698" s="220"/>
      <c r="AL698" s="5"/>
      <c r="AM698" s="5"/>
      <c r="AT698" s="220"/>
      <c r="BA698" s="5"/>
      <c r="BB698" s="5"/>
    </row>
    <row r="699">
      <c r="A699" s="198"/>
      <c r="B699" s="166"/>
      <c r="C699" s="166"/>
      <c r="D699" s="166"/>
      <c r="E699" s="166"/>
      <c r="F699" s="166"/>
      <c r="H699" s="181"/>
      <c r="I699" s="181"/>
      <c r="J699" s="166"/>
      <c r="K699" s="166"/>
      <c r="L699" s="166"/>
      <c r="P699" s="220"/>
      <c r="W699" s="5"/>
      <c r="X699" s="5"/>
      <c r="AE699" s="220"/>
      <c r="AL699" s="5"/>
      <c r="AM699" s="5"/>
      <c r="AT699" s="220"/>
      <c r="BA699" s="5"/>
      <c r="BB699" s="5"/>
    </row>
    <row r="700">
      <c r="A700" s="198"/>
      <c r="B700" s="166"/>
      <c r="C700" s="166"/>
      <c r="D700" s="166"/>
      <c r="E700" s="166"/>
      <c r="F700" s="166"/>
      <c r="H700" s="181"/>
      <c r="I700" s="181"/>
      <c r="J700" s="166"/>
      <c r="K700" s="166"/>
      <c r="L700" s="166"/>
      <c r="P700" s="220"/>
      <c r="W700" s="5"/>
      <c r="X700" s="5"/>
      <c r="AE700" s="220"/>
      <c r="AL700" s="5"/>
      <c r="AM700" s="5"/>
      <c r="AT700" s="220"/>
      <c r="BA700" s="5"/>
      <c r="BB700" s="5"/>
    </row>
    <row r="701">
      <c r="A701" s="198"/>
      <c r="B701" s="166"/>
      <c r="C701" s="166"/>
      <c r="D701" s="166"/>
      <c r="E701" s="166"/>
      <c r="F701" s="166"/>
      <c r="H701" s="181"/>
      <c r="I701" s="181"/>
      <c r="J701" s="166"/>
      <c r="K701" s="166"/>
      <c r="L701" s="166"/>
      <c r="P701" s="220"/>
      <c r="W701" s="5"/>
      <c r="X701" s="5"/>
      <c r="AE701" s="220"/>
      <c r="AL701" s="5"/>
      <c r="AM701" s="5"/>
      <c r="AT701" s="220"/>
      <c r="BA701" s="5"/>
      <c r="BB701" s="5"/>
    </row>
    <row r="702">
      <c r="A702" s="198"/>
      <c r="B702" s="166"/>
      <c r="C702" s="166"/>
      <c r="D702" s="166"/>
      <c r="E702" s="166"/>
      <c r="F702" s="166"/>
      <c r="H702" s="181"/>
      <c r="I702" s="181"/>
      <c r="J702" s="166"/>
      <c r="K702" s="166"/>
      <c r="L702" s="166"/>
      <c r="P702" s="220"/>
      <c r="W702" s="5"/>
      <c r="X702" s="5"/>
      <c r="AE702" s="220"/>
      <c r="AL702" s="5"/>
      <c r="AM702" s="5"/>
      <c r="AT702" s="220"/>
      <c r="BA702" s="5"/>
      <c r="BB702" s="5"/>
    </row>
    <row r="703">
      <c r="A703" s="198"/>
      <c r="B703" s="166"/>
      <c r="C703" s="166"/>
      <c r="D703" s="166"/>
      <c r="E703" s="166"/>
      <c r="F703" s="166"/>
      <c r="H703" s="181"/>
      <c r="I703" s="181"/>
      <c r="J703" s="166"/>
      <c r="K703" s="166"/>
      <c r="L703" s="166"/>
      <c r="P703" s="220"/>
      <c r="W703" s="5"/>
      <c r="X703" s="5"/>
      <c r="AE703" s="220"/>
      <c r="AL703" s="5"/>
      <c r="AM703" s="5"/>
      <c r="AT703" s="220"/>
      <c r="BA703" s="5"/>
      <c r="BB703" s="5"/>
    </row>
    <row r="704">
      <c r="A704" s="198"/>
      <c r="B704" s="166"/>
      <c r="C704" s="166"/>
      <c r="D704" s="166"/>
      <c r="E704" s="166"/>
      <c r="F704" s="166"/>
      <c r="H704" s="181"/>
      <c r="I704" s="181"/>
      <c r="J704" s="166"/>
      <c r="K704" s="166"/>
      <c r="L704" s="166"/>
      <c r="P704" s="220"/>
      <c r="W704" s="5"/>
      <c r="X704" s="5"/>
      <c r="AE704" s="220"/>
      <c r="AL704" s="5"/>
      <c r="AM704" s="5"/>
      <c r="AT704" s="220"/>
      <c r="BA704" s="5"/>
      <c r="BB704" s="5"/>
    </row>
    <row r="705">
      <c r="A705" s="198"/>
      <c r="B705" s="166"/>
      <c r="C705" s="166"/>
      <c r="D705" s="166"/>
      <c r="E705" s="166"/>
      <c r="F705" s="166"/>
      <c r="H705" s="181"/>
      <c r="I705" s="181"/>
      <c r="J705" s="166"/>
      <c r="K705" s="166"/>
      <c r="L705" s="166"/>
      <c r="P705" s="220"/>
      <c r="W705" s="5"/>
      <c r="X705" s="5"/>
      <c r="AE705" s="220"/>
      <c r="AL705" s="5"/>
      <c r="AM705" s="5"/>
      <c r="AT705" s="220"/>
      <c r="BA705" s="5"/>
      <c r="BB705" s="5"/>
    </row>
    <row r="706">
      <c r="A706" s="198"/>
      <c r="B706" s="166"/>
      <c r="C706" s="166"/>
      <c r="D706" s="166"/>
      <c r="E706" s="166"/>
      <c r="F706" s="166"/>
      <c r="H706" s="181"/>
      <c r="I706" s="181"/>
      <c r="J706" s="166"/>
      <c r="K706" s="166"/>
      <c r="L706" s="166"/>
      <c r="P706" s="220"/>
      <c r="W706" s="5"/>
      <c r="X706" s="5"/>
      <c r="AE706" s="220"/>
      <c r="AL706" s="5"/>
      <c r="AM706" s="5"/>
      <c r="AT706" s="220"/>
      <c r="BA706" s="5"/>
      <c r="BB706" s="5"/>
    </row>
    <row r="707">
      <c r="A707" s="198"/>
      <c r="B707" s="166"/>
      <c r="C707" s="166"/>
      <c r="D707" s="166"/>
      <c r="E707" s="166"/>
      <c r="F707" s="166"/>
      <c r="H707" s="181"/>
      <c r="I707" s="181"/>
      <c r="J707" s="166"/>
      <c r="K707" s="166"/>
      <c r="L707" s="166"/>
      <c r="P707" s="220"/>
      <c r="W707" s="5"/>
      <c r="X707" s="5"/>
      <c r="AE707" s="220"/>
      <c r="AL707" s="5"/>
      <c r="AM707" s="5"/>
      <c r="AT707" s="220"/>
      <c r="BA707" s="5"/>
      <c r="BB707" s="5"/>
    </row>
    <row r="708">
      <c r="A708" s="198"/>
      <c r="B708" s="166"/>
      <c r="C708" s="166"/>
      <c r="D708" s="166"/>
      <c r="E708" s="166"/>
      <c r="F708" s="166"/>
      <c r="H708" s="181"/>
      <c r="I708" s="181"/>
      <c r="J708" s="166"/>
      <c r="K708" s="166"/>
      <c r="L708" s="166"/>
      <c r="P708" s="220"/>
      <c r="W708" s="5"/>
      <c r="X708" s="5"/>
      <c r="AE708" s="220"/>
      <c r="AL708" s="5"/>
      <c r="AM708" s="5"/>
      <c r="AT708" s="220"/>
      <c r="BA708" s="5"/>
      <c r="BB708" s="5"/>
    </row>
    <row r="709">
      <c r="A709" s="198"/>
      <c r="B709" s="166"/>
      <c r="C709" s="166"/>
      <c r="D709" s="166"/>
      <c r="E709" s="166"/>
      <c r="F709" s="166"/>
      <c r="H709" s="181"/>
      <c r="I709" s="181"/>
      <c r="J709" s="166"/>
      <c r="K709" s="166"/>
      <c r="L709" s="166"/>
      <c r="P709" s="220"/>
      <c r="W709" s="5"/>
      <c r="X709" s="5"/>
      <c r="AE709" s="220"/>
      <c r="AL709" s="5"/>
      <c r="AM709" s="5"/>
      <c r="AT709" s="220"/>
      <c r="BA709" s="5"/>
      <c r="BB709" s="5"/>
    </row>
    <row r="710">
      <c r="A710" s="198"/>
      <c r="B710" s="166"/>
      <c r="C710" s="166"/>
      <c r="D710" s="166"/>
      <c r="E710" s="166"/>
      <c r="F710" s="166"/>
      <c r="H710" s="181"/>
      <c r="I710" s="181"/>
      <c r="J710" s="166"/>
      <c r="K710" s="166"/>
      <c r="L710" s="166"/>
      <c r="P710" s="220"/>
      <c r="W710" s="5"/>
      <c r="X710" s="5"/>
      <c r="AE710" s="220"/>
      <c r="AL710" s="5"/>
      <c r="AM710" s="5"/>
      <c r="AT710" s="220"/>
      <c r="BA710" s="5"/>
      <c r="BB710" s="5"/>
    </row>
    <row r="711">
      <c r="A711" s="198"/>
      <c r="B711" s="166"/>
      <c r="C711" s="166"/>
      <c r="D711" s="166"/>
      <c r="E711" s="166"/>
      <c r="F711" s="166"/>
      <c r="H711" s="181"/>
      <c r="I711" s="181"/>
      <c r="J711" s="166"/>
      <c r="K711" s="166"/>
      <c r="L711" s="166"/>
      <c r="P711" s="220"/>
      <c r="W711" s="5"/>
      <c r="X711" s="5"/>
      <c r="AE711" s="220"/>
      <c r="AL711" s="5"/>
      <c r="AM711" s="5"/>
      <c r="AT711" s="220"/>
      <c r="BA711" s="5"/>
      <c r="BB711" s="5"/>
    </row>
    <row r="712">
      <c r="A712" s="198"/>
      <c r="B712" s="166"/>
      <c r="C712" s="166"/>
      <c r="D712" s="166"/>
      <c r="E712" s="166"/>
      <c r="F712" s="166"/>
      <c r="H712" s="181"/>
      <c r="I712" s="181"/>
      <c r="J712" s="166"/>
      <c r="K712" s="166"/>
      <c r="L712" s="166"/>
      <c r="P712" s="220"/>
      <c r="W712" s="5"/>
      <c r="X712" s="5"/>
      <c r="AE712" s="220"/>
      <c r="AL712" s="5"/>
      <c r="AM712" s="5"/>
      <c r="AT712" s="220"/>
      <c r="BA712" s="5"/>
      <c r="BB712" s="5"/>
    </row>
    <row r="713">
      <c r="A713" s="198"/>
      <c r="B713" s="166"/>
      <c r="C713" s="166"/>
      <c r="D713" s="166"/>
      <c r="E713" s="166"/>
      <c r="F713" s="166"/>
      <c r="H713" s="181"/>
      <c r="I713" s="181"/>
      <c r="J713" s="166"/>
      <c r="K713" s="166"/>
      <c r="L713" s="166"/>
      <c r="P713" s="220"/>
      <c r="W713" s="5"/>
      <c r="X713" s="5"/>
      <c r="AE713" s="220"/>
      <c r="AL713" s="5"/>
      <c r="AM713" s="5"/>
      <c r="AT713" s="220"/>
      <c r="BA713" s="5"/>
      <c r="BB713" s="5"/>
    </row>
    <row r="714">
      <c r="A714" s="198"/>
      <c r="B714" s="166"/>
      <c r="C714" s="166"/>
      <c r="D714" s="166"/>
      <c r="E714" s="166"/>
      <c r="F714" s="166"/>
      <c r="H714" s="181"/>
      <c r="I714" s="181"/>
      <c r="J714" s="166"/>
      <c r="K714" s="166"/>
      <c r="L714" s="166"/>
      <c r="P714" s="220"/>
      <c r="W714" s="5"/>
      <c r="X714" s="5"/>
      <c r="AE714" s="220"/>
      <c r="AL714" s="5"/>
      <c r="AM714" s="5"/>
      <c r="AT714" s="220"/>
      <c r="BA714" s="5"/>
      <c r="BB714" s="5"/>
    </row>
    <row r="715">
      <c r="A715" s="198"/>
      <c r="B715" s="166"/>
      <c r="C715" s="166"/>
      <c r="D715" s="166"/>
      <c r="E715" s="166"/>
      <c r="F715" s="166"/>
      <c r="H715" s="181"/>
      <c r="I715" s="181"/>
      <c r="J715" s="166"/>
      <c r="K715" s="166"/>
      <c r="L715" s="166"/>
      <c r="P715" s="220"/>
      <c r="W715" s="5"/>
      <c r="X715" s="5"/>
      <c r="AE715" s="220"/>
      <c r="AL715" s="5"/>
      <c r="AM715" s="5"/>
      <c r="AT715" s="220"/>
      <c r="BA715" s="5"/>
      <c r="BB715" s="5"/>
    </row>
    <row r="716">
      <c r="A716" s="198"/>
      <c r="B716" s="166"/>
      <c r="C716" s="166"/>
      <c r="D716" s="166"/>
      <c r="E716" s="166"/>
      <c r="F716" s="166"/>
      <c r="H716" s="181"/>
      <c r="I716" s="181"/>
      <c r="J716" s="166"/>
      <c r="K716" s="166"/>
      <c r="L716" s="166"/>
      <c r="P716" s="220"/>
      <c r="W716" s="5"/>
      <c r="X716" s="5"/>
      <c r="AE716" s="220"/>
      <c r="AL716" s="5"/>
      <c r="AM716" s="5"/>
      <c r="AT716" s="220"/>
      <c r="BA716" s="5"/>
      <c r="BB716" s="5"/>
    </row>
    <row r="717">
      <c r="A717" s="198"/>
      <c r="B717" s="166"/>
      <c r="C717" s="166"/>
      <c r="D717" s="166"/>
      <c r="E717" s="166"/>
      <c r="F717" s="166"/>
      <c r="H717" s="181"/>
      <c r="I717" s="181"/>
      <c r="J717" s="166"/>
      <c r="K717" s="166"/>
      <c r="L717" s="166"/>
      <c r="P717" s="220"/>
      <c r="W717" s="5"/>
      <c r="X717" s="5"/>
      <c r="AE717" s="220"/>
      <c r="AL717" s="5"/>
      <c r="AM717" s="5"/>
      <c r="AT717" s="220"/>
      <c r="BA717" s="5"/>
      <c r="BB717" s="5"/>
    </row>
    <row r="718">
      <c r="A718" s="198"/>
      <c r="B718" s="166"/>
      <c r="C718" s="166"/>
      <c r="D718" s="166"/>
      <c r="E718" s="166"/>
      <c r="F718" s="166"/>
      <c r="H718" s="181"/>
      <c r="I718" s="181"/>
      <c r="J718" s="166"/>
      <c r="K718" s="166"/>
      <c r="L718" s="166"/>
      <c r="P718" s="220"/>
      <c r="W718" s="5"/>
      <c r="X718" s="5"/>
      <c r="AE718" s="220"/>
      <c r="AL718" s="5"/>
      <c r="AM718" s="5"/>
      <c r="AT718" s="220"/>
      <c r="BA718" s="5"/>
      <c r="BB718" s="5"/>
    </row>
    <row r="719">
      <c r="A719" s="198"/>
      <c r="B719" s="166"/>
      <c r="C719" s="166"/>
      <c r="D719" s="166"/>
      <c r="E719" s="166"/>
      <c r="F719" s="166"/>
      <c r="H719" s="181"/>
      <c r="I719" s="181"/>
      <c r="J719" s="166"/>
      <c r="K719" s="166"/>
      <c r="L719" s="166"/>
      <c r="P719" s="220"/>
      <c r="W719" s="5"/>
      <c r="X719" s="5"/>
      <c r="AE719" s="220"/>
      <c r="AL719" s="5"/>
      <c r="AM719" s="5"/>
      <c r="AT719" s="220"/>
      <c r="BA719" s="5"/>
      <c r="BB719" s="5"/>
    </row>
    <row r="720">
      <c r="A720" s="198"/>
      <c r="B720" s="166"/>
      <c r="C720" s="166"/>
      <c r="D720" s="166"/>
      <c r="E720" s="166"/>
      <c r="F720" s="166"/>
      <c r="H720" s="181"/>
      <c r="I720" s="181"/>
      <c r="J720" s="166"/>
      <c r="K720" s="166"/>
      <c r="L720" s="166"/>
      <c r="P720" s="220"/>
      <c r="W720" s="5"/>
      <c r="X720" s="5"/>
      <c r="AE720" s="220"/>
      <c r="AL720" s="5"/>
      <c r="AM720" s="5"/>
      <c r="AT720" s="220"/>
      <c r="BA720" s="5"/>
      <c r="BB720" s="5"/>
    </row>
    <row r="721">
      <c r="A721" s="198"/>
      <c r="B721" s="166"/>
      <c r="C721" s="166"/>
      <c r="D721" s="166"/>
      <c r="E721" s="166"/>
      <c r="F721" s="166"/>
      <c r="H721" s="181"/>
      <c r="I721" s="181"/>
      <c r="J721" s="166"/>
      <c r="K721" s="166"/>
      <c r="L721" s="166"/>
      <c r="P721" s="220"/>
      <c r="W721" s="5"/>
      <c r="X721" s="5"/>
      <c r="AE721" s="220"/>
      <c r="AL721" s="5"/>
      <c r="AM721" s="5"/>
      <c r="AT721" s="220"/>
      <c r="BA721" s="5"/>
      <c r="BB721" s="5"/>
    </row>
    <row r="722">
      <c r="A722" s="198"/>
      <c r="B722" s="166"/>
      <c r="C722" s="166"/>
      <c r="D722" s="166"/>
      <c r="E722" s="166"/>
      <c r="F722" s="166"/>
      <c r="H722" s="181"/>
      <c r="I722" s="181"/>
      <c r="J722" s="166"/>
      <c r="K722" s="166"/>
      <c r="L722" s="166"/>
      <c r="P722" s="220"/>
      <c r="W722" s="5"/>
      <c r="X722" s="5"/>
      <c r="AE722" s="220"/>
      <c r="AL722" s="5"/>
      <c r="AM722" s="5"/>
      <c r="AT722" s="220"/>
      <c r="BA722" s="5"/>
      <c r="BB722" s="5"/>
    </row>
    <row r="723">
      <c r="A723" s="198"/>
      <c r="B723" s="166"/>
      <c r="C723" s="166"/>
      <c r="D723" s="166"/>
      <c r="E723" s="166"/>
      <c r="F723" s="166"/>
      <c r="H723" s="181"/>
      <c r="I723" s="181"/>
      <c r="J723" s="166"/>
      <c r="K723" s="166"/>
      <c r="L723" s="166"/>
      <c r="P723" s="220"/>
      <c r="W723" s="5"/>
      <c r="X723" s="5"/>
      <c r="AE723" s="220"/>
      <c r="AL723" s="5"/>
      <c r="AM723" s="5"/>
      <c r="AT723" s="220"/>
      <c r="BA723" s="5"/>
      <c r="BB723" s="5"/>
    </row>
    <row r="724">
      <c r="A724" s="198"/>
      <c r="B724" s="166"/>
      <c r="C724" s="166"/>
      <c r="D724" s="166"/>
      <c r="E724" s="166"/>
      <c r="F724" s="166"/>
      <c r="H724" s="181"/>
      <c r="I724" s="181"/>
      <c r="J724" s="166"/>
      <c r="K724" s="166"/>
      <c r="L724" s="166"/>
      <c r="P724" s="220"/>
      <c r="W724" s="5"/>
      <c r="X724" s="5"/>
      <c r="AE724" s="220"/>
      <c r="AL724" s="5"/>
      <c r="AM724" s="5"/>
      <c r="AT724" s="220"/>
      <c r="BA724" s="5"/>
      <c r="BB724" s="5"/>
    </row>
    <row r="725">
      <c r="A725" s="198"/>
      <c r="B725" s="166"/>
      <c r="C725" s="166"/>
      <c r="D725" s="166"/>
      <c r="E725" s="166"/>
      <c r="F725" s="166"/>
      <c r="H725" s="181"/>
      <c r="I725" s="181"/>
      <c r="J725" s="166"/>
      <c r="K725" s="166"/>
      <c r="L725" s="166"/>
      <c r="P725" s="220"/>
      <c r="W725" s="5"/>
      <c r="X725" s="5"/>
      <c r="AE725" s="220"/>
      <c r="AL725" s="5"/>
      <c r="AM725" s="5"/>
      <c r="AT725" s="220"/>
      <c r="BA725" s="5"/>
      <c r="BB725" s="5"/>
    </row>
    <row r="726">
      <c r="A726" s="198"/>
      <c r="B726" s="166"/>
      <c r="C726" s="166"/>
      <c r="D726" s="166"/>
      <c r="E726" s="166"/>
      <c r="F726" s="166"/>
      <c r="H726" s="181"/>
      <c r="I726" s="181"/>
      <c r="J726" s="166"/>
      <c r="K726" s="166"/>
      <c r="L726" s="166"/>
      <c r="P726" s="220"/>
      <c r="W726" s="5"/>
      <c r="X726" s="5"/>
      <c r="AE726" s="220"/>
      <c r="AL726" s="5"/>
      <c r="AM726" s="5"/>
      <c r="AT726" s="220"/>
      <c r="BA726" s="5"/>
      <c r="BB726" s="5"/>
    </row>
    <row r="727">
      <c r="A727" s="198"/>
      <c r="B727" s="166"/>
      <c r="C727" s="166"/>
      <c r="D727" s="166"/>
      <c r="E727" s="166"/>
      <c r="F727" s="166"/>
      <c r="H727" s="181"/>
      <c r="I727" s="181"/>
      <c r="J727" s="166"/>
      <c r="K727" s="166"/>
      <c r="L727" s="166"/>
      <c r="P727" s="220"/>
      <c r="W727" s="5"/>
      <c r="X727" s="5"/>
      <c r="AE727" s="220"/>
      <c r="AL727" s="5"/>
      <c r="AM727" s="5"/>
      <c r="AT727" s="220"/>
      <c r="BA727" s="5"/>
      <c r="BB727" s="5"/>
    </row>
    <row r="728">
      <c r="A728" s="198"/>
      <c r="B728" s="166"/>
      <c r="C728" s="166"/>
      <c r="D728" s="166"/>
      <c r="E728" s="166"/>
      <c r="F728" s="166"/>
      <c r="H728" s="181"/>
      <c r="I728" s="181"/>
      <c r="J728" s="166"/>
      <c r="K728" s="166"/>
      <c r="L728" s="166"/>
      <c r="P728" s="220"/>
      <c r="W728" s="5"/>
      <c r="X728" s="5"/>
      <c r="AE728" s="220"/>
      <c r="AL728" s="5"/>
      <c r="AM728" s="5"/>
      <c r="AT728" s="220"/>
      <c r="BA728" s="5"/>
      <c r="BB728" s="5"/>
    </row>
    <row r="729">
      <c r="A729" s="198"/>
      <c r="B729" s="166"/>
      <c r="C729" s="166"/>
      <c r="D729" s="166"/>
      <c r="E729" s="166"/>
      <c r="F729" s="166"/>
      <c r="H729" s="181"/>
      <c r="I729" s="181"/>
      <c r="J729" s="166"/>
      <c r="K729" s="166"/>
      <c r="L729" s="166"/>
      <c r="P729" s="220"/>
      <c r="W729" s="5"/>
      <c r="X729" s="5"/>
      <c r="AE729" s="220"/>
      <c r="AL729" s="5"/>
      <c r="AM729" s="5"/>
      <c r="AT729" s="220"/>
      <c r="BA729" s="5"/>
      <c r="BB729" s="5"/>
    </row>
    <row r="730">
      <c r="A730" s="198"/>
      <c r="B730" s="166"/>
      <c r="C730" s="166"/>
      <c r="D730" s="166"/>
      <c r="E730" s="166"/>
      <c r="F730" s="166"/>
      <c r="H730" s="181"/>
      <c r="I730" s="181"/>
      <c r="J730" s="166"/>
      <c r="K730" s="166"/>
      <c r="L730" s="166"/>
      <c r="P730" s="220"/>
      <c r="W730" s="5"/>
      <c r="X730" s="5"/>
      <c r="AE730" s="220"/>
      <c r="AL730" s="5"/>
      <c r="AM730" s="5"/>
      <c r="AT730" s="220"/>
      <c r="BA730" s="5"/>
      <c r="BB730" s="5"/>
    </row>
    <row r="731">
      <c r="A731" s="198"/>
      <c r="B731" s="166"/>
      <c r="C731" s="166"/>
      <c r="D731" s="166"/>
      <c r="E731" s="166"/>
      <c r="F731" s="166"/>
      <c r="H731" s="181"/>
      <c r="I731" s="181"/>
      <c r="J731" s="166"/>
      <c r="K731" s="166"/>
      <c r="L731" s="166"/>
      <c r="P731" s="220"/>
      <c r="W731" s="5"/>
      <c r="X731" s="5"/>
      <c r="AE731" s="220"/>
      <c r="AL731" s="5"/>
      <c r="AM731" s="5"/>
      <c r="AT731" s="220"/>
      <c r="BA731" s="5"/>
      <c r="BB731" s="5"/>
    </row>
    <row r="732">
      <c r="A732" s="198"/>
      <c r="B732" s="166"/>
      <c r="C732" s="166"/>
      <c r="D732" s="166"/>
      <c r="E732" s="166"/>
      <c r="F732" s="166"/>
      <c r="H732" s="181"/>
      <c r="I732" s="181"/>
      <c r="J732" s="166"/>
      <c r="K732" s="166"/>
      <c r="L732" s="166"/>
      <c r="P732" s="220"/>
      <c r="W732" s="5"/>
      <c r="X732" s="5"/>
      <c r="AE732" s="220"/>
      <c r="AL732" s="5"/>
      <c r="AM732" s="5"/>
      <c r="AT732" s="220"/>
      <c r="BA732" s="5"/>
      <c r="BB732" s="5"/>
    </row>
    <row r="733">
      <c r="A733" s="198"/>
      <c r="B733" s="166"/>
      <c r="C733" s="166"/>
      <c r="D733" s="166"/>
      <c r="E733" s="166"/>
      <c r="F733" s="166"/>
      <c r="H733" s="181"/>
      <c r="I733" s="181"/>
      <c r="J733" s="166"/>
      <c r="K733" s="166"/>
      <c r="L733" s="166"/>
      <c r="P733" s="220"/>
      <c r="W733" s="5"/>
      <c r="X733" s="5"/>
      <c r="AE733" s="220"/>
      <c r="AL733" s="5"/>
      <c r="AM733" s="5"/>
      <c r="AT733" s="220"/>
      <c r="BA733" s="5"/>
      <c r="BB733" s="5"/>
    </row>
    <row r="734">
      <c r="A734" s="198"/>
      <c r="B734" s="166"/>
      <c r="C734" s="166"/>
      <c r="D734" s="166"/>
      <c r="E734" s="166"/>
      <c r="F734" s="166"/>
      <c r="H734" s="181"/>
      <c r="I734" s="181"/>
      <c r="J734" s="166"/>
      <c r="K734" s="166"/>
      <c r="L734" s="166"/>
      <c r="P734" s="220"/>
      <c r="W734" s="5"/>
      <c r="X734" s="5"/>
      <c r="AE734" s="220"/>
      <c r="AL734" s="5"/>
      <c r="AM734" s="5"/>
      <c r="AT734" s="220"/>
      <c r="BA734" s="5"/>
      <c r="BB734" s="5"/>
    </row>
    <row r="735">
      <c r="A735" s="198"/>
      <c r="B735" s="166"/>
      <c r="C735" s="166"/>
      <c r="D735" s="166"/>
      <c r="E735" s="166"/>
      <c r="F735" s="166"/>
      <c r="H735" s="181"/>
      <c r="I735" s="181"/>
      <c r="J735" s="166"/>
      <c r="K735" s="166"/>
      <c r="L735" s="166"/>
      <c r="P735" s="220"/>
      <c r="W735" s="5"/>
      <c r="X735" s="5"/>
      <c r="AE735" s="220"/>
      <c r="AL735" s="5"/>
      <c r="AM735" s="5"/>
      <c r="AT735" s="220"/>
      <c r="BA735" s="5"/>
      <c r="BB735" s="5"/>
    </row>
    <row r="736">
      <c r="A736" s="198"/>
      <c r="B736" s="166"/>
      <c r="C736" s="166"/>
      <c r="D736" s="166"/>
      <c r="E736" s="166"/>
      <c r="F736" s="166"/>
      <c r="H736" s="181"/>
      <c r="I736" s="181"/>
      <c r="J736" s="166"/>
      <c r="K736" s="166"/>
      <c r="L736" s="166"/>
      <c r="P736" s="220"/>
      <c r="W736" s="5"/>
      <c r="X736" s="5"/>
      <c r="AE736" s="220"/>
      <c r="AL736" s="5"/>
      <c r="AM736" s="5"/>
      <c r="AT736" s="220"/>
      <c r="BA736" s="5"/>
      <c r="BB736" s="5"/>
    </row>
    <row r="737">
      <c r="A737" s="198"/>
      <c r="B737" s="166"/>
      <c r="C737" s="166"/>
      <c r="D737" s="166"/>
      <c r="E737" s="166"/>
      <c r="F737" s="166"/>
      <c r="H737" s="181"/>
      <c r="I737" s="181"/>
      <c r="J737" s="166"/>
      <c r="K737" s="166"/>
      <c r="L737" s="166"/>
      <c r="P737" s="220"/>
      <c r="W737" s="5"/>
      <c r="X737" s="5"/>
      <c r="AE737" s="220"/>
      <c r="AL737" s="5"/>
      <c r="AM737" s="5"/>
      <c r="AT737" s="220"/>
      <c r="BA737" s="5"/>
      <c r="BB737" s="5"/>
    </row>
    <row r="738">
      <c r="A738" s="198"/>
      <c r="B738" s="166"/>
      <c r="C738" s="166"/>
      <c r="D738" s="166"/>
      <c r="E738" s="166"/>
      <c r="F738" s="166"/>
      <c r="H738" s="181"/>
      <c r="I738" s="181"/>
      <c r="J738" s="166"/>
      <c r="K738" s="166"/>
      <c r="L738" s="166"/>
      <c r="P738" s="220"/>
      <c r="W738" s="5"/>
      <c r="X738" s="5"/>
      <c r="AE738" s="220"/>
      <c r="AL738" s="5"/>
      <c r="AM738" s="5"/>
      <c r="AT738" s="220"/>
      <c r="BA738" s="5"/>
      <c r="BB738" s="5"/>
    </row>
    <row r="739">
      <c r="A739" s="198"/>
      <c r="B739" s="166"/>
      <c r="C739" s="166"/>
      <c r="D739" s="166"/>
      <c r="E739" s="166"/>
      <c r="F739" s="166"/>
      <c r="H739" s="181"/>
      <c r="I739" s="181"/>
      <c r="J739" s="166"/>
      <c r="K739" s="166"/>
      <c r="L739" s="166"/>
      <c r="P739" s="220"/>
      <c r="W739" s="5"/>
      <c r="X739" s="5"/>
      <c r="AE739" s="220"/>
      <c r="AL739" s="5"/>
      <c r="AM739" s="5"/>
      <c r="AT739" s="220"/>
      <c r="BA739" s="5"/>
      <c r="BB739" s="5"/>
    </row>
    <row r="740">
      <c r="A740" s="198"/>
      <c r="B740" s="166"/>
      <c r="C740" s="166"/>
      <c r="D740" s="166"/>
      <c r="E740" s="166"/>
      <c r="F740" s="166"/>
      <c r="H740" s="181"/>
      <c r="I740" s="181"/>
      <c r="J740" s="166"/>
      <c r="K740" s="166"/>
      <c r="L740" s="166"/>
      <c r="P740" s="220"/>
      <c r="W740" s="5"/>
      <c r="X740" s="5"/>
      <c r="AE740" s="220"/>
      <c r="AL740" s="5"/>
      <c r="AM740" s="5"/>
      <c r="AT740" s="220"/>
      <c r="BA740" s="5"/>
      <c r="BB740" s="5"/>
    </row>
    <row r="741">
      <c r="A741" s="198"/>
      <c r="B741" s="166"/>
      <c r="C741" s="166"/>
      <c r="D741" s="166"/>
      <c r="E741" s="166"/>
      <c r="F741" s="166"/>
      <c r="H741" s="181"/>
      <c r="I741" s="181"/>
      <c r="J741" s="166"/>
      <c r="K741" s="166"/>
      <c r="L741" s="166"/>
      <c r="P741" s="220"/>
      <c r="W741" s="5"/>
      <c r="X741" s="5"/>
      <c r="AE741" s="220"/>
      <c r="AL741" s="5"/>
      <c r="AM741" s="5"/>
      <c r="AT741" s="220"/>
      <c r="BA741" s="5"/>
      <c r="BB741" s="5"/>
    </row>
    <row r="742">
      <c r="A742" s="198"/>
      <c r="B742" s="166"/>
      <c r="C742" s="166"/>
      <c r="D742" s="166"/>
      <c r="E742" s="166"/>
      <c r="F742" s="166"/>
      <c r="H742" s="181"/>
      <c r="I742" s="181"/>
      <c r="J742" s="166"/>
      <c r="K742" s="166"/>
      <c r="L742" s="166"/>
      <c r="P742" s="220"/>
      <c r="W742" s="5"/>
      <c r="X742" s="5"/>
      <c r="AE742" s="220"/>
      <c r="AL742" s="5"/>
      <c r="AM742" s="5"/>
      <c r="AT742" s="220"/>
      <c r="BA742" s="5"/>
      <c r="BB742" s="5"/>
    </row>
    <row r="743">
      <c r="A743" s="198"/>
      <c r="B743" s="166"/>
      <c r="C743" s="166"/>
      <c r="D743" s="166"/>
      <c r="E743" s="166"/>
      <c r="F743" s="166"/>
      <c r="H743" s="181"/>
      <c r="I743" s="181"/>
      <c r="J743" s="166"/>
      <c r="K743" s="166"/>
      <c r="L743" s="166"/>
      <c r="P743" s="220"/>
      <c r="W743" s="5"/>
      <c r="X743" s="5"/>
      <c r="AE743" s="220"/>
      <c r="AL743" s="5"/>
      <c r="AM743" s="5"/>
      <c r="AT743" s="220"/>
      <c r="BA743" s="5"/>
      <c r="BB743" s="5"/>
    </row>
    <row r="744">
      <c r="A744" s="198"/>
      <c r="B744" s="166"/>
      <c r="C744" s="166"/>
      <c r="D744" s="166"/>
      <c r="E744" s="166"/>
      <c r="F744" s="166"/>
      <c r="H744" s="181"/>
      <c r="I744" s="181"/>
      <c r="J744" s="166"/>
      <c r="K744" s="166"/>
      <c r="L744" s="166"/>
      <c r="P744" s="220"/>
      <c r="W744" s="5"/>
      <c r="X744" s="5"/>
      <c r="AE744" s="220"/>
      <c r="AL744" s="5"/>
      <c r="AM744" s="5"/>
      <c r="AT744" s="220"/>
      <c r="BA744" s="5"/>
      <c r="BB744" s="5"/>
    </row>
    <row r="745">
      <c r="A745" s="198"/>
      <c r="B745" s="166"/>
      <c r="C745" s="166"/>
      <c r="D745" s="166"/>
      <c r="E745" s="166"/>
      <c r="F745" s="166"/>
      <c r="H745" s="181"/>
      <c r="I745" s="181"/>
      <c r="J745" s="166"/>
      <c r="K745" s="166"/>
      <c r="L745" s="166"/>
      <c r="P745" s="220"/>
      <c r="W745" s="5"/>
      <c r="X745" s="5"/>
      <c r="AE745" s="220"/>
      <c r="AL745" s="5"/>
      <c r="AM745" s="5"/>
      <c r="AT745" s="220"/>
      <c r="BA745" s="5"/>
      <c r="BB745" s="5"/>
    </row>
    <row r="746">
      <c r="A746" s="198"/>
      <c r="B746" s="166"/>
      <c r="C746" s="166"/>
      <c r="D746" s="166"/>
      <c r="E746" s="166"/>
      <c r="F746" s="166"/>
      <c r="H746" s="181"/>
      <c r="I746" s="181"/>
      <c r="J746" s="166"/>
      <c r="K746" s="166"/>
      <c r="L746" s="166"/>
      <c r="P746" s="220"/>
      <c r="W746" s="5"/>
      <c r="X746" s="5"/>
      <c r="AE746" s="220"/>
      <c r="AL746" s="5"/>
      <c r="AM746" s="5"/>
      <c r="AT746" s="220"/>
      <c r="BA746" s="5"/>
      <c r="BB746" s="5"/>
    </row>
    <row r="747">
      <c r="A747" s="198"/>
      <c r="B747" s="166"/>
      <c r="C747" s="166"/>
      <c r="D747" s="166"/>
      <c r="E747" s="166"/>
      <c r="F747" s="166"/>
      <c r="H747" s="181"/>
      <c r="I747" s="181"/>
      <c r="J747" s="166"/>
      <c r="K747" s="166"/>
      <c r="L747" s="166"/>
      <c r="P747" s="220"/>
      <c r="W747" s="5"/>
      <c r="X747" s="5"/>
      <c r="AE747" s="220"/>
      <c r="AL747" s="5"/>
      <c r="AM747" s="5"/>
      <c r="AT747" s="220"/>
      <c r="BA747" s="5"/>
      <c r="BB747" s="5"/>
    </row>
    <row r="748">
      <c r="A748" s="198"/>
      <c r="B748" s="166"/>
      <c r="C748" s="166"/>
      <c r="D748" s="166"/>
      <c r="E748" s="166"/>
      <c r="F748" s="166"/>
      <c r="H748" s="181"/>
      <c r="I748" s="181"/>
      <c r="J748" s="166"/>
      <c r="K748" s="166"/>
      <c r="L748" s="166"/>
      <c r="P748" s="220"/>
      <c r="W748" s="5"/>
      <c r="X748" s="5"/>
      <c r="AE748" s="220"/>
      <c r="AL748" s="5"/>
      <c r="AM748" s="5"/>
      <c r="AT748" s="220"/>
      <c r="BA748" s="5"/>
      <c r="BB748" s="5"/>
    </row>
    <row r="749">
      <c r="A749" s="198"/>
      <c r="B749" s="166"/>
      <c r="C749" s="166"/>
      <c r="D749" s="166"/>
      <c r="E749" s="166"/>
      <c r="F749" s="166"/>
      <c r="H749" s="181"/>
      <c r="I749" s="181"/>
      <c r="J749" s="166"/>
      <c r="K749" s="166"/>
      <c r="L749" s="166"/>
      <c r="P749" s="220"/>
      <c r="W749" s="5"/>
      <c r="X749" s="5"/>
      <c r="AE749" s="220"/>
      <c r="AL749" s="5"/>
      <c r="AM749" s="5"/>
      <c r="AT749" s="220"/>
      <c r="BA749" s="5"/>
      <c r="BB749" s="5"/>
    </row>
    <row r="750">
      <c r="A750" s="198"/>
      <c r="B750" s="166"/>
      <c r="C750" s="166"/>
      <c r="D750" s="166"/>
      <c r="E750" s="166"/>
      <c r="F750" s="166"/>
      <c r="H750" s="181"/>
      <c r="I750" s="181"/>
      <c r="J750" s="166"/>
      <c r="K750" s="166"/>
      <c r="L750" s="166"/>
      <c r="P750" s="220"/>
      <c r="W750" s="5"/>
      <c r="X750" s="5"/>
      <c r="AE750" s="220"/>
      <c r="AL750" s="5"/>
      <c r="AM750" s="5"/>
      <c r="AT750" s="220"/>
      <c r="BA750" s="5"/>
      <c r="BB750" s="5"/>
    </row>
    <row r="751">
      <c r="A751" s="198"/>
      <c r="B751" s="166"/>
      <c r="C751" s="166"/>
      <c r="D751" s="166"/>
      <c r="E751" s="166"/>
      <c r="F751" s="166"/>
      <c r="H751" s="181"/>
      <c r="I751" s="181"/>
      <c r="J751" s="166"/>
      <c r="K751" s="166"/>
      <c r="L751" s="166"/>
      <c r="P751" s="220"/>
      <c r="W751" s="5"/>
      <c r="X751" s="5"/>
      <c r="AE751" s="220"/>
      <c r="AL751" s="5"/>
      <c r="AM751" s="5"/>
      <c r="AT751" s="220"/>
      <c r="BA751" s="5"/>
      <c r="BB751" s="5"/>
    </row>
    <row r="752">
      <c r="A752" s="198"/>
      <c r="B752" s="166"/>
      <c r="C752" s="166"/>
      <c r="D752" s="166"/>
      <c r="E752" s="166"/>
      <c r="F752" s="166"/>
      <c r="H752" s="181"/>
      <c r="I752" s="181"/>
      <c r="J752" s="166"/>
      <c r="K752" s="166"/>
      <c r="L752" s="166"/>
      <c r="P752" s="220"/>
      <c r="W752" s="5"/>
      <c r="X752" s="5"/>
      <c r="AE752" s="220"/>
      <c r="AL752" s="5"/>
      <c r="AM752" s="5"/>
      <c r="AT752" s="220"/>
      <c r="BA752" s="5"/>
      <c r="BB752" s="5"/>
    </row>
    <row r="753">
      <c r="A753" s="198"/>
      <c r="B753" s="166"/>
      <c r="C753" s="166"/>
      <c r="D753" s="166"/>
      <c r="E753" s="166"/>
      <c r="F753" s="166"/>
      <c r="H753" s="181"/>
      <c r="I753" s="181"/>
      <c r="J753" s="166"/>
      <c r="K753" s="166"/>
      <c r="L753" s="166"/>
      <c r="P753" s="220"/>
      <c r="W753" s="5"/>
      <c r="X753" s="5"/>
      <c r="AE753" s="220"/>
      <c r="AL753" s="5"/>
      <c r="AM753" s="5"/>
      <c r="AT753" s="220"/>
      <c r="BA753" s="5"/>
      <c r="BB753" s="5"/>
    </row>
    <row r="754">
      <c r="A754" s="198"/>
      <c r="B754" s="166"/>
      <c r="C754" s="166"/>
      <c r="D754" s="166"/>
      <c r="E754" s="166"/>
      <c r="F754" s="166"/>
      <c r="H754" s="181"/>
      <c r="I754" s="181"/>
      <c r="J754" s="166"/>
      <c r="K754" s="166"/>
      <c r="L754" s="166"/>
      <c r="P754" s="220"/>
      <c r="W754" s="5"/>
      <c r="X754" s="5"/>
      <c r="AE754" s="220"/>
      <c r="AL754" s="5"/>
      <c r="AM754" s="5"/>
      <c r="AT754" s="220"/>
      <c r="BA754" s="5"/>
      <c r="BB754" s="5"/>
    </row>
    <row r="755">
      <c r="A755" s="198"/>
      <c r="B755" s="166"/>
      <c r="C755" s="166"/>
      <c r="D755" s="166"/>
      <c r="E755" s="166"/>
      <c r="F755" s="166"/>
      <c r="H755" s="181"/>
      <c r="I755" s="181"/>
      <c r="J755" s="166"/>
      <c r="K755" s="166"/>
      <c r="L755" s="166"/>
      <c r="P755" s="220"/>
      <c r="W755" s="5"/>
      <c r="X755" s="5"/>
      <c r="AE755" s="220"/>
      <c r="AL755" s="5"/>
      <c r="AM755" s="5"/>
      <c r="AT755" s="220"/>
      <c r="BA755" s="5"/>
      <c r="BB755" s="5"/>
    </row>
    <row r="756">
      <c r="A756" s="198"/>
      <c r="B756" s="166"/>
      <c r="C756" s="166"/>
      <c r="D756" s="166"/>
      <c r="E756" s="166"/>
      <c r="F756" s="166"/>
      <c r="H756" s="181"/>
      <c r="I756" s="181"/>
      <c r="J756" s="166"/>
      <c r="K756" s="166"/>
      <c r="L756" s="166"/>
      <c r="P756" s="220"/>
      <c r="W756" s="5"/>
      <c r="X756" s="5"/>
      <c r="AE756" s="220"/>
      <c r="AL756" s="5"/>
      <c r="AM756" s="5"/>
      <c r="AT756" s="220"/>
      <c r="BA756" s="5"/>
      <c r="BB756" s="5"/>
    </row>
    <row r="757">
      <c r="A757" s="198"/>
      <c r="B757" s="166"/>
      <c r="C757" s="166"/>
      <c r="D757" s="166"/>
      <c r="E757" s="166"/>
      <c r="F757" s="166"/>
      <c r="H757" s="181"/>
      <c r="I757" s="181"/>
      <c r="J757" s="166"/>
      <c r="K757" s="166"/>
      <c r="L757" s="166"/>
      <c r="P757" s="220"/>
      <c r="W757" s="5"/>
      <c r="X757" s="5"/>
      <c r="AE757" s="220"/>
      <c r="AL757" s="5"/>
      <c r="AM757" s="5"/>
      <c r="AT757" s="220"/>
      <c r="BA757" s="5"/>
      <c r="BB757" s="5"/>
    </row>
    <row r="758">
      <c r="A758" s="198"/>
      <c r="B758" s="166"/>
      <c r="C758" s="166"/>
      <c r="D758" s="166"/>
      <c r="E758" s="166"/>
      <c r="F758" s="166"/>
      <c r="H758" s="181"/>
      <c r="I758" s="181"/>
      <c r="J758" s="166"/>
      <c r="K758" s="166"/>
      <c r="L758" s="166"/>
      <c r="P758" s="220"/>
      <c r="W758" s="5"/>
      <c r="X758" s="5"/>
      <c r="AE758" s="220"/>
      <c r="AL758" s="5"/>
      <c r="AM758" s="5"/>
      <c r="AT758" s="220"/>
      <c r="BA758" s="5"/>
      <c r="BB758" s="5"/>
    </row>
    <row r="759">
      <c r="A759" s="198"/>
      <c r="B759" s="166"/>
      <c r="C759" s="166"/>
      <c r="D759" s="166"/>
      <c r="E759" s="166"/>
      <c r="F759" s="166"/>
      <c r="H759" s="181"/>
      <c r="I759" s="181"/>
      <c r="J759" s="166"/>
      <c r="K759" s="166"/>
      <c r="L759" s="166"/>
      <c r="P759" s="220"/>
      <c r="W759" s="5"/>
      <c r="X759" s="5"/>
      <c r="AE759" s="220"/>
      <c r="AL759" s="5"/>
      <c r="AM759" s="5"/>
      <c r="AT759" s="220"/>
      <c r="BA759" s="5"/>
      <c r="BB759" s="5"/>
    </row>
    <row r="760">
      <c r="A760" s="198"/>
      <c r="B760" s="166"/>
      <c r="C760" s="166"/>
      <c r="D760" s="166"/>
      <c r="E760" s="166"/>
      <c r="F760" s="166"/>
      <c r="H760" s="181"/>
      <c r="I760" s="181"/>
      <c r="J760" s="166"/>
      <c r="K760" s="166"/>
      <c r="L760" s="166"/>
      <c r="P760" s="220"/>
      <c r="W760" s="5"/>
      <c r="X760" s="5"/>
      <c r="AE760" s="220"/>
      <c r="AL760" s="5"/>
      <c r="AM760" s="5"/>
      <c r="AT760" s="220"/>
      <c r="BA760" s="5"/>
      <c r="BB760" s="5"/>
    </row>
    <row r="761">
      <c r="A761" s="198"/>
      <c r="B761" s="166"/>
      <c r="C761" s="166"/>
      <c r="D761" s="166"/>
      <c r="E761" s="166"/>
      <c r="F761" s="166"/>
      <c r="H761" s="181"/>
      <c r="I761" s="181"/>
      <c r="J761" s="166"/>
      <c r="K761" s="166"/>
      <c r="L761" s="166"/>
      <c r="P761" s="220"/>
      <c r="W761" s="5"/>
      <c r="X761" s="5"/>
      <c r="AE761" s="220"/>
      <c r="AL761" s="5"/>
      <c r="AM761" s="5"/>
      <c r="AT761" s="220"/>
      <c r="BA761" s="5"/>
      <c r="BB761" s="5"/>
    </row>
    <row r="762">
      <c r="A762" s="198"/>
      <c r="B762" s="166"/>
      <c r="C762" s="166"/>
      <c r="D762" s="166"/>
      <c r="E762" s="166"/>
      <c r="F762" s="166"/>
      <c r="H762" s="181"/>
      <c r="I762" s="181"/>
      <c r="J762" s="166"/>
      <c r="K762" s="166"/>
      <c r="L762" s="166"/>
      <c r="P762" s="220"/>
      <c r="W762" s="5"/>
      <c r="X762" s="5"/>
      <c r="AE762" s="220"/>
      <c r="AL762" s="5"/>
      <c r="AM762" s="5"/>
      <c r="AT762" s="220"/>
      <c r="BA762" s="5"/>
      <c r="BB762" s="5"/>
    </row>
    <row r="763">
      <c r="A763" s="198"/>
      <c r="B763" s="166"/>
      <c r="C763" s="166"/>
      <c r="D763" s="166"/>
      <c r="E763" s="166"/>
      <c r="F763" s="166"/>
      <c r="H763" s="181"/>
      <c r="I763" s="181"/>
      <c r="J763" s="166"/>
      <c r="K763" s="166"/>
      <c r="L763" s="166"/>
      <c r="P763" s="220"/>
      <c r="W763" s="5"/>
      <c r="X763" s="5"/>
      <c r="AE763" s="220"/>
      <c r="AL763" s="5"/>
      <c r="AM763" s="5"/>
      <c r="AT763" s="220"/>
      <c r="BA763" s="5"/>
      <c r="BB763" s="5"/>
    </row>
    <row r="764">
      <c r="A764" s="198"/>
      <c r="B764" s="166"/>
      <c r="C764" s="166"/>
      <c r="D764" s="166"/>
      <c r="E764" s="166"/>
      <c r="F764" s="166"/>
      <c r="H764" s="181"/>
      <c r="I764" s="181"/>
      <c r="J764" s="166"/>
      <c r="K764" s="166"/>
      <c r="L764" s="166"/>
      <c r="P764" s="220"/>
      <c r="W764" s="5"/>
      <c r="X764" s="5"/>
      <c r="AE764" s="220"/>
      <c r="AL764" s="5"/>
      <c r="AM764" s="5"/>
      <c r="AT764" s="220"/>
      <c r="BA764" s="5"/>
      <c r="BB764" s="5"/>
    </row>
    <row r="765">
      <c r="A765" s="198"/>
      <c r="B765" s="166"/>
      <c r="C765" s="166"/>
      <c r="D765" s="166"/>
      <c r="E765" s="166"/>
      <c r="F765" s="166"/>
      <c r="H765" s="181"/>
      <c r="I765" s="181"/>
      <c r="J765" s="166"/>
      <c r="K765" s="166"/>
      <c r="L765" s="166"/>
      <c r="P765" s="220"/>
      <c r="W765" s="5"/>
      <c r="X765" s="5"/>
      <c r="AE765" s="220"/>
      <c r="AL765" s="5"/>
      <c r="AM765" s="5"/>
      <c r="AT765" s="220"/>
      <c r="BA765" s="5"/>
      <c r="BB765" s="5"/>
    </row>
    <row r="766">
      <c r="A766" s="198"/>
      <c r="B766" s="166"/>
      <c r="C766" s="166"/>
      <c r="D766" s="166"/>
      <c r="E766" s="166"/>
      <c r="F766" s="166"/>
      <c r="H766" s="181"/>
      <c r="I766" s="181"/>
      <c r="J766" s="166"/>
      <c r="K766" s="166"/>
      <c r="L766" s="166"/>
      <c r="P766" s="220"/>
      <c r="W766" s="5"/>
      <c r="X766" s="5"/>
      <c r="AE766" s="220"/>
      <c r="AL766" s="5"/>
      <c r="AM766" s="5"/>
      <c r="AT766" s="220"/>
      <c r="BA766" s="5"/>
      <c r="BB766" s="5"/>
    </row>
    <row r="767">
      <c r="A767" s="198"/>
      <c r="B767" s="166"/>
      <c r="C767" s="166"/>
      <c r="D767" s="166"/>
      <c r="E767" s="166"/>
      <c r="F767" s="166"/>
      <c r="H767" s="181"/>
      <c r="I767" s="181"/>
      <c r="J767" s="166"/>
      <c r="K767" s="166"/>
      <c r="L767" s="166"/>
      <c r="P767" s="220"/>
      <c r="W767" s="5"/>
      <c r="X767" s="5"/>
      <c r="AE767" s="220"/>
      <c r="AL767" s="5"/>
      <c r="AM767" s="5"/>
      <c r="AT767" s="220"/>
      <c r="BA767" s="5"/>
      <c r="BB767" s="5"/>
    </row>
    <row r="768">
      <c r="A768" s="198"/>
      <c r="B768" s="166"/>
      <c r="C768" s="166"/>
      <c r="D768" s="166"/>
      <c r="E768" s="166"/>
      <c r="F768" s="166"/>
      <c r="H768" s="181"/>
      <c r="I768" s="181"/>
      <c r="J768" s="166"/>
      <c r="K768" s="166"/>
      <c r="L768" s="166"/>
      <c r="P768" s="220"/>
      <c r="W768" s="5"/>
      <c r="X768" s="5"/>
      <c r="AE768" s="220"/>
      <c r="AL768" s="5"/>
      <c r="AM768" s="5"/>
      <c r="AT768" s="220"/>
      <c r="BA768" s="5"/>
      <c r="BB768" s="5"/>
    </row>
    <row r="769">
      <c r="A769" s="198"/>
      <c r="B769" s="166"/>
      <c r="C769" s="166"/>
      <c r="D769" s="166"/>
      <c r="E769" s="166"/>
      <c r="F769" s="166"/>
      <c r="H769" s="181"/>
      <c r="I769" s="181"/>
      <c r="J769" s="166"/>
      <c r="K769" s="166"/>
      <c r="L769" s="166"/>
      <c r="P769" s="220"/>
      <c r="W769" s="5"/>
      <c r="X769" s="5"/>
      <c r="AE769" s="220"/>
      <c r="AL769" s="5"/>
      <c r="AM769" s="5"/>
      <c r="AT769" s="220"/>
      <c r="BA769" s="5"/>
      <c r="BB769" s="5"/>
    </row>
    <row r="770">
      <c r="A770" s="198"/>
      <c r="B770" s="166"/>
      <c r="C770" s="166"/>
      <c r="D770" s="166"/>
      <c r="E770" s="166"/>
      <c r="F770" s="166"/>
      <c r="H770" s="181"/>
      <c r="I770" s="181"/>
      <c r="J770" s="166"/>
      <c r="K770" s="166"/>
      <c r="L770" s="166"/>
      <c r="P770" s="220"/>
      <c r="W770" s="5"/>
      <c r="X770" s="5"/>
      <c r="AE770" s="220"/>
      <c r="AL770" s="5"/>
      <c r="AM770" s="5"/>
      <c r="AT770" s="220"/>
      <c r="BA770" s="5"/>
      <c r="BB770" s="5"/>
    </row>
    <row r="771">
      <c r="A771" s="198"/>
      <c r="B771" s="166"/>
      <c r="C771" s="166"/>
      <c r="D771" s="166"/>
      <c r="E771" s="166"/>
      <c r="F771" s="166"/>
      <c r="H771" s="181"/>
      <c r="I771" s="181"/>
      <c r="J771" s="166"/>
      <c r="K771" s="166"/>
      <c r="L771" s="166"/>
      <c r="P771" s="220"/>
      <c r="W771" s="5"/>
      <c r="X771" s="5"/>
      <c r="AE771" s="220"/>
      <c r="AL771" s="5"/>
      <c r="AM771" s="5"/>
      <c r="AT771" s="220"/>
      <c r="BA771" s="5"/>
      <c r="BB771" s="5"/>
    </row>
    <row r="772">
      <c r="A772" s="198"/>
      <c r="B772" s="166"/>
      <c r="C772" s="166"/>
      <c r="D772" s="166"/>
      <c r="E772" s="166"/>
      <c r="F772" s="166"/>
      <c r="H772" s="181"/>
      <c r="I772" s="181"/>
      <c r="J772" s="166"/>
      <c r="K772" s="166"/>
      <c r="L772" s="166"/>
      <c r="P772" s="220"/>
      <c r="W772" s="5"/>
      <c r="X772" s="5"/>
      <c r="AE772" s="220"/>
      <c r="AL772" s="5"/>
      <c r="AM772" s="5"/>
      <c r="AT772" s="220"/>
      <c r="BA772" s="5"/>
      <c r="BB772" s="5"/>
    </row>
    <row r="773">
      <c r="A773" s="198"/>
      <c r="B773" s="166"/>
      <c r="C773" s="166"/>
      <c r="D773" s="166"/>
      <c r="E773" s="166"/>
      <c r="F773" s="166"/>
      <c r="H773" s="181"/>
      <c r="I773" s="181"/>
      <c r="J773" s="166"/>
      <c r="K773" s="166"/>
      <c r="L773" s="166"/>
      <c r="P773" s="220"/>
      <c r="W773" s="5"/>
      <c r="X773" s="5"/>
      <c r="AE773" s="220"/>
      <c r="AL773" s="5"/>
      <c r="AM773" s="5"/>
      <c r="AT773" s="220"/>
      <c r="BA773" s="5"/>
      <c r="BB773" s="5"/>
    </row>
    <row r="774">
      <c r="A774" s="198"/>
      <c r="B774" s="166"/>
      <c r="C774" s="166"/>
      <c r="D774" s="166"/>
      <c r="E774" s="166"/>
      <c r="F774" s="166"/>
      <c r="H774" s="181"/>
      <c r="I774" s="181"/>
      <c r="J774" s="166"/>
      <c r="K774" s="166"/>
      <c r="L774" s="166"/>
      <c r="P774" s="220"/>
      <c r="W774" s="5"/>
      <c r="X774" s="5"/>
      <c r="AE774" s="220"/>
      <c r="AL774" s="5"/>
      <c r="AM774" s="5"/>
      <c r="AT774" s="220"/>
      <c r="BA774" s="5"/>
      <c r="BB774" s="5"/>
    </row>
    <row r="775">
      <c r="A775" s="198"/>
      <c r="B775" s="166"/>
      <c r="C775" s="166"/>
      <c r="D775" s="166"/>
      <c r="E775" s="166"/>
      <c r="F775" s="166"/>
      <c r="H775" s="181"/>
      <c r="I775" s="181"/>
      <c r="J775" s="166"/>
      <c r="K775" s="166"/>
      <c r="L775" s="166"/>
      <c r="P775" s="220"/>
      <c r="W775" s="5"/>
      <c r="X775" s="5"/>
      <c r="AE775" s="220"/>
      <c r="AL775" s="5"/>
      <c r="AM775" s="5"/>
      <c r="AT775" s="220"/>
      <c r="BA775" s="5"/>
      <c r="BB775" s="5"/>
    </row>
    <row r="776">
      <c r="A776" s="198"/>
      <c r="B776" s="166"/>
      <c r="C776" s="166"/>
      <c r="D776" s="166"/>
      <c r="E776" s="166"/>
      <c r="F776" s="166"/>
      <c r="H776" s="181"/>
      <c r="I776" s="181"/>
      <c r="J776" s="166"/>
      <c r="K776" s="166"/>
      <c r="L776" s="166"/>
      <c r="P776" s="220"/>
      <c r="W776" s="5"/>
      <c r="X776" s="5"/>
      <c r="AE776" s="220"/>
      <c r="AL776" s="5"/>
      <c r="AM776" s="5"/>
      <c r="AT776" s="220"/>
      <c r="BA776" s="5"/>
      <c r="BB776" s="5"/>
    </row>
    <row r="777">
      <c r="A777" s="198"/>
      <c r="B777" s="166"/>
      <c r="C777" s="166"/>
      <c r="D777" s="166"/>
      <c r="E777" s="166"/>
      <c r="F777" s="166"/>
      <c r="H777" s="181"/>
      <c r="I777" s="181"/>
      <c r="J777" s="166"/>
      <c r="K777" s="166"/>
      <c r="L777" s="166"/>
      <c r="P777" s="220"/>
      <c r="W777" s="5"/>
      <c r="X777" s="5"/>
      <c r="AE777" s="220"/>
      <c r="AL777" s="5"/>
      <c r="AM777" s="5"/>
      <c r="AT777" s="220"/>
      <c r="BA777" s="5"/>
      <c r="BB777" s="5"/>
    </row>
    <row r="778">
      <c r="A778" s="198"/>
      <c r="B778" s="166"/>
      <c r="C778" s="166"/>
      <c r="D778" s="166"/>
      <c r="E778" s="166"/>
      <c r="F778" s="166"/>
      <c r="H778" s="181"/>
      <c r="I778" s="181"/>
      <c r="J778" s="166"/>
      <c r="K778" s="166"/>
      <c r="L778" s="166"/>
      <c r="P778" s="220"/>
      <c r="W778" s="5"/>
      <c r="X778" s="5"/>
      <c r="AE778" s="220"/>
      <c r="AL778" s="5"/>
      <c r="AM778" s="5"/>
      <c r="AT778" s="220"/>
      <c r="BA778" s="5"/>
      <c r="BB778" s="5"/>
    </row>
    <row r="779">
      <c r="A779" s="198"/>
      <c r="B779" s="166"/>
      <c r="C779" s="166"/>
      <c r="D779" s="166"/>
      <c r="E779" s="166"/>
      <c r="F779" s="166"/>
      <c r="H779" s="181"/>
      <c r="I779" s="181"/>
      <c r="J779" s="166"/>
      <c r="K779" s="166"/>
      <c r="L779" s="166"/>
      <c r="P779" s="220"/>
      <c r="W779" s="5"/>
      <c r="X779" s="5"/>
      <c r="AE779" s="220"/>
      <c r="AL779" s="5"/>
      <c r="AM779" s="5"/>
      <c r="AT779" s="220"/>
      <c r="BA779" s="5"/>
      <c r="BB779" s="5"/>
    </row>
    <row r="780">
      <c r="A780" s="198"/>
      <c r="B780" s="166"/>
      <c r="C780" s="166"/>
      <c r="D780" s="166"/>
      <c r="E780" s="166"/>
      <c r="F780" s="166"/>
      <c r="H780" s="181"/>
      <c r="I780" s="181"/>
      <c r="J780" s="166"/>
      <c r="K780" s="166"/>
      <c r="L780" s="166"/>
      <c r="P780" s="220"/>
      <c r="W780" s="5"/>
      <c r="X780" s="5"/>
      <c r="AE780" s="220"/>
      <c r="AL780" s="5"/>
      <c r="AM780" s="5"/>
      <c r="AT780" s="220"/>
      <c r="BA780" s="5"/>
      <c r="BB780" s="5"/>
    </row>
    <row r="781">
      <c r="A781" s="198"/>
      <c r="B781" s="166"/>
      <c r="C781" s="166"/>
      <c r="D781" s="166"/>
      <c r="E781" s="166"/>
      <c r="F781" s="166"/>
      <c r="H781" s="181"/>
      <c r="I781" s="181"/>
      <c r="J781" s="166"/>
      <c r="K781" s="166"/>
      <c r="L781" s="166"/>
      <c r="P781" s="220"/>
      <c r="W781" s="5"/>
      <c r="X781" s="5"/>
      <c r="AE781" s="220"/>
      <c r="AL781" s="5"/>
      <c r="AM781" s="5"/>
      <c r="AT781" s="220"/>
      <c r="BA781" s="5"/>
      <c r="BB781" s="5"/>
    </row>
    <row r="782">
      <c r="A782" s="198"/>
      <c r="B782" s="166"/>
      <c r="C782" s="166"/>
      <c r="D782" s="166"/>
      <c r="E782" s="166"/>
      <c r="F782" s="166"/>
      <c r="H782" s="181"/>
      <c r="I782" s="181"/>
      <c r="J782" s="166"/>
      <c r="K782" s="166"/>
      <c r="L782" s="166"/>
      <c r="P782" s="220"/>
      <c r="W782" s="5"/>
      <c r="X782" s="5"/>
      <c r="AE782" s="220"/>
      <c r="AL782" s="5"/>
      <c r="AM782" s="5"/>
      <c r="AT782" s="220"/>
      <c r="BA782" s="5"/>
      <c r="BB782" s="5"/>
    </row>
    <row r="783">
      <c r="A783" s="198"/>
      <c r="B783" s="166"/>
      <c r="C783" s="166"/>
      <c r="D783" s="166"/>
      <c r="E783" s="166"/>
      <c r="F783" s="166"/>
      <c r="H783" s="181"/>
      <c r="I783" s="181"/>
      <c r="J783" s="166"/>
      <c r="K783" s="166"/>
      <c r="L783" s="166"/>
      <c r="P783" s="220"/>
      <c r="W783" s="5"/>
      <c r="X783" s="5"/>
      <c r="AE783" s="220"/>
      <c r="AL783" s="5"/>
      <c r="AM783" s="5"/>
      <c r="AT783" s="220"/>
      <c r="BA783" s="5"/>
      <c r="BB783" s="5"/>
    </row>
    <row r="784">
      <c r="A784" s="198"/>
      <c r="B784" s="166"/>
      <c r="C784" s="166"/>
      <c r="D784" s="166"/>
      <c r="E784" s="166"/>
      <c r="F784" s="166"/>
      <c r="H784" s="181"/>
      <c r="I784" s="181"/>
      <c r="J784" s="166"/>
      <c r="K784" s="166"/>
      <c r="L784" s="166"/>
      <c r="P784" s="220"/>
      <c r="W784" s="5"/>
      <c r="X784" s="5"/>
      <c r="AE784" s="220"/>
      <c r="AL784" s="5"/>
      <c r="AM784" s="5"/>
      <c r="AT784" s="220"/>
      <c r="BA784" s="5"/>
      <c r="BB784" s="5"/>
    </row>
    <row r="785">
      <c r="A785" s="198"/>
      <c r="B785" s="166"/>
      <c r="C785" s="166"/>
      <c r="D785" s="166"/>
      <c r="E785" s="166"/>
      <c r="F785" s="166"/>
      <c r="H785" s="181"/>
      <c r="I785" s="181"/>
      <c r="J785" s="166"/>
      <c r="K785" s="166"/>
      <c r="L785" s="166"/>
      <c r="P785" s="220"/>
      <c r="W785" s="5"/>
      <c r="X785" s="5"/>
      <c r="AE785" s="220"/>
      <c r="AL785" s="5"/>
      <c r="AM785" s="5"/>
      <c r="AT785" s="220"/>
      <c r="BA785" s="5"/>
      <c r="BB785" s="5"/>
    </row>
    <row r="786">
      <c r="A786" s="198"/>
      <c r="B786" s="166"/>
      <c r="C786" s="166"/>
      <c r="D786" s="166"/>
      <c r="E786" s="166"/>
      <c r="F786" s="166"/>
      <c r="H786" s="181"/>
      <c r="I786" s="181"/>
      <c r="J786" s="166"/>
      <c r="K786" s="166"/>
      <c r="L786" s="166"/>
      <c r="P786" s="220"/>
      <c r="W786" s="5"/>
      <c r="X786" s="5"/>
      <c r="AE786" s="220"/>
      <c r="AL786" s="5"/>
      <c r="AM786" s="5"/>
      <c r="AT786" s="220"/>
      <c r="BA786" s="5"/>
      <c r="BB786" s="5"/>
    </row>
    <row r="787">
      <c r="A787" s="198"/>
      <c r="B787" s="166"/>
      <c r="C787" s="166"/>
      <c r="D787" s="166"/>
      <c r="E787" s="166"/>
      <c r="F787" s="166"/>
      <c r="H787" s="181"/>
      <c r="I787" s="181"/>
      <c r="J787" s="166"/>
      <c r="K787" s="166"/>
      <c r="L787" s="166"/>
      <c r="P787" s="220"/>
      <c r="W787" s="5"/>
      <c r="X787" s="5"/>
      <c r="AE787" s="220"/>
      <c r="AL787" s="5"/>
      <c r="AM787" s="5"/>
      <c r="AT787" s="220"/>
      <c r="BA787" s="5"/>
      <c r="BB787" s="5"/>
    </row>
    <row r="788">
      <c r="A788" s="198"/>
      <c r="B788" s="166"/>
      <c r="C788" s="166"/>
      <c r="D788" s="166"/>
      <c r="E788" s="166"/>
      <c r="F788" s="166"/>
      <c r="H788" s="181"/>
      <c r="I788" s="181"/>
      <c r="J788" s="166"/>
      <c r="K788" s="166"/>
      <c r="L788" s="166"/>
      <c r="P788" s="220"/>
      <c r="W788" s="5"/>
      <c r="X788" s="5"/>
      <c r="AE788" s="220"/>
      <c r="AL788" s="5"/>
      <c r="AM788" s="5"/>
      <c r="AT788" s="220"/>
      <c r="BA788" s="5"/>
      <c r="BB788" s="5"/>
    </row>
    <row r="789">
      <c r="A789" s="198"/>
      <c r="B789" s="166"/>
      <c r="C789" s="166"/>
      <c r="D789" s="166"/>
      <c r="E789" s="166"/>
      <c r="F789" s="166"/>
      <c r="H789" s="181"/>
      <c r="I789" s="181"/>
      <c r="J789" s="166"/>
      <c r="K789" s="166"/>
      <c r="L789" s="166"/>
      <c r="P789" s="220"/>
      <c r="W789" s="5"/>
      <c r="X789" s="5"/>
      <c r="AE789" s="220"/>
      <c r="AL789" s="5"/>
      <c r="AM789" s="5"/>
      <c r="AT789" s="220"/>
      <c r="BA789" s="5"/>
      <c r="BB789" s="5"/>
    </row>
    <row r="790">
      <c r="A790" s="198"/>
      <c r="B790" s="166"/>
      <c r="C790" s="166"/>
      <c r="D790" s="166"/>
      <c r="E790" s="166"/>
      <c r="F790" s="166"/>
      <c r="H790" s="181"/>
      <c r="I790" s="181"/>
      <c r="J790" s="166"/>
      <c r="K790" s="166"/>
      <c r="L790" s="166"/>
      <c r="P790" s="220"/>
      <c r="W790" s="5"/>
      <c r="X790" s="5"/>
      <c r="AE790" s="220"/>
      <c r="AL790" s="5"/>
      <c r="AM790" s="5"/>
      <c r="AT790" s="220"/>
      <c r="BA790" s="5"/>
      <c r="BB790" s="5"/>
    </row>
    <row r="791">
      <c r="A791" s="198"/>
      <c r="B791" s="166"/>
      <c r="C791" s="166"/>
      <c r="D791" s="166"/>
      <c r="E791" s="166"/>
      <c r="F791" s="166"/>
      <c r="H791" s="181"/>
      <c r="I791" s="181"/>
      <c r="J791" s="166"/>
      <c r="K791" s="166"/>
      <c r="L791" s="166"/>
      <c r="P791" s="220"/>
      <c r="W791" s="5"/>
      <c r="X791" s="5"/>
      <c r="AE791" s="220"/>
      <c r="AL791" s="5"/>
      <c r="AM791" s="5"/>
      <c r="AT791" s="220"/>
      <c r="BA791" s="5"/>
      <c r="BB791" s="5"/>
    </row>
    <row r="792">
      <c r="A792" s="198"/>
      <c r="B792" s="166"/>
      <c r="C792" s="166"/>
      <c r="D792" s="166"/>
      <c r="E792" s="166"/>
      <c r="F792" s="166"/>
      <c r="H792" s="181"/>
      <c r="I792" s="181"/>
      <c r="J792" s="166"/>
      <c r="K792" s="166"/>
      <c r="L792" s="166"/>
      <c r="P792" s="220"/>
      <c r="W792" s="5"/>
      <c r="X792" s="5"/>
      <c r="AE792" s="220"/>
      <c r="AL792" s="5"/>
      <c r="AM792" s="5"/>
      <c r="AT792" s="220"/>
      <c r="BA792" s="5"/>
      <c r="BB792" s="5"/>
    </row>
    <row r="793">
      <c r="A793" s="198"/>
      <c r="B793" s="166"/>
      <c r="C793" s="166"/>
      <c r="D793" s="166"/>
      <c r="E793" s="166"/>
      <c r="F793" s="166"/>
      <c r="H793" s="181"/>
      <c r="I793" s="181"/>
      <c r="J793" s="166"/>
      <c r="K793" s="166"/>
      <c r="L793" s="166"/>
      <c r="P793" s="220"/>
      <c r="W793" s="5"/>
      <c r="X793" s="5"/>
      <c r="AE793" s="220"/>
      <c r="AL793" s="5"/>
      <c r="AM793" s="5"/>
      <c r="AT793" s="220"/>
      <c r="BA793" s="5"/>
      <c r="BB793" s="5"/>
    </row>
    <row r="794">
      <c r="A794" s="198"/>
      <c r="B794" s="166"/>
      <c r="C794" s="166"/>
      <c r="D794" s="166"/>
      <c r="E794" s="166"/>
      <c r="F794" s="166"/>
      <c r="H794" s="181"/>
      <c r="I794" s="181"/>
      <c r="J794" s="166"/>
      <c r="K794" s="166"/>
      <c r="L794" s="166"/>
      <c r="P794" s="220"/>
      <c r="W794" s="5"/>
      <c r="X794" s="5"/>
      <c r="AE794" s="220"/>
      <c r="AL794" s="5"/>
      <c r="AM794" s="5"/>
      <c r="AT794" s="220"/>
      <c r="BA794" s="5"/>
      <c r="BB794" s="5"/>
    </row>
    <row r="795">
      <c r="A795" s="198"/>
      <c r="B795" s="166"/>
      <c r="C795" s="166"/>
      <c r="D795" s="166"/>
      <c r="E795" s="166"/>
      <c r="F795" s="166"/>
      <c r="H795" s="181"/>
      <c r="I795" s="181"/>
      <c r="J795" s="166"/>
      <c r="K795" s="166"/>
      <c r="L795" s="166"/>
      <c r="P795" s="220"/>
      <c r="W795" s="5"/>
      <c r="X795" s="5"/>
      <c r="AE795" s="220"/>
      <c r="AL795" s="5"/>
      <c r="AM795" s="5"/>
      <c r="AT795" s="220"/>
      <c r="BA795" s="5"/>
      <c r="BB795" s="5"/>
    </row>
    <row r="796">
      <c r="A796" s="198"/>
      <c r="B796" s="166"/>
      <c r="C796" s="166"/>
      <c r="D796" s="166"/>
      <c r="E796" s="166"/>
      <c r="F796" s="166"/>
      <c r="H796" s="181"/>
      <c r="I796" s="181"/>
      <c r="J796" s="166"/>
      <c r="K796" s="166"/>
      <c r="L796" s="166"/>
      <c r="P796" s="220"/>
      <c r="W796" s="5"/>
      <c r="X796" s="5"/>
      <c r="AE796" s="220"/>
      <c r="AL796" s="5"/>
      <c r="AM796" s="5"/>
      <c r="AT796" s="220"/>
      <c r="BA796" s="5"/>
      <c r="BB796" s="5"/>
    </row>
    <row r="797">
      <c r="A797" s="198"/>
      <c r="B797" s="166"/>
      <c r="C797" s="166"/>
      <c r="D797" s="166"/>
      <c r="E797" s="166"/>
      <c r="F797" s="166"/>
      <c r="H797" s="181"/>
      <c r="I797" s="181"/>
      <c r="J797" s="166"/>
      <c r="K797" s="166"/>
      <c r="L797" s="166"/>
      <c r="P797" s="220"/>
      <c r="W797" s="5"/>
      <c r="X797" s="5"/>
      <c r="AE797" s="220"/>
      <c r="AL797" s="5"/>
      <c r="AM797" s="5"/>
      <c r="AT797" s="220"/>
      <c r="BA797" s="5"/>
      <c r="BB797" s="5"/>
    </row>
    <row r="798">
      <c r="A798" s="198"/>
      <c r="B798" s="166"/>
      <c r="C798" s="166"/>
      <c r="D798" s="166"/>
      <c r="E798" s="166"/>
      <c r="F798" s="166"/>
      <c r="H798" s="181"/>
      <c r="I798" s="181"/>
      <c r="J798" s="166"/>
      <c r="K798" s="166"/>
      <c r="L798" s="166"/>
      <c r="P798" s="220"/>
      <c r="W798" s="5"/>
      <c r="X798" s="5"/>
      <c r="AE798" s="220"/>
      <c r="AL798" s="5"/>
      <c r="AM798" s="5"/>
      <c r="AT798" s="220"/>
      <c r="BA798" s="5"/>
      <c r="BB798" s="5"/>
    </row>
    <row r="799">
      <c r="A799" s="198"/>
      <c r="B799" s="166"/>
      <c r="C799" s="166"/>
      <c r="D799" s="166"/>
      <c r="E799" s="166"/>
      <c r="F799" s="166"/>
      <c r="H799" s="181"/>
      <c r="I799" s="181"/>
      <c r="J799" s="166"/>
      <c r="K799" s="166"/>
      <c r="L799" s="166"/>
      <c r="P799" s="220"/>
      <c r="W799" s="5"/>
      <c r="X799" s="5"/>
      <c r="AE799" s="220"/>
      <c r="AL799" s="5"/>
      <c r="AM799" s="5"/>
      <c r="AT799" s="220"/>
      <c r="BA799" s="5"/>
      <c r="BB799" s="5"/>
    </row>
    <row r="800">
      <c r="A800" s="198"/>
      <c r="B800" s="166"/>
      <c r="C800" s="166"/>
      <c r="D800" s="166"/>
      <c r="E800" s="166"/>
      <c r="F800" s="166"/>
      <c r="H800" s="181"/>
      <c r="I800" s="181"/>
      <c r="J800" s="166"/>
      <c r="K800" s="166"/>
      <c r="L800" s="166"/>
      <c r="P800" s="220"/>
      <c r="W800" s="5"/>
      <c r="X800" s="5"/>
      <c r="AE800" s="220"/>
      <c r="AL800" s="5"/>
      <c r="AM800" s="5"/>
      <c r="AT800" s="220"/>
      <c r="BA800" s="5"/>
      <c r="BB800" s="5"/>
    </row>
    <row r="801">
      <c r="A801" s="198"/>
      <c r="B801" s="166"/>
      <c r="C801" s="166"/>
      <c r="D801" s="166"/>
      <c r="E801" s="166"/>
      <c r="F801" s="166"/>
      <c r="H801" s="181"/>
      <c r="I801" s="181"/>
      <c r="J801" s="166"/>
      <c r="K801" s="166"/>
      <c r="L801" s="166"/>
      <c r="P801" s="220"/>
      <c r="W801" s="5"/>
      <c r="X801" s="5"/>
      <c r="AE801" s="220"/>
      <c r="AL801" s="5"/>
      <c r="AM801" s="5"/>
      <c r="AT801" s="220"/>
      <c r="BA801" s="5"/>
      <c r="BB801" s="5"/>
    </row>
    <row r="802">
      <c r="A802" s="198"/>
      <c r="B802" s="166"/>
      <c r="C802" s="166"/>
      <c r="D802" s="166"/>
      <c r="E802" s="166"/>
      <c r="F802" s="166"/>
      <c r="H802" s="181"/>
      <c r="I802" s="181"/>
      <c r="J802" s="166"/>
      <c r="K802" s="166"/>
      <c r="L802" s="166"/>
      <c r="P802" s="220"/>
      <c r="W802" s="5"/>
      <c r="X802" s="5"/>
      <c r="AE802" s="220"/>
      <c r="AL802" s="5"/>
      <c r="AM802" s="5"/>
      <c r="AT802" s="220"/>
      <c r="BA802" s="5"/>
      <c r="BB802" s="5"/>
    </row>
    <row r="803">
      <c r="A803" s="198"/>
      <c r="B803" s="166"/>
      <c r="C803" s="166"/>
      <c r="D803" s="166"/>
      <c r="E803" s="166"/>
      <c r="F803" s="166"/>
      <c r="H803" s="181"/>
      <c r="I803" s="181"/>
      <c r="J803" s="166"/>
      <c r="K803" s="166"/>
      <c r="L803" s="166"/>
      <c r="P803" s="220"/>
      <c r="W803" s="5"/>
      <c r="X803" s="5"/>
      <c r="AE803" s="220"/>
      <c r="AL803" s="5"/>
      <c r="AM803" s="5"/>
      <c r="AT803" s="220"/>
      <c r="BA803" s="5"/>
      <c r="BB803" s="5"/>
    </row>
    <row r="804">
      <c r="A804" s="198"/>
      <c r="B804" s="166"/>
      <c r="C804" s="166"/>
      <c r="D804" s="166"/>
      <c r="E804" s="166"/>
      <c r="F804" s="166"/>
      <c r="H804" s="181"/>
      <c r="I804" s="181"/>
      <c r="J804" s="166"/>
      <c r="K804" s="166"/>
      <c r="L804" s="166"/>
      <c r="P804" s="220"/>
      <c r="W804" s="5"/>
      <c r="X804" s="5"/>
      <c r="AE804" s="220"/>
      <c r="AL804" s="5"/>
      <c r="AM804" s="5"/>
      <c r="AT804" s="220"/>
      <c r="BA804" s="5"/>
      <c r="BB804" s="5"/>
    </row>
    <row r="805">
      <c r="A805" s="198"/>
      <c r="B805" s="166"/>
      <c r="C805" s="166"/>
      <c r="D805" s="166"/>
      <c r="E805" s="166"/>
      <c r="F805" s="166"/>
      <c r="H805" s="181"/>
      <c r="I805" s="181"/>
      <c r="J805" s="166"/>
      <c r="K805" s="166"/>
      <c r="L805" s="166"/>
      <c r="P805" s="220"/>
      <c r="W805" s="5"/>
      <c r="X805" s="5"/>
      <c r="AE805" s="220"/>
      <c r="AL805" s="5"/>
      <c r="AM805" s="5"/>
      <c r="AT805" s="220"/>
      <c r="BA805" s="5"/>
      <c r="BB805" s="5"/>
    </row>
    <row r="806">
      <c r="A806" s="198"/>
      <c r="B806" s="166"/>
      <c r="C806" s="166"/>
      <c r="D806" s="166"/>
      <c r="E806" s="166"/>
      <c r="F806" s="166"/>
      <c r="H806" s="181"/>
      <c r="I806" s="181"/>
      <c r="J806" s="166"/>
      <c r="K806" s="166"/>
      <c r="L806" s="166"/>
      <c r="P806" s="220"/>
      <c r="W806" s="5"/>
      <c r="X806" s="5"/>
      <c r="AE806" s="220"/>
      <c r="AL806" s="5"/>
      <c r="AM806" s="5"/>
      <c r="AT806" s="220"/>
      <c r="BA806" s="5"/>
      <c r="BB806" s="5"/>
    </row>
    <row r="807">
      <c r="A807" s="198"/>
      <c r="B807" s="166"/>
      <c r="C807" s="166"/>
      <c r="D807" s="166"/>
      <c r="E807" s="166"/>
      <c r="F807" s="166"/>
      <c r="H807" s="181"/>
      <c r="I807" s="181"/>
      <c r="J807" s="166"/>
      <c r="K807" s="166"/>
      <c r="L807" s="166"/>
      <c r="P807" s="220"/>
      <c r="W807" s="5"/>
      <c r="X807" s="5"/>
      <c r="AE807" s="220"/>
      <c r="AL807" s="5"/>
      <c r="AM807" s="5"/>
      <c r="AT807" s="220"/>
      <c r="BA807" s="5"/>
      <c r="BB807" s="5"/>
    </row>
    <row r="808">
      <c r="A808" s="198"/>
      <c r="B808" s="166"/>
      <c r="C808" s="166"/>
      <c r="D808" s="166"/>
      <c r="E808" s="166"/>
      <c r="F808" s="166"/>
      <c r="H808" s="181"/>
      <c r="I808" s="181"/>
      <c r="J808" s="166"/>
      <c r="K808" s="166"/>
      <c r="L808" s="166"/>
      <c r="P808" s="220"/>
      <c r="W808" s="5"/>
      <c r="X808" s="5"/>
      <c r="AE808" s="220"/>
      <c r="AL808" s="5"/>
      <c r="AM808" s="5"/>
      <c r="AT808" s="220"/>
      <c r="BA808" s="5"/>
      <c r="BB808" s="5"/>
    </row>
    <row r="809">
      <c r="A809" s="198"/>
      <c r="B809" s="166"/>
      <c r="C809" s="166"/>
      <c r="D809" s="166"/>
      <c r="E809" s="166"/>
      <c r="F809" s="166"/>
      <c r="H809" s="181"/>
      <c r="I809" s="181"/>
      <c r="J809" s="166"/>
      <c r="K809" s="166"/>
      <c r="L809" s="166"/>
      <c r="P809" s="220"/>
      <c r="W809" s="5"/>
      <c r="X809" s="5"/>
      <c r="AE809" s="220"/>
      <c r="AL809" s="5"/>
      <c r="AM809" s="5"/>
      <c r="AT809" s="220"/>
      <c r="BA809" s="5"/>
      <c r="BB809" s="5"/>
    </row>
    <row r="810">
      <c r="A810" s="198"/>
      <c r="B810" s="166"/>
      <c r="C810" s="166"/>
      <c r="D810" s="166"/>
      <c r="E810" s="166"/>
      <c r="F810" s="166"/>
      <c r="H810" s="181"/>
      <c r="I810" s="181"/>
      <c r="J810" s="166"/>
      <c r="K810" s="166"/>
      <c r="L810" s="166"/>
      <c r="P810" s="220"/>
      <c r="W810" s="5"/>
      <c r="X810" s="5"/>
      <c r="AE810" s="220"/>
      <c r="AL810" s="5"/>
      <c r="AM810" s="5"/>
      <c r="AT810" s="220"/>
      <c r="BA810" s="5"/>
      <c r="BB810" s="5"/>
    </row>
    <row r="811">
      <c r="A811" s="198"/>
      <c r="B811" s="166"/>
      <c r="C811" s="166"/>
      <c r="D811" s="166"/>
      <c r="E811" s="166"/>
      <c r="F811" s="166"/>
      <c r="H811" s="181"/>
      <c r="I811" s="181"/>
      <c r="J811" s="166"/>
      <c r="K811" s="166"/>
      <c r="L811" s="166"/>
      <c r="P811" s="220"/>
      <c r="W811" s="5"/>
      <c r="X811" s="5"/>
      <c r="AE811" s="220"/>
      <c r="AL811" s="5"/>
      <c r="AM811" s="5"/>
      <c r="AT811" s="220"/>
      <c r="BA811" s="5"/>
      <c r="BB811" s="5"/>
    </row>
    <row r="812">
      <c r="A812" s="198"/>
      <c r="B812" s="166"/>
      <c r="C812" s="166"/>
      <c r="D812" s="166"/>
      <c r="E812" s="166"/>
      <c r="F812" s="166"/>
      <c r="H812" s="181"/>
      <c r="I812" s="181"/>
      <c r="J812" s="166"/>
      <c r="K812" s="166"/>
      <c r="L812" s="166"/>
      <c r="P812" s="220"/>
      <c r="W812" s="5"/>
      <c r="X812" s="5"/>
      <c r="AE812" s="220"/>
      <c r="AL812" s="5"/>
      <c r="AM812" s="5"/>
      <c r="AT812" s="220"/>
      <c r="BA812" s="5"/>
      <c r="BB812" s="5"/>
    </row>
    <row r="813">
      <c r="A813" s="198"/>
      <c r="B813" s="166"/>
      <c r="C813" s="166"/>
      <c r="D813" s="166"/>
      <c r="E813" s="166"/>
      <c r="F813" s="166"/>
      <c r="H813" s="181"/>
      <c r="I813" s="181"/>
      <c r="J813" s="166"/>
      <c r="K813" s="166"/>
      <c r="L813" s="166"/>
      <c r="P813" s="220"/>
      <c r="W813" s="5"/>
      <c r="X813" s="5"/>
      <c r="AE813" s="220"/>
      <c r="AL813" s="5"/>
      <c r="AM813" s="5"/>
      <c r="AT813" s="220"/>
      <c r="BA813" s="5"/>
      <c r="BB813" s="5"/>
    </row>
    <row r="814">
      <c r="A814" s="198"/>
      <c r="B814" s="166"/>
      <c r="C814" s="166"/>
      <c r="D814" s="166"/>
      <c r="E814" s="166"/>
      <c r="F814" s="166"/>
      <c r="H814" s="181"/>
      <c r="I814" s="181"/>
      <c r="J814" s="166"/>
      <c r="K814" s="166"/>
      <c r="L814" s="166"/>
      <c r="P814" s="220"/>
      <c r="W814" s="5"/>
      <c r="X814" s="5"/>
      <c r="AE814" s="220"/>
      <c r="AL814" s="5"/>
      <c r="AM814" s="5"/>
      <c r="AT814" s="220"/>
      <c r="BA814" s="5"/>
      <c r="BB814" s="5"/>
    </row>
    <row r="815">
      <c r="A815" s="198"/>
      <c r="B815" s="166"/>
      <c r="C815" s="166"/>
      <c r="D815" s="166"/>
      <c r="E815" s="166"/>
      <c r="F815" s="166"/>
      <c r="H815" s="181"/>
      <c r="I815" s="181"/>
      <c r="J815" s="166"/>
      <c r="K815" s="166"/>
      <c r="L815" s="166"/>
      <c r="P815" s="220"/>
      <c r="W815" s="5"/>
      <c r="X815" s="5"/>
      <c r="AE815" s="220"/>
      <c r="AL815" s="5"/>
      <c r="AM815" s="5"/>
      <c r="AT815" s="220"/>
      <c r="BA815" s="5"/>
      <c r="BB815" s="5"/>
    </row>
    <row r="816">
      <c r="A816" s="198"/>
      <c r="B816" s="166"/>
      <c r="C816" s="166"/>
      <c r="D816" s="166"/>
      <c r="E816" s="166"/>
      <c r="F816" s="166"/>
      <c r="H816" s="181"/>
      <c r="I816" s="181"/>
      <c r="J816" s="166"/>
      <c r="K816" s="166"/>
      <c r="L816" s="166"/>
      <c r="P816" s="220"/>
      <c r="W816" s="5"/>
      <c r="X816" s="5"/>
      <c r="AE816" s="220"/>
      <c r="AL816" s="5"/>
      <c r="AM816" s="5"/>
      <c r="AT816" s="220"/>
      <c r="BA816" s="5"/>
      <c r="BB816" s="5"/>
    </row>
    <row r="817">
      <c r="A817" s="198"/>
      <c r="B817" s="166"/>
      <c r="C817" s="166"/>
      <c r="D817" s="166"/>
      <c r="E817" s="166"/>
      <c r="F817" s="166"/>
      <c r="H817" s="181"/>
      <c r="I817" s="181"/>
      <c r="J817" s="166"/>
      <c r="K817" s="166"/>
      <c r="L817" s="166"/>
      <c r="P817" s="220"/>
      <c r="W817" s="5"/>
      <c r="X817" s="5"/>
      <c r="AE817" s="220"/>
      <c r="AL817" s="5"/>
      <c r="AM817" s="5"/>
      <c r="AT817" s="220"/>
      <c r="BA817" s="5"/>
      <c r="BB817" s="5"/>
    </row>
    <row r="818">
      <c r="A818" s="198"/>
      <c r="B818" s="166"/>
      <c r="C818" s="166"/>
      <c r="D818" s="166"/>
      <c r="E818" s="166"/>
      <c r="F818" s="166"/>
      <c r="H818" s="181"/>
      <c r="I818" s="181"/>
      <c r="J818" s="166"/>
      <c r="K818" s="166"/>
      <c r="L818" s="166"/>
      <c r="P818" s="220"/>
      <c r="W818" s="5"/>
      <c r="X818" s="5"/>
      <c r="AE818" s="220"/>
      <c r="AL818" s="5"/>
      <c r="AM818" s="5"/>
      <c r="AT818" s="220"/>
      <c r="BA818" s="5"/>
      <c r="BB818" s="5"/>
    </row>
    <row r="819">
      <c r="A819" s="198"/>
      <c r="B819" s="166"/>
      <c r="C819" s="166"/>
      <c r="D819" s="166"/>
      <c r="E819" s="166"/>
      <c r="F819" s="166"/>
      <c r="H819" s="181"/>
      <c r="I819" s="181"/>
      <c r="J819" s="166"/>
      <c r="K819" s="166"/>
      <c r="L819" s="166"/>
      <c r="P819" s="220"/>
      <c r="W819" s="5"/>
      <c r="X819" s="5"/>
      <c r="AE819" s="220"/>
      <c r="AL819" s="5"/>
      <c r="AM819" s="5"/>
      <c r="AT819" s="220"/>
      <c r="BA819" s="5"/>
      <c r="BB819" s="5"/>
    </row>
    <row r="820">
      <c r="A820" s="198"/>
      <c r="B820" s="166"/>
      <c r="C820" s="166"/>
      <c r="D820" s="166"/>
      <c r="E820" s="166"/>
      <c r="F820" s="166"/>
      <c r="H820" s="181"/>
      <c r="I820" s="181"/>
      <c r="J820" s="166"/>
      <c r="K820" s="166"/>
      <c r="L820" s="166"/>
      <c r="P820" s="220"/>
      <c r="W820" s="5"/>
      <c r="X820" s="5"/>
      <c r="AE820" s="220"/>
      <c r="AL820" s="5"/>
      <c r="AM820" s="5"/>
      <c r="AT820" s="220"/>
      <c r="BA820" s="5"/>
      <c r="BB820" s="5"/>
    </row>
    <row r="821">
      <c r="A821" s="198"/>
      <c r="B821" s="166"/>
      <c r="C821" s="166"/>
      <c r="D821" s="166"/>
      <c r="E821" s="166"/>
      <c r="F821" s="166"/>
      <c r="H821" s="181"/>
      <c r="I821" s="181"/>
      <c r="J821" s="166"/>
      <c r="K821" s="166"/>
      <c r="L821" s="166"/>
      <c r="P821" s="220"/>
      <c r="W821" s="5"/>
      <c r="X821" s="5"/>
      <c r="AE821" s="220"/>
      <c r="AL821" s="5"/>
      <c r="AM821" s="5"/>
      <c r="AT821" s="220"/>
      <c r="BA821" s="5"/>
      <c r="BB821" s="5"/>
    </row>
    <row r="822">
      <c r="A822" s="198"/>
      <c r="B822" s="166"/>
      <c r="C822" s="166"/>
      <c r="D822" s="166"/>
      <c r="E822" s="166"/>
      <c r="F822" s="166"/>
      <c r="H822" s="181"/>
      <c r="I822" s="181"/>
      <c r="J822" s="166"/>
      <c r="K822" s="166"/>
      <c r="L822" s="166"/>
      <c r="P822" s="220"/>
      <c r="W822" s="5"/>
      <c r="X822" s="5"/>
      <c r="AE822" s="220"/>
      <c r="AL822" s="5"/>
      <c r="AM822" s="5"/>
      <c r="AT822" s="220"/>
      <c r="BA822" s="5"/>
      <c r="BB822" s="5"/>
    </row>
    <row r="823">
      <c r="A823" s="198"/>
      <c r="B823" s="166"/>
      <c r="C823" s="166"/>
      <c r="D823" s="166"/>
      <c r="E823" s="166"/>
      <c r="F823" s="166"/>
      <c r="H823" s="181"/>
      <c r="I823" s="181"/>
      <c r="J823" s="166"/>
      <c r="K823" s="166"/>
      <c r="L823" s="166"/>
      <c r="P823" s="220"/>
      <c r="W823" s="5"/>
      <c r="X823" s="5"/>
      <c r="AE823" s="220"/>
      <c r="AL823" s="5"/>
      <c r="AM823" s="5"/>
      <c r="AT823" s="220"/>
      <c r="BA823" s="5"/>
      <c r="BB823" s="5"/>
    </row>
    <row r="824">
      <c r="A824" s="198"/>
      <c r="B824" s="166"/>
      <c r="C824" s="166"/>
      <c r="D824" s="166"/>
      <c r="E824" s="166"/>
      <c r="F824" s="166"/>
      <c r="H824" s="181"/>
      <c r="I824" s="181"/>
      <c r="J824" s="166"/>
      <c r="K824" s="166"/>
      <c r="L824" s="166"/>
      <c r="P824" s="220"/>
      <c r="W824" s="5"/>
      <c r="X824" s="5"/>
      <c r="AE824" s="220"/>
      <c r="AL824" s="5"/>
      <c r="AM824" s="5"/>
      <c r="AT824" s="220"/>
      <c r="BA824" s="5"/>
      <c r="BB824" s="5"/>
    </row>
    <row r="825">
      <c r="A825" s="198"/>
      <c r="B825" s="166"/>
      <c r="C825" s="166"/>
      <c r="D825" s="166"/>
      <c r="E825" s="166"/>
      <c r="F825" s="166"/>
      <c r="H825" s="181"/>
      <c r="I825" s="181"/>
      <c r="J825" s="166"/>
      <c r="K825" s="166"/>
      <c r="L825" s="166"/>
      <c r="P825" s="220"/>
      <c r="W825" s="5"/>
      <c r="X825" s="5"/>
      <c r="AE825" s="220"/>
      <c r="AL825" s="5"/>
      <c r="AM825" s="5"/>
      <c r="AT825" s="220"/>
      <c r="BA825" s="5"/>
      <c r="BB825" s="5"/>
    </row>
    <row r="826">
      <c r="A826" s="198"/>
      <c r="B826" s="166"/>
      <c r="C826" s="166"/>
      <c r="D826" s="166"/>
      <c r="E826" s="166"/>
      <c r="F826" s="166"/>
      <c r="H826" s="181"/>
      <c r="I826" s="181"/>
      <c r="J826" s="166"/>
      <c r="K826" s="166"/>
      <c r="L826" s="166"/>
      <c r="P826" s="220"/>
      <c r="W826" s="5"/>
      <c r="X826" s="5"/>
      <c r="AE826" s="220"/>
      <c r="AL826" s="5"/>
      <c r="AM826" s="5"/>
      <c r="AT826" s="220"/>
      <c r="BA826" s="5"/>
      <c r="BB826" s="5"/>
    </row>
    <row r="827">
      <c r="A827" s="198"/>
      <c r="B827" s="166"/>
      <c r="C827" s="166"/>
      <c r="D827" s="166"/>
      <c r="E827" s="166"/>
      <c r="F827" s="166"/>
      <c r="H827" s="181"/>
      <c r="I827" s="181"/>
      <c r="J827" s="166"/>
      <c r="K827" s="166"/>
      <c r="L827" s="166"/>
      <c r="P827" s="220"/>
      <c r="W827" s="5"/>
      <c r="X827" s="5"/>
      <c r="AE827" s="220"/>
      <c r="AL827" s="5"/>
      <c r="AM827" s="5"/>
      <c r="AT827" s="220"/>
      <c r="BA827" s="5"/>
      <c r="BB827" s="5"/>
    </row>
    <row r="828">
      <c r="A828" s="198"/>
      <c r="B828" s="166"/>
      <c r="C828" s="166"/>
      <c r="D828" s="166"/>
      <c r="E828" s="166"/>
      <c r="F828" s="166"/>
      <c r="H828" s="181"/>
      <c r="I828" s="181"/>
      <c r="J828" s="166"/>
      <c r="K828" s="166"/>
      <c r="L828" s="166"/>
      <c r="P828" s="220"/>
      <c r="W828" s="5"/>
      <c r="X828" s="5"/>
      <c r="AE828" s="220"/>
      <c r="AL828" s="5"/>
      <c r="AM828" s="5"/>
      <c r="AT828" s="220"/>
      <c r="BA828" s="5"/>
      <c r="BB828" s="5"/>
    </row>
    <row r="829">
      <c r="A829" s="198"/>
      <c r="B829" s="166"/>
      <c r="C829" s="166"/>
      <c r="D829" s="166"/>
      <c r="E829" s="166"/>
      <c r="F829" s="166"/>
      <c r="H829" s="181"/>
      <c r="I829" s="181"/>
      <c r="J829" s="166"/>
      <c r="K829" s="166"/>
      <c r="L829" s="166"/>
      <c r="P829" s="220"/>
      <c r="W829" s="5"/>
      <c r="X829" s="5"/>
      <c r="AE829" s="220"/>
      <c r="AL829" s="5"/>
      <c r="AM829" s="5"/>
      <c r="AT829" s="220"/>
      <c r="BA829" s="5"/>
      <c r="BB829" s="5"/>
    </row>
    <row r="830">
      <c r="A830" s="198"/>
      <c r="B830" s="166"/>
      <c r="C830" s="166"/>
      <c r="D830" s="166"/>
      <c r="E830" s="166"/>
      <c r="F830" s="166"/>
      <c r="H830" s="181"/>
      <c r="I830" s="181"/>
      <c r="J830" s="166"/>
      <c r="K830" s="166"/>
      <c r="L830" s="166"/>
      <c r="P830" s="220"/>
      <c r="W830" s="5"/>
      <c r="X830" s="5"/>
      <c r="AE830" s="220"/>
      <c r="AL830" s="5"/>
      <c r="AM830" s="5"/>
      <c r="AT830" s="220"/>
      <c r="BA830" s="5"/>
      <c r="BB830" s="5"/>
    </row>
    <row r="831">
      <c r="A831" s="198"/>
      <c r="B831" s="166"/>
      <c r="C831" s="166"/>
      <c r="D831" s="166"/>
      <c r="E831" s="166"/>
      <c r="F831" s="166"/>
      <c r="H831" s="181"/>
      <c r="I831" s="181"/>
      <c r="J831" s="166"/>
      <c r="K831" s="166"/>
      <c r="L831" s="166"/>
      <c r="P831" s="220"/>
      <c r="W831" s="5"/>
      <c r="X831" s="5"/>
      <c r="AE831" s="220"/>
      <c r="AL831" s="5"/>
      <c r="AM831" s="5"/>
      <c r="AT831" s="220"/>
      <c r="BA831" s="5"/>
      <c r="BB831" s="5"/>
    </row>
    <row r="832">
      <c r="A832" s="198"/>
      <c r="B832" s="166"/>
      <c r="C832" s="166"/>
      <c r="D832" s="166"/>
      <c r="E832" s="166"/>
      <c r="F832" s="166"/>
      <c r="H832" s="181"/>
      <c r="I832" s="181"/>
      <c r="J832" s="166"/>
      <c r="K832" s="166"/>
      <c r="L832" s="166"/>
      <c r="P832" s="220"/>
      <c r="W832" s="5"/>
      <c r="X832" s="5"/>
      <c r="AE832" s="220"/>
      <c r="AL832" s="5"/>
      <c r="AM832" s="5"/>
      <c r="AT832" s="220"/>
      <c r="BA832" s="5"/>
      <c r="BB832" s="5"/>
    </row>
    <row r="833">
      <c r="A833" s="198"/>
      <c r="B833" s="166"/>
      <c r="C833" s="166"/>
      <c r="D833" s="166"/>
      <c r="E833" s="166"/>
      <c r="F833" s="166"/>
      <c r="H833" s="181"/>
      <c r="I833" s="181"/>
      <c r="J833" s="166"/>
      <c r="K833" s="166"/>
      <c r="L833" s="166"/>
      <c r="P833" s="220"/>
      <c r="W833" s="5"/>
      <c r="X833" s="5"/>
      <c r="AE833" s="220"/>
      <c r="AL833" s="5"/>
      <c r="AM833" s="5"/>
      <c r="AT833" s="220"/>
      <c r="BA833" s="5"/>
      <c r="BB833" s="5"/>
    </row>
    <row r="834">
      <c r="A834" s="198"/>
      <c r="B834" s="166"/>
      <c r="C834" s="166"/>
      <c r="D834" s="166"/>
      <c r="E834" s="166"/>
      <c r="F834" s="166"/>
      <c r="H834" s="181"/>
      <c r="I834" s="181"/>
      <c r="J834" s="166"/>
      <c r="K834" s="166"/>
      <c r="L834" s="166"/>
      <c r="P834" s="220"/>
      <c r="W834" s="5"/>
      <c r="X834" s="5"/>
      <c r="AE834" s="220"/>
      <c r="AL834" s="5"/>
      <c r="AM834" s="5"/>
      <c r="AT834" s="220"/>
      <c r="BA834" s="5"/>
      <c r="BB834" s="5"/>
    </row>
    <row r="835">
      <c r="A835" s="198"/>
      <c r="B835" s="166"/>
      <c r="C835" s="166"/>
      <c r="D835" s="166"/>
      <c r="E835" s="166"/>
      <c r="F835" s="166"/>
      <c r="H835" s="181"/>
      <c r="I835" s="181"/>
      <c r="J835" s="166"/>
      <c r="K835" s="166"/>
      <c r="L835" s="166"/>
      <c r="P835" s="220"/>
      <c r="W835" s="5"/>
      <c r="X835" s="5"/>
      <c r="AE835" s="220"/>
      <c r="AL835" s="5"/>
      <c r="AM835" s="5"/>
      <c r="AT835" s="220"/>
      <c r="BA835" s="5"/>
      <c r="BB835" s="5"/>
    </row>
    <row r="836">
      <c r="A836" s="198"/>
      <c r="B836" s="166"/>
      <c r="C836" s="166"/>
      <c r="D836" s="166"/>
      <c r="E836" s="166"/>
      <c r="F836" s="166"/>
      <c r="H836" s="181"/>
      <c r="I836" s="181"/>
      <c r="J836" s="166"/>
      <c r="K836" s="166"/>
      <c r="L836" s="166"/>
      <c r="P836" s="220"/>
      <c r="W836" s="5"/>
      <c r="X836" s="5"/>
      <c r="AE836" s="220"/>
      <c r="AL836" s="5"/>
      <c r="AM836" s="5"/>
      <c r="AT836" s="220"/>
      <c r="BA836" s="5"/>
      <c r="BB836" s="5"/>
    </row>
    <row r="837">
      <c r="A837" s="198"/>
      <c r="B837" s="166"/>
      <c r="C837" s="166"/>
      <c r="D837" s="166"/>
      <c r="E837" s="166"/>
      <c r="F837" s="166"/>
      <c r="H837" s="181"/>
      <c r="I837" s="181"/>
      <c r="J837" s="166"/>
      <c r="K837" s="166"/>
      <c r="L837" s="166"/>
      <c r="P837" s="220"/>
      <c r="W837" s="5"/>
      <c r="X837" s="5"/>
      <c r="AE837" s="220"/>
      <c r="AL837" s="5"/>
      <c r="AM837" s="5"/>
      <c r="AT837" s="220"/>
      <c r="BA837" s="5"/>
      <c r="BB837" s="5"/>
    </row>
    <row r="838">
      <c r="A838" s="198"/>
      <c r="B838" s="166"/>
      <c r="C838" s="166"/>
      <c r="D838" s="166"/>
      <c r="E838" s="166"/>
      <c r="F838" s="166"/>
      <c r="H838" s="181"/>
      <c r="I838" s="181"/>
      <c r="J838" s="166"/>
      <c r="K838" s="166"/>
      <c r="L838" s="166"/>
      <c r="P838" s="220"/>
      <c r="W838" s="5"/>
      <c r="X838" s="5"/>
      <c r="AE838" s="220"/>
      <c r="AL838" s="5"/>
      <c r="AM838" s="5"/>
      <c r="AT838" s="220"/>
      <c r="BA838" s="5"/>
      <c r="BB838" s="5"/>
    </row>
    <row r="839">
      <c r="A839" s="198"/>
      <c r="B839" s="166"/>
      <c r="C839" s="166"/>
      <c r="D839" s="166"/>
      <c r="E839" s="166"/>
      <c r="F839" s="166"/>
      <c r="H839" s="181"/>
      <c r="I839" s="181"/>
      <c r="J839" s="166"/>
      <c r="K839" s="166"/>
      <c r="L839" s="166"/>
      <c r="P839" s="220"/>
      <c r="W839" s="5"/>
      <c r="X839" s="5"/>
      <c r="AE839" s="220"/>
      <c r="AL839" s="5"/>
      <c r="AM839" s="5"/>
      <c r="AT839" s="220"/>
      <c r="BA839" s="5"/>
      <c r="BB839" s="5"/>
    </row>
    <row r="840">
      <c r="A840" s="198"/>
      <c r="B840" s="166"/>
      <c r="C840" s="166"/>
      <c r="D840" s="166"/>
      <c r="E840" s="166"/>
      <c r="F840" s="166"/>
      <c r="H840" s="181"/>
      <c r="I840" s="181"/>
      <c r="J840" s="166"/>
      <c r="K840" s="166"/>
      <c r="L840" s="166"/>
      <c r="P840" s="220"/>
      <c r="W840" s="5"/>
      <c r="X840" s="5"/>
      <c r="AE840" s="220"/>
      <c r="AL840" s="5"/>
      <c r="AM840" s="5"/>
      <c r="AT840" s="220"/>
      <c r="BA840" s="5"/>
      <c r="BB840" s="5"/>
    </row>
    <row r="841">
      <c r="A841" s="198"/>
      <c r="B841" s="166"/>
      <c r="C841" s="166"/>
      <c r="D841" s="166"/>
      <c r="E841" s="166"/>
      <c r="F841" s="166"/>
      <c r="H841" s="181"/>
      <c r="I841" s="181"/>
      <c r="J841" s="166"/>
      <c r="K841" s="166"/>
      <c r="L841" s="166"/>
      <c r="P841" s="220"/>
      <c r="W841" s="5"/>
      <c r="X841" s="5"/>
      <c r="AE841" s="220"/>
      <c r="AL841" s="5"/>
      <c r="AM841" s="5"/>
      <c r="AT841" s="220"/>
      <c r="BA841" s="5"/>
      <c r="BB841" s="5"/>
    </row>
    <row r="842">
      <c r="A842" s="198"/>
      <c r="B842" s="166"/>
      <c r="C842" s="166"/>
      <c r="D842" s="166"/>
      <c r="E842" s="166"/>
      <c r="F842" s="166"/>
      <c r="H842" s="181"/>
      <c r="I842" s="181"/>
      <c r="J842" s="166"/>
      <c r="K842" s="166"/>
      <c r="L842" s="166"/>
      <c r="P842" s="220"/>
      <c r="W842" s="5"/>
      <c r="X842" s="5"/>
      <c r="AE842" s="220"/>
      <c r="AL842" s="5"/>
      <c r="AM842" s="5"/>
      <c r="AT842" s="220"/>
      <c r="BA842" s="5"/>
      <c r="BB842" s="5"/>
    </row>
    <row r="843">
      <c r="A843" s="198"/>
      <c r="B843" s="166"/>
      <c r="C843" s="166"/>
      <c r="D843" s="166"/>
      <c r="E843" s="166"/>
      <c r="F843" s="166"/>
      <c r="H843" s="181"/>
      <c r="I843" s="181"/>
      <c r="J843" s="166"/>
      <c r="K843" s="166"/>
      <c r="L843" s="166"/>
      <c r="P843" s="220"/>
      <c r="W843" s="5"/>
      <c r="X843" s="5"/>
      <c r="AE843" s="220"/>
      <c r="AL843" s="5"/>
      <c r="AM843" s="5"/>
      <c r="AT843" s="220"/>
      <c r="BA843" s="5"/>
      <c r="BB843" s="5"/>
    </row>
    <row r="844">
      <c r="A844" s="198"/>
      <c r="B844" s="166"/>
      <c r="C844" s="166"/>
      <c r="D844" s="166"/>
      <c r="E844" s="166"/>
      <c r="F844" s="166"/>
      <c r="H844" s="181"/>
      <c r="I844" s="181"/>
      <c r="J844" s="166"/>
      <c r="K844" s="166"/>
      <c r="L844" s="166"/>
      <c r="P844" s="220"/>
      <c r="W844" s="5"/>
      <c r="X844" s="5"/>
      <c r="AE844" s="220"/>
      <c r="AL844" s="5"/>
      <c r="AM844" s="5"/>
      <c r="AT844" s="220"/>
      <c r="BA844" s="5"/>
      <c r="BB844" s="5"/>
    </row>
    <row r="845">
      <c r="A845" s="198"/>
      <c r="B845" s="166"/>
      <c r="C845" s="166"/>
      <c r="D845" s="166"/>
      <c r="E845" s="166"/>
      <c r="F845" s="166"/>
      <c r="H845" s="181"/>
      <c r="I845" s="181"/>
      <c r="J845" s="166"/>
      <c r="K845" s="166"/>
      <c r="L845" s="166"/>
      <c r="P845" s="220"/>
      <c r="W845" s="5"/>
      <c r="X845" s="5"/>
      <c r="AE845" s="220"/>
      <c r="AL845" s="5"/>
      <c r="AM845" s="5"/>
      <c r="AT845" s="220"/>
      <c r="BA845" s="5"/>
      <c r="BB845" s="5"/>
    </row>
    <row r="846">
      <c r="A846" s="198"/>
      <c r="B846" s="166"/>
      <c r="C846" s="166"/>
      <c r="D846" s="166"/>
      <c r="E846" s="166"/>
      <c r="F846" s="166"/>
      <c r="H846" s="181"/>
      <c r="I846" s="181"/>
      <c r="J846" s="166"/>
      <c r="K846" s="166"/>
      <c r="L846" s="166"/>
      <c r="P846" s="220"/>
      <c r="W846" s="5"/>
      <c r="X846" s="5"/>
      <c r="AE846" s="220"/>
      <c r="AL846" s="5"/>
      <c r="AM846" s="5"/>
      <c r="AT846" s="220"/>
      <c r="BA846" s="5"/>
      <c r="BB846" s="5"/>
    </row>
    <row r="847">
      <c r="A847" s="198"/>
      <c r="B847" s="166"/>
      <c r="C847" s="166"/>
      <c r="D847" s="166"/>
      <c r="E847" s="166"/>
      <c r="F847" s="166"/>
      <c r="H847" s="181"/>
      <c r="I847" s="181"/>
      <c r="J847" s="166"/>
      <c r="K847" s="166"/>
      <c r="L847" s="166"/>
      <c r="P847" s="220"/>
      <c r="W847" s="5"/>
      <c r="X847" s="5"/>
      <c r="AE847" s="220"/>
      <c r="AL847" s="5"/>
      <c r="AM847" s="5"/>
      <c r="AT847" s="220"/>
      <c r="BA847" s="5"/>
      <c r="BB847" s="5"/>
    </row>
    <row r="848">
      <c r="A848" s="198"/>
      <c r="B848" s="166"/>
      <c r="C848" s="166"/>
      <c r="D848" s="166"/>
      <c r="E848" s="166"/>
      <c r="F848" s="166"/>
      <c r="H848" s="181"/>
      <c r="I848" s="181"/>
      <c r="J848" s="166"/>
      <c r="K848" s="166"/>
      <c r="L848" s="166"/>
      <c r="P848" s="220"/>
      <c r="W848" s="5"/>
      <c r="X848" s="5"/>
      <c r="AE848" s="220"/>
      <c r="AL848" s="5"/>
      <c r="AM848" s="5"/>
      <c r="AT848" s="220"/>
      <c r="BA848" s="5"/>
      <c r="BB848" s="5"/>
    </row>
    <row r="849">
      <c r="A849" s="198"/>
      <c r="B849" s="166"/>
      <c r="C849" s="166"/>
      <c r="D849" s="166"/>
      <c r="E849" s="166"/>
      <c r="F849" s="166"/>
      <c r="H849" s="181"/>
      <c r="I849" s="181"/>
      <c r="J849" s="166"/>
      <c r="K849" s="166"/>
      <c r="L849" s="166"/>
      <c r="P849" s="220"/>
      <c r="W849" s="5"/>
      <c r="X849" s="5"/>
      <c r="AE849" s="220"/>
      <c r="AL849" s="5"/>
      <c r="AM849" s="5"/>
      <c r="AT849" s="220"/>
      <c r="BA849" s="5"/>
      <c r="BB849" s="5"/>
    </row>
    <row r="850">
      <c r="A850" s="198"/>
      <c r="B850" s="166"/>
      <c r="C850" s="166"/>
      <c r="D850" s="166"/>
      <c r="E850" s="166"/>
      <c r="F850" s="166"/>
      <c r="H850" s="181"/>
      <c r="I850" s="181"/>
      <c r="J850" s="166"/>
      <c r="K850" s="166"/>
      <c r="L850" s="166"/>
      <c r="P850" s="220"/>
      <c r="W850" s="5"/>
      <c r="X850" s="5"/>
      <c r="AE850" s="220"/>
      <c r="AL850" s="5"/>
      <c r="AM850" s="5"/>
      <c r="AT850" s="220"/>
      <c r="BA850" s="5"/>
      <c r="BB850" s="5"/>
    </row>
    <row r="851">
      <c r="A851" s="198"/>
      <c r="B851" s="166"/>
      <c r="C851" s="166"/>
      <c r="D851" s="166"/>
      <c r="E851" s="166"/>
      <c r="F851" s="166"/>
      <c r="H851" s="181"/>
      <c r="I851" s="181"/>
      <c r="J851" s="166"/>
      <c r="K851" s="166"/>
      <c r="L851" s="166"/>
      <c r="P851" s="220"/>
      <c r="W851" s="5"/>
      <c r="X851" s="5"/>
      <c r="AE851" s="220"/>
      <c r="AL851" s="5"/>
      <c r="AM851" s="5"/>
      <c r="AT851" s="220"/>
      <c r="BA851" s="5"/>
      <c r="BB851" s="5"/>
    </row>
    <row r="852">
      <c r="A852" s="198"/>
      <c r="B852" s="166"/>
      <c r="C852" s="166"/>
      <c r="D852" s="166"/>
      <c r="E852" s="166"/>
      <c r="F852" s="166"/>
      <c r="H852" s="181"/>
      <c r="I852" s="181"/>
      <c r="J852" s="166"/>
      <c r="K852" s="166"/>
      <c r="L852" s="166"/>
      <c r="P852" s="220"/>
      <c r="W852" s="5"/>
      <c r="X852" s="5"/>
      <c r="AE852" s="220"/>
      <c r="AL852" s="5"/>
      <c r="AM852" s="5"/>
      <c r="AT852" s="220"/>
      <c r="BA852" s="5"/>
      <c r="BB852" s="5"/>
    </row>
    <row r="853">
      <c r="A853" s="198"/>
      <c r="B853" s="166"/>
      <c r="C853" s="166"/>
      <c r="D853" s="166"/>
      <c r="E853" s="166"/>
      <c r="F853" s="166"/>
      <c r="H853" s="181"/>
      <c r="I853" s="181"/>
      <c r="J853" s="166"/>
      <c r="K853" s="166"/>
      <c r="L853" s="166"/>
      <c r="P853" s="220"/>
      <c r="W853" s="5"/>
      <c r="X853" s="5"/>
      <c r="AE853" s="220"/>
      <c r="AL853" s="5"/>
      <c r="AM853" s="5"/>
      <c r="AT853" s="220"/>
      <c r="BA853" s="5"/>
      <c r="BB853" s="5"/>
    </row>
    <row r="854">
      <c r="A854" s="198"/>
      <c r="B854" s="166"/>
      <c r="C854" s="166"/>
      <c r="D854" s="166"/>
      <c r="E854" s="166"/>
      <c r="F854" s="166"/>
      <c r="H854" s="181"/>
      <c r="I854" s="181"/>
      <c r="J854" s="166"/>
      <c r="K854" s="166"/>
      <c r="L854" s="166"/>
      <c r="P854" s="220"/>
      <c r="W854" s="5"/>
      <c r="X854" s="5"/>
      <c r="AE854" s="220"/>
      <c r="AL854" s="5"/>
      <c r="AM854" s="5"/>
      <c r="AT854" s="220"/>
      <c r="BA854" s="5"/>
      <c r="BB854" s="5"/>
    </row>
    <row r="855">
      <c r="A855" s="198"/>
      <c r="B855" s="166"/>
      <c r="C855" s="166"/>
      <c r="D855" s="166"/>
      <c r="E855" s="166"/>
      <c r="F855" s="166"/>
      <c r="H855" s="181"/>
      <c r="I855" s="181"/>
      <c r="J855" s="166"/>
      <c r="K855" s="166"/>
      <c r="L855" s="166"/>
      <c r="P855" s="220"/>
      <c r="W855" s="5"/>
      <c r="X855" s="5"/>
      <c r="AE855" s="220"/>
      <c r="AL855" s="5"/>
      <c r="AM855" s="5"/>
      <c r="AT855" s="220"/>
      <c r="BA855" s="5"/>
      <c r="BB855" s="5"/>
    </row>
    <row r="856">
      <c r="A856" s="198"/>
      <c r="B856" s="166"/>
      <c r="C856" s="166"/>
      <c r="D856" s="166"/>
      <c r="E856" s="166"/>
      <c r="F856" s="166"/>
      <c r="H856" s="181"/>
      <c r="I856" s="181"/>
      <c r="J856" s="166"/>
      <c r="K856" s="166"/>
      <c r="L856" s="166"/>
      <c r="P856" s="220"/>
      <c r="W856" s="5"/>
      <c r="X856" s="5"/>
      <c r="AE856" s="220"/>
      <c r="AL856" s="5"/>
      <c r="AM856" s="5"/>
      <c r="AT856" s="220"/>
      <c r="BA856" s="5"/>
      <c r="BB856" s="5"/>
    </row>
    <row r="857">
      <c r="A857" s="198"/>
      <c r="B857" s="166"/>
      <c r="C857" s="166"/>
      <c r="D857" s="166"/>
      <c r="E857" s="166"/>
      <c r="F857" s="166"/>
      <c r="H857" s="181"/>
      <c r="I857" s="181"/>
      <c r="J857" s="166"/>
      <c r="K857" s="166"/>
      <c r="L857" s="166"/>
      <c r="P857" s="220"/>
      <c r="W857" s="5"/>
      <c r="X857" s="5"/>
      <c r="AE857" s="220"/>
      <c r="AL857" s="5"/>
      <c r="AM857" s="5"/>
      <c r="AT857" s="220"/>
      <c r="BA857" s="5"/>
      <c r="BB857" s="5"/>
    </row>
    <row r="858">
      <c r="A858" s="198"/>
      <c r="B858" s="166"/>
      <c r="C858" s="166"/>
      <c r="D858" s="166"/>
      <c r="E858" s="166"/>
      <c r="F858" s="166"/>
      <c r="H858" s="181"/>
      <c r="I858" s="181"/>
      <c r="J858" s="166"/>
      <c r="K858" s="166"/>
      <c r="L858" s="166"/>
      <c r="P858" s="220"/>
      <c r="W858" s="5"/>
      <c r="X858" s="5"/>
      <c r="AE858" s="220"/>
      <c r="AL858" s="5"/>
      <c r="AM858" s="5"/>
      <c r="AT858" s="220"/>
      <c r="BA858" s="5"/>
      <c r="BB858" s="5"/>
    </row>
    <row r="859">
      <c r="A859" s="198"/>
      <c r="B859" s="166"/>
      <c r="C859" s="166"/>
      <c r="D859" s="166"/>
      <c r="E859" s="166"/>
      <c r="F859" s="166"/>
      <c r="H859" s="181"/>
      <c r="I859" s="181"/>
      <c r="J859" s="166"/>
      <c r="K859" s="166"/>
      <c r="L859" s="166"/>
      <c r="P859" s="220"/>
      <c r="W859" s="5"/>
      <c r="X859" s="5"/>
      <c r="AE859" s="220"/>
      <c r="AL859" s="5"/>
      <c r="AM859" s="5"/>
      <c r="AT859" s="220"/>
      <c r="BA859" s="5"/>
      <c r="BB859" s="5"/>
    </row>
    <row r="860">
      <c r="A860" s="198"/>
      <c r="B860" s="166"/>
      <c r="C860" s="166"/>
      <c r="D860" s="166"/>
      <c r="E860" s="166"/>
      <c r="F860" s="166"/>
      <c r="H860" s="181"/>
      <c r="I860" s="181"/>
      <c r="J860" s="166"/>
      <c r="K860" s="166"/>
      <c r="L860" s="166"/>
      <c r="P860" s="220"/>
      <c r="W860" s="5"/>
      <c r="X860" s="5"/>
      <c r="AE860" s="220"/>
      <c r="AL860" s="5"/>
      <c r="AM860" s="5"/>
      <c r="AT860" s="220"/>
      <c r="BA860" s="5"/>
      <c r="BB860" s="5"/>
    </row>
    <row r="861">
      <c r="A861" s="198"/>
      <c r="B861" s="166"/>
      <c r="C861" s="166"/>
      <c r="D861" s="166"/>
      <c r="E861" s="166"/>
      <c r="F861" s="166"/>
      <c r="H861" s="181"/>
      <c r="I861" s="181"/>
      <c r="J861" s="166"/>
      <c r="K861" s="166"/>
      <c r="L861" s="166"/>
      <c r="P861" s="220"/>
      <c r="W861" s="5"/>
      <c r="X861" s="5"/>
      <c r="AE861" s="220"/>
      <c r="AL861" s="5"/>
      <c r="AM861" s="5"/>
      <c r="AT861" s="220"/>
      <c r="BA861" s="5"/>
      <c r="BB861" s="5"/>
    </row>
    <row r="862">
      <c r="A862" s="198"/>
      <c r="B862" s="166"/>
      <c r="C862" s="166"/>
      <c r="D862" s="166"/>
      <c r="E862" s="166"/>
      <c r="F862" s="166"/>
      <c r="H862" s="181"/>
      <c r="I862" s="181"/>
      <c r="J862" s="166"/>
      <c r="K862" s="166"/>
      <c r="L862" s="166"/>
      <c r="P862" s="220"/>
      <c r="W862" s="5"/>
      <c r="X862" s="5"/>
      <c r="AE862" s="220"/>
      <c r="AL862" s="5"/>
      <c r="AM862" s="5"/>
      <c r="AT862" s="220"/>
      <c r="BA862" s="5"/>
      <c r="BB862" s="5"/>
    </row>
    <row r="863">
      <c r="A863" s="198"/>
      <c r="B863" s="166"/>
      <c r="C863" s="166"/>
      <c r="D863" s="166"/>
      <c r="E863" s="166"/>
      <c r="F863" s="166"/>
      <c r="H863" s="181"/>
      <c r="I863" s="181"/>
      <c r="J863" s="166"/>
      <c r="K863" s="166"/>
      <c r="L863" s="166"/>
      <c r="P863" s="220"/>
      <c r="W863" s="5"/>
      <c r="X863" s="5"/>
      <c r="AE863" s="220"/>
      <c r="AL863" s="5"/>
      <c r="AM863" s="5"/>
      <c r="AT863" s="220"/>
      <c r="BA863" s="5"/>
      <c r="BB863" s="5"/>
    </row>
    <row r="864">
      <c r="A864" s="198"/>
      <c r="B864" s="166"/>
      <c r="C864" s="166"/>
      <c r="D864" s="166"/>
      <c r="E864" s="166"/>
      <c r="F864" s="166"/>
      <c r="H864" s="181"/>
      <c r="I864" s="181"/>
      <c r="J864" s="166"/>
      <c r="K864" s="166"/>
      <c r="L864" s="166"/>
      <c r="P864" s="220"/>
      <c r="W864" s="5"/>
      <c r="X864" s="5"/>
      <c r="AE864" s="220"/>
      <c r="AL864" s="5"/>
      <c r="AM864" s="5"/>
      <c r="AT864" s="220"/>
      <c r="BA864" s="5"/>
      <c r="BB864" s="5"/>
    </row>
    <row r="865">
      <c r="A865" s="198"/>
      <c r="B865" s="166"/>
      <c r="C865" s="166"/>
      <c r="D865" s="166"/>
      <c r="E865" s="166"/>
      <c r="F865" s="166"/>
      <c r="H865" s="181"/>
      <c r="I865" s="181"/>
      <c r="J865" s="166"/>
      <c r="K865" s="166"/>
      <c r="L865" s="166"/>
      <c r="P865" s="220"/>
      <c r="W865" s="5"/>
      <c r="X865" s="5"/>
      <c r="AE865" s="220"/>
      <c r="AL865" s="5"/>
      <c r="AM865" s="5"/>
      <c r="AT865" s="220"/>
      <c r="BA865" s="5"/>
      <c r="BB865" s="5"/>
    </row>
    <row r="866">
      <c r="A866" s="198"/>
      <c r="B866" s="166"/>
      <c r="C866" s="166"/>
      <c r="D866" s="166"/>
      <c r="E866" s="166"/>
      <c r="F866" s="166"/>
      <c r="H866" s="181"/>
      <c r="I866" s="181"/>
      <c r="J866" s="166"/>
      <c r="K866" s="166"/>
      <c r="L866" s="166"/>
      <c r="P866" s="220"/>
      <c r="W866" s="5"/>
      <c r="X866" s="5"/>
      <c r="AE866" s="220"/>
      <c r="AL866" s="5"/>
      <c r="AM866" s="5"/>
      <c r="AT866" s="220"/>
      <c r="BA866" s="5"/>
      <c r="BB866" s="5"/>
    </row>
    <row r="867">
      <c r="A867" s="198"/>
      <c r="B867" s="166"/>
      <c r="C867" s="166"/>
      <c r="D867" s="166"/>
      <c r="E867" s="166"/>
      <c r="F867" s="166"/>
      <c r="H867" s="181"/>
      <c r="I867" s="181"/>
      <c r="J867" s="166"/>
      <c r="K867" s="166"/>
      <c r="L867" s="166"/>
      <c r="P867" s="220"/>
      <c r="W867" s="5"/>
      <c r="X867" s="5"/>
      <c r="AE867" s="220"/>
      <c r="AL867" s="5"/>
      <c r="AM867" s="5"/>
      <c r="AT867" s="220"/>
      <c r="BA867" s="5"/>
      <c r="BB867" s="5"/>
    </row>
    <row r="868">
      <c r="A868" s="198"/>
      <c r="B868" s="166"/>
      <c r="C868" s="166"/>
      <c r="D868" s="166"/>
      <c r="E868" s="166"/>
      <c r="F868" s="166"/>
      <c r="H868" s="181"/>
      <c r="I868" s="181"/>
      <c r="J868" s="166"/>
      <c r="K868" s="166"/>
      <c r="L868" s="166"/>
      <c r="P868" s="220"/>
      <c r="W868" s="5"/>
      <c r="X868" s="5"/>
      <c r="AE868" s="220"/>
      <c r="AL868" s="5"/>
      <c r="AM868" s="5"/>
      <c r="AT868" s="220"/>
      <c r="BA868" s="5"/>
      <c r="BB868" s="5"/>
    </row>
    <row r="869">
      <c r="A869" s="198"/>
      <c r="B869" s="166"/>
      <c r="C869" s="166"/>
      <c r="D869" s="166"/>
      <c r="E869" s="166"/>
      <c r="F869" s="166"/>
      <c r="H869" s="181"/>
      <c r="I869" s="181"/>
      <c r="J869" s="166"/>
      <c r="K869" s="166"/>
      <c r="L869" s="166"/>
      <c r="P869" s="220"/>
      <c r="W869" s="5"/>
      <c r="X869" s="5"/>
      <c r="AE869" s="220"/>
      <c r="AL869" s="5"/>
      <c r="AM869" s="5"/>
      <c r="AT869" s="220"/>
      <c r="BA869" s="5"/>
      <c r="BB869" s="5"/>
    </row>
    <row r="870">
      <c r="A870" s="198"/>
      <c r="B870" s="166"/>
      <c r="C870" s="166"/>
      <c r="D870" s="166"/>
      <c r="E870" s="166"/>
      <c r="F870" s="166"/>
      <c r="H870" s="181"/>
      <c r="I870" s="181"/>
      <c r="J870" s="166"/>
      <c r="K870" s="166"/>
      <c r="L870" s="166"/>
      <c r="P870" s="220"/>
      <c r="W870" s="5"/>
      <c r="X870" s="5"/>
      <c r="AE870" s="220"/>
      <c r="AL870" s="5"/>
      <c r="AM870" s="5"/>
      <c r="AT870" s="220"/>
      <c r="BA870" s="5"/>
      <c r="BB870" s="5"/>
    </row>
    <row r="871">
      <c r="A871" s="198"/>
      <c r="B871" s="166"/>
      <c r="C871" s="166"/>
      <c r="D871" s="166"/>
      <c r="E871" s="166"/>
      <c r="F871" s="166"/>
      <c r="H871" s="181"/>
      <c r="I871" s="181"/>
      <c r="J871" s="166"/>
      <c r="K871" s="166"/>
      <c r="L871" s="166"/>
      <c r="P871" s="220"/>
      <c r="W871" s="5"/>
      <c r="X871" s="5"/>
      <c r="AE871" s="220"/>
      <c r="AL871" s="5"/>
      <c r="AM871" s="5"/>
      <c r="AT871" s="220"/>
      <c r="BA871" s="5"/>
      <c r="BB871" s="5"/>
    </row>
    <row r="872">
      <c r="A872" s="198"/>
      <c r="B872" s="166"/>
      <c r="C872" s="166"/>
      <c r="D872" s="166"/>
      <c r="E872" s="166"/>
      <c r="F872" s="166"/>
      <c r="H872" s="181"/>
      <c r="I872" s="181"/>
      <c r="J872" s="166"/>
      <c r="K872" s="166"/>
      <c r="L872" s="166"/>
      <c r="P872" s="220"/>
      <c r="W872" s="5"/>
      <c r="X872" s="5"/>
      <c r="AE872" s="220"/>
      <c r="AL872" s="5"/>
      <c r="AM872" s="5"/>
      <c r="AT872" s="220"/>
      <c r="BA872" s="5"/>
      <c r="BB872" s="5"/>
    </row>
    <row r="873">
      <c r="A873" s="198"/>
      <c r="B873" s="166"/>
      <c r="C873" s="166"/>
      <c r="D873" s="166"/>
      <c r="E873" s="166"/>
      <c r="F873" s="166"/>
      <c r="H873" s="181"/>
      <c r="I873" s="181"/>
      <c r="J873" s="166"/>
      <c r="K873" s="166"/>
      <c r="L873" s="166"/>
      <c r="P873" s="220"/>
      <c r="W873" s="5"/>
      <c r="X873" s="5"/>
      <c r="AE873" s="220"/>
      <c r="AL873" s="5"/>
      <c r="AM873" s="5"/>
      <c r="AT873" s="220"/>
      <c r="BA873" s="5"/>
      <c r="BB873" s="5"/>
    </row>
    <row r="874">
      <c r="A874" s="198"/>
      <c r="B874" s="166"/>
      <c r="C874" s="166"/>
      <c r="D874" s="166"/>
      <c r="E874" s="166"/>
      <c r="F874" s="166"/>
      <c r="H874" s="181"/>
      <c r="I874" s="181"/>
      <c r="J874" s="166"/>
      <c r="K874" s="166"/>
      <c r="L874" s="166"/>
      <c r="P874" s="220"/>
      <c r="W874" s="5"/>
      <c r="X874" s="5"/>
      <c r="AE874" s="220"/>
      <c r="AL874" s="5"/>
      <c r="AM874" s="5"/>
      <c r="AT874" s="220"/>
      <c r="BA874" s="5"/>
      <c r="BB874" s="5"/>
    </row>
    <row r="875">
      <c r="A875" s="198"/>
      <c r="B875" s="166"/>
      <c r="C875" s="166"/>
      <c r="D875" s="166"/>
      <c r="E875" s="166"/>
      <c r="F875" s="166"/>
      <c r="H875" s="181"/>
      <c r="I875" s="181"/>
      <c r="J875" s="166"/>
      <c r="K875" s="166"/>
      <c r="L875" s="166"/>
      <c r="P875" s="220"/>
      <c r="W875" s="5"/>
      <c r="X875" s="5"/>
      <c r="AE875" s="220"/>
      <c r="AL875" s="5"/>
      <c r="AM875" s="5"/>
      <c r="AT875" s="220"/>
      <c r="BA875" s="5"/>
      <c r="BB875" s="5"/>
    </row>
    <row r="876">
      <c r="A876" s="198"/>
      <c r="B876" s="166"/>
      <c r="C876" s="166"/>
      <c r="D876" s="166"/>
      <c r="E876" s="166"/>
      <c r="F876" s="166"/>
      <c r="H876" s="181"/>
      <c r="I876" s="181"/>
      <c r="J876" s="166"/>
      <c r="K876" s="166"/>
      <c r="L876" s="166"/>
      <c r="P876" s="220"/>
      <c r="W876" s="5"/>
      <c r="X876" s="5"/>
      <c r="AE876" s="220"/>
      <c r="AL876" s="5"/>
      <c r="AM876" s="5"/>
      <c r="AT876" s="220"/>
      <c r="BA876" s="5"/>
      <c r="BB876" s="5"/>
    </row>
    <row r="877">
      <c r="A877" s="198"/>
      <c r="B877" s="166"/>
      <c r="C877" s="166"/>
      <c r="D877" s="166"/>
      <c r="E877" s="166"/>
      <c r="F877" s="166"/>
      <c r="H877" s="181"/>
      <c r="I877" s="181"/>
      <c r="J877" s="166"/>
      <c r="K877" s="166"/>
      <c r="L877" s="166"/>
      <c r="P877" s="220"/>
      <c r="W877" s="5"/>
      <c r="X877" s="5"/>
      <c r="AE877" s="220"/>
      <c r="AL877" s="5"/>
      <c r="AM877" s="5"/>
      <c r="AT877" s="220"/>
      <c r="BA877" s="5"/>
      <c r="BB877" s="5"/>
    </row>
    <row r="878">
      <c r="A878" s="198"/>
      <c r="B878" s="166"/>
      <c r="C878" s="166"/>
      <c r="D878" s="166"/>
      <c r="E878" s="166"/>
      <c r="F878" s="166"/>
      <c r="H878" s="181"/>
      <c r="I878" s="181"/>
      <c r="J878" s="166"/>
      <c r="K878" s="166"/>
      <c r="L878" s="166"/>
      <c r="P878" s="220"/>
      <c r="W878" s="5"/>
      <c r="X878" s="5"/>
      <c r="AE878" s="220"/>
      <c r="AL878" s="5"/>
      <c r="AM878" s="5"/>
      <c r="AT878" s="220"/>
      <c r="BA878" s="5"/>
      <c r="BB878" s="5"/>
    </row>
    <row r="879">
      <c r="A879" s="198"/>
      <c r="B879" s="166"/>
      <c r="C879" s="166"/>
      <c r="D879" s="166"/>
      <c r="E879" s="166"/>
      <c r="F879" s="166"/>
      <c r="H879" s="181"/>
      <c r="I879" s="181"/>
      <c r="J879" s="166"/>
      <c r="K879" s="166"/>
      <c r="L879" s="166"/>
      <c r="P879" s="220"/>
      <c r="W879" s="5"/>
      <c r="X879" s="5"/>
      <c r="AE879" s="220"/>
      <c r="AL879" s="5"/>
      <c r="AM879" s="5"/>
      <c r="AT879" s="220"/>
      <c r="BA879" s="5"/>
      <c r="BB879" s="5"/>
    </row>
    <row r="880">
      <c r="A880" s="198"/>
      <c r="B880" s="166"/>
      <c r="C880" s="166"/>
      <c r="D880" s="166"/>
      <c r="E880" s="166"/>
      <c r="F880" s="166"/>
      <c r="H880" s="181"/>
      <c r="I880" s="181"/>
      <c r="J880" s="166"/>
      <c r="K880" s="166"/>
      <c r="L880" s="166"/>
      <c r="P880" s="220"/>
      <c r="W880" s="5"/>
      <c r="X880" s="5"/>
      <c r="AE880" s="220"/>
      <c r="AL880" s="5"/>
      <c r="AM880" s="5"/>
      <c r="AT880" s="220"/>
      <c r="BA880" s="5"/>
      <c r="BB880" s="5"/>
    </row>
    <row r="881">
      <c r="A881" s="198"/>
      <c r="B881" s="166"/>
      <c r="C881" s="166"/>
      <c r="D881" s="166"/>
      <c r="E881" s="166"/>
      <c r="F881" s="166"/>
      <c r="H881" s="181"/>
      <c r="I881" s="181"/>
      <c r="J881" s="166"/>
      <c r="K881" s="166"/>
      <c r="L881" s="166"/>
      <c r="P881" s="220"/>
      <c r="W881" s="5"/>
      <c r="X881" s="5"/>
      <c r="AE881" s="220"/>
      <c r="AL881" s="5"/>
      <c r="AM881" s="5"/>
      <c r="AT881" s="220"/>
      <c r="BA881" s="5"/>
      <c r="BB881" s="5"/>
    </row>
    <row r="882">
      <c r="A882" s="198"/>
      <c r="B882" s="166"/>
      <c r="C882" s="166"/>
      <c r="D882" s="166"/>
      <c r="E882" s="166"/>
      <c r="F882" s="166"/>
      <c r="H882" s="181"/>
      <c r="I882" s="181"/>
      <c r="J882" s="166"/>
      <c r="K882" s="166"/>
      <c r="L882" s="166"/>
      <c r="P882" s="220"/>
      <c r="W882" s="5"/>
      <c r="X882" s="5"/>
      <c r="AE882" s="220"/>
      <c r="AL882" s="5"/>
      <c r="AM882" s="5"/>
      <c r="AT882" s="220"/>
      <c r="BA882" s="5"/>
      <c r="BB882" s="5"/>
    </row>
    <row r="883">
      <c r="A883" s="198"/>
      <c r="B883" s="166"/>
      <c r="C883" s="166"/>
      <c r="D883" s="166"/>
      <c r="E883" s="166"/>
      <c r="F883" s="166"/>
      <c r="H883" s="181"/>
      <c r="I883" s="181"/>
      <c r="J883" s="166"/>
      <c r="K883" s="166"/>
      <c r="L883" s="166"/>
      <c r="P883" s="220"/>
      <c r="W883" s="5"/>
      <c r="X883" s="5"/>
      <c r="AE883" s="220"/>
      <c r="AL883" s="5"/>
      <c r="AM883" s="5"/>
      <c r="AT883" s="220"/>
      <c r="BA883" s="5"/>
      <c r="BB883" s="5"/>
    </row>
    <row r="884">
      <c r="A884" s="198"/>
      <c r="B884" s="166"/>
      <c r="C884" s="166"/>
      <c r="D884" s="166"/>
      <c r="E884" s="166"/>
      <c r="F884" s="166"/>
      <c r="H884" s="181"/>
      <c r="I884" s="181"/>
      <c r="J884" s="166"/>
      <c r="K884" s="166"/>
      <c r="L884" s="166"/>
      <c r="P884" s="220"/>
      <c r="W884" s="5"/>
      <c r="X884" s="5"/>
      <c r="AE884" s="220"/>
      <c r="AL884" s="5"/>
      <c r="AM884" s="5"/>
      <c r="AT884" s="220"/>
      <c r="BA884" s="5"/>
      <c r="BB884" s="5"/>
    </row>
    <row r="885">
      <c r="A885" s="198"/>
      <c r="B885" s="166"/>
      <c r="C885" s="166"/>
      <c r="D885" s="166"/>
      <c r="E885" s="166"/>
      <c r="F885" s="166"/>
      <c r="H885" s="181"/>
      <c r="I885" s="181"/>
      <c r="J885" s="166"/>
      <c r="K885" s="166"/>
      <c r="L885" s="166"/>
      <c r="P885" s="220"/>
      <c r="W885" s="5"/>
      <c r="X885" s="5"/>
      <c r="AE885" s="220"/>
      <c r="AL885" s="5"/>
      <c r="AM885" s="5"/>
      <c r="AT885" s="220"/>
      <c r="BA885" s="5"/>
      <c r="BB885" s="5"/>
    </row>
    <row r="886">
      <c r="A886" s="198"/>
      <c r="B886" s="166"/>
      <c r="C886" s="166"/>
      <c r="D886" s="166"/>
      <c r="E886" s="166"/>
      <c r="F886" s="166"/>
      <c r="H886" s="181"/>
      <c r="I886" s="181"/>
      <c r="J886" s="166"/>
      <c r="K886" s="166"/>
      <c r="L886" s="166"/>
      <c r="P886" s="220"/>
      <c r="W886" s="5"/>
      <c r="X886" s="5"/>
      <c r="AE886" s="220"/>
      <c r="AL886" s="5"/>
      <c r="AM886" s="5"/>
      <c r="AT886" s="220"/>
      <c r="BA886" s="5"/>
      <c r="BB886" s="5"/>
    </row>
    <row r="887">
      <c r="A887" s="198"/>
      <c r="B887" s="166"/>
      <c r="C887" s="166"/>
      <c r="D887" s="166"/>
      <c r="E887" s="166"/>
      <c r="F887" s="166"/>
      <c r="H887" s="181"/>
      <c r="I887" s="181"/>
      <c r="J887" s="166"/>
      <c r="K887" s="166"/>
      <c r="L887" s="166"/>
      <c r="P887" s="220"/>
      <c r="W887" s="5"/>
      <c r="X887" s="5"/>
      <c r="AE887" s="220"/>
      <c r="AL887" s="5"/>
      <c r="AM887" s="5"/>
      <c r="AT887" s="220"/>
      <c r="BA887" s="5"/>
      <c r="BB887" s="5"/>
    </row>
    <row r="888">
      <c r="A888" s="198"/>
      <c r="B888" s="166"/>
      <c r="C888" s="166"/>
      <c r="D888" s="166"/>
      <c r="E888" s="166"/>
      <c r="F888" s="166"/>
      <c r="H888" s="181"/>
      <c r="I888" s="181"/>
      <c r="J888" s="166"/>
      <c r="K888" s="166"/>
      <c r="L888" s="166"/>
      <c r="P888" s="220"/>
      <c r="W888" s="5"/>
      <c r="X888" s="5"/>
      <c r="AE888" s="220"/>
      <c r="AL888" s="5"/>
      <c r="AM888" s="5"/>
      <c r="AT888" s="220"/>
      <c r="BA888" s="5"/>
      <c r="BB888" s="5"/>
    </row>
    <row r="889">
      <c r="A889" s="198"/>
      <c r="B889" s="166"/>
      <c r="C889" s="166"/>
      <c r="D889" s="166"/>
      <c r="E889" s="166"/>
      <c r="F889" s="166"/>
      <c r="H889" s="181"/>
      <c r="I889" s="181"/>
      <c r="J889" s="166"/>
      <c r="K889" s="166"/>
      <c r="L889" s="166"/>
      <c r="P889" s="220"/>
      <c r="W889" s="5"/>
      <c r="X889" s="5"/>
      <c r="AE889" s="220"/>
      <c r="AL889" s="5"/>
      <c r="AM889" s="5"/>
      <c r="AT889" s="220"/>
      <c r="BA889" s="5"/>
      <c r="BB889" s="5"/>
    </row>
    <row r="890">
      <c r="A890" s="198"/>
      <c r="B890" s="166"/>
      <c r="C890" s="166"/>
      <c r="D890" s="166"/>
      <c r="E890" s="166"/>
      <c r="F890" s="166"/>
      <c r="H890" s="181"/>
      <c r="I890" s="181"/>
      <c r="J890" s="166"/>
      <c r="K890" s="166"/>
      <c r="L890" s="166"/>
      <c r="P890" s="220"/>
      <c r="W890" s="5"/>
      <c r="X890" s="5"/>
      <c r="AE890" s="220"/>
      <c r="AL890" s="5"/>
      <c r="AM890" s="5"/>
      <c r="AT890" s="220"/>
      <c r="BA890" s="5"/>
      <c r="BB890" s="5"/>
    </row>
    <row r="891">
      <c r="A891" s="198"/>
      <c r="B891" s="166"/>
      <c r="C891" s="166"/>
      <c r="D891" s="166"/>
      <c r="E891" s="166"/>
      <c r="F891" s="166"/>
      <c r="H891" s="181"/>
      <c r="I891" s="181"/>
      <c r="J891" s="166"/>
      <c r="K891" s="166"/>
      <c r="L891" s="166"/>
      <c r="P891" s="220"/>
      <c r="W891" s="5"/>
      <c r="X891" s="5"/>
      <c r="AE891" s="220"/>
      <c r="AL891" s="5"/>
      <c r="AM891" s="5"/>
      <c r="AT891" s="220"/>
      <c r="BA891" s="5"/>
      <c r="BB891" s="5"/>
    </row>
    <row r="892">
      <c r="A892" s="198"/>
      <c r="B892" s="166"/>
      <c r="C892" s="166"/>
      <c r="D892" s="166"/>
      <c r="E892" s="166"/>
      <c r="F892" s="166"/>
      <c r="H892" s="181"/>
      <c r="I892" s="181"/>
      <c r="J892" s="166"/>
      <c r="K892" s="166"/>
      <c r="L892" s="166"/>
      <c r="P892" s="220"/>
      <c r="W892" s="5"/>
      <c r="X892" s="5"/>
      <c r="AE892" s="220"/>
      <c r="AL892" s="5"/>
      <c r="AM892" s="5"/>
      <c r="AT892" s="220"/>
      <c r="BA892" s="5"/>
      <c r="BB892" s="5"/>
    </row>
    <row r="893">
      <c r="A893" s="198"/>
      <c r="B893" s="166"/>
      <c r="C893" s="166"/>
      <c r="D893" s="166"/>
      <c r="E893" s="166"/>
      <c r="F893" s="166"/>
      <c r="H893" s="181"/>
      <c r="I893" s="181"/>
      <c r="J893" s="166"/>
      <c r="K893" s="166"/>
      <c r="L893" s="166"/>
      <c r="P893" s="220"/>
      <c r="W893" s="5"/>
      <c r="X893" s="5"/>
      <c r="AE893" s="220"/>
      <c r="AL893" s="5"/>
      <c r="AM893" s="5"/>
      <c r="AT893" s="220"/>
      <c r="BA893" s="5"/>
      <c r="BB893" s="5"/>
    </row>
    <row r="894">
      <c r="A894" s="198"/>
      <c r="B894" s="166"/>
      <c r="C894" s="166"/>
      <c r="D894" s="166"/>
      <c r="E894" s="166"/>
      <c r="F894" s="166"/>
      <c r="H894" s="181"/>
      <c r="I894" s="181"/>
      <c r="J894" s="166"/>
      <c r="K894" s="166"/>
      <c r="L894" s="166"/>
      <c r="P894" s="220"/>
      <c r="W894" s="5"/>
      <c r="X894" s="5"/>
      <c r="AE894" s="220"/>
      <c r="AL894" s="5"/>
      <c r="AM894" s="5"/>
      <c r="AT894" s="220"/>
      <c r="BA894" s="5"/>
      <c r="BB894" s="5"/>
    </row>
    <row r="895">
      <c r="A895" s="198"/>
      <c r="B895" s="166"/>
      <c r="C895" s="166"/>
      <c r="D895" s="166"/>
      <c r="E895" s="166"/>
      <c r="F895" s="166"/>
      <c r="H895" s="181"/>
      <c r="I895" s="181"/>
      <c r="J895" s="166"/>
      <c r="K895" s="166"/>
      <c r="L895" s="166"/>
      <c r="P895" s="220"/>
      <c r="W895" s="5"/>
      <c r="X895" s="5"/>
      <c r="AE895" s="220"/>
      <c r="AL895" s="5"/>
      <c r="AM895" s="5"/>
      <c r="AT895" s="220"/>
      <c r="BA895" s="5"/>
      <c r="BB895" s="5"/>
    </row>
    <row r="896">
      <c r="A896" s="198"/>
      <c r="B896" s="166"/>
      <c r="C896" s="166"/>
      <c r="D896" s="166"/>
      <c r="E896" s="166"/>
      <c r="F896" s="166"/>
      <c r="H896" s="181"/>
      <c r="I896" s="181"/>
      <c r="J896" s="166"/>
      <c r="K896" s="166"/>
      <c r="L896" s="166"/>
      <c r="P896" s="220"/>
      <c r="W896" s="5"/>
      <c r="X896" s="5"/>
      <c r="AE896" s="220"/>
      <c r="AL896" s="5"/>
      <c r="AM896" s="5"/>
      <c r="AT896" s="220"/>
      <c r="BA896" s="5"/>
      <c r="BB896" s="5"/>
    </row>
    <row r="897">
      <c r="A897" s="198"/>
      <c r="B897" s="166"/>
      <c r="C897" s="166"/>
      <c r="D897" s="166"/>
      <c r="E897" s="166"/>
      <c r="F897" s="166"/>
      <c r="H897" s="181"/>
      <c r="I897" s="181"/>
      <c r="J897" s="166"/>
      <c r="K897" s="166"/>
      <c r="L897" s="166"/>
      <c r="P897" s="220"/>
      <c r="W897" s="5"/>
      <c r="X897" s="5"/>
      <c r="AE897" s="220"/>
      <c r="AL897" s="5"/>
      <c r="AM897" s="5"/>
      <c r="AT897" s="220"/>
      <c r="BA897" s="5"/>
      <c r="BB897" s="5"/>
    </row>
    <row r="898">
      <c r="A898" s="198"/>
      <c r="B898" s="166"/>
      <c r="C898" s="166"/>
      <c r="D898" s="166"/>
      <c r="E898" s="166"/>
      <c r="F898" s="166"/>
      <c r="H898" s="181"/>
      <c r="I898" s="181"/>
      <c r="J898" s="166"/>
      <c r="K898" s="166"/>
      <c r="L898" s="166"/>
      <c r="P898" s="220"/>
      <c r="W898" s="5"/>
      <c r="X898" s="5"/>
      <c r="AE898" s="220"/>
      <c r="AL898" s="5"/>
      <c r="AM898" s="5"/>
      <c r="AT898" s="220"/>
      <c r="BA898" s="5"/>
      <c r="BB898" s="5"/>
    </row>
    <row r="899">
      <c r="A899" s="198"/>
      <c r="B899" s="166"/>
      <c r="C899" s="166"/>
      <c r="D899" s="166"/>
      <c r="E899" s="166"/>
      <c r="F899" s="166"/>
      <c r="H899" s="181"/>
      <c r="I899" s="181"/>
      <c r="J899" s="166"/>
      <c r="K899" s="166"/>
      <c r="L899" s="166"/>
      <c r="P899" s="220"/>
      <c r="W899" s="5"/>
      <c r="X899" s="5"/>
      <c r="AE899" s="220"/>
      <c r="AL899" s="5"/>
      <c r="AM899" s="5"/>
      <c r="AT899" s="220"/>
      <c r="BA899" s="5"/>
      <c r="BB899" s="5"/>
    </row>
    <row r="900">
      <c r="A900" s="198"/>
      <c r="B900" s="166"/>
      <c r="C900" s="166"/>
      <c r="D900" s="166"/>
      <c r="E900" s="166"/>
      <c r="F900" s="166"/>
      <c r="H900" s="181"/>
      <c r="I900" s="181"/>
      <c r="J900" s="166"/>
      <c r="K900" s="166"/>
      <c r="L900" s="166"/>
      <c r="P900" s="220"/>
      <c r="W900" s="5"/>
      <c r="X900" s="5"/>
      <c r="AE900" s="220"/>
      <c r="AL900" s="5"/>
      <c r="AM900" s="5"/>
      <c r="AT900" s="220"/>
      <c r="BA900" s="5"/>
      <c r="BB900" s="5"/>
    </row>
    <row r="901">
      <c r="A901" s="198"/>
      <c r="B901" s="166"/>
      <c r="C901" s="166"/>
      <c r="D901" s="166"/>
      <c r="E901" s="166"/>
      <c r="F901" s="166"/>
      <c r="H901" s="181"/>
      <c r="I901" s="181"/>
      <c r="J901" s="166"/>
      <c r="K901" s="166"/>
      <c r="L901" s="166"/>
      <c r="P901" s="220"/>
      <c r="W901" s="5"/>
      <c r="X901" s="5"/>
      <c r="AE901" s="220"/>
      <c r="AL901" s="5"/>
      <c r="AM901" s="5"/>
      <c r="AT901" s="220"/>
      <c r="BA901" s="5"/>
      <c r="BB901" s="5"/>
    </row>
    <row r="902">
      <c r="A902" s="198"/>
      <c r="B902" s="166"/>
      <c r="C902" s="166"/>
      <c r="D902" s="166"/>
      <c r="E902" s="166"/>
      <c r="F902" s="166"/>
      <c r="H902" s="181"/>
      <c r="I902" s="181"/>
      <c r="J902" s="166"/>
      <c r="K902" s="166"/>
      <c r="L902" s="166"/>
      <c r="P902" s="220"/>
      <c r="W902" s="5"/>
      <c r="X902" s="5"/>
      <c r="AE902" s="220"/>
      <c r="AL902" s="5"/>
      <c r="AM902" s="5"/>
      <c r="AT902" s="220"/>
      <c r="BA902" s="5"/>
      <c r="BB902" s="5"/>
    </row>
    <row r="903">
      <c r="A903" s="198"/>
      <c r="B903" s="166"/>
      <c r="C903" s="166"/>
      <c r="D903" s="166"/>
      <c r="E903" s="166"/>
      <c r="F903" s="166"/>
      <c r="H903" s="181"/>
      <c r="I903" s="181"/>
      <c r="J903" s="166"/>
      <c r="K903" s="166"/>
      <c r="L903" s="166"/>
      <c r="P903" s="220"/>
      <c r="W903" s="5"/>
      <c r="X903" s="5"/>
      <c r="AE903" s="220"/>
      <c r="AL903" s="5"/>
      <c r="AM903" s="5"/>
      <c r="AT903" s="220"/>
      <c r="BA903" s="5"/>
      <c r="BB903" s="5"/>
    </row>
    <row r="904">
      <c r="A904" s="198"/>
      <c r="B904" s="166"/>
      <c r="C904" s="166"/>
      <c r="D904" s="166"/>
      <c r="E904" s="166"/>
      <c r="F904" s="166"/>
      <c r="H904" s="181"/>
      <c r="I904" s="181"/>
      <c r="J904" s="166"/>
      <c r="K904" s="166"/>
      <c r="L904" s="166"/>
      <c r="P904" s="220"/>
      <c r="W904" s="5"/>
      <c r="X904" s="5"/>
      <c r="AE904" s="220"/>
      <c r="AL904" s="5"/>
      <c r="AM904" s="5"/>
      <c r="AT904" s="220"/>
      <c r="BA904" s="5"/>
      <c r="BB904" s="5"/>
    </row>
    <row r="905">
      <c r="A905" s="198"/>
      <c r="B905" s="166"/>
      <c r="C905" s="166"/>
      <c r="D905" s="166"/>
      <c r="E905" s="166"/>
      <c r="F905" s="166"/>
      <c r="H905" s="181"/>
      <c r="I905" s="181"/>
      <c r="J905" s="166"/>
      <c r="K905" s="166"/>
      <c r="L905" s="166"/>
      <c r="P905" s="220"/>
      <c r="W905" s="5"/>
      <c r="X905" s="5"/>
      <c r="AE905" s="220"/>
      <c r="AL905" s="5"/>
      <c r="AM905" s="5"/>
      <c r="AT905" s="220"/>
      <c r="BA905" s="5"/>
      <c r="BB905" s="5"/>
    </row>
    <row r="906">
      <c r="A906" s="198"/>
      <c r="B906" s="166"/>
      <c r="C906" s="166"/>
      <c r="D906" s="166"/>
      <c r="E906" s="166"/>
      <c r="F906" s="166"/>
      <c r="H906" s="181"/>
      <c r="I906" s="181"/>
      <c r="J906" s="166"/>
      <c r="K906" s="166"/>
      <c r="L906" s="166"/>
      <c r="P906" s="220"/>
      <c r="W906" s="5"/>
      <c r="X906" s="5"/>
      <c r="AE906" s="220"/>
      <c r="AL906" s="5"/>
      <c r="AM906" s="5"/>
      <c r="AT906" s="220"/>
      <c r="BA906" s="5"/>
      <c r="BB906" s="5"/>
    </row>
    <row r="907">
      <c r="A907" s="198"/>
      <c r="B907" s="166"/>
      <c r="C907" s="166"/>
      <c r="D907" s="166"/>
      <c r="E907" s="166"/>
      <c r="F907" s="166"/>
      <c r="H907" s="181"/>
      <c r="I907" s="181"/>
      <c r="J907" s="166"/>
      <c r="K907" s="166"/>
      <c r="L907" s="166"/>
      <c r="P907" s="220"/>
      <c r="W907" s="5"/>
      <c r="X907" s="5"/>
      <c r="AE907" s="220"/>
      <c r="AL907" s="5"/>
      <c r="AM907" s="5"/>
      <c r="AT907" s="220"/>
      <c r="BA907" s="5"/>
      <c r="BB907" s="5"/>
    </row>
    <row r="908">
      <c r="A908" s="198"/>
      <c r="B908" s="166"/>
      <c r="C908" s="166"/>
      <c r="D908" s="166"/>
      <c r="E908" s="166"/>
      <c r="F908" s="166"/>
      <c r="H908" s="181"/>
      <c r="I908" s="181"/>
      <c r="J908" s="166"/>
      <c r="K908" s="166"/>
      <c r="L908" s="166"/>
      <c r="P908" s="220"/>
      <c r="W908" s="5"/>
      <c r="X908" s="5"/>
      <c r="AE908" s="220"/>
      <c r="AL908" s="5"/>
      <c r="AM908" s="5"/>
      <c r="AT908" s="220"/>
      <c r="BA908" s="5"/>
      <c r="BB908" s="5"/>
    </row>
    <row r="909">
      <c r="A909" s="198"/>
      <c r="B909" s="166"/>
      <c r="C909" s="166"/>
      <c r="D909" s="166"/>
      <c r="E909" s="166"/>
      <c r="F909" s="166"/>
      <c r="H909" s="181"/>
      <c r="I909" s="181"/>
      <c r="J909" s="166"/>
      <c r="K909" s="166"/>
      <c r="L909" s="166"/>
      <c r="P909" s="220"/>
      <c r="W909" s="5"/>
      <c r="X909" s="5"/>
      <c r="AE909" s="220"/>
      <c r="AL909" s="5"/>
      <c r="AM909" s="5"/>
      <c r="AT909" s="220"/>
      <c r="BA909" s="5"/>
      <c r="BB909" s="5"/>
    </row>
    <row r="910">
      <c r="A910" s="198"/>
      <c r="B910" s="166"/>
      <c r="C910" s="166"/>
      <c r="D910" s="166"/>
      <c r="E910" s="166"/>
      <c r="F910" s="166"/>
      <c r="H910" s="181"/>
      <c r="I910" s="181"/>
      <c r="J910" s="166"/>
      <c r="K910" s="166"/>
      <c r="L910" s="166"/>
      <c r="P910" s="220"/>
      <c r="W910" s="5"/>
      <c r="X910" s="5"/>
      <c r="AE910" s="220"/>
      <c r="AL910" s="5"/>
      <c r="AM910" s="5"/>
      <c r="AT910" s="220"/>
      <c r="BA910" s="5"/>
      <c r="BB910" s="5"/>
    </row>
    <row r="911">
      <c r="A911" s="198"/>
      <c r="B911" s="166"/>
      <c r="C911" s="166"/>
      <c r="D911" s="166"/>
      <c r="E911" s="166"/>
      <c r="F911" s="166"/>
      <c r="H911" s="181"/>
      <c r="I911" s="181"/>
      <c r="J911" s="166"/>
      <c r="K911" s="166"/>
      <c r="L911" s="166"/>
      <c r="P911" s="220"/>
      <c r="W911" s="5"/>
      <c r="X911" s="5"/>
      <c r="AE911" s="220"/>
      <c r="AL911" s="5"/>
      <c r="AM911" s="5"/>
      <c r="AT911" s="220"/>
      <c r="BA911" s="5"/>
      <c r="BB911" s="5"/>
    </row>
    <row r="912">
      <c r="A912" s="198"/>
      <c r="B912" s="166"/>
      <c r="C912" s="166"/>
      <c r="D912" s="166"/>
      <c r="E912" s="166"/>
      <c r="F912" s="166"/>
      <c r="H912" s="181"/>
      <c r="I912" s="181"/>
      <c r="J912" s="166"/>
      <c r="K912" s="166"/>
      <c r="L912" s="166"/>
      <c r="P912" s="220"/>
      <c r="W912" s="5"/>
      <c r="X912" s="5"/>
      <c r="AE912" s="220"/>
      <c r="AL912" s="5"/>
      <c r="AM912" s="5"/>
      <c r="AT912" s="220"/>
      <c r="BA912" s="5"/>
      <c r="BB912" s="5"/>
    </row>
    <row r="913">
      <c r="A913" s="198"/>
      <c r="B913" s="166"/>
      <c r="C913" s="166"/>
      <c r="D913" s="166"/>
      <c r="E913" s="166"/>
      <c r="F913" s="166"/>
      <c r="H913" s="181"/>
      <c r="I913" s="181"/>
      <c r="J913" s="166"/>
      <c r="K913" s="166"/>
      <c r="L913" s="166"/>
      <c r="P913" s="220"/>
      <c r="W913" s="5"/>
      <c r="X913" s="5"/>
      <c r="AE913" s="220"/>
      <c r="AL913" s="5"/>
      <c r="AM913" s="5"/>
      <c r="AT913" s="220"/>
      <c r="BA913" s="5"/>
      <c r="BB913" s="5"/>
    </row>
    <row r="914">
      <c r="A914" s="198"/>
      <c r="B914" s="166"/>
      <c r="C914" s="166"/>
      <c r="D914" s="166"/>
      <c r="E914" s="166"/>
      <c r="F914" s="166"/>
      <c r="H914" s="181"/>
      <c r="I914" s="181"/>
      <c r="J914" s="166"/>
      <c r="K914" s="166"/>
      <c r="L914" s="166"/>
      <c r="P914" s="220"/>
      <c r="W914" s="5"/>
      <c r="X914" s="5"/>
      <c r="AE914" s="220"/>
      <c r="AL914" s="5"/>
      <c r="AM914" s="5"/>
      <c r="AT914" s="220"/>
      <c r="BA914" s="5"/>
      <c r="BB914" s="5"/>
    </row>
    <row r="915">
      <c r="A915" s="198"/>
      <c r="B915" s="166"/>
      <c r="C915" s="166"/>
      <c r="D915" s="166"/>
      <c r="E915" s="166"/>
      <c r="F915" s="166"/>
      <c r="H915" s="181"/>
      <c r="I915" s="181"/>
      <c r="J915" s="166"/>
      <c r="K915" s="166"/>
      <c r="L915" s="166"/>
      <c r="P915" s="220"/>
      <c r="W915" s="5"/>
      <c r="X915" s="5"/>
      <c r="AE915" s="220"/>
      <c r="AL915" s="5"/>
      <c r="AM915" s="5"/>
      <c r="AT915" s="220"/>
      <c r="BA915" s="5"/>
      <c r="BB915" s="5"/>
    </row>
    <row r="916">
      <c r="A916" s="198"/>
      <c r="B916" s="166"/>
      <c r="C916" s="166"/>
      <c r="D916" s="166"/>
      <c r="E916" s="166"/>
      <c r="F916" s="166"/>
      <c r="H916" s="181"/>
      <c r="I916" s="181"/>
      <c r="J916" s="166"/>
      <c r="K916" s="166"/>
      <c r="L916" s="166"/>
      <c r="P916" s="220"/>
      <c r="W916" s="5"/>
      <c r="X916" s="5"/>
      <c r="AE916" s="220"/>
      <c r="AL916" s="5"/>
      <c r="AM916" s="5"/>
      <c r="AT916" s="220"/>
      <c r="BA916" s="5"/>
      <c r="BB916" s="5"/>
    </row>
    <row r="917">
      <c r="A917" s="198"/>
      <c r="B917" s="166"/>
      <c r="C917" s="166"/>
      <c r="D917" s="166"/>
      <c r="E917" s="166"/>
      <c r="F917" s="166"/>
      <c r="H917" s="181"/>
      <c r="I917" s="181"/>
      <c r="J917" s="166"/>
      <c r="K917" s="166"/>
      <c r="L917" s="166"/>
      <c r="P917" s="220"/>
      <c r="W917" s="5"/>
      <c r="X917" s="5"/>
      <c r="AE917" s="220"/>
      <c r="AL917" s="5"/>
      <c r="AM917" s="5"/>
      <c r="AT917" s="220"/>
      <c r="BA917" s="5"/>
      <c r="BB917" s="5"/>
    </row>
    <row r="918">
      <c r="A918" s="198"/>
      <c r="B918" s="166"/>
      <c r="C918" s="166"/>
      <c r="D918" s="166"/>
      <c r="E918" s="166"/>
      <c r="F918" s="166"/>
      <c r="H918" s="181"/>
      <c r="I918" s="181"/>
      <c r="J918" s="166"/>
      <c r="K918" s="166"/>
      <c r="L918" s="166"/>
      <c r="P918" s="220"/>
      <c r="W918" s="5"/>
      <c r="X918" s="5"/>
      <c r="AE918" s="220"/>
      <c r="AL918" s="5"/>
      <c r="AM918" s="5"/>
      <c r="AT918" s="220"/>
      <c r="BA918" s="5"/>
      <c r="BB918" s="5"/>
    </row>
    <row r="919">
      <c r="A919" s="198"/>
      <c r="B919" s="166"/>
      <c r="C919" s="166"/>
      <c r="D919" s="166"/>
      <c r="E919" s="166"/>
      <c r="F919" s="166"/>
      <c r="H919" s="181"/>
      <c r="I919" s="181"/>
      <c r="J919" s="166"/>
      <c r="K919" s="166"/>
      <c r="L919" s="166"/>
      <c r="P919" s="220"/>
      <c r="W919" s="5"/>
      <c r="X919" s="5"/>
      <c r="AE919" s="220"/>
      <c r="AL919" s="5"/>
      <c r="AM919" s="5"/>
      <c r="AT919" s="220"/>
      <c r="BA919" s="5"/>
      <c r="BB919" s="5"/>
    </row>
    <row r="920">
      <c r="A920" s="198"/>
      <c r="B920" s="166"/>
      <c r="C920" s="166"/>
      <c r="D920" s="166"/>
      <c r="E920" s="166"/>
      <c r="F920" s="166"/>
      <c r="H920" s="181"/>
      <c r="I920" s="181"/>
      <c r="J920" s="166"/>
      <c r="K920" s="166"/>
      <c r="L920" s="166"/>
      <c r="P920" s="220"/>
      <c r="W920" s="5"/>
      <c r="X920" s="5"/>
      <c r="AE920" s="220"/>
      <c r="AL920" s="5"/>
      <c r="AM920" s="5"/>
      <c r="AT920" s="220"/>
      <c r="BA920" s="5"/>
      <c r="BB920" s="5"/>
    </row>
    <row r="921">
      <c r="A921" s="198"/>
      <c r="B921" s="166"/>
      <c r="C921" s="166"/>
      <c r="D921" s="166"/>
      <c r="E921" s="166"/>
      <c r="F921" s="166"/>
      <c r="H921" s="181"/>
      <c r="I921" s="181"/>
      <c r="J921" s="166"/>
      <c r="K921" s="166"/>
      <c r="L921" s="166"/>
      <c r="P921" s="220"/>
      <c r="W921" s="5"/>
      <c r="X921" s="5"/>
      <c r="AE921" s="220"/>
      <c r="AL921" s="5"/>
      <c r="AM921" s="5"/>
      <c r="AT921" s="220"/>
      <c r="BA921" s="5"/>
      <c r="BB921" s="5"/>
    </row>
    <row r="922">
      <c r="A922" s="198"/>
      <c r="B922" s="166"/>
      <c r="C922" s="166"/>
      <c r="D922" s="166"/>
      <c r="E922" s="166"/>
      <c r="F922" s="166"/>
      <c r="H922" s="181"/>
      <c r="I922" s="181"/>
      <c r="J922" s="166"/>
      <c r="K922" s="166"/>
      <c r="L922" s="166"/>
      <c r="P922" s="220"/>
      <c r="W922" s="5"/>
      <c r="X922" s="5"/>
      <c r="AE922" s="220"/>
      <c r="AL922" s="5"/>
      <c r="AM922" s="5"/>
      <c r="AT922" s="220"/>
      <c r="BA922" s="5"/>
      <c r="BB922" s="5"/>
    </row>
    <row r="923">
      <c r="A923" s="198"/>
      <c r="B923" s="166"/>
      <c r="C923" s="166"/>
      <c r="D923" s="166"/>
      <c r="E923" s="166"/>
      <c r="F923" s="166"/>
      <c r="H923" s="181"/>
      <c r="I923" s="181"/>
      <c r="J923" s="166"/>
      <c r="K923" s="166"/>
      <c r="L923" s="166"/>
      <c r="P923" s="220"/>
      <c r="W923" s="5"/>
      <c r="X923" s="5"/>
      <c r="AE923" s="220"/>
      <c r="AL923" s="5"/>
      <c r="AM923" s="5"/>
      <c r="AT923" s="220"/>
      <c r="BA923" s="5"/>
      <c r="BB923" s="5"/>
    </row>
    <row r="924">
      <c r="A924" s="198"/>
      <c r="B924" s="166"/>
      <c r="C924" s="166"/>
      <c r="D924" s="166"/>
      <c r="E924" s="166"/>
      <c r="F924" s="166"/>
      <c r="H924" s="181"/>
      <c r="I924" s="181"/>
      <c r="J924" s="166"/>
      <c r="K924" s="166"/>
      <c r="L924" s="166"/>
      <c r="P924" s="220"/>
      <c r="W924" s="5"/>
      <c r="X924" s="5"/>
      <c r="AE924" s="220"/>
      <c r="AL924" s="5"/>
      <c r="AM924" s="5"/>
      <c r="AT924" s="220"/>
      <c r="BA924" s="5"/>
      <c r="BB924" s="5"/>
    </row>
    <row r="925">
      <c r="A925" s="198"/>
      <c r="B925" s="166"/>
      <c r="C925" s="166"/>
      <c r="D925" s="166"/>
      <c r="E925" s="166"/>
      <c r="F925" s="166"/>
      <c r="H925" s="181"/>
      <c r="I925" s="181"/>
      <c r="J925" s="166"/>
      <c r="K925" s="166"/>
      <c r="L925" s="166"/>
      <c r="P925" s="220"/>
      <c r="W925" s="5"/>
      <c r="X925" s="5"/>
      <c r="AE925" s="220"/>
      <c r="AL925" s="5"/>
      <c r="AM925" s="5"/>
      <c r="AT925" s="220"/>
      <c r="BA925" s="5"/>
      <c r="BB925" s="5"/>
    </row>
    <row r="926">
      <c r="A926" s="198"/>
      <c r="B926" s="166"/>
      <c r="C926" s="166"/>
      <c r="D926" s="166"/>
      <c r="E926" s="166"/>
      <c r="F926" s="166"/>
      <c r="H926" s="181"/>
      <c r="I926" s="181"/>
      <c r="J926" s="166"/>
      <c r="K926" s="166"/>
      <c r="L926" s="166"/>
      <c r="P926" s="220"/>
      <c r="W926" s="5"/>
      <c r="X926" s="5"/>
      <c r="AE926" s="220"/>
      <c r="AL926" s="5"/>
      <c r="AM926" s="5"/>
      <c r="AT926" s="220"/>
      <c r="BA926" s="5"/>
      <c r="BB926" s="5"/>
    </row>
    <row r="927">
      <c r="A927" s="198"/>
      <c r="B927" s="166"/>
      <c r="C927" s="166"/>
      <c r="D927" s="166"/>
      <c r="E927" s="166"/>
      <c r="F927" s="166"/>
      <c r="H927" s="181"/>
      <c r="I927" s="181"/>
      <c r="J927" s="166"/>
      <c r="K927" s="166"/>
      <c r="L927" s="166"/>
      <c r="P927" s="220"/>
      <c r="W927" s="5"/>
      <c r="X927" s="5"/>
      <c r="AE927" s="220"/>
      <c r="AL927" s="5"/>
      <c r="AM927" s="5"/>
      <c r="AT927" s="220"/>
      <c r="BA927" s="5"/>
      <c r="BB927" s="5"/>
    </row>
    <row r="928">
      <c r="A928" s="198"/>
      <c r="B928" s="166"/>
      <c r="C928" s="166"/>
      <c r="D928" s="166"/>
      <c r="E928" s="166"/>
      <c r="F928" s="166"/>
      <c r="H928" s="181"/>
      <c r="I928" s="181"/>
      <c r="J928" s="166"/>
      <c r="K928" s="166"/>
      <c r="L928" s="166"/>
      <c r="P928" s="220"/>
      <c r="W928" s="5"/>
      <c r="X928" s="5"/>
      <c r="AE928" s="220"/>
      <c r="AL928" s="5"/>
      <c r="AM928" s="5"/>
      <c r="AT928" s="220"/>
      <c r="BA928" s="5"/>
      <c r="BB928" s="5"/>
    </row>
    <row r="929">
      <c r="A929" s="198"/>
      <c r="B929" s="166"/>
      <c r="C929" s="166"/>
      <c r="D929" s="166"/>
      <c r="E929" s="166"/>
      <c r="F929" s="166"/>
      <c r="H929" s="181"/>
      <c r="I929" s="181"/>
      <c r="J929" s="166"/>
      <c r="K929" s="166"/>
      <c r="L929" s="166"/>
      <c r="P929" s="220"/>
      <c r="W929" s="5"/>
      <c r="X929" s="5"/>
      <c r="AE929" s="220"/>
      <c r="AL929" s="5"/>
      <c r="AM929" s="5"/>
      <c r="AT929" s="220"/>
      <c r="BA929" s="5"/>
      <c r="BB929" s="5"/>
    </row>
    <row r="930">
      <c r="A930" s="198"/>
      <c r="B930" s="166"/>
      <c r="C930" s="166"/>
      <c r="D930" s="166"/>
      <c r="E930" s="166"/>
      <c r="F930" s="166"/>
      <c r="H930" s="181"/>
      <c r="I930" s="181"/>
      <c r="J930" s="166"/>
      <c r="K930" s="166"/>
      <c r="L930" s="166"/>
      <c r="P930" s="220"/>
      <c r="W930" s="5"/>
      <c r="X930" s="5"/>
      <c r="AE930" s="220"/>
      <c r="AL930" s="5"/>
      <c r="AM930" s="5"/>
      <c r="AT930" s="220"/>
      <c r="BA930" s="5"/>
      <c r="BB930" s="5"/>
    </row>
    <row r="931">
      <c r="A931" s="198"/>
      <c r="B931" s="166"/>
      <c r="C931" s="166"/>
      <c r="D931" s="166"/>
      <c r="E931" s="166"/>
      <c r="F931" s="166"/>
      <c r="H931" s="181"/>
      <c r="I931" s="181"/>
      <c r="J931" s="166"/>
      <c r="K931" s="166"/>
      <c r="L931" s="166"/>
      <c r="P931" s="220"/>
      <c r="W931" s="5"/>
      <c r="X931" s="5"/>
      <c r="AE931" s="220"/>
      <c r="AL931" s="5"/>
      <c r="AM931" s="5"/>
      <c r="AT931" s="220"/>
      <c r="BA931" s="5"/>
      <c r="BB931" s="5"/>
    </row>
    <row r="932">
      <c r="A932" s="198"/>
      <c r="B932" s="166"/>
      <c r="C932" s="166"/>
      <c r="D932" s="166"/>
      <c r="E932" s="166"/>
      <c r="F932" s="166"/>
      <c r="H932" s="181"/>
      <c r="I932" s="181"/>
      <c r="J932" s="166"/>
      <c r="K932" s="166"/>
      <c r="L932" s="166"/>
      <c r="P932" s="220"/>
      <c r="W932" s="5"/>
      <c r="X932" s="5"/>
      <c r="AE932" s="220"/>
      <c r="AL932" s="5"/>
      <c r="AM932" s="5"/>
      <c r="AT932" s="220"/>
      <c r="BA932" s="5"/>
      <c r="BB932" s="5"/>
    </row>
    <row r="933">
      <c r="A933" s="198"/>
      <c r="B933" s="166"/>
      <c r="C933" s="166"/>
      <c r="D933" s="166"/>
      <c r="E933" s="166"/>
      <c r="F933" s="166"/>
      <c r="H933" s="181"/>
      <c r="I933" s="181"/>
      <c r="J933" s="166"/>
      <c r="K933" s="166"/>
      <c r="L933" s="166"/>
      <c r="P933" s="220"/>
      <c r="W933" s="5"/>
      <c r="X933" s="5"/>
      <c r="AE933" s="220"/>
      <c r="AL933" s="5"/>
      <c r="AM933" s="5"/>
      <c r="AT933" s="220"/>
      <c r="BA933" s="5"/>
      <c r="BB933" s="5"/>
    </row>
    <row r="934">
      <c r="A934" s="198"/>
      <c r="B934" s="166"/>
      <c r="C934" s="166"/>
      <c r="D934" s="166"/>
      <c r="E934" s="166"/>
      <c r="F934" s="166"/>
      <c r="H934" s="181"/>
      <c r="I934" s="181"/>
      <c r="J934" s="166"/>
      <c r="K934" s="166"/>
      <c r="L934" s="166"/>
      <c r="P934" s="220"/>
      <c r="W934" s="5"/>
      <c r="X934" s="5"/>
      <c r="AE934" s="220"/>
      <c r="AL934" s="5"/>
      <c r="AM934" s="5"/>
      <c r="AT934" s="220"/>
      <c r="BA934" s="5"/>
      <c r="BB934" s="5"/>
    </row>
    <row r="935">
      <c r="A935" s="198"/>
      <c r="B935" s="166"/>
      <c r="C935" s="166"/>
      <c r="D935" s="166"/>
      <c r="E935" s="166"/>
      <c r="F935" s="166"/>
      <c r="H935" s="181"/>
      <c r="I935" s="181"/>
      <c r="J935" s="166"/>
      <c r="K935" s="166"/>
      <c r="L935" s="166"/>
      <c r="P935" s="220"/>
      <c r="W935" s="5"/>
      <c r="X935" s="5"/>
      <c r="AE935" s="220"/>
      <c r="AL935" s="5"/>
      <c r="AM935" s="5"/>
      <c r="AT935" s="220"/>
      <c r="BA935" s="5"/>
      <c r="BB935" s="5"/>
    </row>
    <row r="936">
      <c r="A936" s="198"/>
      <c r="B936" s="166"/>
      <c r="C936" s="166"/>
      <c r="D936" s="166"/>
      <c r="E936" s="166"/>
      <c r="F936" s="166"/>
      <c r="H936" s="181"/>
      <c r="I936" s="181"/>
      <c r="J936" s="166"/>
      <c r="K936" s="166"/>
      <c r="L936" s="166"/>
      <c r="P936" s="220"/>
      <c r="W936" s="5"/>
      <c r="X936" s="5"/>
      <c r="AE936" s="220"/>
      <c r="AL936" s="5"/>
      <c r="AM936" s="5"/>
      <c r="AT936" s="220"/>
      <c r="BA936" s="5"/>
      <c r="BB936" s="5"/>
    </row>
    <row r="937">
      <c r="A937" s="198"/>
      <c r="B937" s="166"/>
      <c r="C937" s="166"/>
      <c r="D937" s="166"/>
      <c r="E937" s="166"/>
      <c r="F937" s="166"/>
      <c r="H937" s="181"/>
      <c r="I937" s="181"/>
      <c r="J937" s="166"/>
      <c r="K937" s="166"/>
      <c r="L937" s="166"/>
      <c r="P937" s="220"/>
      <c r="W937" s="5"/>
      <c r="X937" s="5"/>
      <c r="AE937" s="220"/>
      <c r="AL937" s="5"/>
      <c r="AM937" s="5"/>
      <c r="AT937" s="220"/>
      <c r="BA937" s="5"/>
      <c r="BB937" s="5"/>
    </row>
    <row r="938">
      <c r="A938" s="198"/>
      <c r="B938" s="166"/>
      <c r="C938" s="166"/>
      <c r="D938" s="166"/>
      <c r="E938" s="166"/>
      <c r="F938" s="166"/>
      <c r="H938" s="181"/>
      <c r="I938" s="181"/>
      <c r="J938" s="166"/>
      <c r="K938" s="166"/>
      <c r="L938" s="166"/>
      <c r="P938" s="220"/>
      <c r="W938" s="5"/>
      <c r="X938" s="5"/>
      <c r="AE938" s="220"/>
      <c r="AL938" s="5"/>
      <c r="AM938" s="5"/>
      <c r="AT938" s="220"/>
      <c r="BA938" s="5"/>
      <c r="BB938" s="5"/>
    </row>
    <row r="939">
      <c r="A939" s="198"/>
      <c r="B939" s="166"/>
      <c r="C939" s="166"/>
      <c r="D939" s="166"/>
      <c r="E939" s="166"/>
      <c r="F939" s="166"/>
      <c r="H939" s="181"/>
      <c r="I939" s="181"/>
      <c r="J939" s="166"/>
      <c r="K939" s="166"/>
      <c r="L939" s="166"/>
      <c r="P939" s="220"/>
      <c r="W939" s="5"/>
      <c r="X939" s="5"/>
      <c r="AE939" s="220"/>
      <c r="AL939" s="5"/>
      <c r="AM939" s="5"/>
      <c r="AT939" s="220"/>
      <c r="BA939" s="5"/>
      <c r="BB939" s="5"/>
    </row>
    <row r="940">
      <c r="A940" s="198"/>
      <c r="B940" s="166"/>
      <c r="C940" s="166"/>
      <c r="D940" s="166"/>
      <c r="E940" s="166"/>
      <c r="F940" s="166"/>
      <c r="H940" s="181"/>
      <c r="I940" s="181"/>
      <c r="J940" s="166"/>
      <c r="K940" s="166"/>
      <c r="L940" s="166"/>
      <c r="P940" s="220"/>
      <c r="W940" s="5"/>
      <c r="X940" s="5"/>
      <c r="AE940" s="220"/>
      <c r="AL940" s="5"/>
      <c r="AM940" s="5"/>
      <c r="AT940" s="220"/>
      <c r="BA940" s="5"/>
      <c r="BB940" s="5"/>
    </row>
    <row r="941">
      <c r="A941" s="198"/>
      <c r="B941" s="166"/>
      <c r="C941" s="166"/>
      <c r="D941" s="166"/>
      <c r="E941" s="166"/>
      <c r="F941" s="166"/>
      <c r="H941" s="181"/>
      <c r="I941" s="181"/>
      <c r="J941" s="166"/>
      <c r="K941" s="166"/>
      <c r="L941" s="166"/>
      <c r="P941" s="220"/>
      <c r="W941" s="5"/>
      <c r="X941" s="5"/>
      <c r="AE941" s="220"/>
      <c r="AL941" s="5"/>
      <c r="AM941" s="5"/>
      <c r="AT941" s="220"/>
      <c r="BA941" s="5"/>
      <c r="BB941" s="5"/>
    </row>
    <row r="942">
      <c r="A942" s="198"/>
      <c r="B942" s="166"/>
      <c r="C942" s="166"/>
      <c r="D942" s="166"/>
      <c r="E942" s="166"/>
      <c r="F942" s="166"/>
      <c r="H942" s="181"/>
      <c r="I942" s="181"/>
      <c r="J942" s="166"/>
      <c r="K942" s="166"/>
      <c r="L942" s="166"/>
      <c r="P942" s="220"/>
      <c r="W942" s="5"/>
      <c r="X942" s="5"/>
      <c r="AE942" s="220"/>
      <c r="AL942" s="5"/>
      <c r="AM942" s="5"/>
      <c r="AT942" s="220"/>
      <c r="BA942" s="5"/>
      <c r="BB942" s="5"/>
    </row>
    <row r="943">
      <c r="A943" s="198"/>
      <c r="B943" s="166"/>
      <c r="C943" s="166"/>
      <c r="D943" s="166"/>
      <c r="E943" s="166"/>
      <c r="F943" s="166"/>
      <c r="H943" s="181"/>
      <c r="I943" s="181"/>
      <c r="J943" s="166"/>
      <c r="K943" s="166"/>
      <c r="L943" s="166"/>
      <c r="P943" s="220"/>
      <c r="W943" s="5"/>
      <c r="X943" s="5"/>
      <c r="AE943" s="220"/>
      <c r="AL943" s="5"/>
      <c r="AM943" s="5"/>
      <c r="AT943" s="220"/>
      <c r="BA943" s="5"/>
      <c r="BB943" s="5"/>
    </row>
    <row r="944">
      <c r="A944" s="198"/>
      <c r="B944" s="166"/>
      <c r="C944" s="166"/>
      <c r="D944" s="166"/>
      <c r="E944" s="166"/>
      <c r="F944" s="166"/>
      <c r="H944" s="181"/>
      <c r="I944" s="181"/>
      <c r="J944" s="166"/>
      <c r="K944" s="166"/>
      <c r="L944" s="166"/>
      <c r="P944" s="220"/>
      <c r="W944" s="5"/>
      <c r="X944" s="5"/>
      <c r="AE944" s="220"/>
      <c r="AL944" s="5"/>
      <c r="AM944" s="5"/>
      <c r="AT944" s="220"/>
      <c r="BA944" s="5"/>
      <c r="BB944" s="5"/>
    </row>
    <row r="945">
      <c r="A945" s="198"/>
      <c r="B945" s="166"/>
      <c r="C945" s="166"/>
      <c r="D945" s="166"/>
      <c r="E945" s="166"/>
      <c r="F945" s="166"/>
      <c r="H945" s="181"/>
      <c r="I945" s="181"/>
      <c r="J945" s="166"/>
      <c r="K945" s="166"/>
      <c r="L945" s="166"/>
      <c r="P945" s="220"/>
      <c r="W945" s="5"/>
      <c r="X945" s="5"/>
      <c r="AE945" s="220"/>
      <c r="AL945" s="5"/>
      <c r="AM945" s="5"/>
      <c r="AT945" s="220"/>
      <c r="BA945" s="5"/>
      <c r="BB945" s="5"/>
    </row>
    <row r="946">
      <c r="A946" s="198"/>
      <c r="B946" s="166"/>
      <c r="C946" s="166"/>
      <c r="D946" s="166"/>
      <c r="E946" s="166"/>
      <c r="F946" s="166"/>
      <c r="H946" s="181"/>
      <c r="I946" s="181"/>
      <c r="J946" s="166"/>
      <c r="K946" s="166"/>
      <c r="L946" s="166"/>
      <c r="P946" s="220"/>
      <c r="W946" s="5"/>
      <c r="X946" s="5"/>
      <c r="AE946" s="220"/>
      <c r="AL946" s="5"/>
      <c r="AM946" s="5"/>
      <c r="AT946" s="220"/>
      <c r="BA946" s="5"/>
      <c r="BB946" s="5"/>
    </row>
    <row r="947">
      <c r="A947" s="198"/>
      <c r="B947" s="166"/>
      <c r="C947" s="166"/>
      <c r="D947" s="166"/>
      <c r="E947" s="166"/>
      <c r="F947" s="166"/>
      <c r="H947" s="181"/>
      <c r="I947" s="181"/>
      <c r="J947" s="166"/>
      <c r="K947" s="166"/>
      <c r="L947" s="166"/>
      <c r="P947" s="220"/>
      <c r="W947" s="5"/>
      <c r="X947" s="5"/>
      <c r="AE947" s="220"/>
      <c r="AL947" s="5"/>
      <c r="AM947" s="5"/>
      <c r="AT947" s="220"/>
      <c r="BA947" s="5"/>
      <c r="BB947" s="5"/>
    </row>
    <row r="948">
      <c r="A948" s="198"/>
      <c r="B948" s="166"/>
      <c r="C948" s="166"/>
      <c r="D948" s="166"/>
      <c r="E948" s="166"/>
      <c r="F948" s="166"/>
      <c r="H948" s="181"/>
      <c r="I948" s="181"/>
      <c r="J948" s="166"/>
      <c r="K948" s="166"/>
      <c r="L948" s="166"/>
      <c r="P948" s="220"/>
      <c r="W948" s="5"/>
      <c r="X948" s="5"/>
      <c r="AE948" s="220"/>
      <c r="AL948" s="5"/>
      <c r="AM948" s="5"/>
      <c r="AT948" s="220"/>
      <c r="BA948" s="5"/>
      <c r="BB948" s="5"/>
    </row>
    <row r="949">
      <c r="A949" s="198"/>
      <c r="B949" s="166"/>
      <c r="C949" s="166"/>
      <c r="D949" s="166"/>
      <c r="E949" s="166"/>
      <c r="F949" s="166"/>
      <c r="H949" s="181"/>
      <c r="I949" s="181"/>
      <c r="J949" s="166"/>
      <c r="K949" s="166"/>
      <c r="L949" s="166"/>
      <c r="P949" s="220"/>
      <c r="W949" s="5"/>
      <c r="X949" s="5"/>
      <c r="AE949" s="220"/>
      <c r="AL949" s="5"/>
      <c r="AM949" s="5"/>
      <c r="AT949" s="220"/>
      <c r="BA949" s="5"/>
      <c r="BB949" s="5"/>
    </row>
    <row r="950">
      <c r="A950" s="198"/>
      <c r="B950" s="166"/>
      <c r="C950" s="166"/>
      <c r="D950" s="166"/>
      <c r="E950" s="166"/>
      <c r="F950" s="166"/>
      <c r="H950" s="181"/>
      <c r="I950" s="181"/>
      <c r="J950" s="166"/>
      <c r="K950" s="166"/>
      <c r="L950" s="166"/>
      <c r="P950" s="220"/>
      <c r="W950" s="5"/>
      <c r="X950" s="5"/>
      <c r="AE950" s="220"/>
      <c r="AL950" s="5"/>
      <c r="AM950" s="5"/>
      <c r="AT950" s="220"/>
      <c r="BA950" s="5"/>
      <c r="BB950" s="5"/>
    </row>
    <row r="951">
      <c r="A951" s="198"/>
      <c r="B951" s="166"/>
      <c r="C951" s="166"/>
      <c r="D951" s="166"/>
      <c r="E951" s="166"/>
      <c r="F951" s="166"/>
      <c r="H951" s="181"/>
      <c r="I951" s="181"/>
      <c r="J951" s="166"/>
      <c r="K951" s="166"/>
      <c r="L951" s="166"/>
      <c r="P951" s="220"/>
      <c r="W951" s="5"/>
      <c r="X951" s="5"/>
      <c r="AE951" s="220"/>
      <c r="AL951" s="5"/>
      <c r="AM951" s="5"/>
      <c r="AT951" s="220"/>
      <c r="BA951" s="5"/>
      <c r="BB951" s="5"/>
    </row>
    <row r="952">
      <c r="A952" s="198"/>
      <c r="B952" s="166"/>
      <c r="C952" s="166"/>
      <c r="D952" s="166"/>
      <c r="E952" s="166"/>
      <c r="F952" s="166"/>
      <c r="H952" s="181"/>
      <c r="I952" s="181"/>
      <c r="J952" s="166"/>
      <c r="K952" s="166"/>
      <c r="L952" s="166"/>
      <c r="P952" s="220"/>
      <c r="W952" s="5"/>
      <c r="X952" s="5"/>
      <c r="AE952" s="220"/>
      <c r="AL952" s="5"/>
      <c r="AM952" s="5"/>
      <c r="AT952" s="220"/>
      <c r="BA952" s="5"/>
      <c r="BB952" s="5"/>
    </row>
    <row r="953">
      <c r="A953" s="198"/>
      <c r="B953" s="166"/>
      <c r="C953" s="166"/>
      <c r="D953" s="166"/>
      <c r="E953" s="166"/>
      <c r="F953" s="166"/>
      <c r="H953" s="181"/>
      <c r="I953" s="181"/>
      <c r="J953" s="166"/>
      <c r="K953" s="166"/>
      <c r="L953" s="166"/>
      <c r="P953" s="220"/>
      <c r="W953" s="5"/>
      <c r="X953" s="5"/>
      <c r="AE953" s="220"/>
      <c r="AL953" s="5"/>
      <c r="AM953" s="5"/>
      <c r="AT953" s="220"/>
      <c r="BA953" s="5"/>
      <c r="BB953" s="5"/>
    </row>
    <row r="954">
      <c r="A954" s="198"/>
      <c r="B954" s="166"/>
      <c r="C954" s="166"/>
      <c r="D954" s="166"/>
      <c r="E954" s="166"/>
      <c r="F954" s="166"/>
      <c r="H954" s="181"/>
      <c r="I954" s="181"/>
      <c r="J954" s="166"/>
      <c r="K954" s="166"/>
      <c r="L954" s="166"/>
      <c r="P954" s="220"/>
      <c r="W954" s="5"/>
      <c r="X954" s="5"/>
      <c r="AE954" s="220"/>
      <c r="AL954" s="5"/>
      <c r="AM954" s="5"/>
      <c r="AT954" s="220"/>
      <c r="BA954" s="5"/>
      <c r="BB954" s="5"/>
    </row>
    <row r="955">
      <c r="A955" s="198"/>
      <c r="B955" s="166"/>
      <c r="C955" s="166"/>
      <c r="D955" s="166"/>
      <c r="E955" s="166"/>
      <c r="F955" s="166"/>
      <c r="H955" s="181"/>
      <c r="I955" s="181"/>
      <c r="J955" s="166"/>
      <c r="K955" s="166"/>
      <c r="L955" s="166"/>
      <c r="P955" s="220"/>
      <c r="W955" s="5"/>
      <c r="X955" s="5"/>
      <c r="AE955" s="220"/>
      <c r="AL955" s="5"/>
      <c r="AM955" s="5"/>
      <c r="AT955" s="220"/>
      <c r="BA955" s="5"/>
      <c r="BB955" s="5"/>
    </row>
    <row r="956">
      <c r="A956" s="198"/>
      <c r="B956" s="166"/>
      <c r="C956" s="166"/>
      <c r="D956" s="166"/>
      <c r="E956" s="166"/>
      <c r="F956" s="166"/>
      <c r="H956" s="181"/>
      <c r="I956" s="181"/>
      <c r="J956" s="166"/>
      <c r="K956" s="166"/>
      <c r="L956" s="166"/>
      <c r="P956" s="220"/>
      <c r="W956" s="5"/>
      <c r="X956" s="5"/>
      <c r="AE956" s="220"/>
      <c r="AL956" s="5"/>
      <c r="AM956" s="5"/>
      <c r="AT956" s="220"/>
      <c r="BA956" s="5"/>
      <c r="BB956" s="5"/>
    </row>
    <row r="957">
      <c r="A957" s="198"/>
      <c r="B957" s="166"/>
      <c r="C957" s="166"/>
      <c r="D957" s="166"/>
      <c r="E957" s="166"/>
      <c r="F957" s="166"/>
      <c r="H957" s="181"/>
      <c r="I957" s="181"/>
      <c r="J957" s="166"/>
      <c r="K957" s="166"/>
      <c r="L957" s="166"/>
      <c r="P957" s="220"/>
      <c r="W957" s="5"/>
      <c r="X957" s="5"/>
      <c r="AE957" s="220"/>
      <c r="AL957" s="5"/>
      <c r="AM957" s="5"/>
      <c r="AT957" s="220"/>
      <c r="BA957" s="5"/>
      <c r="BB957" s="5"/>
    </row>
    <row r="958">
      <c r="A958" s="198"/>
      <c r="B958" s="166"/>
      <c r="C958" s="166"/>
      <c r="D958" s="166"/>
      <c r="E958" s="166"/>
      <c r="F958" s="166"/>
      <c r="H958" s="181"/>
      <c r="I958" s="181"/>
      <c r="J958" s="166"/>
      <c r="K958" s="166"/>
      <c r="L958" s="166"/>
      <c r="P958" s="220"/>
      <c r="W958" s="5"/>
      <c r="X958" s="5"/>
      <c r="AE958" s="220"/>
      <c r="AL958" s="5"/>
      <c r="AM958" s="5"/>
      <c r="AT958" s="220"/>
      <c r="BA958" s="5"/>
      <c r="BB958" s="5"/>
    </row>
    <row r="959">
      <c r="A959" s="198"/>
      <c r="B959" s="166"/>
      <c r="C959" s="166"/>
      <c r="D959" s="166"/>
      <c r="E959" s="166"/>
      <c r="F959" s="166"/>
      <c r="H959" s="181"/>
      <c r="I959" s="181"/>
      <c r="J959" s="166"/>
      <c r="K959" s="166"/>
      <c r="L959" s="166"/>
      <c r="P959" s="220"/>
      <c r="W959" s="5"/>
      <c r="X959" s="5"/>
      <c r="AE959" s="220"/>
      <c r="AL959" s="5"/>
      <c r="AM959" s="5"/>
      <c r="AT959" s="220"/>
      <c r="BA959" s="5"/>
      <c r="BB959" s="5"/>
    </row>
    <row r="960">
      <c r="A960" s="198"/>
      <c r="B960" s="166"/>
      <c r="C960" s="166"/>
      <c r="D960" s="166"/>
      <c r="E960" s="166"/>
      <c r="F960" s="166"/>
      <c r="H960" s="181"/>
      <c r="I960" s="181"/>
      <c r="J960" s="166"/>
      <c r="K960" s="166"/>
      <c r="L960" s="166"/>
      <c r="P960" s="220"/>
      <c r="W960" s="5"/>
      <c r="X960" s="5"/>
      <c r="AE960" s="220"/>
      <c r="AL960" s="5"/>
      <c r="AM960" s="5"/>
      <c r="AT960" s="220"/>
      <c r="BA960" s="5"/>
      <c r="BB960" s="5"/>
    </row>
    <row r="961">
      <c r="A961" s="198"/>
      <c r="B961" s="166"/>
      <c r="C961" s="166"/>
      <c r="D961" s="166"/>
      <c r="E961" s="166"/>
      <c r="F961" s="166"/>
      <c r="H961" s="181"/>
      <c r="I961" s="181"/>
      <c r="J961" s="166"/>
      <c r="K961" s="166"/>
      <c r="L961" s="166"/>
      <c r="P961" s="220"/>
      <c r="W961" s="5"/>
      <c r="X961" s="5"/>
      <c r="AE961" s="220"/>
      <c r="AL961" s="5"/>
      <c r="AM961" s="5"/>
      <c r="AT961" s="220"/>
      <c r="BA961" s="5"/>
      <c r="BB961" s="5"/>
    </row>
    <row r="962">
      <c r="A962" s="198"/>
      <c r="B962" s="166"/>
      <c r="C962" s="166"/>
      <c r="D962" s="166"/>
      <c r="E962" s="166"/>
      <c r="F962" s="166"/>
      <c r="H962" s="181"/>
      <c r="I962" s="181"/>
      <c r="J962" s="166"/>
      <c r="K962" s="166"/>
      <c r="L962" s="166"/>
      <c r="P962" s="220"/>
      <c r="W962" s="5"/>
      <c r="X962" s="5"/>
      <c r="AE962" s="220"/>
      <c r="AL962" s="5"/>
      <c r="AM962" s="5"/>
      <c r="AT962" s="220"/>
      <c r="BA962" s="5"/>
      <c r="BB962" s="5"/>
    </row>
    <row r="963">
      <c r="A963" s="198"/>
      <c r="B963" s="166"/>
      <c r="C963" s="166"/>
      <c r="D963" s="166"/>
      <c r="E963" s="166"/>
      <c r="F963" s="166"/>
      <c r="H963" s="181"/>
      <c r="I963" s="181"/>
      <c r="J963" s="166"/>
      <c r="K963" s="166"/>
      <c r="L963" s="166"/>
      <c r="P963" s="220"/>
      <c r="W963" s="5"/>
      <c r="X963" s="5"/>
      <c r="AE963" s="220"/>
      <c r="AL963" s="5"/>
      <c r="AM963" s="5"/>
      <c r="AT963" s="220"/>
      <c r="BA963" s="5"/>
      <c r="BB963" s="5"/>
    </row>
    <row r="964">
      <c r="A964" s="198"/>
      <c r="B964" s="166"/>
      <c r="C964" s="166"/>
      <c r="D964" s="166"/>
      <c r="E964" s="166"/>
      <c r="F964" s="166"/>
      <c r="H964" s="181"/>
      <c r="I964" s="181"/>
      <c r="J964" s="166"/>
      <c r="K964" s="166"/>
      <c r="L964" s="166"/>
      <c r="P964" s="220"/>
      <c r="W964" s="5"/>
      <c r="X964" s="5"/>
      <c r="AE964" s="220"/>
      <c r="AL964" s="5"/>
      <c r="AM964" s="5"/>
      <c r="AT964" s="220"/>
      <c r="BA964" s="5"/>
      <c r="BB964" s="5"/>
    </row>
    <row r="965">
      <c r="A965" s="198"/>
      <c r="B965" s="166"/>
      <c r="C965" s="166"/>
      <c r="D965" s="166"/>
      <c r="E965" s="166"/>
      <c r="F965" s="166"/>
      <c r="H965" s="181"/>
      <c r="I965" s="181"/>
      <c r="J965" s="166"/>
      <c r="K965" s="166"/>
      <c r="L965" s="166"/>
      <c r="P965" s="220"/>
      <c r="W965" s="5"/>
      <c r="X965" s="5"/>
      <c r="AE965" s="220"/>
      <c r="AL965" s="5"/>
      <c r="AM965" s="5"/>
      <c r="AT965" s="220"/>
      <c r="BA965" s="5"/>
      <c r="BB965" s="5"/>
    </row>
    <row r="966">
      <c r="A966" s="198"/>
      <c r="B966" s="166"/>
      <c r="C966" s="166"/>
      <c r="D966" s="166"/>
      <c r="E966" s="166"/>
      <c r="F966" s="166"/>
      <c r="H966" s="181"/>
      <c r="I966" s="181"/>
      <c r="J966" s="166"/>
      <c r="K966" s="166"/>
      <c r="L966" s="166"/>
      <c r="P966" s="220"/>
      <c r="W966" s="5"/>
      <c r="X966" s="5"/>
      <c r="AE966" s="220"/>
      <c r="AL966" s="5"/>
      <c r="AM966" s="5"/>
      <c r="AT966" s="220"/>
      <c r="BA966" s="5"/>
      <c r="BB966" s="5"/>
    </row>
    <row r="967">
      <c r="A967" s="198"/>
      <c r="B967" s="166"/>
      <c r="C967" s="166"/>
      <c r="D967" s="166"/>
      <c r="E967" s="166"/>
      <c r="F967" s="166"/>
      <c r="H967" s="181"/>
      <c r="I967" s="181"/>
      <c r="J967" s="166"/>
      <c r="K967" s="166"/>
      <c r="L967" s="166"/>
      <c r="P967" s="220"/>
      <c r="W967" s="5"/>
      <c r="X967" s="5"/>
      <c r="AE967" s="220"/>
      <c r="AL967" s="5"/>
      <c r="AM967" s="5"/>
      <c r="AT967" s="220"/>
      <c r="BA967" s="5"/>
      <c r="BB967" s="5"/>
    </row>
    <row r="968">
      <c r="A968" s="198"/>
      <c r="B968" s="166"/>
      <c r="C968" s="166"/>
      <c r="D968" s="166"/>
      <c r="E968" s="166"/>
      <c r="F968" s="166"/>
      <c r="H968" s="181"/>
      <c r="I968" s="181"/>
      <c r="J968" s="166"/>
      <c r="K968" s="166"/>
      <c r="L968" s="166"/>
      <c r="P968" s="220"/>
      <c r="W968" s="5"/>
      <c r="X968" s="5"/>
      <c r="AE968" s="220"/>
      <c r="AL968" s="5"/>
      <c r="AM968" s="5"/>
      <c r="AT968" s="220"/>
      <c r="BA968" s="5"/>
      <c r="BB968" s="5"/>
    </row>
    <row r="969">
      <c r="A969" s="198"/>
      <c r="B969" s="166"/>
      <c r="C969" s="166"/>
      <c r="D969" s="166"/>
      <c r="E969" s="166"/>
      <c r="F969" s="166"/>
      <c r="H969" s="181"/>
      <c r="I969" s="181"/>
      <c r="J969" s="166"/>
      <c r="K969" s="166"/>
      <c r="L969" s="166"/>
      <c r="P969" s="220"/>
      <c r="W969" s="5"/>
      <c r="X969" s="5"/>
      <c r="AE969" s="220"/>
      <c r="AL969" s="5"/>
      <c r="AM969" s="5"/>
      <c r="AT969" s="220"/>
      <c r="BA969" s="5"/>
      <c r="BB969" s="5"/>
    </row>
    <row r="970">
      <c r="A970" s="198"/>
      <c r="B970" s="166"/>
      <c r="C970" s="166"/>
      <c r="D970" s="166"/>
      <c r="E970" s="166"/>
      <c r="F970" s="166"/>
      <c r="H970" s="181"/>
      <c r="I970" s="181"/>
      <c r="J970" s="166"/>
      <c r="K970" s="166"/>
      <c r="L970" s="166"/>
      <c r="P970" s="220"/>
      <c r="W970" s="5"/>
      <c r="X970" s="5"/>
      <c r="AE970" s="220"/>
      <c r="AL970" s="5"/>
      <c r="AM970" s="5"/>
      <c r="AT970" s="220"/>
      <c r="BA970" s="5"/>
      <c r="BB970" s="5"/>
    </row>
    <row r="971">
      <c r="A971" s="198"/>
      <c r="B971" s="166"/>
      <c r="C971" s="166"/>
      <c r="D971" s="166"/>
      <c r="E971" s="166"/>
      <c r="F971" s="166"/>
      <c r="H971" s="181"/>
      <c r="I971" s="181"/>
      <c r="J971" s="166"/>
      <c r="K971" s="166"/>
      <c r="L971" s="166"/>
      <c r="P971" s="220"/>
      <c r="W971" s="5"/>
      <c r="X971" s="5"/>
      <c r="AE971" s="220"/>
      <c r="AL971" s="5"/>
      <c r="AM971" s="5"/>
      <c r="AT971" s="220"/>
      <c r="BA971" s="5"/>
      <c r="BB971" s="5"/>
    </row>
    <row r="972">
      <c r="A972" s="198"/>
      <c r="B972" s="166"/>
      <c r="C972" s="166"/>
      <c r="D972" s="166"/>
      <c r="E972" s="166"/>
      <c r="F972" s="166"/>
      <c r="H972" s="181"/>
      <c r="I972" s="181"/>
      <c r="J972" s="166"/>
      <c r="K972" s="166"/>
      <c r="L972" s="166"/>
      <c r="P972" s="220"/>
      <c r="W972" s="5"/>
      <c r="X972" s="5"/>
      <c r="AE972" s="220"/>
      <c r="AL972" s="5"/>
      <c r="AM972" s="5"/>
      <c r="AT972" s="220"/>
      <c r="BA972" s="5"/>
      <c r="BB972" s="5"/>
    </row>
    <row r="973">
      <c r="A973" s="198"/>
      <c r="B973" s="166"/>
      <c r="C973" s="166"/>
      <c r="D973" s="166"/>
      <c r="E973" s="166"/>
      <c r="F973" s="166"/>
      <c r="H973" s="181"/>
      <c r="I973" s="181"/>
      <c r="J973" s="166"/>
      <c r="K973" s="166"/>
      <c r="L973" s="166"/>
      <c r="P973" s="220"/>
      <c r="W973" s="5"/>
      <c r="X973" s="5"/>
      <c r="AE973" s="220"/>
      <c r="AL973" s="5"/>
      <c r="AM973" s="5"/>
      <c r="AT973" s="220"/>
      <c r="BA973" s="5"/>
      <c r="BB973" s="5"/>
    </row>
    <row r="974">
      <c r="A974" s="198"/>
      <c r="B974" s="166"/>
      <c r="C974" s="166"/>
      <c r="D974" s="166"/>
      <c r="E974" s="166"/>
      <c r="F974" s="166"/>
      <c r="H974" s="181"/>
      <c r="I974" s="181"/>
      <c r="J974" s="166"/>
      <c r="K974" s="166"/>
      <c r="L974" s="166"/>
      <c r="P974" s="220"/>
      <c r="W974" s="5"/>
      <c r="X974" s="5"/>
      <c r="AE974" s="220"/>
      <c r="AL974" s="5"/>
      <c r="AM974" s="5"/>
      <c r="AT974" s="220"/>
      <c r="BA974" s="5"/>
      <c r="BB974" s="5"/>
    </row>
    <row r="975">
      <c r="A975" s="198"/>
      <c r="B975" s="166"/>
      <c r="C975" s="166"/>
      <c r="D975" s="166"/>
      <c r="E975" s="166"/>
      <c r="F975" s="166"/>
      <c r="H975" s="181"/>
      <c r="I975" s="181"/>
      <c r="J975" s="166"/>
      <c r="K975" s="166"/>
      <c r="L975" s="166"/>
      <c r="P975" s="220"/>
      <c r="W975" s="5"/>
      <c r="X975" s="5"/>
      <c r="AE975" s="220"/>
      <c r="AL975" s="5"/>
      <c r="AM975" s="5"/>
      <c r="AT975" s="220"/>
      <c r="BA975" s="5"/>
      <c r="BB975" s="5"/>
    </row>
    <row r="976">
      <c r="A976" s="198"/>
      <c r="B976" s="166"/>
      <c r="C976" s="166"/>
      <c r="D976" s="166"/>
      <c r="E976" s="166"/>
      <c r="F976" s="166"/>
      <c r="H976" s="181"/>
      <c r="I976" s="181"/>
      <c r="J976" s="166"/>
      <c r="K976" s="166"/>
      <c r="L976" s="166"/>
      <c r="P976" s="220"/>
      <c r="W976" s="5"/>
      <c r="X976" s="5"/>
      <c r="AE976" s="220"/>
      <c r="AL976" s="5"/>
      <c r="AM976" s="5"/>
      <c r="AT976" s="220"/>
      <c r="BA976" s="5"/>
      <c r="BB976" s="5"/>
    </row>
    <row r="977">
      <c r="A977" s="198"/>
      <c r="B977" s="166"/>
      <c r="C977" s="166"/>
      <c r="D977" s="166"/>
      <c r="E977" s="166"/>
      <c r="F977" s="166"/>
      <c r="H977" s="181"/>
      <c r="I977" s="181"/>
      <c r="J977" s="166"/>
      <c r="K977" s="166"/>
      <c r="L977" s="166"/>
      <c r="P977" s="220"/>
      <c r="W977" s="5"/>
      <c r="X977" s="5"/>
      <c r="AE977" s="220"/>
      <c r="AL977" s="5"/>
      <c r="AM977" s="5"/>
      <c r="AT977" s="220"/>
      <c r="BA977" s="5"/>
      <c r="BB977" s="5"/>
    </row>
    <row r="978">
      <c r="A978" s="198"/>
      <c r="B978" s="166"/>
      <c r="C978" s="166"/>
      <c r="D978" s="166"/>
      <c r="E978" s="166"/>
      <c r="F978" s="166"/>
      <c r="H978" s="181"/>
      <c r="I978" s="181"/>
      <c r="J978" s="166"/>
      <c r="K978" s="166"/>
      <c r="L978" s="166"/>
      <c r="P978" s="220"/>
      <c r="W978" s="5"/>
      <c r="X978" s="5"/>
      <c r="AE978" s="220"/>
      <c r="AL978" s="5"/>
      <c r="AM978" s="5"/>
      <c r="AT978" s="220"/>
      <c r="BA978" s="5"/>
      <c r="BB978" s="5"/>
    </row>
    <row r="979">
      <c r="A979" s="198"/>
      <c r="B979" s="166"/>
      <c r="C979" s="166"/>
      <c r="D979" s="166"/>
      <c r="E979" s="166"/>
      <c r="F979" s="166"/>
      <c r="H979" s="181"/>
      <c r="I979" s="181"/>
      <c r="J979" s="166"/>
      <c r="K979" s="166"/>
      <c r="L979" s="166"/>
      <c r="P979" s="220"/>
      <c r="W979" s="5"/>
      <c r="X979" s="5"/>
      <c r="AE979" s="220"/>
      <c r="AL979" s="5"/>
      <c r="AM979" s="5"/>
      <c r="AT979" s="220"/>
      <c r="BA979" s="5"/>
      <c r="BB979" s="5"/>
    </row>
    <row r="980">
      <c r="A980" s="198"/>
      <c r="B980" s="166"/>
      <c r="C980" s="166"/>
      <c r="D980" s="166"/>
      <c r="E980" s="166"/>
      <c r="F980" s="166"/>
      <c r="H980" s="181"/>
      <c r="I980" s="181"/>
      <c r="J980" s="166"/>
      <c r="K980" s="166"/>
      <c r="L980" s="166"/>
      <c r="P980" s="220"/>
      <c r="W980" s="5"/>
      <c r="X980" s="5"/>
      <c r="AE980" s="220"/>
      <c r="AL980" s="5"/>
      <c r="AM980" s="5"/>
      <c r="AT980" s="220"/>
      <c r="BA980" s="5"/>
      <c r="BB980" s="5"/>
    </row>
    <row r="981">
      <c r="A981" s="198"/>
      <c r="B981" s="166"/>
      <c r="C981" s="166"/>
      <c r="D981" s="166"/>
      <c r="E981" s="166"/>
      <c r="F981" s="166"/>
      <c r="H981" s="181"/>
      <c r="I981" s="181"/>
      <c r="J981" s="166"/>
      <c r="K981" s="166"/>
      <c r="L981" s="166"/>
      <c r="P981" s="220"/>
      <c r="W981" s="5"/>
      <c r="X981" s="5"/>
      <c r="AE981" s="220"/>
      <c r="AL981" s="5"/>
      <c r="AM981" s="5"/>
      <c r="AT981" s="220"/>
      <c r="BA981" s="5"/>
      <c r="BB981" s="5"/>
    </row>
    <row r="982">
      <c r="A982" s="198"/>
      <c r="B982" s="166"/>
      <c r="C982" s="166"/>
      <c r="D982" s="166"/>
      <c r="E982" s="166"/>
      <c r="F982" s="166"/>
      <c r="H982" s="181"/>
      <c r="I982" s="181"/>
      <c r="J982" s="166"/>
      <c r="K982" s="166"/>
      <c r="L982" s="166"/>
      <c r="P982" s="220"/>
      <c r="W982" s="5"/>
      <c r="X982" s="5"/>
      <c r="AE982" s="220"/>
      <c r="AL982" s="5"/>
      <c r="AM982" s="5"/>
      <c r="AT982" s="220"/>
      <c r="BA982" s="5"/>
      <c r="BB982" s="5"/>
    </row>
    <row r="983">
      <c r="A983" s="198"/>
      <c r="B983" s="166"/>
      <c r="C983" s="166"/>
      <c r="D983" s="166"/>
      <c r="E983" s="166"/>
      <c r="F983" s="166"/>
      <c r="H983" s="181"/>
      <c r="I983" s="181"/>
      <c r="J983" s="166"/>
      <c r="K983" s="166"/>
      <c r="L983" s="166"/>
      <c r="P983" s="220"/>
      <c r="W983" s="5"/>
      <c r="X983" s="5"/>
      <c r="AE983" s="220"/>
      <c r="AL983" s="5"/>
      <c r="AM983" s="5"/>
      <c r="AT983" s="220"/>
      <c r="BA983" s="5"/>
      <c r="BB983" s="5"/>
    </row>
    <row r="984">
      <c r="A984" s="198"/>
      <c r="B984" s="166"/>
      <c r="C984" s="166"/>
      <c r="D984" s="166"/>
      <c r="E984" s="166"/>
      <c r="F984" s="166"/>
      <c r="H984" s="181"/>
      <c r="I984" s="181"/>
      <c r="J984" s="166"/>
      <c r="K984" s="166"/>
      <c r="L984" s="166"/>
      <c r="P984" s="220"/>
      <c r="W984" s="5"/>
      <c r="X984" s="5"/>
      <c r="AE984" s="220"/>
      <c r="AL984" s="5"/>
      <c r="AM984" s="5"/>
      <c r="AT984" s="220"/>
      <c r="BA984" s="5"/>
      <c r="BB984" s="5"/>
    </row>
    <row r="985">
      <c r="A985" s="198"/>
      <c r="B985" s="166"/>
      <c r="C985" s="166"/>
      <c r="D985" s="166"/>
      <c r="E985" s="166"/>
      <c r="F985" s="166"/>
      <c r="H985" s="181"/>
      <c r="I985" s="181"/>
      <c r="J985" s="166"/>
      <c r="K985" s="166"/>
      <c r="L985" s="166"/>
      <c r="P985" s="220"/>
      <c r="W985" s="5"/>
      <c r="X985" s="5"/>
      <c r="AE985" s="220"/>
      <c r="AL985" s="5"/>
      <c r="AM985" s="5"/>
      <c r="AT985" s="220"/>
      <c r="BA985" s="5"/>
      <c r="BB985" s="5"/>
    </row>
    <row r="986">
      <c r="A986" s="198"/>
      <c r="B986" s="166"/>
      <c r="C986" s="166"/>
      <c r="D986" s="166"/>
      <c r="E986" s="166"/>
      <c r="F986" s="166"/>
      <c r="H986" s="181"/>
      <c r="I986" s="181"/>
      <c r="J986" s="166"/>
      <c r="K986" s="166"/>
      <c r="L986" s="166"/>
      <c r="P986" s="220"/>
      <c r="W986" s="5"/>
      <c r="X986" s="5"/>
      <c r="AE986" s="220"/>
      <c r="AL986" s="5"/>
      <c r="AM986" s="5"/>
      <c r="AT986" s="220"/>
      <c r="BA986" s="5"/>
      <c r="BB986" s="5"/>
    </row>
    <row r="987">
      <c r="A987" s="198"/>
      <c r="B987" s="166"/>
      <c r="C987" s="166"/>
      <c r="D987" s="166"/>
      <c r="E987" s="166"/>
      <c r="F987" s="166"/>
      <c r="H987" s="181"/>
      <c r="I987" s="181"/>
      <c r="J987" s="166"/>
      <c r="K987" s="166"/>
      <c r="L987" s="166"/>
      <c r="P987" s="220"/>
      <c r="W987" s="5"/>
      <c r="X987" s="5"/>
      <c r="AE987" s="220"/>
      <c r="AL987" s="5"/>
      <c r="AM987" s="5"/>
      <c r="AT987" s="220"/>
      <c r="BA987" s="5"/>
      <c r="BB987" s="5"/>
    </row>
    <row r="988">
      <c r="A988" s="198"/>
      <c r="B988" s="166"/>
      <c r="C988" s="166"/>
      <c r="D988" s="166"/>
      <c r="E988" s="166"/>
      <c r="F988" s="166"/>
      <c r="H988" s="181"/>
      <c r="I988" s="181"/>
      <c r="J988" s="166"/>
      <c r="K988" s="166"/>
      <c r="L988" s="166"/>
      <c r="P988" s="220"/>
      <c r="W988" s="5"/>
      <c r="X988" s="5"/>
      <c r="AE988" s="220"/>
      <c r="AL988" s="5"/>
      <c r="AM988" s="5"/>
      <c r="AT988" s="220"/>
      <c r="BA988" s="5"/>
      <c r="BB988" s="5"/>
    </row>
    <row r="989">
      <c r="A989" s="198"/>
      <c r="B989" s="166"/>
      <c r="C989" s="166"/>
      <c r="D989" s="166"/>
      <c r="E989" s="166"/>
      <c r="F989" s="166"/>
      <c r="H989" s="181"/>
      <c r="I989" s="181"/>
      <c r="J989" s="166"/>
      <c r="K989" s="166"/>
      <c r="L989" s="166"/>
      <c r="P989" s="220"/>
      <c r="W989" s="5"/>
      <c r="X989" s="5"/>
      <c r="AE989" s="220"/>
      <c r="AL989" s="5"/>
      <c r="AM989" s="5"/>
      <c r="AT989" s="220"/>
      <c r="BA989" s="5"/>
      <c r="BB989" s="5"/>
    </row>
    <row r="990">
      <c r="A990" s="198"/>
      <c r="B990" s="166"/>
      <c r="C990" s="166"/>
      <c r="D990" s="166"/>
      <c r="E990" s="166"/>
      <c r="F990" s="166"/>
      <c r="H990" s="181"/>
      <c r="I990" s="181"/>
      <c r="J990" s="166"/>
      <c r="K990" s="166"/>
      <c r="L990" s="166"/>
      <c r="P990" s="220"/>
      <c r="W990" s="5"/>
      <c r="X990" s="5"/>
      <c r="AE990" s="220"/>
      <c r="AL990" s="5"/>
      <c r="AM990" s="5"/>
      <c r="AT990" s="220"/>
      <c r="BA990" s="5"/>
      <c r="BB990" s="5"/>
    </row>
    <row r="991">
      <c r="A991" s="198"/>
      <c r="B991" s="166"/>
      <c r="C991" s="166"/>
      <c r="D991" s="166"/>
      <c r="E991" s="166"/>
      <c r="F991" s="166"/>
      <c r="H991" s="181"/>
      <c r="I991" s="181"/>
      <c r="J991" s="166"/>
      <c r="K991" s="166"/>
      <c r="L991" s="166"/>
      <c r="P991" s="220"/>
      <c r="W991" s="5"/>
      <c r="X991" s="5"/>
      <c r="AE991" s="220"/>
      <c r="AL991" s="5"/>
      <c r="AM991" s="5"/>
      <c r="AT991" s="220"/>
      <c r="BA991" s="5"/>
      <c r="BB991" s="5"/>
    </row>
    <row r="992">
      <c r="A992" s="198"/>
      <c r="B992" s="166"/>
      <c r="C992" s="166"/>
      <c r="D992" s="166"/>
      <c r="E992" s="166"/>
      <c r="F992" s="166"/>
      <c r="H992" s="181"/>
      <c r="I992" s="181"/>
      <c r="J992" s="166"/>
      <c r="K992" s="166"/>
      <c r="L992" s="166"/>
      <c r="P992" s="220"/>
      <c r="W992" s="5"/>
      <c r="X992" s="5"/>
      <c r="AE992" s="220"/>
      <c r="AL992" s="5"/>
      <c r="AM992" s="5"/>
      <c r="AT992" s="220"/>
      <c r="BA992" s="5"/>
      <c r="BB992" s="5"/>
    </row>
    <row r="993">
      <c r="A993" s="198"/>
      <c r="B993" s="166"/>
      <c r="C993" s="166"/>
      <c r="D993" s="166"/>
      <c r="E993" s="166"/>
      <c r="F993" s="166"/>
      <c r="H993" s="181"/>
      <c r="I993" s="181"/>
      <c r="J993" s="166"/>
      <c r="K993" s="166"/>
      <c r="L993" s="166"/>
      <c r="P993" s="220"/>
      <c r="W993" s="5"/>
      <c r="X993" s="5"/>
      <c r="AE993" s="220"/>
      <c r="AL993" s="5"/>
      <c r="AM993" s="5"/>
      <c r="AT993" s="220"/>
      <c r="BA993" s="5"/>
      <c r="BB993" s="5"/>
    </row>
    <row r="994">
      <c r="A994" s="198"/>
      <c r="B994" s="166"/>
      <c r="C994" s="166"/>
      <c r="D994" s="166"/>
      <c r="E994" s="166"/>
      <c r="F994" s="166"/>
      <c r="H994" s="181"/>
      <c r="I994" s="181"/>
      <c r="J994" s="166"/>
      <c r="K994" s="166"/>
      <c r="L994" s="166"/>
      <c r="P994" s="220"/>
      <c r="W994" s="5"/>
      <c r="X994" s="5"/>
      <c r="AE994" s="220"/>
      <c r="AL994" s="5"/>
      <c r="AM994" s="5"/>
      <c r="AT994" s="220"/>
      <c r="BA994" s="5"/>
      <c r="BB994" s="5"/>
    </row>
    <row r="995">
      <c r="A995" s="198"/>
      <c r="B995" s="166"/>
      <c r="C995" s="166"/>
      <c r="D995" s="166"/>
      <c r="E995" s="166"/>
      <c r="F995" s="166"/>
      <c r="H995" s="181"/>
      <c r="I995" s="181"/>
      <c r="J995" s="166"/>
      <c r="K995" s="166"/>
      <c r="L995" s="166"/>
      <c r="P995" s="220"/>
      <c r="W995" s="5"/>
      <c r="X995" s="5"/>
      <c r="AE995" s="220"/>
      <c r="AL995" s="5"/>
      <c r="AM995" s="5"/>
      <c r="AT995" s="220"/>
      <c r="BA995" s="5"/>
      <c r="BB995" s="5"/>
    </row>
    <row r="996">
      <c r="A996" s="198"/>
      <c r="B996" s="166"/>
      <c r="C996" s="166"/>
      <c r="D996" s="166"/>
      <c r="E996" s="166"/>
      <c r="F996" s="166"/>
      <c r="H996" s="181"/>
      <c r="I996" s="181"/>
      <c r="J996" s="166"/>
      <c r="K996" s="166"/>
      <c r="L996" s="166"/>
      <c r="P996" s="220"/>
      <c r="W996" s="5"/>
      <c r="X996" s="5"/>
      <c r="AE996" s="220"/>
      <c r="AL996" s="5"/>
      <c r="AM996" s="5"/>
      <c r="AT996" s="220"/>
      <c r="BA996" s="5"/>
      <c r="BB996" s="5"/>
    </row>
    <row r="997">
      <c r="A997" s="198"/>
      <c r="B997" s="166"/>
      <c r="C997" s="166"/>
      <c r="D997" s="166"/>
      <c r="E997" s="166"/>
      <c r="F997" s="166"/>
      <c r="H997" s="181"/>
      <c r="I997" s="181"/>
      <c r="J997" s="166"/>
      <c r="K997" s="166"/>
      <c r="L997" s="166"/>
      <c r="P997" s="220"/>
      <c r="W997" s="5"/>
      <c r="X997" s="5"/>
      <c r="AE997" s="220"/>
      <c r="AL997" s="5"/>
      <c r="AM997" s="5"/>
      <c r="AT997" s="220"/>
      <c r="BA997" s="5"/>
      <c r="BB997" s="5"/>
    </row>
    <row r="998">
      <c r="A998" s="198"/>
      <c r="B998" s="166"/>
      <c r="C998" s="166"/>
      <c r="D998" s="166"/>
      <c r="E998" s="166"/>
      <c r="F998" s="166"/>
      <c r="H998" s="181"/>
      <c r="I998" s="181"/>
      <c r="J998" s="166"/>
      <c r="K998" s="166"/>
      <c r="L998" s="166"/>
      <c r="P998" s="220"/>
      <c r="W998" s="5"/>
      <c r="X998" s="5"/>
      <c r="AE998" s="220"/>
      <c r="AL998" s="5"/>
      <c r="AM998" s="5"/>
      <c r="AT998" s="220"/>
      <c r="BA998" s="5"/>
      <c r="BB998" s="5"/>
    </row>
    <row r="999">
      <c r="A999" s="198"/>
      <c r="B999" s="166"/>
      <c r="C999" s="166"/>
      <c r="D999" s="166"/>
      <c r="E999" s="166"/>
      <c r="F999" s="166"/>
      <c r="H999" s="181"/>
      <c r="I999" s="181"/>
      <c r="J999" s="166"/>
      <c r="K999" s="166"/>
      <c r="L999" s="166"/>
      <c r="P999" s="220"/>
      <c r="W999" s="5"/>
      <c r="X999" s="5"/>
      <c r="AE999" s="220"/>
      <c r="AL999" s="5"/>
      <c r="AM999" s="5"/>
      <c r="AT999" s="220"/>
      <c r="BA999" s="5"/>
      <c r="BB999" s="5"/>
    </row>
    <row r="1000">
      <c r="A1000" s="198"/>
      <c r="B1000" s="166"/>
      <c r="C1000" s="166"/>
      <c r="D1000" s="166"/>
      <c r="E1000" s="166"/>
      <c r="F1000" s="166"/>
      <c r="H1000" s="181"/>
      <c r="I1000" s="181"/>
      <c r="J1000" s="166"/>
      <c r="K1000" s="166"/>
      <c r="L1000" s="166"/>
      <c r="P1000" s="220"/>
      <c r="W1000" s="5"/>
      <c r="X1000" s="5"/>
      <c r="AE1000" s="220"/>
      <c r="AL1000" s="5"/>
      <c r="AM1000" s="5"/>
      <c r="AT1000" s="220"/>
      <c r="BA1000" s="5"/>
      <c r="BB1000" s="5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C1130"/>
    <outlinePr summaryBelow="0" summaryRight="0"/>
  </sheetPr>
  <sheetViews>
    <sheetView workbookViewId="0"/>
  </sheetViews>
  <sheetFormatPr customHeight="1" defaultColWidth="14.43" defaultRowHeight="15.75"/>
  <sheetData>
    <row r="1">
      <c r="A1" s="1" t="s">
        <v>1223</v>
      </c>
      <c r="B1" s="1" t="s">
        <v>1224</v>
      </c>
      <c r="C1" s="1" t="s">
        <v>1225</v>
      </c>
      <c r="D1" s="1" t="s">
        <v>1226</v>
      </c>
      <c r="E1" s="1" t="s">
        <v>1227</v>
      </c>
      <c r="F1" s="1" t="s">
        <v>1228</v>
      </c>
      <c r="G1" s="1" t="s">
        <v>1236</v>
      </c>
      <c r="I1" s="1" t="s">
        <v>1223</v>
      </c>
      <c r="J1" s="1" t="s">
        <v>1224</v>
      </c>
      <c r="K1" s="1" t="s">
        <v>1225</v>
      </c>
      <c r="L1" s="1" t="s">
        <v>1226</v>
      </c>
      <c r="M1" s="1" t="s">
        <v>1227</v>
      </c>
      <c r="N1" s="1" t="s">
        <v>1228</v>
      </c>
      <c r="O1" s="1" t="s">
        <v>1236</v>
      </c>
      <c r="Q1" s="1" t="s">
        <v>1223</v>
      </c>
      <c r="R1" s="1" t="s">
        <v>1224</v>
      </c>
      <c r="S1" s="1" t="s">
        <v>1225</v>
      </c>
      <c r="T1" s="1" t="s">
        <v>1226</v>
      </c>
      <c r="U1" s="1" t="s">
        <v>1227</v>
      </c>
      <c r="V1" s="1" t="s">
        <v>1228</v>
      </c>
      <c r="W1" s="1" t="s">
        <v>1236</v>
      </c>
      <c r="Y1" s="1" t="s">
        <v>1223</v>
      </c>
      <c r="Z1" s="1" t="s">
        <v>1224</v>
      </c>
      <c r="AA1" s="1" t="s">
        <v>1225</v>
      </c>
      <c r="AB1" s="1" t="s">
        <v>1226</v>
      </c>
      <c r="AC1" s="1" t="s">
        <v>1227</v>
      </c>
      <c r="AD1" s="1" t="s">
        <v>1228</v>
      </c>
      <c r="AE1" s="1" t="s">
        <v>1236</v>
      </c>
    </row>
    <row r="2">
      <c r="A2" s="179" t="s">
        <v>1460</v>
      </c>
      <c r="B2" s="166">
        <v>116.3166</v>
      </c>
      <c r="C2" s="166">
        <v>118.1629</v>
      </c>
      <c r="D2" s="166">
        <v>110.7777</v>
      </c>
      <c r="E2" s="166">
        <v>112.624</v>
      </c>
      <c r="F2" s="180">
        <v>112.624</v>
      </c>
      <c r="G2" s="166">
        <v>2.34566699E8</v>
      </c>
      <c r="I2" s="179" t="s">
        <v>1461</v>
      </c>
      <c r="J2" s="166">
        <v>117.0528</v>
      </c>
      <c r="K2" s="166">
        <v>117.0528</v>
      </c>
      <c r="L2" s="166">
        <v>117.0528</v>
      </c>
      <c r="M2" s="166">
        <v>117.0528</v>
      </c>
      <c r="N2" s="180">
        <v>117.0528</v>
      </c>
      <c r="O2" s="166">
        <v>1492702.0</v>
      </c>
      <c r="Q2" s="179" t="s">
        <v>1462</v>
      </c>
      <c r="R2" s="166">
        <v>117.0528</v>
      </c>
      <c r="S2" s="166">
        <v>117.0528</v>
      </c>
      <c r="T2" s="166">
        <v>117.0528</v>
      </c>
      <c r="U2" s="166">
        <v>117.0528</v>
      </c>
      <c r="V2" s="180">
        <v>117.0528</v>
      </c>
      <c r="W2" s="166">
        <v>5937.0</v>
      </c>
      <c r="Y2" s="179" t="s">
        <v>1463</v>
      </c>
      <c r="Z2" s="166">
        <v>117.0528</v>
      </c>
      <c r="AA2" s="166">
        <v>117.0528</v>
      </c>
      <c r="AB2" s="166">
        <v>117.0528</v>
      </c>
      <c r="AC2" s="166">
        <v>117.0528</v>
      </c>
      <c r="AD2" s="180">
        <v>117.0528</v>
      </c>
      <c r="AE2" s="166">
        <v>2178.0</v>
      </c>
    </row>
    <row r="3">
      <c r="A3" s="179" t="s">
        <v>1464</v>
      </c>
      <c r="B3" s="166">
        <v>112.624</v>
      </c>
      <c r="C3" s="166">
        <v>112.624</v>
      </c>
      <c r="D3" s="166">
        <v>108.9314</v>
      </c>
      <c r="E3" s="166">
        <v>110.7777</v>
      </c>
      <c r="F3" s="180">
        <v>110.7777</v>
      </c>
      <c r="G3" s="166">
        <v>1.28672943E8</v>
      </c>
      <c r="I3" s="179" t="s">
        <v>1465</v>
      </c>
      <c r="J3" s="166">
        <v>117.0528</v>
      </c>
      <c r="K3" s="166">
        <v>117.0528</v>
      </c>
      <c r="L3" s="166">
        <v>117.0528</v>
      </c>
      <c r="M3" s="166">
        <v>117.0528</v>
      </c>
      <c r="N3" s="180">
        <v>117.0528</v>
      </c>
      <c r="O3" s="166">
        <v>1909309.0</v>
      </c>
      <c r="Q3" s="179" t="s">
        <v>1466</v>
      </c>
      <c r="R3" s="166">
        <v>117.0528</v>
      </c>
      <c r="S3" s="166">
        <v>117.0528</v>
      </c>
      <c r="T3" s="166">
        <v>117.0528</v>
      </c>
      <c r="U3" s="166">
        <v>117.0528</v>
      </c>
      <c r="V3" s="180">
        <v>117.0528</v>
      </c>
      <c r="W3" s="166">
        <v>435017.0</v>
      </c>
      <c r="Y3" s="179" t="s">
        <v>1467</v>
      </c>
      <c r="Z3" s="166">
        <v>117.0528</v>
      </c>
      <c r="AA3" s="166">
        <v>117.0528</v>
      </c>
      <c r="AB3" s="166">
        <v>117.0528</v>
      </c>
      <c r="AC3" s="166">
        <v>117.0528</v>
      </c>
      <c r="AD3" s="180">
        <v>117.0528</v>
      </c>
      <c r="AE3" s="166">
        <v>22511.0</v>
      </c>
    </row>
    <row r="4">
      <c r="A4" s="179" t="s">
        <v>1468</v>
      </c>
      <c r="B4" s="166">
        <v>112.624</v>
      </c>
      <c r="C4" s="166">
        <v>112.624</v>
      </c>
      <c r="D4" s="166">
        <v>108.9314</v>
      </c>
      <c r="E4" s="166">
        <v>108.9314</v>
      </c>
      <c r="F4" s="180">
        <v>108.9314</v>
      </c>
      <c r="G4" s="166">
        <v>7.0010484E7</v>
      </c>
      <c r="I4" s="179" t="s">
        <v>1469</v>
      </c>
      <c r="J4" s="166">
        <v>117.0528</v>
      </c>
      <c r="K4" s="166">
        <v>117.0528</v>
      </c>
      <c r="L4" s="166">
        <v>117.0528</v>
      </c>
      <c r="M4" s="166">
        <v>117.0528</v>
      </c>
      <c r="N4" s="180">
        <v>117.0528</v>
      </c>
      <c r="O4" s="166">
        <v>110633.0</v>
      </c>
      <c r="Q4" s="179" t="s">
        <v>1470</v>
      </c>
      <c r="R4" s="166">
        <v>117.0528</v>
      </c>
      <c r="S4" s="166">
        <v>117.0528</v>
      </c>
      <c r="T4" s="166">
        <v>117.0528</v>
      </c>
      <c r="U4" s="166">
        <v>117.0528</v>
      </c>
      <c r="V4" s="180">
        <v>117.0528</v>
      </c>
      <c r="W4" s="166">
        <v>0.0</v>
      </c>
      <c r="Y4" s="179" t="s">
        <v>1471</v>
      </c>
      <c r="Z4" s="166">
        <v>117.0528</v>
      </c>
      <c r="AA4" s="166">
        <v>117.0528</v>
      </c>
      <c r="AB4" s="166">
        <v>117.0528</v>
      </c>
      <c r="AC4" s="166">
        <v>117.0528</v>
      </c>
      <c r="AD4" s="180">
        <v>117.0528</v>
      </c>
      <c r="AE4" s="166">
        <v>3118.0</v>
      </c>
    </row>
    <row r="5">
      <c r="A5" s="179" t="s">
        <v>1472</v>
      </c>
      <c r="B5" s="166">
        <v>108.9314</v>
      </c>
      <c r="C5" s="166">
        <v>145.8573</v>
      </c>
      <c r="D5" s="166">
        <v>108.9314</v>
      </c>
      <c r="E5" s="166">
        <v>145.8573</v>
      </c>
      <c r="F5" s="180">
        <v>145.8573</v>
      </c>
      <c r="G5" s="166">
        <v>1.158556524E9</v>
      </c>
      <c r="I5" s="179" t="s">
        <v>1473</v>
      </c>
      <c r="J5" s="166">
        <v>117.0528</v>
      </c>
      <c r="K5" s="166">
        <v>117.0528</v>
      </c>
      <c r="L5" s="166">
        <v>117.0528</v>
      </c>
      <c r="M5" s="166">
        <v>117.0528</v>
      </c>
      <c r="N5" s="180">
        <v>117.0528</v>
      </c>
      <c r="O5" s="166">
        <v>569785.0</v>
      </c>
      <c r="Q5" s="179" t="s">
        <v>1474</v>
      </c>
      <c r="R5" s="166">
        <v>117.0528</v>
      </c>
      <c r="S5" s="166">
        <v>117.0528</v>
      </c>
      <c r="T5" s="166">
        <v>117.0528</v>
      </c>
      <c r="U5" s="166">
        <v>117.0528</v>
      </c>
      <c r="V5" s="180">
        <v>117.0528</v>
      </c>
      <c r="W5" s="166">
        <v>1281.0</v>
      </c>
      <c r="Y5" s="179" t="s">
        <v>1475</v>
      </c>
      <c r="Z5" s="166">
        <v>117.0528</v>
      </c>
      <c r="AA5" s="166">
        <v>117.0528</v>
      </c>
      <c r="AB5" s="166">
        <v>117.0528</v>
      </c>
      <c r="AC5" s="166">
        <v>117.0528</v>
      </c>
      <c r="AD5" s="180">
        <v>117.0528</v>
      </c>
      <c r="AE5" s="166">
        <v>1452.0</v>
      </c>
    </row>
    <row r="6">
      <c r="A6" s="179" t="s">
        <v>1476</v>
      </c>
      <c r="B6" s="166">
        <v>145.8573</v>
      </c>
      <c r="C6" s="166">
        <v>179.0906</v>
      </c>
      <c r="D6" s="166">
        <v>145.8573</v>
      </c>
      <c r="E6" s="166">
        <v>169.8591</v>
      </c>
      <c r="F6" s="180">
        <v>169.8591</v>
      </c>
      <c r="G6" s="166">
        <v>684.0</v>
      </c>
      <c r="I6" s="179" t="s">
        <v>1477</v>
      </c>
      <c r="J6" s="166">
        <v>117.0528</v>
      </c>
      <c r="K6" s="166">
        <v>117.0528</v>
      </c>
      <c r="L6" s="166">
        <v>117.0528</v>
      </c>
      <c r="M6" s="166">
        <v>117.0528</v>
      </c>
      <c r="N6" s="180">
        <v>117.0528</v>
      </c>
      <c r="O6" s="166">
        <v>176501.0</v>
      </c>
      <c r="Q6" s="179" t="s">
        <v>1478</v>
      </c>
      <c r="R6" s="166">
        <v>117.0528</v>
      </c>
      <c r="S6" s="166">
        <v>117.0528</v>
      </c>
      <c r="T6" s="166">
        <v>117.0528</v>
      </c>
      <c r="U6" s="166">
        <v>117.0528</v>
      </c>
      <c r="V6" s="180">
        <v>117.0528</v>
      </c>
      <c r="W6" s="166">
        <v>2947.0</v>
      </c>
      <c r="Y6" s="179" t="s">
        <v>1479</v>
      </c>
      <c r="Z6" s="166">
        <v>117.0528</v>
      </c>
      <c r="AA6" s="166">
        <v>117.0528</v>
      </c>
      <c r="AB6" s="166">
        <v>117.0528</v>
      </c>
      <c r="AC6" s="166">
        <v>117.0528</v>
      </c>
      <c r="AD6" s="180">
        <v>117.0528</v>
      </c>
      <c r="AE6" s="166">
        <v>1196.0</v>
      </c>
    </row>
    <row r="7">
      <c r="A7" s="179" t="s">
        <v>1480</v>
      </c>
      <c r="B7" s="166">
        <v>169.8591</v>
      </c>
      <c r="C7" s="166">
        <v>173.5517</v>
      </c>
      <c r="D7" s="166">
        <v>153.2425</v>
      </c>
      <c r="E7" s="166">
        <v>153.2425</v>
      </c>
      <c r="F7" s="180">
        <v>153.2425</v>
      </c>
      <c r="G7" s="166">
        <v>1.067962654E9</v>
      </c>
      <c r="I7" s="179" t="s">
        <v>1481</v>
      </c>
      <c r="J7" s="166">
        <v>117.0528</v>
      </c>
      <c r="K7" s="166">
        <v>117.0528</v>
      </c>
      <c r="L7" s="166">
        <v>117.0528</v>
      </c>
      <c r="M7" s="166">
        <v>117.0528</v>
      </c>
      <c r="N7" s="180">
        <v>117.0528</v>
      </c>
      <c r="O7" s="166">
        <v>133145.0</v>
      </c>
      <c r="Q7" s="179" t="s">
        <v>1482</v>
      </c>
      <c r="R7" s="166">
        <v>117.0528</v>
      </c>
      <c r="S7" s="166">
        <v>117.0528</v>
      </c>
      <c r="T7" s="166">
        <v>117.0528</v>
      </c>
      <c r="U7" s="166">
        <v>117.0528</v>
      </c>
      <c r="V7" s="180">
        <v>117.0528</v>
      </c>
      <c r="W7" s="166">
        <v>3331.0</v>
      </c>
      <c r="Y7" s="179" t="s">
        <v>1483</v>
      </c>
      <c r="Z7" s="166">
        <v>117.0528</v>
      </c>
      <c r="AA7" s="166">
        <v>117.0528</v>
      </c>
      <c r="AB7" s="166">
        <v>117.0528</v>
      </c>
      <c r="AC7" s="166">
        <v>117.0528</v>
      </c>
      <c r="AD7" s="180">
        <v>117.0528</v>
      </c>
      <c r="AE7" s="166">
        <v>811.0</v>
      </c>
    </row>
    <row r="8">
      <c r="A8" s="179" t="s">
        <v>1484</v>
      </c>
      <c r="B8" s="166">
        <v>145.8573</v>
      </c>
      <c r="C8" s="166">
        <v>153.2425</v>
      </c>
      <c r="D8" s="166">
        <v>138.4721</v>
      </c>
      <c r="E8" s="166">
        <v>149.5499</v>
      </c>
      <c r="F8" s="180">
        <v>149.5499</v>
      </c>
      <c r="G8" s="166">
        <v>9.38913443E8</v>
      </c>
      <c r="I8" s="179">
        <v>42747.0</v>
      </c>
      <c r="J8" s="166">
        <v>117.0528</v>
      </c>
      <c r="K8" s="166">
        <v>117.0528</v>
      </c>
      <c r="L8" s="166">
        <v>117.0528</v>
      </c>
      <c r="M8" s="166">
        <v>117.0528</v>
      </c>
      <c r="N8" s="180">
        <v>117.0528</v>
      </c>
      <c r="O8" s="166">
        <v>0.0</v>
      </c>
      <c r="Q8" s="179">
        <v>43171.0</v>
      </c>
      <c r="R8" s="166">
        <v>117.0528</v>
      </c>
      <c r="S8" s="166">
        <v>117.0528</v>
      </c>
      <c r="T8" s="166">
        <v>117.0528</v>
      </c>
      <c r="U8" s="166">
        <v>117.0528</v>
      </c>
      <c r="V8" s="180">
        <v>117.0528</v>
      </c>
      <c r="W8" s="166">
        <v>53779.0</v>
      </c>
      <c r="Y8" s="179" t="s">
        <v>1485</v>
      </c>
      <c r="Z8" s="166">
        <v>117.0528</v>
      </c>
      <c r="AA8" s="166">
        <v>117.0528</v>
      </c>
      <c r="AB8" s="166">
        <v>117.0528</v>
      </c>
      <c r="AC8" s="166">
        <v>117.0528</v>
      </c>
      <c r="AD8" s="180">
        <v>117.0528</v>
      </c>
      <c r="AE8" s="166">
        <v>1580.0</v>
      </c>
    </row>
    <row r="9">
      <c r="A9" s="179">
        <v>42381.0</v>
      </c>
      <c r="B9" s="166">
        <v>149.5499</v>
      </c>
      <c r="C9" s="166">
        <v>155.0888</v>
      </c>
      <c r="D9" s="166">
        <v>136.6258</v>
      </c>
      <c r="E9" s="166">
        <v>138.4721</v>
      </c>
      <c r="F9" s="180">
        <v>138.4721</v>
      </c>
      <c r="G9" s="166">
        <v>6.94633344E8</v>
      </c>
      <c r="I9" s="179">
        <v>42837.0</v>
      </c>
      <c r="J9" s="166">
        <v>117.0528</v>
      </c>
      <c r="K9" s="166">
        <v>117.0528</v>
      </c>
      <c r="L9" s="166">
        <v>117.0528</v>
      </c>
      <c r="M9" s="166">
        <v>117.0528</v>
      </c>
      <c r="N9" s="180">
        <v>117.0528</v>
      </c>
      <c r="O9" s="166">
        <v>375557.0</v>
      </c>
      <c r="Q9" s="179">
        <v>43202.0</v>
      </c>
      <c r="R9" s="166">
        <v>117.0528</v>
      </c>
      <c r="S9" s="166">
        <v>117.0528</v>
      </c>
      <c r="T9" s="166">
        <v>117.0528</v>
      </c>
      <c r="U9" s="166">
        <v>117.0528</v>
      </c>
      <c r="V9" s="180">
        <v>117.0528</v>
      </c>
      <c r="W9" s="166">
        <v>38529.0</v>
      </c>
      <c r="Y9" s="179" t="s">
        <v>1486</v>
      </c>
      <c r="Z9" s="166">
        <v>117.0528</v>
      </c>
      <c r="AA9" s="166">
        <v>117.0528</v>
      </c>
      <c r="AB9" s="166">
        <v>117.0528</v>
      </c>
      <c r="AC9" s="166">
        <v>117.0528</v>
      </c>
      <c r="AD9" s="180">
        <v>117.0528</v>
      </c>
      <c r="AE9" s="166">
        <v>2477.0</v>
      </c>
    </row>
    <row r="10">
      <c r="A10" s="179">
        <v>42412.0</v>
      </c>
      <c r="B10" s="166">
        <v>159.1918</v>
      </c>
      <c r="C10" s="166">
        <v>161.5329</v>
      </c>
      <c r="D10" s="166">
        <v>126.417</v>
      </c>
      <c r="E10" s="166">
        <v>145.1455</v>
      </c>
      <c r="F10" s="180">
        <v>145.1455</v>
      </c>
      <c r="G10" s="166">
        <v>6.51143179E8</v>
      </c>
      <c r="I10" s="179">
        <v>42867.0</v>
      </c>
      <c r="J10" s="166">
        <v>117.0528</v>
      </c>
      <c r="K10" s="166">
        <v>117.0528</v>
      </c>
      <c r="L10" s="166">
        <v>117.0528</v>
      </c>
      <c r="M10" s="166">
        <v>117.0528</v>
      </c>
      <c r="N10" s="180">
        <v>117.0528</v>
      </c>
      <c r="O10" s="166">
        <v>777213.0</v>
      </c>
      <c r="Q10" s="179">
        <v>43232.0</v>
      </c>
      <c r="R10" s="166">
        <v>117.0528</v>
      </c>
      <c r="S10" s="166">
        <v>117.0528</v>
      </c>
      <c r="T10" s="166">
        <v>117.0528</v>
      </c>
      <c r="U10" s="166">
        <v>117.0528</v>
      </c>
      <c r="V10" s="180">
        <v>117.0528</v>
      </c>
      <c r="W10" s="166">
        <v>121141.0</v>
      </c>
      <c r="Y10" s="179">
        <v>43508.0</v>
      </c>
      <c r="Z10" s="166">
        <v>117.0528</v>
      </c>
      <c r="AA10" s="166">
        <v>117.0528</v>
      </c>
      <c r="AB10" s="166">
        <v>117.0528</v>
      </c>
      <c r="AC10" s="166">
        <v>117.0528</v>
      </c>
      <c r="AD10" s="180">
        <v>117.0528</v>
      </c>
      <c r="AE10" s="166">
        <v>3032.0</v>
      </c>
    </row>
    <row r="11">
      <c r="A11" s="179">
        <v>42502.0</v>
      </c>
      <c r="B11" s="166">
        <v>149.8276</v>
      </c>
      <c r="C11" s="166">
        <v>149.8276</v>
      </c>
      <c r="D11" s="166">
        <v>140.4633</v>
      </c>
      <c r="E11" s="166">
        <v>142.8044</v>
      </c>
      <c r="F11" s="180">
        <v>142.8044</v>
      </c>
      <c r="G11" s="166">
        <v>1.73773305E8</v>
      </c>
      <c r="I11" s="179">
        <v>42898.0</v>
      </c>
      <c r="J11" s="166">
        <v>117.0528</v>
      </c>
      <c r="K11" s="166">
        <v>117.0528</v>
      </c>
      <c r="L11" s="166">
        <v>117.0528</v>
      </c>
      <c r="M11" s="166">
        <v>117.0528</v>
      </c>
      <c r="N11" s="180">
        <v>117.0528</v>
      </c>
      <c r="O11" s="166">
        <v>335404.0</v>
      </c>
      <c r="Q11" s="179">
        <v>43263.0</v>
      </c>
      <c r="R11" s="166">
        <v>117.0528</v>
      </c>
      <c r="S11" s="166">
        <v>117.0528</v>
      </c>
      <c r="T11" s="166">
        <v>117.0528</v>
      </c>
      <c r="U11" s="166">
        <v>117.0528</v>
      </c>
      <c r="V11" s="180">
        <v>117.0528</v>
      </c>
      <c r="W11" s="166">
        <v>53693.0</v>
      </c>
      <c r="Y11" s="179">
        <v>43536.0</v>
      </c>
      <c r="Z11" s="166">
        <v>117.0528</v>
      </c>
      <c r="AA11" s="166">
        <v>117.0528</v>
      </c>
      <c r="AB11" s="166">
        <v>117.0528</v>
      </c>
      <c r="AC11" s="166">
        <v>117.0528</v>
      </c>
      <c r="AD11" s="180">
        <v>117.0528</v>
      </c>
      <c r="AE11" s="166">
        <v>1238.0</v>
      </c>
    </row>
    <row r="12">
      <c r="A12" s="179">
        <v>42533.0</v>
      </c>
      <c r="B12" s="166">
        <v>142.8044</v>
      </c>
      <c r="C12" s="166">
        <v>147.4865</v>
      </c>
      <c r="D12" s="166">
        <v>140.4633</v>
      </c>
      <c r="E12" s="166">
        <v>142.8044</v>
      </c>
      <c r="F12" s="180">
        <v>142.8044</v>
      </c>
      <c r="G12" s="166">
        <v>2.30569816E8</v>
      </c>
      <c r="I12" s="179">
        <v>42928.0</v>
      </c>
      <c r="J12" s="166">
        <v>117.0528</v>
      </c>
      <c r="K12" s="166">
        <v>117.0528</v>
      </c>
      <c r="L12" s="166">
        <v>117.0528</v>
      </c>
      <c r="M12" s="166">
        <v>117.0528</v>
      </c>
      <c r="N12" s="180">
        <v>117.0528</v>
      </c>
      <c r="O12" s="166">
        <v>163900.0</v>
      </c>
      <c r="Q12" s="179">
        <v>43293.0</v>
      </c>
      <c r="R12" s="166">
        <v>117.0528</v>
      </c>
      <c r="S12" s="166">
        <v>117.0528</v>
      </c>
      <c r="T12" s="166">
        <v>117.0528</v>
      </c>
      <c r="U12" s="166">
        <v>117.0528</v>
      </c>
      <c r="V12" s="180">
        <v>117.0528</v>
      </c>
      <c r="W12" s="166">
        <v>14181.0</v>
      </c>
      <c r="Y12" s="179">
        <v>43567.0</v>
      </c>
      <c r="Z12" s="166">
        <v>117.0528</v>
      </c>
      <c r="AA12" s="166">
        <v>117.0528</v>
      </c>
      <c r="AB12" s="166">
        <v>117.0528</v>
      </c>
      <c r="AC12" s="166">
        <v>117.0528</v>
      </c>
      <c r="AD12" s="180">
        <v>117.0528</v>
      </c>
      <c r="AE12" s="166">
        <v>854.0</v>
      </c>
    </row>
    <row r="13">
      <c r="A13" s="179">
        <v>42563.0</v>
      </c>
      <c r="B13" s="166">
        <v>145.1455</v>
      </c>
      <c r="C13" s="166">
        <v>145.1455</v>
      </c>
      <c r="D13" s="166">
        <v>135.7812</v>
      </c>
      <c r="E13" s="166">
        <v>138.1223</v>
      </c>
      <c r="F13" s="180">
        <v>138.1223</v>
      </c>
      <c r="G13" s="166">
        <v>1.69584127E8</v>
      </c>
      <c r="I13" s="179">
        <v>42959.0</v>
      </c>
      <c r="J13" s="166">
        <v>117.0528</v>
      </c>
      <c r="K13" s="166">
        <v>117.0528</v>
      </c>
      <c r="L13" s="166">
        <v>117.0528</v>
      </c>
      <c r="M13" s="166">
        <v>117.0528</v>
      </c>
      <c r="N13" s="180">
        <v>117.0528</v>
      </c>
      <c r="O13" s="166">
        <v>572733.0</v>
      </c>
      <c r="Q13" s="179">
        <v>43385.0</v>
      </c>
      <c r="R13" s="166">
        <v>117.0528</v>
      </c>
      <c r="S13" s="166">
        <v>117.0528</v>
      </c>
      <c r="T13" s="166">
        <v>117.0528</v>
      </c>
      <c r="U13" s="166">
        <v>117.0528</v>
      </c>
      <c r="V13" s="180">
        <v>117.0528</v>
      </c>
      <c r="W13" s="166">
        <v>26910.0</v>
      </c>
      <c r="Y13" s="179">
        <v>43597.0</v>
      </c>
      <c r="Z13" s="166">
        <v>117.0528</v>
      </c>
      <c r="AA13" s="166">
        <v>117.0528</v>
      </c>
      <c r="AB13" s="166">
        <v>117.0528</v>
      </c>
      <c r="AC13" s="166">
        <v>117.0528</v>
      </c>
      <c r="AD13" s="180">
        <v>117.0528</v>
      </c>
      <c r="AE13" s="166">
        <v>7218.0</v>
      </c>
    </row>
    <row r="14">
      <c r="A14" s="179">
        <v>42594.0</v>
      </c>
      <c r="B14" s="166">
        <v>138.1223</v>
      </c>
      <c r="C14" s="166">
        <v>147.4865</v>
      </c>
      <c r="D14" s="166">
        <v>131.0991</v>
      </c>
      <c r="E14" s="166">
        <v>140.4633</v>
      </c>
      <c r="F14" s="180">
        <v>140.4633</v>
      </c>
      <c r="G14" s="166">
        <v>3.73616685E8</v>
      </c>
      <c r="I14" s="179">
        <v>43051.0</v>
      </c>
      <c r="J14" s="166">
        <v>117.0528</v>
      </c>
      <c r="K14" s="166">
        <v>117.0528</v>
      </c>
      <c r="L14" s="166">
        <v>117.0528</v>
      </c>
      <c r="M14" s="166">
        <v>117.0528</v>
      </c>
      <c r="N14" s="180">
        <v>117.0528</v>
      </c>
      <c r="O14" s="166">
        <v>299394.0</v>
      </c>
      <c r="Q14" s="179">
        <v>43416.0</v>
      </c>
      <c r="R14" s="166">
        <v>117.0528</v>
      </c>
      <c r="S14" s="166">
        <v>117.0528</v>
      </c>
      <c r="T14" s="166">
        <v>117.0528</v>
      </c>
      <c r="U14" s="166">
        <v>117.0528</v>
      </c>
      <c r="V14" s="180">
        <v>117.0528</v>
      </c>
      <c r="W14" s="166">
        <v>13925.0</v>
      </c>
      <c r="Y14" s="179">
        <v>43628.0</v>
      </c>
      <c r="Z14" s="166">
        <v>117.0528</v>
      </c>
      <c r="AA14" s="166">
        <v>117.0528</v>
      </c>
      <c r="AB14" s="166">
        <v>117.0528</v>
      </c>
      <c r="AC14" s="166">
        <v>117.0528</v>
      </c>
      <c r="AD14" s="180">
        <v>117.0528</v>
      </c>
      <c r="AE14" s="166">
        <v>8543.0</v>
      </c>
    </row>
    <row r="15">
      <c r="A15" s="179">
        <v>42625.0</v>
      </c>
      <c r="B15" s="166">
        <v>140.4633</v>
      </c>
      <c r="C15" s="166">
        <v>142.8044</v>
      </c>
      <c r="D15" s="166">
        <v>135.7812</v>
      </c>
      <c r="E15" s="166">
        <v>135.7812</v>
      </c>
      <c r="F15" s="180">
        <v>135.7812</v>
      </c>
      <c r="G15" s="166">
        <v>1.07164597E8</v>
      </c>
      <c r="I15" s="179">
        <v>43081.0</v>
      </c>
      <c r="J15" s="166">
        <v>117.0528</v>
      </c>
      <c r="K15" s="166">
        <v>117.0528</v>
      </c>
      <c r="L15" s="166">
        <v>117.0528</v>
      </c>
      <c r="M15" s="166">
        <v>117.0528</v>
      </c>
      <c r="N15" s="180">
        <v>117.0528</v>
      </c>
      <c r="O15" s="166">
        <v>243821.0</v>
      </c>
      <c r="Q15" s="179">
        <v>43446.0</v>
      </c>
      <c r="R15" s="166">
        <v>117.0528</v>
      </c>
      <c r="S15" s="166">
        <v>117.0528</v>
      </c>
      <c r="T15" s="166">
        <v>117.0528</v>
      </c>
      <c r="U15" s="166">
        <v>117.0528</v>
      </c>
      <c r="V15" s="180">
        <v>117.0528</v>
      </c>
      <c r="W15" s="166">
        <v>69797.0</v>
      </c>
      <c r="Y15" s="179">
        <v>43720.0</v>
      </c>
      <c r="Z15" s="166">
        <v>117.0528</v>
      </c>
      <c r="AA15" s="166">
        <v>117.0528</v>
      </c>
      <c r="AB15" s="166">
        <v>117.0528</v>
      </c>
      <c r="AC15" s="166">
        <v>117.0528</v>
      </c>
      <c r="AD15" s="180">
        <v>117.0528</v>
      </c>
      <c r="AE15" s="166">
        <v>2605.0</v>
      </c>
    </row>
    <row r="16">
      <c r="A16" s="179" t="s">
        <v>1487</v>
      </c>
      <c r="B16" s="166">
        <v>135.7812</v>
      </c>
      <c r="C16" s="166">
        <v>142.8044</v>
      </c>
      <c r="D16" s="166">
        <v>135.7812</v>
      </c>
      <c r="E16" s="166">
        <v>135.7812</v>
      </c>
      <c r="F16" s="180">
        <v>135.7812</v>
      </c>
      <c r="G16" s="166">
        <v>1.91018046E8</v>
      </c>
      <c r="I16" s="179" t="s">
        <v>1488</v>
      </c>
      <c r="J16" s="166">
        <v>117.0528</v>
      </c>
      <c r="K16" s="166">
        <v>117.0528</v>
      </c>
      <c r="L16" s="166">
        <v>117.0528</v>
      </c>
      <c r="M16" s="166">
        <v>117.0528</v>
      </c>
      <c r="N16" s="180">
        <v>117.0528</v>
      </c>
      <c r="O16" s="166">
        <v>298027.0</v>
      </c>
      <c r="Q16" s="179" t="s">
        <v>1489</v>
      </c>
      <c r="R16" s="166">
        <v>117.0528</v>
      </c>
      <c r="S16" s="166">
        <v>117.0528</v>
      </c>
      <c r="T16" s="166">
        <v>117.0528</v>
      </c>
      <c r="U16" s="166">
        <v>117.0528</v>
      </c>
      <c r="V16" s="180">
        <v>117.0528</v>
      </c>
      <c r="W16" s="166">
        <v>8543.0</v>
      </c>
      <c r="Y16" s="179">
        <v>43750.0</v>
      </c>
      <c r="Z16" s="166">
        <v>117.0528</v>
      </c>
      <c r="AA16" s="166">
        <v>117.0528</v>
      </c>
      <c r="AB16" s="166">
        <v>117.0528</v>
      </c>
      <c r="AC16" s="166">
        <v>117.0528</v>
      </c>
      <c r="AD16" s="180">
        <v>117.0528</v>
      </c>
      <c r="AE16" s="166">
        <v>1836.0</v>
      </c>
    </row>
    <row r="17">
      <c r="A17" s="179" t="s">
        <v>1490</v>
      </c>
      <c r="B17" s="166">
        <v>138.1223</v>
      </c>
      <c r="C17" s="166">
        <v>140.4633</v>
      </c>
      <c r="D17" s="166">
        <v>133.4402</v>
      </c>
      <c r="E17" s="166">
        <v>135.7812</v>
      </c>
      <c r="F17" s="180">
        <v>135.7812</v>
      </c>
      <c r="G17" s="166">
        <v>1.54700628E8</v>
      </c>
      <c r="I17" s="179" t="s">
        <v>1491</v>
      </c>
      <c r="J17" s="166">
        <v>117.0528</v>
      </c>
      <c r="K17" s="166">
        <v>117.0528</v>
      </c>
      <c r="L17" s="166">
        <v>117.0528</v>
      </c>
      <c r="M17" s="166">
        <v>117.0528</v>
      </c>
      <c r="N17" s="180">
        <v>117.0528</v>
      </c>
      <c r="O17" s="166">
        <v>452958.0</v>
      </c>
      <c r="Q17" s="179" t="s">
        <v>1492</v>
      </c>
      <c r="R17" s="166">
        <v>117.0528</v>
      </c>
      <c r="S17" s="166">
        <v>117.0528</v>
      </c>
      <c r="T17" s="166">
        <v>117.0528</v>
      </c>
      <c r="U17" s="166">
        <v>117.0528</v>
      </c>
      <c r="V17" s="180">
        <v>117.0528</v>
      </c>
      <c r="W17" s="166">
        <v>159799.0</v>
      </c>
      <c r="Y17" s="179">
        <v>43781.0</v>
      </c>
      <c r="Z17" s="166">
        <v>117.0528</v>
      </c>
      <c r="AA17" s="166">
        <v>117.0528</v>
      </c>
      <c r="AB17" s="166">
        <v>117.0528</v>
      </c>
      <c r="AC17" s="166">
        <v>117.0528</v>
      </c>
      <c r="AD17" s="180">
        <v>117.0528</v>
      </c>
      <c r="AE17" s="166">
        <v>726.0</v>
      </c>
    </row>
    <row r="18">
      <c r="A18" s="179" t="s">
        <v>1493</v>
      </c>
      <c r="B18" s="166">
        <v>135.7812</v>
      </c>
      <c r="C18" s="166">
        <v>145.1455</v>
      </c>
      <c r="D18" s="166">
        <v>135.7812</v>
      </c>
      <c r="E18" s="166">
        <v>138.1223</v>
      </c>
      <c r="F18" s="180">
        <v>138.1223</v>
      </c>
      <c r="G18" s="166">
        <v>3.34057098E8</v>
      </c>
      <c r="I18" s="179" t="s">
        <v>1494</v>
      </c>
      <c r="J18" s="166">
        <v>117.0528</v>
      </c>
      <c r="K18" s="166">
        <v>117.0528</v>
      </c>
      <c r="L18" s="166">
        <v>117.0528</v>
      </c>
      <c r="M18" s="166">
        <v>117.0528</v>
      </c>
      <c r="N18" s="180">
        <v>117.0528</v>
      </c>
      <c r="O18" s="166">
        <v>173340.0</v>
      </c>
      <c r="Q18" s="179" t="s">
        <v>1495</v>
      </c>
      <c r="R18" s="166">
        <v>117.0528</v>
      </c>
      <c r="S18" s="166">
        <v>117.0528</v>
      </c>
      <c r="T18" s="166">
        <v>117.0528</v>
      </c>
      <c r="U18" s="166">
        <v>117.0528</v>
      </c>
      <c r="V18" s="180">
        <v>117.0528</v>
      </c>
      <c r="W18" s="166">
        <v>104482.0</v>
      </c>
      <c r="Y18" s="179">
        <v>43811.0</v>
      </c>
      <c r="Z18" s="166">
        <v>117.0528</v>
      </c>
      <c r="AA18" s="166">
        <v>117.0528</v>
      </c>
      <c r="AB18" s="166">
        <v>117.0528</v>
      </c>
      <c r="AC18" s="166">
        <v>117.0528</v>
      </c>
      <c r="AD18" s="180">
        <v>117.0528</v>
      </c>
      <c r="AE18" s="166">
        <v>1537.0</v>
      </c>
    </row>
    <row r="19">
      <c r="A19" s="179" t="s">
        <v>1496</v>
      </c>
      <c r="B19" s="166">
        <v>138.1223</v>
      </c>
      <c r="C19" s="166">
        <v>140.4633</v>
      </c>
      <c r="D19" s="166">
        <v>128.7581</v>
      </c>
      <c r="E19" s="166">
        <v>128.7581</v>
      </c>
      <c r="F19" s="180">
        <v>128.7581</v>
      </c>
      <c r="G19" s="166">
        <v>3.21823643E8</v>
      </c>
      <c r="I19" s="179" t="s">
        <v>1497</v>
      </c>
      <c r="J19" s="166">
        <v>117.0528</v>
      </c>
      <c r="K19" s="166">
        <v>117.0528</v>
      </c>
      <c r="L19" s="166">
        <v>117.0528</v>
      </c>
      <c r="M19" s="166">
        <v>117.0528</v>
      </c>
      <c r="N19" s="180">
        <v>117.0528</v>
      </c>
      <c r="O19" s="166">
        <v>195168.0</v>
      </c>
      <c r="Q19" s="179" t="s">
        <v>1498</v>
      </c>
      <c r="R19" s="166">
        <v>117.0528</v>
      </c>
      <c r="S19" s="166">
        <v>117.0528</v>
      </c>
      <c r="T19" s="166">
        <v>117.0528</v>
      </c>
      <c r="U19" s="166">
        <v>117.0528</v>
      </c>
      <c r="V19" s="180">
        <v>117.0528</v>
      </c>
      <c r="W19" s="166">
        <v>61382.0</v>
      </c>
      <c r="Y19" s="179" t="s">
        <v>1499</v>
      </c>
      <c r="Z19" s="166">
        <v>117.0528</v>
      </c>
      <c r="AA19" s="166">
        <v>117.0528</v>
      </c>
      <c r="AB19" s="166">
        <v>117.0528</v>
      </c>
      <c r="AC19" s="166">
        <v>117.0528</v>
      </c>
      <c r="AD19" s="180">
        <v>117.0528</v>
      </c>
      <c r="AE19" s="166">
        <v>1067.0</v>
      </c>
    </row>
    <row r="20">
      <c r="A20" s="179" t="s">
        <v>1500</v>
      </c>
      <c r="B20" s="166">
        <v>131.0991</v>
      </c>
      <c r="C20" s="166">
        <v>135.7812</v>
      </c>
      <c r="D20" s="166">
        <v>128.7581</v>
      </c>
      <c r="E20" s="166">
        <v>131.0991</v>
      </c>
      <c r="F20" s="180">
        <v>131.0991</v>
      </c>
      <c r="G20" s="166">
        <v>9.4312874E7</v>
      </c>
      <c r="I20" s="179" t="s">
        <v>1501</v>
      </c>
      <c r="J20" s="166">
        <v>117.0528</v>
      </c>
      <c r="K20" s="166">
        <v>117.0528</v>
      </c>
      <c r="L20" s="166">
        <v>117.0528</v>
      </c>
      <c r="M20" s="166">
        <v>117.0528</v>
      </c>
      <c r="N20" s="180">
        <v>117.0528</v>
      </c>
      <c r="O20" s="166">
        <v>96195.0</v>
      </c>
      <c r="Q20" s="179" t="s">
        <v>1502</v>
      </c>
      <c r="R20" s="166">
        <v>117.0528</v>
      </c>
      <c r="S20" s="166">
        <v>117.0528</v>
      </c>
      <c r="T20" s="166">
        <v>117.0528</v>
      </c>
      <c r="U20" s="166">
        <v>117.0528</v>
      </c>
      <c r="V20" s="180">
        <v>117.0528</v>
      </c>
      <c r="W20" s="166">
        <v>71207.0</v>
      </c>
      <c r="Y20" s="179" t="s">
        <v>1503</v>
      </c>
      <c r="Z20" s="166">
        <v>117.0528</v>
      </c>
      <c r="AA20" s="166">
        <v>117.0528</v>
      </c>
      <c r="AB20" s="166">
        <v>117.0528</v>
      </c>
      <c r="AC20" s="166">
        <v>117.0528</v>
      </c>
      <c r="AD20" s="180">
        <v>117.0528</v>
      </c>
      <c r="AE20" s="166">
        <v>10550.0</v>
      </c>
    </row>
    <row r="21">
      <c r="A21" s="179" t="s">
        <v>1504</v>
      </c>
      <c r="B21" s="166">
        <v>131.0991</v>
      </c>
      <c r="C21" s="166">
        <v>135.7812</v>
      </c>
      <c r="D21" s="166">
        <v>128.7581</v>
      </c>
      <c r="E21" s="166">
        <v>131.0991</v>
      </c>
      <c r="F21" s="180">
        <v>131.0991</v>
      </c>
      <c r="G21" s="166">
        <v>1.19246325E8</v>
      </c>
      <c r="I21" s="179" t="s">
        <v>1505</v>
      </c>
      <c r="J21" s="166">
        <v>117.0528</v>
      </c>
      <c r="K21" s="166">
        <v>117.0528</v>
      </c>
      <c r="L21" s="166">
        <v>117.0528</v>
      </c>
      <c r="M21" s="166">
        <v>117.0528</v>
      </c>
      <c r="N21" s="180">
        <v>117.0528</v>
      </c>
      <c r="O21" s="166">
        <v>83680.0</v>
      </c>
      <c r="Q21" s="179" t="s">
        <v>1506</v>
      </c>
      <c r="R21" s="166">
        <v>117.0528</v>
      </c>
      <c r="S21" s="166">
        <v>117.0528</v>
      </c>
      <c r="T21" s="166">
        <v>117.0528</v>
      </c>
      <c r="U21" s="166">
        <v>117.0528</v>
      </c>
      <c r="V21" s="180">
        <v>117.0528</v>
      </c>
      <c r="W21" s="166">
        <v>14822.0</v>
      </c>
      <c r="Y21" s="179" t="s">
        <v>1507</v>
      </c>
      <c r="Z21" s="166">
        <v>117.0528</v>
      </c>
      <c r="AA21" s="166">
        <v>117.0528</v>
      </c>
      <c r="AB21" s="166">
        <v>117.0528</v>
      </c>
      <c r="AC21" s="166">
        <v>117.0528</v>
      </c>
      <c r="AD21" s="180">
        <v>117.0528</v>
      </c>
      <c r="AE21" s="166">
        <v>3801.0</v>
      </c>
    </row>
    <row r="22">
      <c r="A22" s="179" t="s">
        <v>1508</v>
      </c>
      <c r="B22" s="166">
        <v>131.0991</v>
      </c>
      <c r="C22" s="166">
        <v>135.7812</v>
      </c>
      <c r="D22" s="166">
        <v>131.0991</v>
      </c>
      <c r="E22" s="166">
        <v>131.0991</v>
      </c>
      <c r="F22" s="180">
        <v>131.0991</v>
      </c>
      <c r="G22" s="166">
        <v>7.494627E7</v>
      </c>
      <c r="I22" s="179" t="s">
        <v>1509</v>
      </c>
      <c r="J22" s="166">
        <v>117.0528</v>
      </c>
      <c r="K22" s="166">
        <v>117.0528</v>
      </c>
      <c r="L22" s="166">
        <v>117.0528</v>
      </c>
      <c r="M22" s="166">
        <v>117.0528</v>
      </c>
      <c r="N22" s="180">
        <v>117.0528</v>
      </c>
      <c r="O22" s="166">
        <v>55274.0</v>
      </c>
      <c r="Q22" s="179" t="s">
        <v>1510</v>
      </c>
      <c r="R22" s="166">
        <v>117.0528</v>
      </c>
      <c r="S22" s="166">
        <v>117.0528</v>
      </c>
      <c r="T22" s="166">
        <v>117.0528</v>
      </c>
      <c r="U22" s="166">
        <v>117.0528</v>
      </c>
      <c r="V22" s="180">
        <v>117.0528</v>
      </c>
      <c r="W22" s="166">
        <v>11020.0</v>
      </c>
      <c r="Y22" s="179" t="s">
        <v>1511</v>
      </c>
      <c r="Z22" s="166">
        <v>117.0528</v>
      </c>
      <c r="AA22" s="166">
        <v>117.0528</v>
      </c>
      <c r="AB22" s="166">
        <v>117.0528</v>
      </c>
      <c r="AC22" s="166">
        <v>117.0528</v>
      </c>
      <c r="AD22" s="180">
        <v>117.0528</v>
      </c>
      <c r="AE22" s="166">
        <v>640.0</v>
      </c>
    </row>
    <row r="23">
      <c r="A23" s="179" t="s">
        <v>1512</v>
      </c>
      <c r="B23" s="166">
        <v>133.4402</v>
      </c>
      <c r="C23" s="166">
        <v>133.4402</v>
      </c>
      <c r="D23" s="166">
        <v>128.7581</v>
      </c>
      <c r="E23" s="166">
        <v>128.7581</v>
      </c>
      <c r="F23" s="180">
        <v>128.7581</v>
      </c>
      <c r="G23" s="166">
        <v>6.0459943E7</v>
      </c>
      <c r="I23" s="179" t="s">
        <v>1513</v>
      </c>
      <c r="J23" s="166">
        <v>117.0528</v>
      </c>
      <c r="K23" s="166">
        <v>117.0528</v>
      </c>
      <c r="L23" s="166">
        <v>117.0528</v>
      </c>
      <c r="M23" s="166">
        <v>117.0528</v>
      </c>
      <c r="N23" s="180">
        <v>117.0528</v>
      </c>
      <c r="O23" s="166">
        <v>400802.0</v>
      </c>
      <c r="Q23" s="179" t="s">
        <v>1514</v>
      </c>
      <c r="R23" s="166">
        <v>117.0528</v>
      </c>
      <c r="S23" s="166">
        <v>117.0528</v>
      </c>
      <c r="T23" s="166">
        <v>117.0528</v>
      </c>
      <c r="U23" s="166">
        <v>117.0528</v>
      </c>
      <c r="V23" s="180">
        <v>117.0528</v>
      </c>
      <c r="W23" s="166">
        <v>0.0</v>
      </c>
      <c r="Y23" s="179" t="s">
        <v>1515</v>
      </c>
      <c r="Z23" s="166">
        <v>117.0528</v>
      </c>
      <c r="AA23" s="166">
        <v>117.0528</v>
      </c>
      <c r="AB23" s="166">
        <v>117.0528</v>
      </c>
      <c r="AC23" s="166">
        <v>117.0528</v>
      </c>
      <c r="AD23" s="180">
        <v>117.0528</v>
      </c>
      <c r="AE23" s="166">
        <v>215415.0</v>
      </c>
    </row>
    <row r="24">
      <c r="A24" s="179" t="s">
        <v>1516</v>
      </c>
      <c r="B24" s="166">
        <v>128.7581</v>
      </c>
      <c r="C24" s="166">
        <v>133.4402</v>
      </c>
      <c r="D24" s="166">
        <v>128.7581</v>
      </c>
      <c r="E24" s="166">
        <v>131.0991</v>
      </c>
      <c r="F24" s="180">
        <v>131.0991</v>
      </c>
      <c r="G24" s="166">
        <v>8.3946867E7</v>
      </c>
      <c r="I24" s="179" t="s">
        <v>1517</v>
      </c>
      <c r="J24" s="166">
        <v>117.0528</v>
      </c>
      <c r="K24" s="166">
        <v>117.0528</v>
      </c>
      <c r="L24" s="166">
        <v>117.0528</v>
      </c>
      <c r="M24" s="166">
        <v>117.0528</v>
      </c>
      <c r="N24" s="180">
        <v>117.0528</v>
      </c>
      <c r="O24" s="166">
        <v>0.0</v>
      </c>
      <c r="Q24" s="179" t="s">
        <v>1518</v>
      </c>
      <c r="R24" s="166">
        <v>117.0528</v>
      </c>
      <c r="S24" s="166">
        <v>117.0528</v>
      </c>
      <c r="T24" s="166">
        <v>117.0528</v>
      </c>
      <c r="U24" s="166">
        <v>117.0528</v>
      </c>
      <c r="V24" s="180">
        <v>117.0528</v>
      </c>
      <c r="W24" s="166">
        <v>0.0</v>
      </c>
      <c r="Y24" s="179" t="s">
        <v>1519</v>
      </c>
      <c r="Z24" s="166">
        <v>117.0528</v>
      </c>
      <c r="AA24" s="166">
        <v>117.0528</v>
      </c>
      <c r="AB24" s="166">
        <v>117.0528</v>
      </c>
      <c r="AC24" s="166">
        <v>117.0528</v>
      </c>
      <c r="AD24" s="180">
        <v>117.0528</v>
      </c>
      <c r="AE24" s="166">
        <v>7133.0</v>
      </c>
    </row>
    <row r="25">
      <c r="A25" s="179" t="s">
        <v>1520</v>
      </c>
      <c r="B25" s="166">
        <v>131.0991</v>
      </c>
      <c r="C25" s="166">
        <v>133.4402</v>
      </c>
      <c r="D25" s="166">
        <v>128.7581</v>
      </c>
      <c r="E25" s="166">
        <v>131.0991</v>
      </c>
      <c r="F25" s="180">
        <v>131.0991</v>
      </c>
      <c r="G25" s="166">
        <v>5.5961503E7</v>
      </c>
      <c r="I25" s="179" t="s">
        <v>1521</v>
      </c>
      <c r="J25" s="166">
        <v>117.0528</v>
      </c>
      <c r="K25" s="166">
        <v>117.0528</v>
      </c>
      <c r="L25" s="166">
        <v>117.0528</v>
      </c>
      <c r="M25" s="166">
        <v>117.0528</v>
      </c>
      <c r="N25" s="180">
        <v>117.0528</v>
      </c>
      <c r="O25" s="166">
        <v>0.0</v>
      </c>
      <c r="Q25" s="179" t="s">
        <v>1522</v>
      </c>
      <c r="R25" s="166">
        <v>117.0528</v>
      </c>
      <c r="S25" s="166">
        <v>117.0528</v>
      </c>
      <c r="T25" s="166">
        <v>117.0528</v>
      </c>
      <c r="U25" s="166">
        <v>117.0528</v>
      </c>
      <c r="V25" s="180">
        <v>117.0528</v>
      </c>
      <c r="W25" s="166">
        <v>14694.0</v>
      </c>
      <c r="Y25" s="179" t="s">
        <v>1523</v>
      </c>
      <c r="Z25" s="166">
        <v>117.0528</v>
      </c>
      <c r="AA25" s="166">
        <v>117.0528</v>
      </c>
      <c r="AB25" s="166">
        <v>117.0528</v>
      </c>
      <c r="AC25" s="166">
        <v>117.0528</v>
      </c>
      <c r="AD25" s="180">
        <v>117.0528</v>
      </c>
      <c r="AE25" s="166">
        <v>982.0</v>
      </c>
    </row>
    <row r="26">
      <c r="A26" s="179" t="s">
        <v>1524</v>
      </c>
      <c r="B26" s="166">
        <v>128.7581</v>
      </c>
      <c r="C26" s="166">
        <v>135.7812</v>
      </c>
      <c r="D26" s="166">
        <v>128.7581</v>
      </c>
      <c r="E26" s="166">
        <v>131.0991</v>
      </c>
      <c r="F26" s="180">
        <v>131.0991</v>
      </c>
      <c r="G26" s="166">
        <v>8.793007E7</v>
      </c>
      <c r="I26" s="179" t="s">
        <v>1525</v>
      </c>
      <c r="J26" s="166">
        <v>117.0528</v>
      </c>
      <c r="K26" s="166">
        <v>117.0528</v>
      </c>
      <c r="L26" s="166">
        <v>117.0528</v>
      </c>
      <c r="M26" s="166">
        <v>117.0528</v>
      </c>
      <c r="N26" s="180">
        <v>117.0528</v>
      </c>
      <c r="O26" s="166">
        <v>330363.0</v>
      </c>
      <c r="Q26" s="179" t="s">
        <v>1526</v>
      </c>
      <c r="R26" s="166">
        <v>117.0528</v>
      </c>
      <c r="S26" s="166">
        <v>117.0528</v>
      </c>
      <c r="T26" s="166">
        <v>117.0528</v>
      </c>
      <c r="U26" s="166">
        <v>117.0528</v>
      </c>
      <c r="V26" s="180">
        <v>117.0528</v>
      </c>
      <c r="W26" s="166">
        <v>7133.0</v>
      </c>
      <c r="Y26" s="179" t="s">
        <v>1527</v>
      </c>
      <c r="Z26" s="166">
        <v>117.0528</v>
      </c>
      <c r="AA26" s="166">
        <v>117.0528</v>
      </c>
      <c r="AB26" s="166">
        <v>117.0528</v>
      </c>
      <c r="AC26" s="166">
        <v>117.0528</v>
      </c>
      <c r="AD26" s="180">
        <v>117.0528</v>
      </c>
      <c r="AE26" s="166">
        <v>2477.0</v>
      </c>
    </row>
    <row r="27">
      <c r="A27" s="179" t="s">
        <v>1528</v>
      </c>
      <c r="B27" s="166">
        <v>133.4402</v>
      </c>
      <c r="C27" s="166">
        <v>133.4402</v>
      </c>
      <c r="D27" s="166">
        <v>131.0991</v>
      </c>
      <c r="E27" s="166">
        <v>131.0991</v>
      </c>
      <c r="F27" s="180">
        <v>131.0991</v>
      </c>
      <c r="G27" s="166">
        <v>2.1158914E7</v>
      </c>
      <c r="I27" s="179" t="s">
        <v>1529</v>
      </c>
      <c r="J27" s="166">
        <v>117.0528</v>
      </c>
      <c r="K27" s="166">
        <v>117.0528</v>
      </c>
      <c r="L27" s="166">
        <v>117.0528</v>
      </c>
      <c r="M27" s="166">
        <v>117.0528</v>
      </c>
      <c r="N27" s="180">
        <v>117.0528</v>
      </c>
      <c r="O27" s="166">
        <v>404945.0</v>
      </c>
      <c r="Q27" s="179" t="s">
        <v>1530</v>
      </c>
      <c r="R27" s="166">
        <v>117.0528</v>
      </c>
      <c r="S27" s="166">
        <v>117.0528</v>
      </c>
      <c r="T27" s="166">
        <v>117.0528</v>
      </c>
      <c r="U27" s="166">
        <v>117.0528</v>
      </c>
      <c r="V27" s="180">
        <v>117.0528</v>
      </c>
      <c r="W27" s="166">
        <v>18538.0</v>
      </c>
      <c r="Y27" s="179" t="s">
        <v>1531</v>
      </c>
      <c r="Z27" s="166">
        <v>117.0528</v>
      </c>
      <c r="AA27" s="166">
        <v>117.0528</v>
      </c>
      <c r="AB27" s="166">
        <v>117.0528</v>
      </c>
      <c r="AC27" s="166">
        <v>117.0528</v>
      </c>
      <c r="AD27" s="180">
        <v>117.0528</v>
      </c>
      <c r="AE27" s="166">
        <v>239037.0</v>
      </c>
    </row>
    <row r="28">
      <c r="A28" s="179" t="s">
        <v>1532</v>
      </c>
      <c r="B28" s="166">
        <v>133.4402</v>
      </c>
      <c r="C28" s="166">
        <v>145.1455</v>
      </c>
      <c r="D28" s="166">
        <v>131.0991</v>
      </c>
      <c r="E28" s="166">
        <v>133.4402</v>
      </c>
      <c r="F28" s="180">
        <v>133.4402</v>
      </c>
      <c r="G28" s="166">
        <v>4.1331638E8</v>
      </c>
      <c r="I28" s="179" t="s">
        <v>1533</v>
      </c>
      <c r="J28" s="166">
        <v>117.0528</v>
      </c>
      <c r="K28" s="166">
        <v>117.0528</v>
      </c>
      <c r="L28" s="166">
        <v>117.0528</v>
      </c>
      <c r="M28" s="166">
        <v>117.0528</v>
      </c>
      <c r="N28" s="180">
        <v>117.0528</v>
      </c>
      <c r="O28" s="166">
        <v>809634.0</v>
      </c>
      <c r="Q28" s="179" t="s">
        <v>1534</v>
      </c>
      <c r="R28" s="166">
        <v>117.0528</v>
      </c>
      <c r="S28" s="166">
        <v>117.0528</v>
      </c>
      <c r="T28" s="166">
        <v>117.0528</v>
      </c>
      <c r="U28" s="166">
        <v>117.0528</v>
      </c>
      <c r="V28" s="180">
        <v>117.0528</v>
      </c>
      <c r="W28" s="166">
        <v>0.0</v>
      </c>
      <c r="Y28" s="179" t="s">
        <v>1535</v>
      </c>
      <c r="Z28" s="166">
        <v>117.0528</v>
      </c>
      <c r="AA28" s="166">
        <v>117.0528</v>
      </c>
      <c r="AB28" s="166">
        <v>117.0528</v>
      </c>
      <c r="AC28" s="166">
        <v>117.0528</v>
      </c>
      <c r="AD28" s="180">
        <v>117.0528</v>
      </c>
      <c r="AE28" s="166">
        <v>1708.0</v>
      </c>
    </row>
    <row r="29">
      <c r="A29" s="189">
        <v>42795.0</v>
      </c>
      <c r="B29" s="190">
        <v>135.7812</v>
      </c>
      <c r="C29" s="190">
        <v>138.1223</v>
      </c>
      <c r="D29" s="190">
        <v>133.4402</v>
      </c>
      <c r="E29" s="190">
        <v>135.7812</v>
      </c>
      <c r="F29" s="191">
        <v>135.7812</v>
      </c>
      <c r="G29" s="190">
        <v>7.0948032E7</v>
      </c>
      <c r="H29" s="193"/>
      <c r="I29" s="189">
        <v>43132.0</v>
      </c>
      <c r="J29" s="190">
        <v>117.0528</v>
      </c>
      <c r="K29" s="190">
        <v>117.0528</v>
      </c>
      <c r="L29" s="190">
        <v>117.0528</v>
      </c>
      <c r="M29" s="190">
        <v>117.0528</v>
      </c>
      <c r="N29" s="191">
        <v>117.0528</v>
      </c>
      <c r="O29" s="190">
        <v>1076266.0</v>
      </c>
      <c r="P29" s="193"/>
      <c r="Q29" s="189">
        <v>43497.0</v>
      </c>
      <c r="R29" s="190">
        <v>117.0528</v>
      </c>
      <c r="S29" s="190">
        <v>117.0528</v>
      </c>
      <c r="T29" s="190">
        <v>117.0528</v>
      </c>
      <c r="U29" s="190">
        <v>117.0528</v>
      </c>
      <c r="V29" s="191">
        <v>117.0528</v>
      </c>
      <c r="W29" s="190">
        <v>502551.0</v>
      </c>
      <c r="X29" s="193"/>
      <c r="Y29" s="189">
        <v>43862.0</v>
      </c>
      <c r="Z29" s="190">
        <v>117.0528</v>
      </c>
      <c r="AA29" s="190">
        <v>117.0528</v>
      </c>
      <c r="AB29" s="190">
        <v>117.0528</v>
      </c>
      <c r="AC29" s="190">
        <v>117.0528</v>
      </c>
      <c r="AD29" s="191">
        <v>117.0528</v>
      </c>
      <c r="AE29" s="190">
        <v>1366.0</v>
      </c>
    </row>
    <row r="30">
      <c r="A30" s="179">
        <v>42826.0</v>
      </c>
      <c r="B30" s="166">
        <v>135.7812</v>
      </c>
      <c r="C30" s="166">
        <v>142.8044</v>
      </c>
      <c r="D30" s="166">
        <v>135.7812</v>
      </c>
      <c r="E30" s="166">
        <v>140.4633</v>
      </c>
      <c r="F30" s="180">
        <v>140.4633</v>
      </c>
      <c r="G30" s="166">
        <v>1.23256909E8</v>
      </c>
      <c r="I30" s="179">
        <v>43160.0</v>
      </c>
      <c r="J30" s="166">
        <v>117.0528</v>
      </c>
      <c r="K30" s="166">
        <v>117.0528</v>
      </c>
      <c r="L30" s="166">
        <v>117.0528</v>
      </c>
      <c r="M30" s="166">
        <v>117.0528</v>
      </c>
      <c r="N30" s="180">
        <v>117.0528</v>
      </c>
      <c r="O30" s="166">
        <v>135366.0</v>
      </c>
      <c r="Q30" s="179">
        <v>43525.0</v>
      </c>
      <c r="R30" s="166">
        <v>117.0528</v>
      </c>
      <c r="S30" s="166">
        <v>117.0528</v>
      </c>
      <c r="T30" s="166">
        <v>117.0528</v>
      </c>
      <c r="U30" s="166">
        <v>117.0528</v>
      </c>
      <c r="V30" s="180">
        <v>117.0528</v>
      </c>
      <c r="W30" s="166">
        <v>297301.0</v>
      </c>
      <c r="Y30" s="179">
        <v>43891.0</v>
      </c>
      <c r="Z30" s="166">
        <v>117.0528</v>
      </c>
      <c r="AA30" s="166">
        <v>117.0528</v>
      </c>
      <c r="AB30" s="166">
        <v>117.0528</v>
      </c>
      <c r="AC30" s="166">
        <v>117.0528</v>
      </c>
      <c r="AD30" s="180">
        <v>117.0528</v>
      </c>
      <c r="AE30" s="166">
        <v>87695.0</v>
      </c>
    </row>
    <row r="31">
      <c r="A31" s="179">
        <v>42856.0</v>
      </c>
      <c r="B31" s="166">
        <v>140.4633</v>
      </c>
      <c r="C31" s="166">
        <v>149.8276</v>
      </c>
      <c r="D31" s="166">
        <v>140.4633</v>
      </c>
      <c r="E31" s="166">
        <v>147.4865</v>
      </c>
      <c r="F31" s="180">
        <v>147.4865</v>
      </c>
      <c r="G31" s="166">
        <v>5.02686229E8</v>
      </c>
      <c r="I31" s="179">
        <v>43191.0</v>
      </c>
      <c r="J31" s="166">
        <v>117.0528</v>
      </c>
      <c r="K31" s="166">
        <v>117.0528</v>
      </c>
      <c r="L31" s="166">
        <v>117.0528</v>
      </c>
      <c r="M31" s="166">
        <v>117.0528</v>
      </c>
      <c r="N31" s="180">
        <v>117.0528</v>
      </c>
      <c r="O31" s="166">
        <v>267400.0</v>
      </c>
      <c r="Q31" s="179">
        <v>43556.0</v>
      </c>
      <c r="R31" s="166">
        <v>117.0528</v>
      </c>
      <c r="S31" s="166">
        <v>117.0528</v>
      </c>
      <c r="T31" s="166">
        <v>117.0528</v>
      </c>
      <c r="U31" s="166">
        <v>117.0528</v>
      </c>
      <c r="V31" s="180">
        <v>117.0528</v>
      </c>
      <c r="W31" s="166">
        <v>14224.0</v>
      </c>
      <c r="Y31" s="179">
        <v>43983.0</v>
      </c>
      <c r="Z31" s="166">
        <v>117.0528</v>
      </c>
      <c r="AA31" s="166">
        <v>117.0528</v>
      </c>
      <c r="AB31" s="166">
        <v>117.0528</v>
      </c>
      <c r="AC31" s="166">
        <v>117.0528</v>
      </c>
      <c r="AD31" s="180">
        <v>117.0528</v>
      </c>
      <c r="AE31" s="166">
        <v>1708.0</v>
      </c>
    </row>
    <row r="32">
      <c r="A32" s="179">
        <v>42887.0</v>
      </c>
      <c r="B32" s="166">
        <v>147.4865</v>
      </c>
      <c r="C32" s="166">
        <v>154.5097</v>
      </c>
      <c r="D32" s="166">
        <v>145.1455</v>
      </c>
      <c r="E32" s="166">
        <v>147.4865</v>
      </c>
      <c r="F32" s="180">
        <v>147.4865</v>
      </c>
      <c r="G32" s="166">
        <v>2.34964542E8</v>
      </c>
      <c r="I32" s="179">
        <v>43221.0</v>
      </c>
      <c r="J32" s="166">
        <v>117.0528</v>
      </c>
      <c r="K32" s="166">
        <v>117.0528</v>
      </c>
      <c r="L32" s="166">
        <v>117.0528</v>
      </c>
      <c r="M32" s="166">
        <v>117.0528</v>
      </c>
      <c r="N32" s="180">
        <v>117.0528</v>
      </c>
      <c r="O32" s="166">
        <v>342964.0</v>
      </c>
      <c r="Q32" s="179">
        <v>43647.0</v>
      </c>
      <c r="R32" s="166">
        <v>117.0528</v>
      </c>
      <c r="S32" s="166">
        <v>117.0528</v>
      </c>
      <c r="T32" s="166">
        <v>117.0528</v>
      </c>
      <c r="U32" s="166">
        <v>117.0528</v>
      </c>
      <c r="V32" s="180">
        <v>117.0528</v>
      </c>
      <c r="W32" s="166">
        <v>70438.0</v>
      </c>
      <c r="Y32" s="179">
        <v>44013.0</v>
      </c>
      <c r="Z32" s="166">
        <v>117.0528</v>
      </c>
      <c r="AA32" s="166">
        <v>117.0528</v>
      </c>
      <c r="AB32" s="166">
        <v>117.0528</v>
      </c>
      <c r="AC32" s="166">
        <v>117.0528</v>
      </c>
      <c r="AD32" s="180">
        <v>117.0528</v>
      </c>
      <c r="AE32" s="166">
        <v>1836.0</v>
      </c>
    </row>
    <row r="33">
      <c r="A33" s="179">
        <v>42979.0</v>
      </c>
      <c r="B33" s="166">
        <v>147.4865</v>
      </c>
      <c r="C33" s="166">
        <v>149.8276</v>
      </c>
      <c r="D33" s="166">
        <v>142.8044</v>
      </c>
      <c r="E33" s="166">
        <v>145.1455</v>
      </c>
      <c r="F33" s="180">
        <v>145.1455</v>
      </c>
      <c r="G33" s="166">
        <v>1.41333411E8</v>
      </c>
      <c r="I33" s="179">
        <v>43313.0</v>
      </c>
      <c r="J33" s="166">
        <v>117.0528</v>
      </c>
      <c r="K33" s="166">
        <v>117.0528</v>
      </c>
      <c r="L33" s="166">
        <v>117.0528</v>
      </c>
      <c r="M33" s="166">
        <v>117.0528</v>
      </c>
      <c r="N33" s="180">
        <v>117.0528</v>
      </c>
      <c r="O33" s="166">
        <v>438135.0</v>
      </c>
      <c r="Q33" s="179">
        <v>43678.0</v>
      </c>
      <c r="R33" s="166">
        <v>117.0528</v>
      </c>
      <c r="S33" s="166">
        <v>117.0528</v>
      </c>
      <c r="T33" s="166">
        <v>117.0528</v>
      </c>
      <c r="U33" s="166">
        <v>117.0528</v>
      </c>
      <c r="V33" s="180">
        <v>117.0528</v>
      </c>
      <c r="W33" s="166">
        <v>86883.0</v>
      </c>
      <c r="Y33" s="179">
        <v>44044.0</v>
      </c>
      <c r="Z33" s="166">
        <v>117.0528</v>
      </c>
      <c r="AA33" s="166">
        <v>117.0528</v>
      </c>
      <c r="AB33" s="166">
        <v>117.0528</v>
      </c>
      <c r="AC33" s="166">
        <v>117.0528</v>
      </c>
      <c r="AD33" s="180">
        <v>117.0528</v>
      </c>
      <c r="AE33" s="166">
        <v>854.0</v>
      </c>
    </row>
    <row r="34">
      <c r="A34" s="179">
        <v>43009.0</v>
      </c>
      <c r="B34" s="166">
        <v>145.1455</v>
      </c>
      <c r="C34" s="166">
        <v>149.8276</v>
      </c>
      <c r="D34" s="166">
        <v>142.8044</v>
      </c>
      <c r="E34" s="166">
        <v>145.1455</v>
      </c>
      <c r="F34" s="180">
        <v>145.1455</v>
      </c>
      <c r="G34" s="166">
        <v>1.24235997E8</v>
      </c>
      <c r="I34" s="179">
        <v>43344.0</v>
      </c>
      <c r="J34" s="166">
        <v>117.0528</v>
      </c>
      <c r="K34" s="166">
        <v>117.0528</v>
      </c>
      <c r="L34" s="166">
        <v>117.0528</v>
      </c>
      <c r="M34" s="166">
        <v>117.0528</v>
      </c>
      <c r="N34" s="180">
        <v>117.0528</v>
      </c>
      <c r="O34" s="166">
        <v>151171.0</v>
      </c>
      <c r="Q34" s="179">
        <v>43709.0</v>
      </c>
      <c r="R34" s="166">
        <v>117.0528</v>
      </c>
      <c r="S34" s="166">
        <v>117.0528</v>
      </c>
      <c r="T34" s="166">
        <v>117.0528</v>
      </c>
      <c r="U34" s="166">
        <v>117.0528</v>
      </c>
      <c r="V34" s="180">
        <v>117.0528</v>
      </c>
      <c r="W34" s="166">
        <v>159158.0</v>
      </c>
      <c r="Y34" s="179">
        <v>44075.0</v>
      </c>
      <c r="Z34" s="166">
        <v>117.0528</v>
      </c>
      <c r="AA34" s="166">
        <v>117.0528</v>
      </c>
      <c r="AB34" s="166">
        <v>117.0528</v>
      </c>
      <c r="AC34" s="166">
        <v>117.0528</v>
      </c>
      <c r="AD34" s="180">
        <v>117.0528</v>
      </c>
      <c r="AE34" s="166">
        <v>1110.0</v>
      </c>
    </row>
    <row r="35">
      <c r="A35" s="226"/>
      <c r="B35" s="180"/>
      <c r="C35" s="180"/>
      <c r="D35" s="180"/>
      <c r="E35" s="180"/>
      <c r="F35" s="180"/>
      <c r="G35" s="166"/>
    </row>
    <row r="36">
      <c r="A36" s="226"/>
      <c r="B36" s="180"/>
      <c r="C36" s="180"/>
      <c r="D36" s="180"/>
      <c r="E36" s="180"/>
      <c r="F36" s="180"/>
      <c r="G36" s="166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1" t="s">
        <v>1223</v>
      </c>
      <c r="B1" s="1" t="s">
        <v>1224</v>
      </c>
      <c r="C1" s="1" t="s">
        <v>1225</v>
      </c>
      <c r="D1" s="1" t="s">
        <v>1226</v>
      </c>
      <c r="E1" s="1" t="s">
        <v>1227</v>
      </c>
      <c r="F1" s="1" t="s">
        <v>1228</v>
      </c>
      <c r="G1" s="1" t="s">
        <v>1236</v>
      </c>
    </row>
    <row r="2">
      <c r="A2" s="166" t="s">
        <v>1311</v>
      </c>
      <c r="B2" s="166">
        <v>73.0</v>
      </c>
      <c r="C2" s="166">
        <v>73.0</v>
      </c>
      <c r="D2" s="166">
        <v>70.0</v>
      </c>
      <c r="E2" s="166">
        <v>72.0</v>
      </c>
      <c r="F2" s="166">
        <v>72.0</v>
      </c>
      <c r="G2" s="166">
        <v>245500.0</v>
      </c>
    </row>
    <row r="3">
      <c r="A3" s="166" t="s">
        <v>1315</v>
      </c>
      <c r="B3" s="166">
        <v>72.0</v>
      </c>
      <c r="C3" s="166">
        <v>80.0</v>
      </c>
      <c r="D3" s="166">
        <v>72.0</v>
      </c>
      <c r="E3" s="166">
        <v>78.0</v>
      </c>
      <c r="F3" s="166">
        <v>78.0</v>
      </c>
      <c r="G3" s="166">
        <v>1316800.0</v>
      </c>
    </row>
    <row r="4">
      <c r="A4" s="227">
        <v>42767.0</v>
      </c>
      <c r="B4" s="166">
        <v>78.0</v>
      </c>
      <c r="C4" s="166">
        <v>78.0</v>
      </c>
      <c r="D4" s="166">
        <v>78.0</v>
      </c>
      <c r="E4" s="166">
        <v>78.0</v>
      </c>
      <c r="F4" s="166">
        <v>78.0</v>
      </c>
      <c r="G4" s="166">
        <v>0.0</v>
      </c>
    </row>
    <row r="5">
      <c r="A5" s="227">
        <v>42795.0</v>
      </c>
      <c r="B5" s="166">
        <v>78.0</v>
      </c>
      <c r="C5" s="166">
        <v>78.0</v>
      </c>
      <c r="D5" s="166">
        <v>73.0</v>
      </c>
      <c r="E5" s="166">
        <v>74.0</v>
      </c>
      <c r="F5" s="166">
        <v>74.0</v>
      </c>
      <c r="G5" s="166">
        <v>538800.0</v>
      </c>
    </row>
    <row r="6">
      <c r="A6" s="227">
        <v>42826.0</v>
      </c>
      <c r="B6" s="166">
        <v>74.0</v>
      </c>
      <c r="C6" s="166">
        <v>76.0</v>
      </c>
      <c r="D6" s="166">
        <v>74.0</v>
      </c>
      <c r="E6" s="166">
        <v>74.0</v>
      </c>
      <c r="F6" s="166">
        <v>74.0</v>
      </c>
      <c r="G6" s="166">
        <v>197600.0</v>
      </c>
    </row>
    <row r="7">
      <c r="A7" s="227">
        <v>42856.0</v>
      </c>
      <c r="B7" s="166">
        <v>76.0</v>
      </c>
      <c r="C7" s="166">
        <v>78.0</v>
      </c>
      <c r="D7" s="166">
        <v>75.0</v>
      </c>
      <c r="E7" s="166">
        <v>75.0</v>
      </c>
      <c r="F7" s="166">
        <v>75.0</v>
      </c>
      <c r="G7" s="166">
        <v>457000.0</v>
      </c>
    </row>
    <row r="8">
      <c r="A8" s="227">
        <v>42887.0</v>
      </c>
      <c r="B8" s="166">
        <v>75.0</v>
      </c>
      <c r="C8" s="166">
        <v>80.0</v>
      </c>
      <c r="D8" s="166">
        <v>75.0</v>
      </c>
      <c r="E8" s="166">
        <v>76.0</v>
      </c>
      <c r="F8" s="166">
        <v>76.0</v>
      </c>
      <c r="G8" s="166">
        <v>1357000.0</v>
      </c>
    </row>
    <row r="9">
      <c r="A9" s="227">
        <v>42979.0</v>
      </c>
      <c r="B9" s="166">
        <v>76.0</v>
      </c>
      <c r="C9" s="166">
        <v>78.0</v>
      </c>
      <c r="D9" s="166">
        <v>75.0</v>
      </c>
      <c r="E9" s="166">
        <v>75.0</v>
      </c>
      <c r="F9" s="166">
        <v>75.0</v>
      </c>
      <c r="G9" s="166">
        <v>849600.0</v>
      </c>
    </row>
    <row r="10">
      <c r="A10" s="227">
        <v>43009.0</v>
      </c>
      <c r="B10" s="166">
        <v>75.0</v>
      </c>
      <c r="C10" s="166">
        <v>77.0</v>
      </c>
      <c r="D10" s="166">
        <v>73.0</v>
      </c>
      <c r="E10" s="166">
        <v>75.0</v>
      </c>
      <c r="F10" s="166">
        <v>75.0</v>
      </c>
      <c r="G10" s="166">
        <v>707500.0</v>
      </c>
    </row>
    <row r="11">
      <c r="A11" s="227">
        <v>43040.0</v>
      </c>
      <c r="B11" s="166">
        <v>75.0</v>
      </c>
      <c r="C11" s="166">
        <v>76.0</v>
      </c>
      <c r="D11" s="166">
        <v>75.0</v>
      </c>
      <c r="E11" s="166">
        <v>76.0</v>
      </c>
      <c r="F11" s="166">
        <v>76.0</v>
      </c>
      <c r="G11" s="166">
        <v>29500.0</v>
      </c>
    </row>
    <row r="12">
      <c r="A12" s="227">
        <v>43070.0</v>
      </c>
      <c r="B12" s="166">
        <v>76.0</v>
      </c>
      <c r="C12" s="166">
        <v>83.0</v>
      </c>
      <c r="D12" s="166">
        <v>73.0</v>
      </c>
      <c r="E12" s="166">
        <v>76.0</v>
      </c>
      <c r="F12" s="166">
        <v>76.0</v>
      </c>
      <c r="G12" s="166">
        <v>2914700.0</v>
      </c>
    </row>
    <row r="13">
      <c r="A13" s="166" t="s">
        <v>1544</v>
      </c>
      <c r="B13" s="166">
        <v>75.0</v>
      </c>
      <c r="C13" s="166">
        <v>77.0</v>
      </c>
      <c r="D13" s="166">
        <v>75.0</v>
      </c>
      <c r="E13" s="166">
        <v>76.0</v>
      </c>
      <c r="F13" s="166">
        <v>76.0</v>
      </c>
      <c r="G13" s="166">
        <v>515100.0</v>
      </c>
    </row>
    <row r="14">
      <c r="A14" s="166" t="s">
        <v>1545</v>
      </c>
      <c r="B14" s="166">
        <v>76.0</v>
      </c>
      <c r="C14" s="166">
        <v>78.0</v>
      </c>
      <c r="D14" s="166">
        <v>75.0</v>
      </c>
      <c r="E14" s="166">
        <v>76.0</v>
      </c>
      <c r="F14" s="166">
        <v>76.0</v>
      </c>
      <c r="G14" s="166">
        <v>346900.0</v>
      </c>
    </row>
    <row r="15">
      <c r="A15" s="166" t="s">
        <v>1546</v>
      </c>
      <c r="B15" s="166">
        <v>76.0</v>
      </c>
      <c r="C15" s="166">
        <v>78.0</v>
      </c>
      <c r="D15" s="166">
        <v>76.0</v>
      </c>
      <c r="E15" s="166">
        <v>77.0</v>
      </c>
      <c r="F15" s="166">
        <v>77.0</v>
      </c>
      <c r="G15" s="166">
        <v>609500.0</v>
      </c>
    </row>
    <row r="16">
      <c r="A16" s="166" t="s">
        <v>1547</v>
      </c>
      <c r="B16" s="166">
        <v>77.0</v>
      </c>
      <c r="C16" s="166">
        <v>78.0</v>
      </c>
      <c r="D16" s="166">
        <v>76.0</v>
      </c>
      <c r="E16" s="166">
        <v>78.0</v>
      </c>
      <c r="F16" s="166">
        <v>78.0</v>
      </c>
      <c r="G16" s="166">
        <v>20500.0</v>
      </c>
    </row>
    <row r="17">
      <c r="A17" s="166" t="s">
        <v>1548</v>
      </c>
      <c r="B17" s="166">
        <v>78.0</v>
      </c>
      <c r="C17" s="166">
        <v>79.0</v>
      </c>
      <c r="D17" s="166">
        <v>78.0</v>
      </c>
      <c r="E17" s="166">
        <v>78.0</v>
      </c>
      <c r="F17" s="166">
        <v>78.0</v>
      </c>
      <c r="G17" s="166">
        <v>62500.0</v>
      </c>
    </row>
    <row r="18">
      <c r="A18" s="166" t="s">
        <v>1549</v>
      </c>
      <c r="B18" s="166">
        <v>78.0</v>
      </c>
      <c r="C18" s="166">
        <v>78.0</v>
      </c>
      <c r="D18" s="166">
        <v>76.0</v>
      </c>
      <c r="E18" s="166">
        <v>76.0</v>
      </c>
      <c r="F18" s="166">
        <v>76.0</v>
      </c>
      <c r="G18" s="166">
        <v>54600.0</v>
      </c>
    </row>
    <row r="19">
      <c r="A19" s="166" t="s">
        <v>1550</v>
      </c>
      <c r="B19" s="166">
        <v>76.0</v>
      </c>
      <c r="C19" s="166">
        <v>81.0</v>
      </c>
      <c r="D19" s="166">
        <v>76.0</v>
      </c>
      <c r="E19" s="166">
        <v>76.0</v>
      </c>
      <c r="F19" s="166">
        <v>76.0</v>
      </c>
      <c r="G19" s="166">
        <v>836500.0</v>
      </c>
    </row>
    <row r="20">
      <c r="A20" s="166" t="s">
        <v>1551</v>
      </c>
      <c r="B20" s="166">
        <v>76.0</v>
      </c>
      <c r="C20" s="166">
        <v>78.0</v>
      </c>
      <c r="D20" s="166">
        <v>76.0</v>
      </c>
      <c r="E20" s="166">
        <v>76.0</v>
      </c>
      <c r="F20" s="166">
        <v>76.0</v>
      </c>
      <c r="G20" s="166">
        <v>252100.0</v>
      </c>
    </row>
    <row r="21">
      <c r="A21" s="166" t="s">
        <v>1552</v>
      </c>
      <c r="B21" s="166">
        <v>79.0</v>
      </c>
      <c r="C21" s="166">
        <v>79.0</v>
      </c>
      <c r="D21" s="166">
        <v>77.0</v>
      </c>
      <c r="E21" s="166">
        <v>79.0</v>
      </c>
      <c r="F21" s="166">
        <v>79.0</v>
      </c>
      <c r="G21" s="166">
        <v>345000.0</v>
      </c>
    </row>
    <row r="22">
      <c r="A22" s="166" t="s">
        <v>1553</v>
      </c>
      <c r="B22" s="166">
        <v>79.0</v>
      </c>
      <c r="C22" s="166">
        <v>80.0</v>
      </c>
      <c r="D22" s="166">
        <v>77.0</v>
      </c>
      <c r="E22" s="166">
        <v>77.0</v>
      </c>
      <c r="F22" s="166">
        <v>77.0</v>
      </c>
      <c r="G22" s="166">
        <v>171600.0</v>
      </c>
    </row>
    <row r="23">
      <c r="A23" s="166" t="s">
        <v>1554</v>
      </c>
      <c r="B23" s="166">
        <v>79.0</v>
      </c>
      <c r="C23" s="166">
        <v>79.0</v>
      </c>
      <c r="D23" s="166">
        <v>76.0</v>
      </c>
      <c r="E23" s="166">
        <v>76.0</v>
      </c>
      <c r="F23" s="166">
        <v>76.0</v>
      </c>
      <c r="G23" s="166">
        <v>6100.0</v>
      </c>
    </row>
    <row r="24">
      <c r="A24" s="166" t="s">
        <v>1555</v>
      </c>
      <c r="B24" s="166">
        <v>76.0</v>
      </c>
      <c r="C24" s="166">
        <v>78.0</v>
      </c>
      <c r="D24" s="166">
        <v>75.0</v>
      </c>
      <c r="E24" s="166">
        <v>77.0</v>
      </c>
      <c r="F24" s="166">
        <v>77.0</v>
      </c>
      <c r="G24" s="166">
        <v>148500.0</v>
      </c>
    </row>
    <row r="25">
      <c r="A25" s="166" t="s">
        <v>1556</v>
      </c>
      <c r="B25" s="166">
        <v>80.0</v>
      </c>
      <c r="C25" s="166">
        <v>80.0</v>
      </c>
      <c r="D25" s="166">
        <v>75.0</v>
      </c>
      <c r="E25" s="166">
        <v>80.0</v>
      </c>
      <c r="F25" s="166">
        <v>80.0</v>
      </c>
      <c r="G25" s="166">
        <v>573900.0</v>
      </c>
    </row>
    <row r="26">
      <c r="A26" s="227">
        <v>42737.0</v>
      </c>
      <c r="B26" s="166">
        <v>80.0</v>
      </c>
      <c r="C26" s="166">
        <v>80.0</v>
      </c>
      <c r="D26" s="166">
        <v>76.0</v>
      </c>
      <c r="E26" s="166">
        <v>76.0</v>
      </c>
      <c r="F26" s="166">
        <v>76.0</v>
      </c>
      <c r="G26" s="166">
        <v>282300.0</v>
      </c>
    </row>
    <row r="27">
      <c r="A27" s="227">
        <v>42768.0</v>
      </c>
      <c r="B27" s="166">
        <v>78.0</v>
      </c>
      <c r="C27" s="166">
        <v>78.0</v>
      </c>
      <c r="D27" s="166">
        <v>74.0</v>
      </c>
      <c r="E27" s="166">
        <v>76.0</v>
      </c>
      <c r="F27" s="166">
        <v>76.0</v>
      </c>
      <c r="G27" s="166">
        <v>399100.0</v>
      </c>
    </row>
    <row r="28">
      <c r="A28" s="227">
        <v>42796.0</v>
      </c>
      <c r="B28" s="166">
        <v>76.0</v>
      </c>
      <c r="C28" s="166">
        <v>78.0</v>
      </c>
      <c r="D28" s="166">
        <v>76.0</v>
      </c>
      <c r="E28" s="166">
        <v>78.0</v>
      </c>
      <c r="F28" s="166">
        <v>78.0</v>
      </c>
      <c r="G28" s="166">
        <v>60600.0</v>
      </c>
    </row>
    <row r="29">
      <c r="A29" s="227">
        <v>42888.0</v>
      </c>
      <c r="B29" s="166">
        <v>76.0</v>
      </c>
      <c r="C29" s="166">
        <v>78.0</v>
      </c>
      <c r="D29" s="166">
        <v>76.0</v>
      </c>
      <c r="E29" s="166">
        <v>77.0</v>
      </c>
      <c r="F29" s="166">
        <v>77.0</v>
      </c>
      <c r="G29" s="166">
        <v>14500.0</v>
      </c>
    </row>
    <row r="30">
      <c r="A30" s="227">
        <v>42918.0</v>
      </c>
      <c r="B30" s="166">
        <v>78.0</v>
      </c>
      <c r="C30" s="166">
        <v>78.0</v>
      </c>
      <c r="D30" s="166">
        <v>75.0</v>
      </c>
      <c r="E30" s="166">
        <v>77.0</v>
      </c>
      <c r="F30" s="166">
        <v>77.0</v>
      </c>
      <c r="G30" s="166">
        <v>490900.0</v>
      </c>
    </row>
    <row r="31">
      <c r="A31" s="227">
        <v>42949.0</v>
      </c>
      <c r="B31" s="166">
        <v>77.0</v>
      </c>
      <c r="C31" s="166">
        <v>77.0</v>
      </c>
      <c r="D31" s="166">
        <v>75.0</v>
      </c>
      <c r="E31" s="166">
        <v>76.0</v>
      </c>
      <c r="F31" s="166">
        <v>76.0</v>
      </c>
      <c r="G31" s="166">
        <v>169300.0</v>
      </c>
    </row>
    <row r="32">
      <c r="A32" s="227">
        <v>42980.0</v>
      </c>
      <c r="B32" s="166">
        <v>76.0</v>
      </c>
      <c r="C32" s="166">
        <v>78.0</v>
      </c>
      <c r="D32" s="166">
        <v>75.0</v>
      </c>
      <c r="E32" s="166">
        <v>76.0</v>
      </c>
      <c r="F32" s="166">
        <v>76.0</v>
      </c>
      <c r="G32" s="166">
        <v>25700.0</v>
      </c>
    </row>
    <row r="33">
      <c r="A33" s="227">
        <v>43010.0</v>
      </c>
      <c r="B33" s="166">
        <v>76.0</v>
      </c>
      <c r="C33" s="166">
        <v>78.0</v>
      </c>
      <c r="D33" s="166">
        <v>75.0</v>
      </c>
      <c r="E33" s="166">
        <v>75.0</v>
      </c>
      <c r="F33" s="166">
        <v>75.0</v>
      </c>
      <c r="G33" s="166">
        <v>151700.0</v>
      </c>
    </row>
    <row r="34">
      <c r="A34" s="166" t="s">
        <v>1557</v>
      </c>
      <c r="B34" s="166">
        <v>75.0</v>
      </c>
      <c r="C34" s="166">
        <v>79.0</v>
      </c>
      <c r="D34" s="166">
        <v>74.0</v>
      </c>
      <c r="E34" s="166">
        <v>75.0</v>
      </c>
      <c r="F34" s="166">
        <v>75.0</v>
      </c>
      <c r="G34" s="166">
        <v>706300.0</v>
      </c>
    </row>
    <row r="35">
      <c r="A35" s="166" t="s">
        <v>1558</v>
      </c>
      <c r="B35" s="166">
        <v>75.0</v>
      </c>
      <c r="C35" s="166">
        <v>78.0</v>
      </c>
      <c r="D35" s="166">
        <v>75.0</v>
      </c>
      <c r="E35" s="166">
        <v>77.0</v>
      </c>
      <c r="F35" s="166">
        <v>77.0</v>
      </c>
      <c r="G35" s="166">
        <v>17100.0</v>
      </c>
    </row>
    <row r="36">
      <c r="A36" s="166" t="s">
        <v>1559</v>
      </c>
      <c r="B36" s="166">
        <v>77.0</v>
      </c>
      <c r="C36" s="166">
        <v>77.0</v>
      </c>
      <c r="D36" s="166">
        <v>77.0</v>
      </c>
      <c r="E36" s="166">
        <v>77.0</v>
      </c>
      <c r="F36" s="166">
        <v>77.0</v>
      </c>
      <c r="G36" s="166">
        <v>0.0</v>
      </c>
    </row>
    <row r="37">
      <c r="A37" s="166" t="s">
        <v>1560</v>
      </c>
      <c r="B37" s="166">
        <v>77.0</v>
      </c>
      <c r="C37" s="166">
        <v>78.0</v>
      </c>
      <c r="D37" s="166">
        <v>75.0</v>
      </c>
      <c r="E37" s="166">
        <v>76.0</v>
      </c>
      <c r="F37" s="166">
        <v>76.0</v>
      </c>
      <c r="G37" s="166">
        <v>347700.0</v>
      </c>
    </row>
    <row r="38">
      <c r="A38" s="166" t="s">
        <v>1561</v>
      </c>
      <c r="B38" s="166">
        <v>76.0</v>
      </c>
      <c r="C38" s="166">
        <v>77.0</v>
      </c>
      <c r="D38" s="166">
        <v>76.0</v>
      </c>
      <c r="E38" s="166">
        <v>77.0</v>
      </c>
      <c r="F38" s="166">
        <v>77.0</v>
      </c>
      <c r="G38" s="166">
        <v>10000.0</v>
      </c>
    </row>
    <row r="39">
      <c r="A39" s="166" t="s">
        <v>1562</v>
      </c>
      <c r="B39" s="166">
        <v>78.0</v>
      </c>
      <c r="C39" s="166">
        <v>78.0</v>
      </c>
      <c r="D39" s="166">
        <v>75.0</v>
      </c>
      <c r="E39" s="166">
        <v>78.0</v>
      </c>
      <c r="F39" s="166">
        <v>78.0</v>
      </c>
      <c r="G39" s="166">
        <v>128600.0</v>
      </c>
    </row>
    <row r="40">
      <c r="A40" s="166" t="s">
        <v>1563</v>
      </c>
      <c r="B40" s="166">
        <v>76.0</v>
      </c>
      <c r="C40" s="166">
        <v>77.0</v>
      </c>
      <c r="D40" s="166">
        <v>75.0</v>
      </c>
      <c r="E40" s="166">
        <v>75.0</v>
      </c>
      <c r="F40" s="166">
        <v>75.0</v>
      </c>
      <c r="G40" s="166">
        <v>81600.0</v>
      </c>
    </row>
    <row r="41">
      <c r="A41" s="166" t="s">
        <v>1564</v>
      </c>
      <c r="B41" s="166">
        <v>76.0</v>
      </c>
      <c r="C41" s="166">
        <v>76.0</v>
      </c>
      <c r="D41" s="166">
        <v>74.0</v>
      </c>
      <c r="E41" s="166">
        <v>76.0</v>
      </c>
      <c r="F41" s="166">
        <v>76.0</v>
      </c>
      <c r="G41" s="166">
        <v>110400.0</v>
      </c>
    </row>
    <row r="42">
      <c r="A42" s="166" t="s">
        <v>1565</v>
      </c>
      <c r="B42" s="166">
        <v>76.0</v>
      </c>
      <c r="C42" s="166">
        <v>77.0</v>
      </c>
      <c r="D42" s="166">
        <v>74.0</v>
      </c>
      <c r="E42" s="166">
        <v>75.0</v>
      </c>
      <c r="F42" s="166">
        <v>75.0</v>
      </c>
      <c r="G42" s="166">
        <v>204800.0</v>
      </c>
    </row>
    <row r="43">
      <c r="A43" s="166" t="s">
        <v>1566</v>
      </c>
      <c r="B43" s="166">
        <v>75.0</v>
      </c>
      <c r="C43" s="166">
        <v>77.0</v>
      </c>
      <c r="D43" s="166">
        <v>74.0</v>
      </c>
      <c r="E43" s="166">
        <v>75.0</v>
      </c>
      <c r="F43" s="166">
        <v>75.0</v>
      </c>
      <c r="G43" s="166">
        <v>13600.0</v>
      </c>
    </row>
    <row r="44">
      <c r="A44" s="166" t="s">
        <v>1567</v>
      </c>
      <c r="B44" s="166">
        <v>76.0</v>
      </c>
      <c r="C44" s="166">
        <v>77.0</v>
      </c>
      <c r="D44" s="166">
        <v>75.0</v>
      </c>
      <c r="E44" s="166">
        <v>77.0</v>
      </c>
      <c r="F44" s="166">
        <v>77.0</v>
      </c>
      <c r="G44" s="166">
        <v>2900.0</v>
      </c>
    </row>
    <row r="45">
      <c r="A45" s="166" t="s">
        <v>1568</v>
      </c>
      <c r="B45" s="166">
        <v>76.0</v>
      </c>
      <c r="C45" s="166">
        <v>76.0</v>
      </c>
      <c r="D45" s="166">
        <v>75.0</v>
      </c>
      <c r="E45" s="166">
        <v>76.0</v>
      </c>
      <c r="F45" s="166">
        <v>76.0</v>
      </c>
      <c r="G45" s="166">
        <v>47900.0</v>
      </c>
    </row>
    <row r="46">
      <c r="A46" s="227">
        <v>42738.0</v>
      </c>
      <c r="B46" s="166">
        <v>76.0</v>
      </c>
      <c r="C46" s="166">
        <v>76.0</v>
      </c>
      <c r="D46" s="166">
        <v>75.0</v>
      </c>
      <c r="E46" s="166">
        <v>75.0</v>
      </c>
      <c r="F46" s="166">
        <v>75.0</v>
      </c>
      <c r="G46" s="166">
        <v>50700.0</v>
      </c>
    </row>
    <row r="47">
      <c r="A47" s="227">
        <v>42769.0</v>
      </c>
      <c r="B47" s="166">
        <v>76.0</v>
      </c>
      <c r="C47" s="166">
        <v>76.0</v>
      </c>
      <c r="D47" s="166">
        <v>73.0</v>
      </c>
      <c r="E47" s="166">
        <v>73.0</v>
      </c>
      <c r="F47" s="166">
        <v>73.0</v>
      </c>
      <c r="G47" s="166">
        <v>17200.0</v>
      </c>
    </row>
    <row r="48">
      <c r="A48" s="227">
        <v>42797.0</v>
      </c>
      <c r="B48" s="166">
        <v>74.0</v>
      </c>
      <c r="C48" s="166">
        <v>75.0</v>
      </c>
      <c r="D48" s="166">
        <v>73.0</v>
      </c>
      <c r="E48" s="166">
        <v>74.0</v>
      </c>
      <c r="F48" s="166">
        <v>74.0</v>
      </c>
      <c r="G48" s="166">
        <v>75500.0</v>
      </c>
    </row>
    <row r="49">
      <c r="A49" s="227">
        <v>42889.0</v>
      </c>
      <c r="B49" s="166">
        <v>74.0</v>
      </c>
      <c r="C49" s="166">
        <v>76.0</v>
      </c>
      <c r="D49" s="166">
        <v>73.0</v>
      </c>
      <c r="E49" s="166">
        <v>74.0</v>
      </c>
      <c r="F49" s="166">
        <v>74.0</v>
      </c>
      <c r="G49" s="166">
        <v>77700.0</v>
      </c>
    </row>
    <row r="50">
      <c r="A50" s="227">
        <v>42919.0</v>
      </c>
      <c r="B50" s="166">
        <v>75.0</v>
      </c>
      <c r="C50" s="166">
        <v>75.0</v>
      </c>
      <c r="D50" s="166">
        <v>74.0</v>
      </c>
      <c r="E50" s="166">
        <v>74.0</v>
      </c>
      <c r="F50" s="166">
        <v>74.0</v>
      </c>
      <c r="G50" s="166">
        <v>62800.0</v>
      </c>
    </row>
    <row r="51">
      <c r="A51" s="227">
        <v>42950.0</v>
      </c>
      <c r="B51" s="166">
        <v>74.0</v>
      </c>
      <c r="C51" s="166">
        <v>84.0</v>
      </c>
      <c r="D51" s="166">
        <v>74.0</v>
      </c>
      <c r="E51" s="166">
        <v>79.0</v>
      </c>
      <c r="F51" s="166">
        <v>79.0</v>
      </c>
      <c r="G51" s="166">
        <v>2556700.0</v>
      </c>
    </row>
    <row r="52">
      <c r="A52" s="227">
        <v>42981.0</v>
      </c>
      <c r="B52" s="166">
        <v>96.0</v>
      </c>
      <c r="C52" s="166">
        <v>101.0</v>
      </c>
      <c r="D52" s="166">
        <v>80.0</v>
      </c>
      <c r="E52" s="166">
        <v>96.0</v>
      </c>
      <c r="F52" s="166">
        <v>96.0</v>
      </c>
      <c r="G52" s="166">
        <v>1.19118E7</v>
      </c>
    </row>
    <row r="53">
      <c r="A53" s="227">
        <v>43011.0</v>
      </c>
      <c r="B53" s="166">
        <v>96.0</v>
      </c>
      <c r="C53" s="166">
        <v>106.0</v>
      </c>
      <c r="D53" s="166">
        <v>92.0</v>
      </c>
      <c r="E53" s="166">
        <v>93.0</v>
      </c>
      <c r="F53" s="166">
        <v>93.0</v>
      </c>
      <c r="G53" s="166">
        <v>7106700.0</v>
      </c>
    </row>
    <row r="54">
      <c r="A54" s="166" t="s">
        <v>1569</v>
      </c>
      <c r="B54" s="166">
        <v>93.0</v>
      </c>
      <c r="C54" s="166">
        <v>97.0</v>
      </c>
      <c r="D54" s="166">
        <v>80.0</v>
      </c>
      <c r="E54" s="166">
        <v>88.0</v>
      </c>
      <c r="F54" s="166">
        <v>88.0</v>
      </c>
      <c r="G54" s="166">
        <v>1285700.0</v>
      </c>
    </row>
    <row r="55">
      <c r="A55" s="166" t="s">
        <v>1570</v>
      </c>
      <c r="B55" s="166">
        <v>88.0</v>
      </c>
      <c r="C55" s="166">
        <v>94.0</v>
      </c>
      <c r="D55" s="166">
        <v>84.0</v>
      </c>
      <c r="E55" s="166">
        <v>86.0</v>
      </c>
      <c r="F55" s="166">
        <v>86.0</v>
      </c>
      <c r="G55" s="166">
        <v>737200.0</v>
      </c>
    </row>
    <row r="56">
      <c r="A56" s="166" t="s">
        <v>1571</v>
      </c>
      <c r="B56" s="166">
        <v>84.0</v>
      </c>
      <c r="C56" s="166">
        <v>90.0</v>
      </c>
      <c r="D56" s="166">
        <v>84.0</v>
      </c>
      <c r="E56" s="166">
        <v>86.0</v>
      </c>
      <c r="F56" s="166">
        <v>86.0</v>
      </c>
      <c r="G56" s="166">
        <v>650600.0</v>
      </c>
    </row>
    <row r="57">
      <c r="A57" s="166" t="s">
        <v>1572</v>
      </c>
      <c r="B57" s="166">
        <v>85.0</v>
      </c>
      <c r="C57" s="166">
        <v>89.0</v>
      </c>
      <c r="D57" s="166">
        <v>82.0</v>
      </c>
      <c r="E57" s="166">
        <v>83.0</v>
      </c>
      <c r="F57" s="166">
        <v>83.0</v>
      </c>
      <c r="G57" s="166">
        <v>722700.0</v>
      </c>
    </row>
    <row r="58">
      <c r="A58" s="166" t="s">
        <v>1573</v>
      </c>
      <c r="B58" s="166">
        <v>83.0</v>
      </c>
      <c r="C58" s="166">
        <v>88.0</v>
      </c>
      <c r="D58" s="166">
        <v>82.0</v>
      </c>
      <c r="E58" s="166">
        <v>83.0</v>
      </c>
      <c r="F58" s="166">
        <v>83.0</v>
      </c>
      <c r="G58" s="166">
        <v>544400.0</v>
      </c>
    </row>
    <row r="59">
      <c r="A59" s="166" t="s">
        <v>1574</v>
      </c>
      <c r="B59" s="166">
        <v>83.0</v>
      </c>
      <c r="C59" s="166">
        <v>86.0</v>
      </c>
      <c r="D59" s="166">
        <v>83.0</v>
      </c>
      <c r="E59" s="166">
        <v>83.0</v>
      </c>
      <c r="F59" s="166">
        <v>83.0</v>
      </c>
      <c r="G59" s="166">
        <v>309300.0</v>
      </c>
    </row>
    <row r="60">
      <c r="A60" s="166" t="s">
        <v>1575</v>
      </c>
      <c r="B60" s="166">
        <v>86.0</v>
      </c>
      <c r="C60" s="166">
        <v>86.0</v>
      </c>
      <c r="D60" s="166">
        <v>83.0</v>
      </c>
      <c r="E60" s="166">
        <v>84.0</v>
      </c>
      <c r="F60" s="166">
        <v>84.0</v>
      </c>
      <c r="G60" s="166">
        <v>328000.0</v>
      </c>
    </row>
    <row r="61">
      <c r="A61" s="166" t="s">
        <v>1576</v>
      </c>
      <c r="B61" s="166">
        <v>84.0</v>
      </c>
      <c r="C61" s="166">
        <v>88.0</v>
      </c>
      <c r="D61" s="166">
        <v>84.0</v>
      </c>
      <c r="E61" s="166">
        <v>85.0</v>
      </c>
      <c r="F61" s="166">
        <v>85.0</v>
      </c>
      <c r="G61" s="166">
        <v>432600.0</v>
      </c>
    </row>
    <row r="62">
      <c r="A62" s="166" t="s">
        <v>1577</v>
      </c>
      <c r="B62" s="166">
        <v>85.0</v>
      </c>
      <c r="C62" s="166">
        <v>86.0</v>
      </c>
      <c r="D62" s="166">
        <v>85.0</v>
      </c>
      <c r="E62" s="166">
        <v>86.0</v>
      </c>
      <c r="F62" s="166">
        <v>86.0</v>
      </c>
      <c r="G62" s="166">
        <v>238100.0</v>
      </c>
    </row>
    <row r="63">
      <c r="A63" s="166" t="s">
        <v>1578</v>
      </c>
      <c r="B63" s="166">
        <v>88.0</v>
      </c>
      <c r="C63" s="166">
        <v>88.0</v>
      </c>
      <c r="D63" s="166">
        <v>84.0</v>
      </c>
      <c r="E63" s="166">
        <v>85.0</v>
      </c>
      <c r="F63" s="166">
        <v>85.0</v>
      </c>
      <c r="G63" s="166">
        <v>73600.0</v>
      </c>
    </row>
    <row r="64">
      <c r="A64" s="166" t="s">
        <v>1579</v>
      </c>
      <c r="B64" s="166">
        <v>83.0</v>
      </c>
      <c r="C64" s="166">
        <v>85.0</v>
      </c>
      <c r="D64" s="166">
        <v>82.0</v>
      </c>
      <c r="E64" s="166">
        <v>83.0</v>
      </c>
      <c r="F64" s="166">
        <v>83.0</v>
      </c>
      <c r="G64" s="166">
        <v>160200.0</v>
      </c>
    </row>
    <row r="65">
      <c r="A65" s="166" t="s">
        <v>1580</v>
      </c>
      <c r="B65" s="166">
        <v>83.0</v>
      </c>
      <c r="C65" s="166">
        <v>83.0</v>
      </c>
      <c r="D65" s="166">
        <v>80.0</v>
      </c>
      <c r="E65" s="166">
        <v>83.0</v>
      </c>
      <c r="F65" s="166">
        <v>83.0</v>
      </c>
      <c r="G65" s="166">
        <v>801400.0</v>
      </c>
    </row>
    <row r="66">
      <c r="A66" s="166" t="s">
        <v>1581</v>
      </c>
      <c r="B66" s="166">
        <v>83.0</v>
      </c>
      <c r="C66" s="166">
        <v>83.0</v>
      </c>
      <c r="D66" s="166">
        <v>80.0</v>
      </c>
      <c r="E66" s="166">
        <v>83.0</v>
      </c>
      <c r="F66" s="166">
        <v>83.0</v>
      </c>
      <c r="G66" s="166">
        <v>227200.0</v>
      </c>
    </row>
    <row r="67">
      <c r="A67" s="166" t="s">
        <v>1582</v>
      </c>
      <c r="B67" s="166">
        <v>85.0</v>
      </c>
      <c r="C67" s="166">
        <v>85.0</v>
      </c>
      <c r="D67" s="166">
        <v>80.0</v>
      </c>
      <c r="E67" s="166">
        <v>83.0</v>
      </c>
      <c r="F67" s="166">
        <v>83.0</v>
      </c>
      <c r="G67" s="166">
        <v>555700.0</v>
      </c>
    </row>
    <row r="68">
      <c r="A68" s="227">
        <v>42798.0</v>
      </c>
      <c r="B68" s="166">
        <v>85.0</v>
      </c>
      <c r="C68" s="166">
        <v>85.0</v>
      </c>
      <c r="D68" s="166">
        <v>83.0</v>
      </c>
      <c r="E68" s="166">
        <v>83.0</v>
      </c>
      <c r="F68" s="166">
        <v>83.0</v>
      </c>
      <c r="G68" s="166">
        <v>1078700.0</v>
      </c>
    </row>
    <row r="69">
      <c r="A69" s="227">
        <v>42829.0</v>
      </c>
      <c r="B69" s="166">
        <v>83.0</v>
      </c>
      <c r="C69" s="166">
        <v>86.0</v>
      </c>
      <c r="D69" s="166">
        <v>81.0</v>
      </c>
      <c r="E69" s="166">
        <v>83.0</v>
      </c>
      <c r="F69" s="166">
        <v>83.0</v>
      </c>
      <c r="G69" s="166">
        <v>79000.0</v>
      </c>
    </row>
    <row r="70">
      <c r="A70" s="227">
        <v>42859.0</v>
      </c>
      <c r="B70" s="1" t="s">
        <v>1583</v>
      </c>
      <c r="C70" s="1" t="s">
        <v>1583</v>
      </c>
      <c r="D70" s="1" t="s">
        <v>1583</v>
      </c>
      <c r="E70" s="1" t="s">
        <v>1583</v>
      </c>
      <c r="F70" s="1" t="s">
        <v>1583</v>
      </c>
      <c r="G70" s="1" t="s">
        <v>1583</v>
      </c>
    </row>
    <row r="71">
      <c r="A71" s="227">
        <v>42890.0</v>
      </c>
      <c r="B71" s="166">
        <v>84.0</v>
      </c>
      <c r="C71" s="166">
        <v>89.0</v>
      </c>
      <c r="D71" s="166">
        <v>84.0</v>
      </c>
      <c r="E71" s="166">
        <v>84.0</v>
      </c>
      <c r="F71" s="166">
        <v>84.0</v>
      </c>
      <c r="G71" s="166">
        <v>524900.0</v>
      </c>
    </row>
    <row r="72">
      <c r="A72" s="227">
        <v>42920.0</v>
      </c>
      <c r="B72" s="166">
        <v>84.0</v>
      </c>
      <c r="C72" s="166">
        <v>88.0</v>
      </c>
      <c r="D72" s="166">
        <v>83.0</v>
      </c>
      <c r="E72" s="166">
        <v>84.0</v>
      </c>
      <c r="F72" s="166">
        <v>84.0</v>
      </c>
      <c r="G72" s="166">
        <v>922900.0</v>
      </c>
    </row>
    <row r="73">
      <c r="A73" s="227">
        <v>43012.0</v>
      </c>
      <c r="B73" s="166">
        <v>83.0</v>
      </c>
      <c r="C73" s="166">
        <v>85.0</v>
      </c>
      <c r="D73" s="166">
        <v>83.0</v>
      </c>
      <c r="E73" s="166">
        <v>85.0</v>
      </c>
      <c r="F73" s="166">
        <v>85.0</v>
      </c>
      <c r="G73" s="166">
        <v>247000.0</v>
      </c>
    </row>
    <row r="74">
      <c r="A74" s="227">
        <v>43043.0</v>
      </c>
      <c r="B74" s="166">
        <v>85.0</v>
      </c>
      <c r="C74" s="166">
        <v>100.0</v>
      </c>
      <c r="D74" s="166">
        <v>85.0</v>
      </c>
      <c r="E74" s="166">
        <v>91.0</v>
      </c>
      <c r="F74" s="166">
        <v>91.0</v>
      </c>
      <c r="G74" s="166">
        <v>1608900.0</v>
      </c>
    </row>
    <row r="75">
      <c r="A75" s="227">
        <v>43073.0</v>
      </c>
      <c r="B75" s="166">
        <v>91.0</v>
      </c>
      <c r="C75" s="166">
        <v>94.0</v>
      </c>
      <c r="D75" s="166">
        <v>87.0</v>
      </c>
      <c r="E75" s="166">
        <v>88.0</v>
      </c>
      <c r="F75" s="166">
        <v>88.0</v>
      </c>
      <c r="G75" s="166">
        <v>386800.0</v>
      </c>
    </row>
    <row r="76">
      <c r="A76" s="166" t="s">
        <v>1584</v>
      </c>
      <c r="B76" s="166">
        <v>90.0</v>
      </c>
      <c r="C76" s="166">
        <v>90.0</v>
      </c>
      <c r="D76" s="166">
        <v>88.0</v>
      </c>
      <c r="E76" s="166">
        <v>88.0</v>
      </c>
      <c r="F76" s="166">
        <v>88.0</v>
      </c>
      <c r="G76" s="166">
        <v>194900.0</v>
      </c>
    </row>
    <row r="77">
      <c r="A77" s="166" t="s">
        <v>1585</v>
      </c>
      <c r="B77" s="166">
        <v>88.0</v>
      </c>
      <c r="C77" s="166">
        <v>94.0</v>
      </c>
      <c r="D77" s="166">
        <v>88.0</v>
      </c>
      <c r="E77" s="166">
        <v>88.0</v>
      </c>
      <c r="F77" s="166">
        <v>88.0</v>
      </c>
      <c r="G77" s="166">
        <v>214200.0</v>
      </c>
    </row>
    <row r="78">
      <c r="A78" s="166" t="s">
        <v>1586</v>
      </c>
      <c r="B78" s="166">
        <v>89.0</v>
      </c>
      <c r="C78" s="166">
        <v>93.0</v>
      </c>
      <c r="D78" s="166">
        <v>84.0</v>
      </c>
      <c r="E78" s="166">
        <v>88.0</v>
      </c>
      <c r="F78" s="166">
        <v>88.0</v>
      </c>
      <c r="G78" s="166">
        <v>838000.0</v>
      </c>
    </row>
    <row r="79">
      <c r="A79" s="166" t="s">
        <v>1587</v>
      </c>
      <c r="B79" s="166">
        <v>88.0</v>
      </c>
      <c r="C79" s="166">
        <v>88.0</v>
      </c>
      <c r="D79" s="166">
        <v>88.0</v>
      </c>
      <c r="E79" s="166">
        <v>88.0</v>
      </c>
      <c r="F79" s="166">
        <v>88.0</v>
      </c>
      <c r="G79" s="166">
        <v>0.0</v>
      </c>
    </row>
    <row r="80">
      <c r="A80" s="166" t="s">
        <v>1588</v>
      </c>
      <c r="B80" s="166">
        <v>88.0</v>
      </c>
      <c r="C80" s="166">
        <v>89.0</v>
      </c>
      <c r="D80" s="166">
        <v>86.0</v>
      </c>
      <c r="E80" s="166">
        <v>88.0</v>
      </c>
      <c r="F80" s="166">
        <v>88.0</v>
      </c>
      <c r="G80" s="166">
        <v>252800.0</v>
      </c>
    </row>
    <row r="81">
      <c r="A81" s="166" t="s">
        <v>1589</v>
      </c>
      <c r="B81" s="166">
        <v>88.0</v>
      </c>
      <c r="C81" s="166">
        <v>118.0</v>
      </c>
      <c r="D81" s="166">
        <v>88.0</v>
      </c>
      <c r="E81" s="166">
        <v>117.0</v>
      </c>
      <c r="F81" s="166">
        <v>117.0</v>
      </c>
      <c r="G81" s="166">
        <v>1.41184E7</v>
      </c>
    </row>
    <row r="82">
      <c r="A82" s="166" t="s">
        <v>1590</v>
      </c>
      <c r="B82" s="166">
        <v>117.0</v>
      </c>
      <c r="C82" s="166">
        <v>157.0</v>
      </c>
      <c r="D82" s="166">
        <v>105.0</v>
      </c>
      <c r="E82" s="166">
        <v>147.0</v>
      </c>
      <c r="F82" s="166">
        <v>147.0</v>
      </c>
      <c r="G82" s="166">
        <v>4.39923E7</v>
      </c>
    </row>
    <row r="83">
      <c r="A83" s="166" t="s">
        <v>1591</v>
      </c>
      <c r="B83" s="166">
        <v>147.0</v>
      </c>
      <c r="C83" s="166">
        <v>151.0</v>
      </c>
      <c r="D83" s="166">
        <v>120.0</v>
      </c>
      <c r="E83" s="166">
        <v>122.0</v>
      </c>
      <c r="F83" s="166">
        <v>122.0</v>
      </c>
      <c r="G83" s="166">
        <v>9890300.0</v>
      </c>
    </row>
    <row r="84">
      <c r="A84" s="166" t="s">
        <v>1592</v>
      </c>
      <c r="B84" s="166">
        <v>123.0</v>
      </c>
      <c r="C84" s="166">
        <v>160.0</v>
      </c>
      <c r="D84" s="166">
        <v>123.0</v>
      </c>
      <c r="E84" s="166">
        <v>148.0</v>
      </c>
      <c r="F84" s="166">
        <v>148.0</v>
      </c>
      <c r="G84" s="166">
        <v>2.74624E7</v>
      </c>
    </row>
    <row r="85">
      <c r="A85" s="166" t="s">
        <v>1593</v>
      </c>
      <c r="B85" s="166">
        <v>148.0</v>
      </c>
      <c r="C85" s="166">
        <v>175.0</v>
      </c>
      <c r="D85" s="166">
        <v>131.0</v>
      </c>
      <c r="E85" s="166">
        <v>143.0</v>
      </c>
      <c r="F85" s="166">
        <v>143.0</v>
      </c>
      <c r="G85" s="166">
        <v>2.21566E7</v>
      </c>
    </row>
    <row r="86">
      <c r="A86" s="227">
        <v>42771.0</v>
      </c>
      <c r="B86" s="166">
        <v>142.0</v>
      </c>
      <c r="C86" s="166">
        <v>154.0</v>
      </c>
      <c r="D86" s="166">
        <v>130.0</v>
      </c>
      <c r="E86" s="166">
        <v>132.0</v>
      </c>
      <c r="F86" s="166">
        <v>132.0</v>
      </c>
      <c r="G86" s="166">
        <v>4475300.0</v>
      </c>
    </row>
    <row r="87">
      <c r="A87" s="227">
        <v>42799.0</v>
      </c>
      <c r="B87" s="166">
        <v>129.0</v>
      </c>
      <c r="C87" s="166">
        <v>140.0</v>
      </c>
      <c r="D87" s="166">
        <v>114.0</v>
      </c>
      <c r="E87" s="166">
        <v>122.0</v>
      </c>
      <c r="F87" s="166">
        <v>122.0</v>
      </c>
      <c r="G87" s="166">
        <v>2411200.0</v>
      </c>
    </row>
    <row r="88">
      <c r="A88" s="227">
        <v>42830.0</v>
      </c>
      <c r="B88" s="166">
        <v>125.0</v>
      </c>
      <c r="C88" s="166">
        <v>125.0</v>
      </c>
      <c r="D88" s="166">
        <v>102.0</v>
      </c>
      <c r="E88" s="166">
        <v>105.0</v>
      </c>
      <c r="F88" s="166">
        <v>105.0</v>
      </c>
      <c r="G88" s="166">
        <v>3533100.0</v>
      </c>
    </row>
    <row r="89">
      <c r="A89" s="227">
        <v>42860.0</v>
      </c>
      <c r="B89" s="166">
        <v>108.0</v>
      </c>
      <c r="C89" s="166">
        <v>110.0</v>
      </c>
      <c r="D89" s="166">
        <v>100.0</v>
      </c>
      <c r="E89" s="166">
        <v>103.0</v>
      </c>
      <c r="F89" s="166">
        <v>103.0</v>
      </c>
      <c r="G89" s="166">
        <v>2288000.0</v>
      </c>
    </row>
    <row r="90">
      <c r="A90" s="227">
        <v>42952.0</v>
      </c>
      <c r="B90" s="166">
        <v>103.0</v>
      </c>
      <c r="C90" s="166">
        <v>106.0</v>
      </c>
      <c r="D90" s="166">
        <v>96.0</v>
      </c>
      <c r="E90" s="166">
        <v>99.0</v>
      </c>
      <c r="F90" s="166">
        <v>99.0</v>
      </c>
      <c r="G90" s="166">
        <v>3206000.0</v>
      </c>
    </row>
    <row r="91">
      <c r="A91" s="227">
        <v>42983.0</v>
      </c>
      <c r="B91" s="166">
        <v>100.0</v>
      </c>
      <c r="C91" s="166">
        <v>129.0</v>
      </c>
      <c r="D91" s="166">
        <v>97.0</v>
      </c>
      <c r="E91" s="166">
        <v>120.0</v>
      </c>
      <c r="F91" s="166">
        <v>120.0</v>
      </c>
      <c r="G91" s="166">
        <v>2.4316E7</v>
      </c>
    </row>
    <row r="92">
      <c r="A92" s="227">
        <v>43013.0</v>
      </c>
      <c r="B92" s="166">
        <v>120.0</v>
      </c>
      <c r="C92" s="166">
        <v>141.0</v>
      </c>
      <c r="D92" s="166">
        <v>118.0</v>
      </c>
      <c r="E92" s="166">
        <v>127.0</v>
      </c>
      <c r="F92" s="166">
        <v>127.0</v>
      </c>
      <c r="G92" s="166">
        <v>2.92293E7</v>
      </c>
    </row>
    <row r="93">
      <c r="A93" s="227">
        <v>43074.0</v>
      </c>
      <c r="B93" s="166">
        <v>127.0</v>
      </c>
      <c r="C93" s="166">
        <v>142.0</v>
      </c>
      <c r="D93" s="166">
        <v>116.0</v>
      </c>
      <c r="E93" s="166">
        <v>126.0</v>
      </c>
      <c r="F93" s="166">
        <v>126.0</v>
      </c>
      <c r="G93" s="166">
        <v>1.57448E7</v>
      </c>
    </row>
    <row r="94">
      <c r="A94" s="166" t="s">
        <v>1594</v>
      </c>
      <c r="B94" s="166">
        <v>126.0</v>
      </c>
      <c r="C94" s="166">
        <v>132.0</v>
      </c>
      <c r="D94" s="166">
        <v>123.0</v>
      </c>
      <c r="E94" s="166">
        <v>125.0</v>
      </c>
      <c r="F94" s="166">
        <v>125.0</v>
      </c>
      <c r="G94" s="166">
        <v>3776400.0</v>
      </c>
    </row>
    <row r="95">
      <c r="A95" s="166" t="s">
        <v>1595</v>
      </c>
      <c r="B95" s="166">
        <v>125.0</v>
      </c>
      <c r="C95" s="166">
        <v>125.0</v>
      </c>
      <c r="D95" s="166">
        <v>108.0</v>
      </c>
      <c r="E95" s="166">
        <v>110.0</v>
      </c>
      <c r="F95" s="166">
        <v>110.0</v>
      </c>
      <c r="G95" s="166">
        <v>4320900.0</v>
      </c>
    </row>
    <row r="96">
      <c r="A96" s="166" t="s">
        <v>1596</v>
      </c>
      <c r="B96" s="166">
        <v>110.0</v>
      </c>
      <c r="C96" s="166">
        <v>122.0</v>
      </c>
      <c r="D96" s="166">
        <v>110.0</v>
      </c>
      <c r="E96" s="166">
        <v>115.0</v>
      </c>
      <c r="F96" s="166">
        <v>115.0</v>
      </c>
      <c r="G96" s="166">
        <v>1.10161E7</v>
      </c>
    </row>
    <row r="97">
      <c r="A97" s="166" t="s">
        <v>1597</v>
      </c>
      <c r="B97" s="166">
        <v>115.0</v>
      </c>
      <c r="C97" s="166">
        <v>116.0</v>
      </c>
      <c r="D97" s="166">
        <v>109.0</v>
      </c>
      <c r="E97" s="166">
        <v>114.0</v>
      </c>
      <c r="F97" s="166">
        <v>114.0</v>
      </c>
      <c r="G97" s="166">
        <v>4327400.0</v>
      </c>
    </row>
    <row r="98">
      <c r="A98" s="166" t="s">
        <v>1598</v>
      </c>
      <c r="B98" s="166">
        <v>114.0</v>
      </c>
      <c r="C98" s="166">
        <v>119.0</v>
      </c>
      <c r="D98" s="166">
        <v>113.0</v>
      </c>
      <c r="E98" s="166">
        <v>114.0</v>
      </c>
      <c r="F98" s="166">
        <v>114.0</v>
      </c>
      <c r="G98" s="166">
        <v>2479700.0</v>
      </c>
    </row>
    <row r="99">
      <c r="A99" s="166" t="s">
        <v>1599</v>
      </c>
      <c r="B99" s="166">
        <v>115.0</v>
      </c>
      <c r="C99" s="166">
        <v>117.0</v>
      </c>
      <c r="D99" s="166">
        <v>110.0</v>
      </c>
      <c r="E99" s="166">
        <v>111.0</v>
      </c>
      <c r="F99" s="166">
        <v>111.0</v>
      </c>
      <c r="G99" s="166">
        <v>1754600.0</v>
      </c>
    </row>
    <row r="100">
      <c r="A100" s="166" t="s">
        <v>1600</v>
      </c>
      <c r="B100" s="166">
        <v>111.0</v>
      </c>
      <c r="C100" s="166">
        <v>114.0</v>
      </c>
      <c r="D100" s="166">
        <v>107.0</v>
      </c>
      <c r="E100" s="166">
        <v>110.0</v>
      </c>
      <c r="F100" s="166">
        <v>110.0</v>
      </c>
      <c r="G100" s="166">
        <v>1892500.0</v>
      </c>
    </row>
    <row r="101">
      <c r="A101" s="166" t="s">
        <v>1601</v>
      </c>
      <c r="B101" s="166">
        <v>110.0</v>
      </c>
      <c r="C101" s="166">
        <v>111.0</v>
      </c>
      <c r="D101" s="166">
        <v>106.0</v>
      </c>
      <c r="E101" s="166">
        <v>106.0</v>
      </c>
      <c r="F101" s="166">
        <v>106.0</v>
      </c>
      <c r="G101" s="166">
        <v>1526100.0</v>
      </c>
    </row>
    <row r="102">
      <c r="A102" s="166" t="s">
        <v>1602</v>
      </c>
      <c r="B102" s="166">
        <v>107.0</v>
      </c>
      <c r="C102" s="166">
        <v>113.0</v>
      </c>
      <c r="D102" s="166">
        <v>106.0</v>
      </c>
      <c r="E102" s="166">
        <v>107.0</v>
      </c>
      <c r="F102" s="166">
        <v>107.0</v>
      </c>
      <c r="G102" s="166">
        <v>2676100.0</v>
      </c>
    </row>
    <row r="103">
      <c r="A103" s="166" t="s">
        <v>1603</v>
      </c>
      <c r="B103" s="166">
        <v>108.0</v>
      </c>
      <c r="C103" s="166">
        <v>109.0</v>
      </c>
      <c r="D103" s="166">
        <v>106.0</v>
      </c>
      <c r="E103" s="166">
        <v>107.0</v>
      </c>
      <c r="F103" s="166">
        <v>107.0</v>
      </c>
      <c r="G103" s="166">
        <v>916400.0</v>
      </c>
    </row>
    <row r="104">
      <c r="A104" s="166" t="s">
        <v>1604</v>
      </c>
      <c r="B104" s="166">
        <v>108.0</v>
      </c>
      <c r="C104" s="166">
        <v>113.0</v>
      </c>
      <c r="D104" s="166">
        <v>106.0</v>
      </c>
      <c r="E104" s="166">
        <v>107.0</v>
      </c>
      <c r="F104" s="166">
        <v>107.0</v>
      </c>
      <c r="G104" s="166">
        <v>1646200.0</v>
      </c>
    </row>
    <row r="105">
      <c r="A105" s="166" t="s">
        <v>1605</v>
      </c>
      <c r="B105" s="166">
        <v>107.0</v>
      </c>
      <c r="C105" s="166">
        <v>112.0</v>
      </c>
      <c r="D105" s="166">
        <v>105.0</v>
      </c>
      <c r="E105" s="166">
        <v>107.0</v>
      </c>
      <c r="F105" s="166">
        <v>107.0</v>
      </c>
      <c r="G105" s="166">
        <v>946400.0</v>
      </c>
    </row>
    <row r="106">
      <c r="A106" s="227">
        <v>42741.0</v>
      </c>
      <c r="B106" s="166">
        <v>107.0</v>
      </c>
      <c r="C106" s="166">
        <v>107.0</v>
      </c>
      <c r="D106" s="166">
        <v>107.0</v>
      </c>
      <c r="E106" s="166">
        <v>107.0</v>
      </c>
      <c r="F106" s="166">
        <v>107.0</v>
      </c>
      <c r="G106" s="166">
        <v>0.0</v>
      </c>
    </row>
    <row r="107">
      <c r="A107" s="227">
        <v>42772.0</v>
      </c>
      <c r="B107" s="166">
        <v>107.0</v>
      </c>
      <c r="C107" s="166">
        <v>110.0</v>
      </c>
      <c r="D107" s="166">
        <v>104.0</v>
      </c>
      <c r="E107" s="166">
        <v>107.0</v>
      </c>
      <c r="F107" s="166">
        <v>107.0</v>
      </c>
      <c r="G107" s="166">
        <v>1158100.0</v>
      </c>
    </row>
    <row r="108">
      <c r="A108" s="227">
        <v>42861.0</v>
      </c>
      <c r="B108" s="166">
        <v>107.0</v>
      </c>
      <c r="C108" s="166">
        <v>127.0</v>
      </c>
      <c r="D108" s="166">
        <v>107.0</v>
      </c>
      <c r="E108" s="166">
        <v>118.0</v>
      </c>
      <c r="F108" s="166">
        <v>118.0</v>
      </c>
      <c r="G108" s="166">
        <v>1.74755E7</v>
      </c>
    </row>
    <row r="109">
      <c r="A109" s="227">
        <v>42892.0</v>
      </c>
      <c r="B109" s="166">
        <v>120.0</v>
      </c>
      <c r="C109" s="166">
        <v>132.0</v>
      </c>
      <c r="D109" s="166">
        <v>120.0</v>
      </c>
      <c r="E109" s="166">
        <v>127.0</v>
      </c>
      <c r="F109" s="166">
        <v>127.0</v>
      </c>
      <c r="G109" s="166">
        <v>1.84213E7</v>
      </c>
    </row>
    <row r="110">
      <c r="A110" s="227">
        <v>42922.0</v>
      </c>
      <c r="B110" s="166">
        <v>127.0</v>
      </c>
      <c r="C110" s="166">
        <v>143.0</v>
      </c>
      <c r="D110" s="166">
        <v>123.0</v>
      </c>
      <c r="E110" s="166">
        <v>137.0</v>
      </c>
      <c r="F110" s="166">
        <v>137.0</v>
      </c>
      <c r="G110" s="166">
        <v>3.02115E7</v>
      </c>
    </row>
    <row r="111">
      <c r="A111" s="227">
        <v>42953.0</v>
      </c>
      <c r="B111" s="166">
        <v>138.0</v>
      </c>
      <c r="C111" s="166">
        <v>160.0</v>
      </c>
      <c r="D111" s="166">
        <v>137.0</v>
      </c>
      <c r="E111" s="166">
        <v>147.0</v>
      </c>
      <c r="F111" s="166">
        <v>147.0</v>
      </c>
      <c r="G111" s="166">
        <v>9.33595E7</v>
      </c>
    </row>
    <row r="112">
      <c r="A112" s="227">
        <v>42984.0</v>
      </c>
      <c r="B112" s="166">
        <v>148.0</v>
      </c>
      <c r="C112" s="166">
        <v>150.0</v>
      </c>
      <c r="D112" s="166">
        <v>132.0</v>
      </c>
      <c r="E112" s="166">
        <v>132.0</v>
      </c>
      <c r="F112" s="166">
        <v>132.0</v>
      </c>
      <c r="G112" s="166">
        <v>2.01245E7</v>
      </c>
    </row>
    <row r="113">
      <c r="A113" s="227">
        <v>43075.0</v>
      </c>
      <c r="B113" s="166">
        <v>133.0</v>
      </c>
      <c r="C113" s="166">
        <v>136.0</v>
      </c>
      <c r="D113" s="166">
        <v>126.0</v>
      </c>
      <c r="E113" s="166">
        <v>129.0</v>
      </c>
      <c r="F113" s="166">
        <v>129.0</v>
      </c>
      <c r="G113" s="166">
        <v>9048900.0</v>
      </c>
    </row>
    <row r="114">
      <c r="A114" s="166" t="s">
        <v>1606</v>
      </c>
      <c r="B114" s="166">
        <v>130.0</v>
      </c>
      <c r="C114" s="166">
        <v>158.0</v>
      </c>
      <c r="D114" s="166">
        <v>128.0</v>
      </c>
      <c r="E114" s="166">
        <v>150.0</v>
      </c>
      <c r="F114" s="166">
        <v>150.0</v>
      </c>
      <c r="G114" s="166">
        <v>6.5253E7</v>
      </c>
    </row>
    <row r="115">
      <c r="A115" s="166" t="s">
        <v>1607</v>
      </c>
      <c r="B115" s="166">
        <v>152.0</v>
      </c>
      <c r="C115" s="166">
        <v>155.0</v>
      </c>
      <c r="D115" s="166">
        <v>141.0</v>
      </c>
      <c r="E115" s="166">
        <v>141.0</v>
      </c>
      <c r="F115" s="166">
        <v>141.0</v>
      </c>
      <c r="G115" s="166">
        <v>2.04275E7</v>
      </c>
    </row>
    <row r="116">
      <c r="A116" s="166" t="s">
        <v>1608</v>
      </c>
      <c r="B116" s="166">
        <v>141.0</v>
      </c>
      <c r="C116" s="166">
        <v>154.0</v>
      </c>
      <c r="D116" s="166">
        <v>139.0</v>
      </c>
      <c r="E116" s="166">
        <v>140.0</v>
      </c>
      <c r="F116" s="166">
        <v>140.0</v>
      </c>
      <c r="G116" s="166">
        <v>2.22656E7</v>
      </c>
    </row>
    <row r="117">
      <c r="A117" s="166" t="s">
        <v>1609</v>
      </c>
      <c r="B117" s="166">
        <v>141.0</v>
      </c>
      <c r="C117" s="166">
        <v>146.0</v>
      </c>
      <c r="D117" s="166">
        <v>139.0</v>
      </c>
      <c r="E117" s="166">
        <v>141.0</v>
      </c>
      <c r="F117" s="166">
        <v>141.0</v>
      </c>
      <c r="G117" s="166">
        <v>8104700.0</v>
      </c>
    </row>
    <row r="118">
      <c r="A118" s="166" t="s">
        <v>1610</v>
      </c>
      <c r="B118" s="166">
        <v>141.0</v>
      </c>
      <c r="C118" s="166">
        <v>143.0</v>
      </c>
      <c r="D118" s="166">
        <v>135.0</v>
      </c>
      <c r="E118" s="166">
        <v>140.0</v>
      </c>
      <c r="F118" s="166">
        <v>140.0</v>
      </c>
      <c r="G118" s="166">
        <v>6049100.0</v>
      </c>
    </row>
    <row r="119">
      <c r="A119" s="166" t="s">
        <v>1611</v>
      </c>
      <c r="B119" s="166">
        <v>140.0</v>
      </c>
      <c r="C119" s="166">
        <v>141.0</v>
      </c>
      <c r="D119" s="166">
        <v>133.0</v>
      </c>
      <c r="E119" s="166">
        <v>134.0</v>
      </c>
      <c r="F119" s="166">
        <v>134.0</v>
      </c>
      <c r="G119" s="166">
        <v>6953100.0</v>
      </c>
    </row>
    <row r="120">
      <c r="A120" s="166" t="s">
        <v>1612</v>
      </c>
      <c r="B120" s="166">
        <v>134.0</v>
      </c>
      <c r="C120" s="166">
        <v>141.0</v>
      </c>
      <c r="D120" s="166">
        <v>124.0</v>
      </c>
      <c r="E120" s="166">
        <v>127.0</v>
      </c>
      <c r="F120" s="166">
        <v>127.0</v>
      </c>
      <c r="G120" s="166">
        <v>1.33867E7</v>
      </c>
    </row>
    <row r="121">
      <c r="A121" s="166" t="s">
        <v>1613</v>
      </c>
      <c r="B121" s="166">
        <v>127.0</v>
      </c>
      <c r="C121" s="166">
        <v>129.0</v>
      </c>
      <c r="D121" s="166">
        <v>122.0</v>
      </c>
      <c r="E121" s="166">
        <v>122.0</v>
      </c>
      <c r="F121" s="166">
        <v>122.0</v>
      </c>
      <c r="G121" s="166">
        <v>1690700.0</v>
      </c>
    </row>
    <row r="122">
      <c r="A122" s="166" t="s">
        <v>1614</v>
      </c>
      <c r="B122" s="166">
        <v>122.0</v>
      </c>
      <c r="C122" s="166">
        <v>122.0</v>
      </c>
      <c r="D122" s="166">
        <v>122.0</v>
      </c>
      <c r="E122" s="166">
        <v>122.0</v>
      </c>
      <c r="F122" s="166">
        <v>122.0</v>
      </c>
      <c r="G122" s="166">
        <v>0.0</v>
      </c>
    </row>
    <row r="123">
      <c r="A123" s="166" t="s">
        <v>1615</v>
      </c>
      <c r="B123" s="166">
        <v>122.0</v>
      </c>
      <c r="C123" s="166">
        <v>122.0</v>
      </c>
      <c r="D123" s="166">
        <v>122.0</v>
      </c>
      <c r="E123" s="166">
        <v>122.0</v>
      </c>
      <c r="F123" s="166">
        <v>122.0</v>
      </c>
      <c r="G123" s="166">
        <v>0.0</v>
      </c>
    </row>
    <row r="124">
      <c r="A124" s="166" t="s">
        <v>1616</v>
      </c>
      <c r="B124" s="166">
        <v>122.0</v>
      </c>
      <c r="C124" s="166">
        <v>122.0</v>
      </c>
      <c r="D124" s="166">
        <v>122.0</v>
      </c>
      <c r="E124" s="166">
        <v>122.0</v>
      </c>
      <c r="F124" s="166">
        <v>122.0</v>
      </c>
      <c r="G124" s="166">
        <v>0.0</v>
      </c>
    </row>
    <row r="125">
      <c r="A125" s="166" t="s">
        <v>1617</v>
      </c>
      <c r="B125" s="166">
        <v>122.0</v>
      </c>
      <c r="C125" s="166">
        <v>122.0</v>
      </c>
      <c r="D125" s="166">
        <v>122.0</v>
      </c>
      <c r="E125" s="166">
        <v>122.0</v>
      </c>
      <c r="F125" s="166">
        <v>122.0</v>
      </c>
      <c r="G125" s="166">
        <v>0.0</v>
      </c>
    </row>
    <row r="126">
      <c r="A126" s="166" t="s">
        <v>1618</v>
      </c>
      <c r="B126" s="166">
        <v>122.0</v>
      </c>
      <c r="C126" s="166">
        <v>122.0</v>
      </c>
      <c r="D126" s="166">
        <v>122.0</v>
      </c>
      <c r="E126" s="166">
        <v>122.0</v>
      </c>
      <c r="F126" s="166">
        <v>122.0</v>
      </c>
      <c r="G126" s="166">
        <v>0.0</v>
      </c>
    </row>
    <row r="127">
      <c r="A127" s="166" t="s">
        <v>1619</v>
      </c>
      <c r="B127" s="166">
        <v>122.0</v>
      </c>
      <c r="C127" s="166">
        <v>122.0</v>
      </c>
      <c r="D127" s="166">
        <v>122.0</v>
      </c>
      <c r="E127" s="166">
        <v>122.0</v>
      </c>
      <c r="F127" s="166">
        <v>122.0</v>
      </c>
      <c r="G127" s="166">
        <v>0.0</v>
      </c>
    </row>
    <row r="128">
      <c r="A128" s="227">
        <v>42801.0</v>
      </c>
      <c r="B128" s="166">
        <v>127.0</v>
      </c>
      <c r="C128" s="166">
        <v>129.0</v>
      </c>
      <c r="D128" s="166">
        <v>124.0</v>
      </c>
      <c r="E128" s="166">
        <v>126.0</v>
      </c>
      <c r="F128" s="166">
        <v>126.0</v>
      </c>
      <c r="G128" s="166">
        <v>1357100.0</v>
      </c>
    </row>
    <row r="129">
      <c r="A129" s="227">
        <v>42832.0</v>
      </c>
      <c r="B129" s="166">
        <v>126.0</v>
      </c>
      <c r="C129" s="166">
        <v>129.0</v>
      </c>
      <c r="D129" s="166">
        <v>125.0</v>
      </c>
      <c r="E129" s="166">
        <v>125.0</v>
      </c>
      <c r="F129" s="166">
        <v>125.0</v>
      </c>
      <c r="G129" s="166">
        <v>1690100.0</v>
      </c>
    </row>
    <row r="130">
      <c r="A130" s="227">
        <v>42862.0</v>
      </c>
      <c r="B130" s="166">
        <v>125.0</v>
      </c>
      <c r="C130" s="166">
        <v>128.0</v>
      </c>
      <c r="D130" s="166">
        <v>124.0</v>
      </c>
      <c r="E130" s="166">
        <v>126.0</v>
      </c>
      <c r="F130" s="166">
        <v>126.0</v>
      </c>
      <c r="G130" s="166">
        <v>1977400.0</v>
      </c>
    </row>
    <row r="131">
      <c r="A131" s="227">
        <v>42893.0</v>
      </c>
      <c r="B131" s="166">
        <v>127.0</v>
      </c>
      <c r="C131" s="166">
        <v>128.0</v>
      </c>
      <c r="D131" s="166">
        <v>124.0</v>
      </c>
      <c r="E131" s="166">
        <v>125.0</v>
      </c>
      <c r="F131" s="166">
        <v>125.0</v>
      </c>
      <c r="G131" s="166">
        <v>1609800.0</v>
      </c>
    </row>
    <row r="132">
      <c r="A132" s="227">
        <v>42923.0</v>
      </c>
      <c r="B132" s="166">
        <v>126.0</v>
      </c>
      <c r="C132" s="166">
        <v>133.0</v>
      </c>
      <c r="D132" s="166">
        <v>123.0</v>
      </c>
      <c r="E132" s="166">
        <v>129.0</v>
      </c>
      <c r="F132" s="166">
        <v>129.0</v>
      </c>
      <c r="G132" s="166">
        <v>9069700.0</v>
      </c>
    </row>
    <row r="133">
      <c r="A133" s="227">
        <v>43015.0</v>
      </c>
      <c r="B133" s="166">
        <v>129.0</v>
      </c>
      <c r="C133" s="166">
        <v>129.0</v>
      </c>
      <c r="D133" s="166">
        <v>129.0</v>
      </c>
      <c r="E133" s="166">
        <v>129.0</v>
      </c>
      <c r="F133" s="166">
        <v>129.0</v>
      </c>
      <c r="G133" s="166">
        <v>0.0</v>
      </c>
    </row>
    <row r="134">
      <c r="A134" s="227">
        <v>43046.0</v>
      </c>
      <c r="B134" s="166">
        <v>127.0</v>
      </c>
      <c r="C134" s="166">
        <v>130.0</v>
      </c>
      <c r="D134" s="166">
        <v>124.0</v>
      </c>
      <c r="E134" s="166">
        <v>126.0</v>
      </c>
      <c r="F134" s="166">
        <v>126.0</v>
      </c>
      <c r="G134" s="166">
        <v>1317600.0</v>
      </c>
    </row>
    <row r="135">
      <c r="A135" s="227">
        <v>43076.0</v>
      </c>
      <c r="B135" s="166">
        <v>125.0</v>
      </c>
      <c r="C135" s="166">
        <v>128.0</v>
      </c>
      <c r="D135" s="166">
        <v>123.0</v>
      </c>
      <c r="E135" s="166">
        <v>123.0</v>
      </c>
      <c r="F135" s="166">
        <v>123.0</v>
      </c>
      <c r="G135" s="166">
        <v>975000.0</v>
      </c>
    </row>
    <row r="136">
      <c r="A136" s="166" t="s">
        <v>1620</v>
      </c>
      <c r="B136" s="166">
        <v>123.0</v>
      </c>
      <c r="C136" s="166">
        <v>127.0</v>
      </c>
      <c r="D136" s="166">
        <v>123.0</v>
      </c>
      <c r="E136" s="166">
        <v>124.0</v>
      </c>
      <c r="F136" s="166">
        <v>124.0</v>
      </c>
      <c r="G136" s="166">
        <v>991100.0</v>
      </c>
    </row>
    <row r="137">
      <c r="A137" s="166" t="s">
        <v>1621</v>
      </c>
      <c r="B137" s="166">
        <v>126.0</v>
      </c>
      <c r="C137" s="166">
        <v>130.0</v>
      </c>
      <c r="D137" s="166">
        <v>124.0</v>
      </c>
      <c r="E137" s="166">
        <v>128.0</v>
      </c>
      <c r="F137" s="166">
        <v>128.0</v>
      </c>
      <c r="G137" s="166">
        <v>2579300.0</v>
      </c>
    </row>
    <row r="138">
      <c r="A138" s="166" t="s">
        <v>1622</v>
      </c>
      <c r="B138" s="166">
        <v>129.0</v>
      </c>
      <c r="C138" s="166">
        <v>136.0</v>
      </c>
      <c r="D138" s="166">
        <v>129.0</v>
      </c>
      <c r="E138" s="166">
        <v>132.0</v>
      </c>
      <c r="F138" s="166">
        <v>132.0</v>
      </c>
      <c r="G138" s="166">
        <v>7985800.0</v>
      </c>
    </row>
    <row r="139">
      <c r="A139" s="166" t="s">
        <v>1623</v>
      </c>
      <c r="B139" s="166">
        <v>132.0</v>
      </c>
      <c r="C139" s="166">
        <v>135.0</v>
      </c>
      <c r="D139" s="166">
        <v>121.0</v>
      </c>
      <c r="E139" s="166">
        <v>126.0</v>
      </c>
      <c r="F139" s="166">
        <v>126.0</v>
      </c>
      <c r="G139" s="166">
        <v>5513900.0</v>
      </c>
    </row>
    <row r="140">
      <c r="A140" s="166" t="s">
        <v>1624</v>
      </c>
      <c r="B140" s="166">
        <v>126.0</v>
      </c>
      <c r="C140" s="166">
        <v>130.0</v>
      </c>
      <c r="D140" s="166">
        <v>123.0</v>
      </c>
      <c r="E140" s="166">
        <v>125.0</v>
      </c>
      <c r="F140" s="166">
        <v>125.0</v>
      </c>
      <c r="G140" s="166">
        <v>2380300.0</v>
      </c>
    </row>
    <row r="141">
      <c r="A141" s="166" t="s">
        <v>1625</v>
      </c>
      <c r="B141" s="166">
        <v>126.0</v>
      </c>
      <c r="C141" s="166">
        <v>139.0</v>
      </c>
      <c r="D141" s="166">
        <v>123.0</v>
      </c>
      <c r="E141" s="166">
        <v>132.0</v>
      </c>
      <c r="F141" s="166">
        <v>132.0</v>
      </c>
      <c r="G141" s="166">
        <v>3.59871E7</v>
      </c>
    </row>
    <row r="142">
      <c r="A142" s="166" t="s">
        <v>1626</v>
      </c>
      <c r="B142" s="166">
        <v>133.0</v>
      </c>
      <c r="C142" s="166">
        <v>137.0</v>
      </c>
      <c r="D142" s="166">
        <v>127.0</v>
      </c>
      <c r="E142" s="166">
        <v>129.0</v>
      </c>
      <c r="F142" s="166">
        <v>129.0</v>
      </c>
      <c r="G142" s="166">
        <v>1.1866E7</v>
      </c>
    </row>
    <row r="143">
      <c r="A143" s="166" t="s">
        <v>1627</v>
      </c>
      <c r="B143" s="166">
        <v>129.0</v>
      </c>
      <c r="C143" s="166">
        <v>129.0</v>
      </c>
      <c r="D143" s="166">
        <v>125.0</v>
      </c>
      <c r="E143" s="166">
        <v>125.0</v>
      </c>
      <c r="F143" s="166">
        <v>125.0</v>
      </c>
      <c r="G143" s="166">
        <v>2569900.0</v>
      </c>
    </row>
    <row r="144">
      <c r="A144" s="166" t="s">
        <v>1628</v>
      </c>
      <c r="B144" s="166">
        <v>125.0</v>
      </c>
      <c r="C144" s="166">
        <v>125.0</v>
      </c>
      <c r="D144" s="166">
        <v>110.0</v>
      </c>
      <c r="E144" s="166">
        <v>120.0</v>
      </c>
      <c r="F144" s="166">
        <v>120.0</v>
      </c>
      <c r="G144" s="166">
        <v>8335200.0</v>
      </c>
    </row>
    <row r="145">
      <c r="A145" s="166" t="s">
        <v>1629</v>
      </c>
      <c r="B145" s="166">
        <v>120.0</v>
      </c>
      <c r="C145" s="166">
        <v>124.0</v>
      </c>
      <c r="D145" s="166">
        <v>118.0</v>
      </c>
      <c r="E145" s="166">
        <v>119.0</v>
      </c>
      <c r="F145" s="166">
        <v>119.0</v>
      </c>
      <c r="G145" s="166">
        <v>3389500.0</v>
      </c>
    </row>
    <row r="146">
      <c r="A146" s="166" t="s">
        <v>1630</v>
      </c>
      <c r="B146" s="166">
        <v>120.0</v>
      </c>
      <c r="C146" s="166">
        <v>122.0</v>
      </c>
      <c r="D146" s="166">
        <v>118.0</v>
      </c>
      <c r="E146" s="166">
        <v>122.0</v>
      </c>
      <c r="F146" s="166">
        <v>122.0</v>
      </c>
      <c r="G146" s="166">
        <v>3156700.0</v>
      </c>
    </row>
    <row r="147">
      <c r="A147" s="166" t="s">
        <v>1631</v>
      </c>
      <c r="B147" s="166">
        <v>123.0</v>
      </c>
      <c r="C147" s="166">
        <v>127.0</v>
      </c>
      <c r="D147" s="166">
        <v>122.0</v>
      </c>
      <c r="E147" s="166">
        <v>127.0</v>
      </c>
      <c r="F147" s="166">
        <v>127.0</v>
      </c>
      <c r="G147" s="166">
        <v>4184500.0</v>
      </c>
    </row>
    <row r="148">
      <c r="A148" s="166" t="s">
        <v>1632</v>
      </c>
      <c r="B148" s="166">
        <v>126.0</v>
      </c>
      <c r="C148" s="166">
        <v>126.0</v>
      </c>
      <c r="D148" s="166">
        <v>122.0</v>
      </c>
      <c r="E148" s="166">
        <v>123.0</v>
      </c>
      <c r="F148" s="166">
        <v>123.0</v>
      </c>
      <c r="G148" s="166">
        <v>1142800.0</v>
      </c>
    </row>
    <row r="149">
      <c r="A149" s="227">
        <v>42743.0</v>
      </c>
      <c r="B149" s="166">
        <v>123.0</v>
      </c>
      <c r="C149" s="166">
        <v>123.0</v>
      </c>
      <c r="D149" s="166">
        <v>120.0</v>
      </c>
      <c r="E149" s="166">
        <v>120.0</v>
      </c>
      <c r="F149" s="166">
        <v>120.0</v>
      </c>
      <c r="G149" s="166">
        <v>780000.0</v>
      </c>
    </row>
    <row r="150">
      <c r="A150" s="227">
        <v>42774.0</v>
      </c>
      <c r="B150" s="166">
        <v>119.0</v>
      </c>
      <c r="C150" s="166">
        <v>123.0</v>
      </c>
      <c r="D150" s="166">
        <v>116.0</v>
      </c>
      <c r="E150" s="166">
        <v>119.0</v>
      </c>
      <c r="F150" s="166">
        <v>119.0</v>
      </c>
      <c r="G150" s="166">
        <v>1895700.0</v>
      </c>
    </row>
    <row r="151">
      <c r="A151" s="227">
        <v>42802.0</v>
      </c>
      <c r="B151" s="166">
        <v>122.0</v>
      </c>
      <c r="C151" s="166">
        <v>123.0</v>
      </c>
      <c r="D151" s="166">
        <v>118.0</v>
      </c>
      <c r="E151" s="166">
        <v>119.0</v>
      </c>
      <c r="F151" s="166">
        <v>119.0</v>
      </c>
      <c r="G151" s="166">
        <v>1818400.0</v>
      </c>
    </row>
    <row r="152">
      <c r="A152" s="227">
        <v>42833.0</v>
      </c>
      <c r="B152" s="166">
        <v>119.0</v>
      </c>
      <c r="C152" s="166">
        <v>122.0</v>
      </c>
      <c r="D152" s="166">
        <v>118.0</v>
      </c>
      <c r="E152" s="166">
        <v>119.0</v>
      </c>
      <c r="F152" s="166">
        <v>119.0</v>
      </c>
      <c r="G152" s="166">
        <v>744000.0</v>
      </c>
    </row>
    <row r="153">
      <c r="A153" s="227">
        <v>42924.0</v>
      </c>
      <c r="B153" s="166">
        <v>119.0</v>
      </c>
      <c r="C153" s="166">
        <v>120.0</v>
      </c>
      <c r="D153" s="166">
        <v>117.0</v>
      </c>
      <c r="E153" s="166">
        <v>118.0</v>
      </c>
      <c r="F153" s="166">
        <v>118.0</v>
      </c>
      <c r="G153" s="166">
        <v>1884800.0</v>
      </c>
    </row>
    <row r="154">
      <c r="A154" s="227">
        <v>42955.0</v>
      </c>
      <c r="B154" s="166">
        <v>118.0</v>
      </c>
      <c r="C154" s="166">
        <v>120.0</v>
      </c>
      <c r="D154" s="166">
        <v>115.0</v>
      </c>
      <c r="E154" s="166">
        <v>116.0</v>
      </c>
      <c r="F154" s="166">
        <v>116.0</v>
      </c>
      <c r="G154" s="166">
        <v>1120300.0</v>
      </c>
    </row>
    <row r="155">
      <c r="A155" s="227">
        <v>42986.0</v>
      </c>
      <c r="B155" s="166">
        <v>119.0</v>
      </c>
      <c r="C155" s="166">
        <v>119.0</v>
      </c>
      <c r="D155" s="166">
        <v>112.0</v>
      </c>
      <c r="E155" s="166">
        <v>115.0</v>
      </c>
      <c r="F155" s="166">
        <v>115.0</v>
      </c>
      <c r="G155" s="166">
        <v>1960900.0</v>
      </c>
    </row>
    <row r="156">
      <c r="A156" s="227">
        <v>43016.0</v>
      </c>
      <c r="B156" s="166">
        <v>116.0</v>
      </c>
      <c r="C156" s="166">
        <v>116.0</v>
      </c>
      <c r="D156" s="166">
        <v>113.0</v>
      </c>
      <c r="E156" s="166">
        <v>115.0</v>
      </c>
      <c r="F156" s="166">
        <v>115.0</v>
      </c>
      <c r="G156" s="166">
        <v>1437900.0</v>
      </c>
    </row>
    <row r="157">
      <c r="A157" s="227">
        <v>43047.0</v>
      </c>
      <c r="B157" s="166">
        <v>115.0</v>
      </c>
      <c r="C157" s="166">
        <v>118.0</v>
      </c>
      <c r="D157" s="166">
        <v>113.0</v>
      </c>
      <c r="E157" s="166">
        <v>113.0</v>
      </c>
      <c r="F157" s="166">
        <v>113.0</v>
      </c>
      <c r="G157" s="166">
        <v>1485100.0</v>
      </c>
    </row>
    <row r="158">
      <c r="A158" s="166" t="s">
        <v>1633</v>
      </c>
      <c r="B158" s="166">
        <v>113.0</v>
      </c>
      <c r="C158" s="166">
        <v>115.0</v>
      </c>
      <c r="D158" s="166">
        <v>110.0</v>
      </c>
      <c r="E158" s="166">
        <v>111.0</v>
      </c>
      <c r="F158" s="166">
        <v>111.0</v>
      </c>
      <c r="G158" s="166">
        <v>1249500.0</v>
      </c>
    </row>
    <row r="159">
      <c r="A159" s="166" t="s">
        <v>1634</v>
      </c>
      <c r="B159" s="166">
        <v>114.0</v>
      </c>
      <c r="C159" s="166">
        <v>114.0</v>
      </c>
      <c r="D159" s="166">
        <v>109.0</v>
      </c>
      <c r="E159" s="166">
        <v>112.0</v>
      </c>
      <c r="F159" s="166">
        <v>112.0</v>
      </c>
      <c r="G159" s="166">
        <v>397400.0</v>
      </c>
    </row>
    <row r="160">
      <c r="A160" s="166" t="s">
        <v>1635</v>
      </c>
      <c r="B160" s="166">
        <v>112.0</v>
      </c>
      <c r="C160" s="166">
        <v>112.0</v>
      </c>
      <c r="D160" s="166">
        <v>110.0</v>
      </c>
      <c r="E160" s="166">
        <v>111.0</v>
      </c>
      <c r="F160" s="166">
        <v>111.0</v>
      </c>
      <c r="G160" s="166">
        <v>539400.0</v>
      </c>
    </row>
    <row r="161">
      <c r="A161" s="166" t="s">
        <v>1636</v>
      </c>
      <c r="B161" s="166">
        <v>111.0</v>
      </c>
      <c r="C161" s="166">
        <v>111.0</v>
      </c>
      <c r="D161" s="166">
        <v>111.0</v>
      </c>
      <c r="E161" s="166">
        <v>111.0</v>
      </c>
      <c r="F161" s="166">
        <v>111.0</v>
      </c>
      <c r="G161" s="166">
        <v>0.0</v>
      </c>
    </row>
    <row r="162">
      <c r="A162" s="166" t="s">
        <v>1637</v>
      </c>
      <c r="B162" s="166">
        <v>111.0</v>
      </c>
      <c r="C162" s="166">
        <v>111.0</v>
      </c>
      <c r="D162" s="166">
        <v>108.0</v>
      </c>
      <c r="E162" s="166">
        <v>110.0</v>
      </c>
      <c r="F162" s="166">
        <v>110.0</v>
      </c>
      <c r="G162" s="166">
        <v>208800.0</v>
      </c>
    </row>
    <row r="163">
      <c r="A163" s="166" t="s">
        <v>1638</v>
      </c>
      <c r="B163" s="166">
        <v>110.0</v>
      </c>
      <c r="C163" s="166">
        <v>115.0</v>
      </c>
      <c r="D163" s="166">
        <v>107.0</v>
      </c>
      <c r="E163" s="166">
        <v>112.0</v>
      </c>
      <c r="F163" s="166">
        <v>112.0</v>
      </c>
      <c r="G163" s="166">
        <v>2930600.0</v>
      </c>
    </row>
    <row r="164">
      <c r="A164" s="166" t="s">
        <v>1639</v>
      </c>
      <c r="B164" s="166">
        <v>114.0</v>
      </c>
      <c r="C164" s="166">
        <v>114.0</v>
      </c>
      <c r="D164" s="166">
        <v>107.0</v>
      </c>
      <c r="E164" s="166">
        <v>109.0</v>
      </c>
      <c r="F164" s="166">
        <v>109.0</v>
      </c>
      <c r="G164" s="166">
        <v>914500.0</v>
      </c>
    </row>
    <row r="165">
      <c r="A165" s="166" t="s">
        <v>1640</v>
      </c>
      <c r="B165" s="166">
        <v>109.0</v>
      </c>
      <c r="C165" s="166">
        <v>110.0</v>
      </c>
      <c r="D165" s="166">
        <v>105.0</v>
      </c>
      <c r="E165" s="166">
        <v>107.0</v>
      </c>
      <c r="F165" s="166">
        <v>107.0</v>
      </c>
      <c r="G165" s="166">
        <v>927000.0</v>
      </c>
    </row>
    <row r="166">
      <c r="A166" s="166" t="s">
        <v>1641</v>
      </c>
      <c r="B166" s="166">
        <v>107.0</v>
      </c>
      <c r="C166" s="166">
        <v>110.0</v>
      </c>
      <c r="D166" s="166">
        <v>100.0</v>
      </c>
      <c r="E166" s="166">
        <v>101.0</v>
      </c>
      <c r="F166" s="166">
        <v>101.0</v>
      </c>
      <c r="G166" s="166">
        <v>4430900.0</v>
      </c>
    </row>
    <row r="167">
      <c r="A167" s="166" t="s">
        <v>1642</v>
      </c>
      <c r="B167" s="166">
        <v>103.0</v>
      </c>
      <c r="C167" s="166">
        <v>105.0</v>
      </c>
      <c r="D167" s="166">
        <v>102.0</v>
      </c>
      <c r="E167" s="166">
        <v>102.0</v>
      </c>
      <c r="F167" s="166">
        <v>102.0</v>
      </c>
      <c r="G167" s="166">
        <v>956500.0</v>
      </c>
    </row>
    <row r="168">
      <c r="A168" s="166" t="s">
        <v>1643</v>
      </c>
      <c r="B168" s="166">
        <v>103.0</v>
      </c>
      <c r="C168" s="166">
        <v>104.0</v>
      </c>
      <c r="D168" s="166">
        <v>102.0</v>
      </c>
      <c r="E168" s="166">
        <v>103.0</v>
      </c>
      <c r="F168" s="166">
        <v>103.0</v>
      </c>
      <c r="G168" s="166">
        <v>375900.0</v>
      </c>
    </row>
    <row r="169">
      <c r="A169" s="166" t="s">
        <v>1644</v>
      </c>
      <c r="B169" s="166">
        <v>104.0</v>
      </c>
      <c r="C169" s="166">
        <v>105.0</v>
      </c>
      <c r="D169" s="166">
        <v>100.0</v>
      </c>
      <c r="E169" s="166">
        <v>101.0</v>
      </c>
      <c r="F169" s="166">
        <v>101.0</v>
      </c>
      <c r="G169" s="166">
        <v>369000.0</v>
      </c>
    </row>
    <row r="170">
      <c r="A170" s="166" t="s">
        <v>1645</v>
      </c>
      <c r="B170" s="166">
        <v>102.0</v>
      </c>
      <c r="C170" s="166">
        <v>102.0</v>
      </c>
      <c r="D170" s="166">
        <v>100.0</v>
      </c>
      <c r="E170" s="166">
        <v>100.0</v>
      </c>
      <c r="F170" s="166">
        <v>100.0</v>
      </c>
      <c r="G170" s="166">
        <v>1188500.0</v>
      </c>
    </row>
    <row r="171">
      <c r="A171" s="166" t="s">
        <v>1646</v>
      </c>
      <c r="B171" s="166">
        <v>100.0</v>
      </c>
      <c r="C171" s="166">
        <v>103.0</v>
      </c>
      <c r="D171" s="166">
        <v>98.0</v>
      </c>
      <c r="E171" s="166">
        <v>99.0</v>
      </c>
      <c r="F171" s="166">
        <v>99.0</v>
      </c>
      <c r="G171" s="166">
        <v>1587700.0</v>
      </c>
    </row>
    <row r="172">
      <c r="A172" s="227">
        <v>42744.0</v>
      </c>
      <c r="B172" s="166">
        <v>99.0</v>
      </c>
      <c r="C172" s="166">
        <v>99.0</v>
      </c>
      <c r="D172" s="166">
        <v>99.0</v>
      </c>
      <c r="E172" s="166">
        <v>99.0</v>
      </c>
      <c r="F172" s="166">
        <v>99.0</v>
      </c>
      <c r="G172" s="166">
        <v>0.0</v>
      </c>
    </row>
    <row r="173">
      <c r="A173" s="227">
        <v>42834.0</v>
      </c>
      <c r="B173" s="166">
        <v>100.0</v>
      </c>
      <c r="C173" s="166">
        <v>100.0</v>
      </c>
      <c r="D173" s="166">
        <v>96.0</v>
      </c>
      <c r="E173" s="166">
        <v>97.0</v>
      </c>
      <c r="F173" s="166">
        <v>97.0</v>
      </c>
      <c r="G173" s="166">
        <v>919000.0</v>
      </c>
    </row>
    <row r="174">
      <c r="A174" s="227">
        <v>42864.0</v>
      </c>
      <c r="B174" s="166">
        <v>97.0</v>
      </c>
      <c r="C174" s="166">
        <v>107.0</v>
      </c>
      <c r="D174" s="166">
        <v>92.0</v>
      </c>
      <c r="E174" s="166">
        <v>102.0</v>
      </c>
      <c r="F174" s="166">
        <v>102.0</v>
      </c>
      <c r="G174" s="166">
        <v>8570300.0</v>
      </c>
    </row>
    <row r="175">
      <c r="A175" s="227">
        <v>42895.0</v>
      </c>
      <c r="B175" s="166">
        <v>102.0</v>
      </c>
      <c r="C175" s="166">
        <v>103.0</v>
      </c>
      <c r="D175" s="166">
        <v>92.0</v>
      </c>
      <c r="E175" s="166">
        <v>98.0</v>
      </c>
      <c r="F175" s="166">
        <v>98.0</v>
      </c>
      <c r="G175" s="166">
        <v>1676000.0</v>
      </c>
    </row>
    <row r="176">
      <c r="A176" s="227">
        <v>42925.0</v>
      </c>
      <c r="B176" s="166">
        <v>98.0</v>
      </c>
      <c r="C176" s="166">
        <v>100.0</v>
      </c>
      <c r="D176" s="166">
        <v>96.0</v>
      </c>
      <c r="E176" s="166">
        <v>98.0</v>
      </c>
      <c r="F176" s="166">
        <v>98.0</v>
      </c>
      <c r="G176" s="166">
        <v>1109200.0</v>
      </c>
    </row>
    <row r="177">
      <c r="A177" s="227">
        <v>42956.0</v>
      </c>
      <c r="B177" s="166">
        <v>98.0</v>
      </c>
      <c r="C177" s="166">
        <v>105.0</v>
      </c>
      <c r="D177" s="166">
        <v>96.0</v>
      </c>
      <c r="E177" s="166">
        <v>100.0</v>
      </c>
      <c r="F177" s="166">
        <v>100.0</v>
      </c>
      <c r="G177" s="166">
        <v>2138600.0</v>
      </c>
    </row>
    <row r="178">
      <c r="A178" s="227">
        <v>43048.0</v>
      </c>
      <c r="B178" s="166">
        <v>100.0</v>
      </c>
      <c r="C178" s="166">
        <v>105.0</v>
      </c>
      <c r="D178" s="166">
        <v>98.0</v>
      </c>
      <c r="E178" s="166">
        <v>99.0</v>
      </c>
      <c r="F178" s="166">
        <v>99.0</v>
      </c>
      <c r="G178" s="166">
        <v>1239900.0</v>
      </c>
    </row>
    <row r="179">
      <c r="A179" s="227">
        <v>43078.0</v>
      </c>
      <c r="B179" s="166">
        <v>100.0</v>
      </c>
      <c r="C179" s="166">
        <v>100.0</v>
      </c>
      <c r="D179" s="166">
        <v>97.0</v>
      </c>
      <c r="E179" s="166">
        <v>97.0</v>
      </c>
      <c r="F179" s="166">
        <v>97.0</v>
      </c>
      <c r="G179" s="166">
        <v>1034900.0</v>
      </c>
    </row>
    <row r="180">
      <c r="A180" s="166" t="s">
        <v>1647</v>
      </c>
      <c r="B180" s="166">
        <v>98.0</v>
      </c>
      <c r="C180" s="166">
        <v>98.0</v>
      </c>
      <c r="D180" s="166">
        <v>96.0</v>
      </c>
      <c r="E180" s="166">
        <v>96.0</v>
      </c>
      <c r="F180" s="166">
        <v>96.0</v>
      </c>
      <c r="G180" s="166">
        <v>339800.0</v>
      </c>
    </row>
    <row r="181">
      <c r="A181" s="166" t="s">
        <v>1648</v>
      </c>
      <c r="B181" s="166">
        <v>97.0</v>
      </c>
      <c r="C181" s="166">
        <v>98.0</v>
      </c>
      <c r="D181" s="166">
        <v>96.0</v>
      </c>
      <c r="E181" s="166">
        <v>97.0</v>
      </c>
      <c r="F181" s="166">
        <v>97.0</v>
      </c>
      <c r="G181" s="166">
        <v>306500.0</v>
      </c>
    </row>
    <row r="182">
      <c r="A182" s="166" t="s">
        <v>1649</v>
      </c>
      <c r="B182" s="166">
        <v>97.0</v>
      </c>
      <c r="C182" s="166">
        <v>99.0</v>
      </c>
      <c r="D182" s="166">
        <v>96.0</v>
      </c>
      <c r="E182" s="166">
        <v>97.0</v>
      </c>
      <c r="F182" s="166">
        <v>97.0</v>
      </c>
      <c r="G182" s="166">
        <v>272600.0</v>
      </c>
    </row>
    <row r="183">
      <c r="A183" s="166" t="s">
        <v>1650</v>
      </c>
      <c r="B183" s="166">
        <v>97.0</v>
      </c>
      <c r="C183" s="166">
        <v>105.0</v>
      </c>
      <c r="D183" s="166">
        <v>97.0</v>
      </c>
      <c r="E183" s="166">
        <v>102.0</v>
      </c>
      <c r="F183" s="166">
        <v>102.0</v>
      </c>
      <c r="G183" s="166">
        <v>3936800.0</v>
      </c>
    </row>
    <row r="184">
      <c r="A184" s="166" t="s">
        <v>1651</v>
      </c>
      <c r="B184" s="166">
        <v>104.0</v>
      </c>
      <c r="C184" s="166">
        <v>105.0</v>
      </c>
      <c r="D184" s="166">
        <v>99.0</v>
      </c>
      <c r="E184" s="166">
        <v>101.0</v>
      </c>
      <c r="F184" s="166">
        <v>101.0</v>
      </c>
      <c r="G184" s="166">
        <v>1444200.0</v>
      </c>
    </row>
    <row r="185">
      <c r="A185" s="166" t="s">
        <v>1652</v>
      </c>
      <c r="B185" s="166">
        <v>100.0</v>
      </c>
      <c r="C185" s="166">
        <v>101.0</v>
      </c>
      <c r="D185" s="166">
        <v>98.0</v>
      </c>
      <c r="E185" s="166">
        <v>99.0</v>
      </c>
      <c r="F185" s="166">
        <v>99.0</v>
      </c>
      <c r="G185" s="166">
        <v>533400.0</v>
      </c>
    </row>
    <row r="186">
      <c r="A186" s="166" t="s">
        <v>1653</v>
      </c>
      <c r="B186" s="166">
        <v>99.0</v>
      </c>
      <c r="C186" s="166">
        <v>99.0</v>
      </c>
      <c r="D186" s="166">
        <v>99.0</v>
      </c>
      <c r="E186" s="166">
        <v>99.0</v>
      </c>
      <c r="F186" s="166">
        <v>99.0</v>
      </c>
      <c r="G186" s="166">
        <v>0.0</v>
      </c>
    </row>
    <row r="187">
      <c r="A187" s="166" t="s">
        <v>1654</v>
      </c>
      <c r="B187" s="166">
        <v>99.0</v>
      </c>
      <c r="C187" s="166">
        <v>101.0</v>
      </c>
      <c r="D187" s="166">
        <v>97.0</v>
      </c>
      <c r="E187" s="166">
        <v>99.0</v>
      </c>
      <c r="F187" s="166">
        <v>99.0</v>
      </c>
      <c r="G187" s="166">
        <v>957200.0</v>
      </c>
    </row>
    <row r="188">
      <c r="A188" s="166" t="s">
        <v>1655</v>
      </c>
      <c r="B188" s="166">
        <v>99.0</v>
      </c>
      <c r="C188" s="166">
        <v>104.0</v>
      </c>
      <c r="D188" s="166">
        <v>98.0</v>
      </c>
      <c r="E188" s="166">
        <v>100.0</v>
      </c>
      <c r="F188" s="166">
        <v>100.0</v>
      </c>
      <c r="G188" s="166">
        <v>3448500.0</v>
      </c>
    </row>
    <row r="189">
      <c r="A189" s="166" t="s">
        <v>1656</v>
      </c>
      <c r="B189" s="166">
        <v>102.0</v>
      </c>
      <c r="C189" s="166">
        <v>102.0</v>
      </c>
      <c r="D189" s="166">
        <v>96.0</v>
      </c>
      <c r="E189" s="166">
        <v>96.0</v>
      </c>
      <c r="F189" s="166">
        <v>96.0</v>
      </c>
      <c r="G189" s="166">
        <v>1140600.0</v>
      </c>
    </row>
    <row r="190">
      <c r="A190" s="166" t="s">
        <v>1657</v>
      </c>
      <c r="B190" s="166">
        <v>96.0</v>
      </c>
      <c r="C190" s="166">
        <v>98.0</v>
      </c>
      <c r="D190" s="166">
        <v>95.0</v>
      </c>
      <c r="E190" s="166">
        <v>96.0</v>
      </c>
      <c r="F190" s="166">
        <v>96.0</v>
      </c>
      <c r="G190" s="166">
        <v>702900.0</v>
      </c>
    </row>
    <row r="191">
      <c r="A191" s="166" t="s">
        <v>1658</v>
      </c>
      <c r="B191" s="166">
        <v>98.0</v>
      </c>
      <c r="C191" s="166">
        <v>99.0</v>
      </c>
      <c r="D191" s="166">
        <v>96.0</v>
      </c>
      <c r="E191" s="166">
        <v>96.0</v>
      </c>
      <c r="F191" s="166">
        <v>96.0</v>
      </c>
      <c r="G191" s="166">
        <v>379100.0</v>
      </c>
    </row>
    <row r="192">
      <c r="A192" s="166" t="s">
        <v>1659</v>
      </c>
      <c r="B192" s="166">
        <v>96.0</v>
      </c>
      <c r="C192" s="166">
        <v>101.0</v>
      </c>
      <c r="D192" s="166">
        <v>96.0</v>
      </c>
      <c r="E192" s="166">
        <v>98.0</v>
      </c>
      <c r="F192" s="166">
        <v>98.0</v>
      </c>
      <c r="G192" s="166">
        <v>1878900.0</v>
      </c>
    </row>
    <row r="193">
      <c r="A193" s="227">
        <v>42776.0</v>
      </c>
      <c r="B193" s="166">
        <v>99.0</v>
      </c>
      <c r="C193" s="166">
        <v>101.0</v>
      </c>
      <c r="D193" s="166">
        <v>96.0</v>
      </c>
      <c r="E193" s="166">
        <v>96.0</v>
      </c>
      <c r="F193" s="166">
        <v>96.0</v>
      </c>
      <c r="G193" s="166">
        <v>346600.0</v>
      </c>
    </row>
    <row r="194">
      <c r="A194" s="227">
        <v>42804.0</v>
      </c>
      <c r="B194" s="166">
        <v>97.0</v>
      </c>
      <c r="C194" s="166">
        <v>100.0</v>
      </c>
      <c r="D194" s="166">
        <v>96.0</v>
      </c>
      <c r="E194" s="166">
        <v>98.0</v>
      </c>
      <c r="F194" s="166">
        <v>98.0</v>
      </c>
      <c r="G194" s="166">
        <v>417800.0</v>
      </c>
    </row>
    <row r="195">
      <c r="A195" s="227">
        <v>42835.0</v>
      </c>
      <c r="B195" s="166">
        <v>98.0</v>
      </c>
      <c r="C195" s="166">
        <v>99.0</v>
      </c>
      <c r="D195" s="166">
        <v>97.0</v>
      </c>
      <c r="E195" s="166">
        <v>98.0</v>
      </c>
      <c r="F195" s="166">
        <v>98.0</v>
      </c>
      <c r="G195" s="166">
        <v>173500.0</v>
      </c>
    </row>
    <row r="196">
      <c r="A196" s="227">
        <v>42865.0</v>
      </c>
      <c r="B196" s="166">
        <v>98.0</v>
      </c>
      <c r="C196" s="166">
        <v>99.0</v>
      </c>
      <c r="D196" s="166">
        <v>96.0</v>
      </c>
      <c r="E196" s="166">
        <v>97.0</v>
      </c>
      <c r="F196" s="166">
        <v>97.0</v>
      </c>
      <c r="G196" s="166">
        <v>69900.0</v>
      </c>
    </row>
    <row r="197">
      <c r="A197" s="227">
        <v>42896.0</v>
      </c>
      <c r="B197" s="166">
        <v>98.0</v>
      </c>
      <c r="C197" s="166">
        <v>100.0</v>
      </c>
      <c r="D197" s="166">
        <v>96.0</v>
      </c>
      <c r="E197" s="166">
        <v>98.0</v>
      </c>
      <c r="F197" s="166">
        <v>98.0</v>
      </c>
      <c r="G197" s="166">
        <v>416000.0</v>
      </c>
    </row>
    <row r="198">
      <c r="A198" s="227">
        <v>42988.0</v>
      </c>
      <c r="B198" s="166">
        <v>98.0</v>
      </c>
      <c r="C198" s="166">
        <v>100.0</v>
      </c>
      <c r="D198" s="166">
        <v>97.0</v>
      </c>
      <c r="E198" s="166">
        <v>98.0</v>
      </c>
      <c r="F198" s="166">
        <v>98.0</v>
      </c>
      <c r="G198" s="166">
        <v>137500.0</v>
      </c>
    </row>
    <row r="199">
      <c r="A199" s="227">
        <v>43018.0</v>
      </c>
      <c r="B199" s="166">
        <v>97.0</v>
      </c>
      <c r="C199" s="166">
        <v>99.0</v>
      </c>
      <c r="D199" s="166">
        <v>96.0</v>
      </c>
      <c r="E199" s="166">
        <v>96.0</v>
      </c>
      <c r="F199" s="166">
        <v>96.0</v>
      </c>
      <c r="G199" s="166">
        <v>777200.0</v>
      </c>
    </row>
    <row r="200">
      <c r="A200" s="227">
        <v>43049.0</v>
      </c>
      <c r="B200" s="166">
        <v>96.0</v>
      </c>
      <c r="C200" s="166">
        <v>98.0</v>
      </c>
      <c r="D200" s="166">
        <v>96.0</v>
      </c>
      <c r="E200" s="166">
        <v>97.0</v>
      </c>
      <c r="F200" s="166">
        <v>97.0</v>
      </c>
      <c r="G200" s="166">
        <v>133200.0</v>
      </c>
    </row>
    <row r="201">
      <c r="A201" s="227">
        <v>43079.0</v>
      </c>
      <c r="B201" s="166">
        <v>98.0</v>
      </c>
      <c r="C201" s="166">
        <v>98.0</v>
      </c>
      <c r="D201" s="166">
        <v>95.0</v>
      </c>
      <c r="E201" s="166">
        <v>96.0</v>
      </c>
      <c r="F201" s="166">
        <v>96.0</v>
      </c>
      <c r="G201" s="166">
        <v>294400.0</v>
      </c>
    </row>
    <row r="202">
      <c r="A202" s="166" t="s">
        <v>1660</v>
      </c>
      <c r="B202" s="166">
        <v>96.0</v>
      </c>
      <c r="C202" s="166">
        <v>97.0</v>
      </c>
      <c r="D202" s="166">
        <v>95.0</v>
      </c>
      <c r="E202" s="166">
        <v>96.0</v>
      </c>
      <c r="F202" s="166">
        <v>96.0</v>
      </c>
      <c r="G202" s="166">
        <v>262000.0</v>
      </c>
    </row>
    <row r="203">
      <c r="A203" s="166" t="s">
        <v>1661</v>
      </c>
      <c r="B203" s="166">
        <v>96.0</v>
      </c>
      <c r="C203" s="166">
        <v>96.0</v>
      </c>
      <c r="D203" s="166">
        <v>92.0</v>
      </c>
      <c r="E203" s="166">
        <v>94.0</v>
      </c>
      <c r="F203" s="166">
        <v>94.0</v>
      </c>
      <c r="G203" s="166">
        <v>1735200.0</v>
      </c>
    </row>
    <row r="204">
      <c r="A204" s="166" t="s">
        <v>1662</v>
      </c>
      <c r="B204" s="166">
        <v>95.0</v>
      </c>
      <c r="C204" s="166">
        <v>96.0</v>
      </c>
      <c r="D204" s="166">
        <v>93.0</v>
      </c>
      <c r="E204" s="166">
        <v>96.0</v>
      </c>
      <c r="F204" s="166">
        <v>96.0</v>
      </c>
      <c r="G204" s="166">
        <v>1480400.0</v>
      </c>
    </row>
    <row r="205">
      <c r="A205" s="166" t="s">
        <v>1663</v>
      </c>
      <c r="B205" s="166">
        <v>97.0</v>
      </c>
      <c r="C205" s="166">
        <v>97.0</v>
      </c>
      <c r="D205" s="166">
        <v>94.0</v>
      </c>
      <c r="E205" s="166">
        <v>96.0</v>
      </c>
      <c r="F205" s="166">
        <v>96.0</v>
      </c>
      <c r="G205" s="166">
        <v>1326400.0</v>
      </c>
    </row>
    <row r="206">
      <c r="A206" s="166" t="s">
        <v>1664</v>
      </c>
      <c r="B206" s="166">
        <v>96.0</v>
      </c>
      <c r="C206" s="166">
        <v>97.0</v>
      </c>
      <c r="D206" s="166">
        <v>93.0</v>
      </c>
      <c r="E206" s="166">
        <v>95.0</v>
      </c>
      <c r="F206" s="166">
        <v>95.0</v>
      </c>
      <c r="G206" s="166">
        <v>978100.0</v>
      </c>
    </row>
    <row r="207">
      <c r="A207" s="166" t="s">
        <v>1665</v>
      </c>
      <c r="B207" s="166">
        <v>93.0</v>
      </c>
      <c r="C207" s="166">
        <v>95.0</v>
      </c>
      <c r="D207" s="166">
        <v>93.0</v>
      </c>
      <c r="E207" s="166">
        <v>93.0</v>
      </c>
      <c r="F207" s="166">
        <v>93.0</v>
      </c>
      <c r="G207" s="166">
        <v>384700.0</v>
      </c>
    </row>
    <row r="208">
      <c r="A208" s="166" t="s">
        <v>1666</v>
      </c>
      <c r="B208" s="166">
        <v>93.0</v>
      </c>
      <c r="C208" s="166">
        <v>95.0</v>
      </c>
      <c r="D208" s="166">
        <v>92.0</v>
      </c>
      <c r="E208" s="166">
        <v>94.0</v>
      </c>
      <c r="F208" s="166">
        <v>94.0</v>
      </c>
      <c r="G208" s="166">
        <v>390700.0</v>
      </c>
    </row>
    <row r="209">
      <c r="A209" s="166" t="s">
        <v>1667</v>
      </c>
      <c r="B209" s="166">
        <v>94.0</v>
      </c>
      <c r="C209" s="166">
        <v>94.0</v>
      </c>
      <c r="D209" s="166">
        <v>92.0</v>
      </c>
      <c r="E209" s="166">
        <v>94.0</v>
      </c>
      <c r="F209" s="166">
        <v>94.0</v>
      </c>
      <c r="G209" s="166">
        <v>664600.0</v>
      </c>
    </row>
    <row r="210">
      <c r="A210" s="166" t="s">
        <v>1668</v>
      </c>
      <c r="B210" s="166">
        <v>94.0</v>
      </c>
      <c r="C210" s="166">
        <v>99.0</v>
      </c>
      <c r="D210" s="166">
        <v>92.0</v>
      </c>
      <c r="E210" s="166">
        <v>99.0</v>
      </c>
      <c r="F210" s="166">
        <v>99.0</v>
      </c>
      <c r="G210" s="166">
        <v>2193300.0</v>
      </c>
    </row>
    <row r="211">
      <c r="A211" s="166" t="s">
        <v>1669</v>
      </c>
      <c r="B211" s="166">
        <v>97.0</v>
      </c>
      <c r="C211" s="166">
        <v>99.0</v>
      </c>
      <c r="D211" s="166">
        <v>94.0</v>
      </c>
      <c r="E211" s="166">
        <v>95.0</v>
      </c>
      <c r="F211" s="166">
        <v>95.0</v>
      </c>
      <c r="G211" s="166">
        <v>1637900.0</v>
      </c>
    </row>
    <row r="212">
      <c r="A212" s="166" t="s">
        <v>1670</v>
      </c>
      <c r="B212" s="166">
        <v>95.0</v>
      </c>
      <c r="C212" s="166">
        <v>97.0</v>
      </c>
      <c r="D212" s="166">
        <v>94.0</v>
      </c>
      <c r="E212" s="166">
        <v>95.0</v>
      </c>
      <c r="F212" s="166">
        <v>95.0</v>
      </c>
      <c r="G212" s="166">
        <v>589800.0</v>
      </c>
    </row>
    <row r="213">
      <c r="A213" s="166" t="s">
        <v>1671</v>
      </c>
      <c r="B213" s="166">
        <v>95.0</v>
      </c>
      <c r="C213" s="166">
        <v>96.0</v>
      </c>
      <c r="D213" s="166">
        <v>94.0</v>
      </c>
      <c r="E213" s="166">
        <v>94.0</v>
      </c>
      <c r="F213" s="166">
        <v>94.0</v>
      </c>
      <c r="G213" s="166">
        <v>302700.0</v>
      </c>
    </row>
    <row r="214">
      <c r="A214" s="166" t="s">
        <v>1672</v>
      </c>
      <c r="B214" s="166">
        <v>94.0</v>
      </c>
      <c r="C214" s="166">
        <v>95.0</v>
      </c>
      <c r="D214" s="166">
        <v>93.0</v>
      </c>
      <c r="E214" s="166">
        <v>94.0</v>
      </c>
      <c r="F214" s="166">
        <v>94.0</v>
      </c>
      <c r="G214" s="166">
        <v>654300.0</v>
      </c>
    </row>
    <row r="215">
      <c r="A215" s="227">
        <v>42746.0</v>
      </c>
      <c r="B215" s="166">
        <v>95.0</v>
      </c>
      <c r="C215" s="166">
        <v>98.0</v>
      </c>
      <c r="D215" s="166">
        <v>94.0</v>
      </c>
      <c r="E215" s="166">
        <v>94.0</v>
      </c>
      <c r="F215" s="166">
        <v>94.0</v>
      </c>
      <c r="G215" s="166">
        <v>1204800.0</v>
      </c>
    </row>
    <row r="216">
      <c r="A216" s="227">
        <v>42777.0</v>
      </c>
      <c r="B216" s="166">
        <v>96.0</v>
      </c>
      <c r="C216" s="166">
        <v>97.0</v>
      </c>
      <c r="D216" s="166">
        <v>93.0</v>
      </c>
      <c r="E216" s="166">
        <v>95.0</v>
      </c>
      <c r="F216" s="166">
        <v>95.0</v>
      </c>
      <c r="G216" s="166">
        <v>1259900.0</v>
      </c>
    </row>
    <row r="217">
      <c r="A217" s="227">
        <v>42805.0</v>
      </c>
      <c r="B217" s="166">
        <v>96.0</v>
      </c>
      <c r="C217" s="166">
        <v>97.0</v>
      </c>
      <c r="D217" s="166">
        <v>94.0</v>
      </c>
      <c r="E217" s="166">
        <v>94.0</v>
      </c>
      <c r="F217" s="166">
        <v>94.0</v>
      </c>
      <c r="G217" s="166">
        <v>337700.0</v>
      </c>
    </row>
    <row r="218">
      <c r="A218" s="227">
        <v>42897.0</v>
      </c>
      <c r="B218" s="166">
        <v>96.0</v>
      </c>
      <c r="C218" s="166">
        <v>96.0</v>
      </c>
      <c r="D218" s="166">
        <v>93.0</v>
      </c>
      <c r="E218" s="166">
        <v>95.0</v>
      </c>
      <c r="F218" s="166">
        <v>95.0</v>
      </c>
      <c r="G218" s="166">
        <v>725800.0</v>
      </c>
    </row>
    <row r="219">
      <c r="A219" s="227">
        <v>42927.0</v>
      </c>
      <c r="B219" s="166">
        <v>96.0</v>
      </c>
      <c r="C219" s="166">
        <v>96.0</v>
      </c>
      <c r="D219" s="166">
        <v>93.0</v>
      </c>
      <c r="E219" s="166">
        <v>94.0</v>
      </c>
      <c r="F219" s="166">
        <v>94.0</v>
      </c>
      <c r="G219" s="166">
        <v>1120600.0</v>
      </c>
    </row>
    <row r="220">
      <c r="A220" s="227">
        <v>42958.0</v>
      </c>
      <c r="B220" s="166">
        <v>95.0</v>
      </c>
      <c r="C220" s="166">
        <v>95.0</v>
      </c>
      <c r="D220" s="166">
        <v>90.0</v>
      </c>
      <c r="E220" s="166">
        <v>92.0</v>
      </c>
      <c r="F220" s="166">
        <v>92.0</v>
      </c>
      <c r="G220" s="166">
        <v>986700.0</v>
      </c>
    </row>
    <row r="221">
      <c r="A221" s="227">
        <v>42989.0</v>
      </c>
      <c r="B221" s="166">
        <v>94.0</v>
      </c>
      <c r="C221" s="166">
        <v>94.0</v>
      </c>
      <c r="D221" s="166">
        <v>91.0</v>
      </c>
      <c r="E221" s="166">
        <v>91.0</v>
      </c>
      <c r="F221" s="166">
        <v>91.0</v>
      </c>
      <c r="G221" s="166">
        <v>1051500.0</v>
      </c>
    </row>
    <row r="222">
      <c r="A222" s="227">
        <v>43019.0</v>
      </c>
      <c r="B222" s="166">
        <v>93.0</v>
      </c>
      <c r="C222" s="166">
        <v>93.0</v>
      </c>
      <c r="D222" s="166">
        <v>91.0</v>
      </c>
      <c r="E222" s="166">
        <v>91.0</v>
      </c>
      <c r="F222" s="166">
        <v>91.0</v>
      </c>
      <c r="G222" s="166">
        <v>423000.0</v>
      </c>
    </row>
    <row r="223">
      <c r="A223" s="166" t="s">
        <v>1673</v>
      </c>
      <c r="B223" s="166">
        <v>91.0</v>
      </c>
      <c r="C223" s="166">
        <v>93.0</v>
      </c>
      <c r="D223" s="166">
        <v>91.0</v>
      </c>
      <c r="E223" s="166">
        <v>92.0</v>
      </c>
      <c r="F223" s="166">
        <v>92.0</v>
      </c>
      <c r="G223" s="166">
        <v>1120100.0</v>
      </c>
    </row>
    <row r="224">
      <c r="A224" s="166" t="s">
        <v>1674</v>
      </c>
      <c r="B224" s="166">
        <v>91.0</v>
      </c>
      <c r="C224" s="166">
        <v>92.0</v>
      </c>
      <c r="D224" s="166">
        <v>90.0</v>
      </c>
      <c r="E224" s="166">
        <v>92.0</v>
      </c>
      <c r="F224" s="166">
        <v>92.0</v>
      </c>
      <c r="G224" s="166">
        <v>371200.0</v>
      </c>
    </row>
    <row r="225">
      <c r="A225" s="166" t="s">
        <v>1675</v>
      </c>
      <c r="B225" s="166">
        <v>91.0</v>
      </c>
      <c r="C225" s="166">
        <v>93.0</v>
      </c>
      <c r="D225" s="166">
        <v>91.0</v>
      </c>
      <c r="E225" s="166">
        <v>92.0</v>
      </c>
      <c r="F225" s="166">
        <v>92.0</v>
      </c>
      <c r="G225" s="166">
        <v>159600.0</v>
      </c>
    </row>
    <row r="226">
      <c r="A226" s="166" t="s">
        <v>1676</v>
      </c>
      <c r="B226" s="166">
        <v>93.0</v>
      </c>
      <c r="C226" s="166">
        <v>93.0</v>
      </c>
      <c r="D226" s="166">
        <v>90.0</v>
      </c>
      <c r="E226" s="166">
        <v>93.0</v>
      </c>
      <c r="F226" s="166">
        <v>93.0</v>
      </c>
      <c r="G226" s="166">
        <v>117100.0</v>
      </c>
    </row>
    <row r="227">
      <c r="A227" s="166" t="s">
        <v>1677</v>
      </c>
      <c r="B227" s="166">
        <v>93.0</v>
      </c>
      <c r="C227" s="166">
        <v>95.0</v>
      </c>
      <c r="D227" s="166">
        <v>90.0</v>
      </c>
      <c r="E227" s="166">
        <v>91.0</v>
      </c>
      <c r="F227" s="166">
        <v>91.0</v>
      </c>
      <c r="G227" s="166">
        <v>1138600.0</v>
      </c>
    </row>
    <row r="228">
      <c r="A228" s="166" t="s">
        <v>1678</v>
      </c>
      <c r="B228" s="166">
        <v>91.0</v>
      </c>
      <c r="C228" s="166">
        <v>92.0</v>
      </c>
      <c r="D228" s="166">
        <v>90.0</v>
      </c>
      <c r="E228" s="166">
        <v>91.0</v>
      </c>
      <c r="F228" s="166">
        <v>91.0</v>
      </c>
      <c r="G228" s="166">
        <v>431900.0</v>
      </c>
    </row>
    <row r="229">
      <c r="A229" s="166" t="s">
        <v>1679</v>
      </c>
      <c r="B229" s="166">
        <v>91.0</v>
      </c>
      <c r="C229" s="166">
        <v>92.0</v>
      </c>
      <c r="D229" s="166">
        <v>90.0</v>
      </c>
      <c r="E229" s="166">
        <v>91.0</v>
      </c>
      <c r="F229" s="166">
        <v>91.0</v>
      </c>
      <c r="G229" s="166">
        <v>245700.0</v>
      </c>
    </row>
    <row r="230">
      <c r="A230" s="166" t="s">
        <v>1680</v>
      </c>
      <c r="B230" s="166">
        <v>92.0</v>
      </c>
      <c r="C230" s="166">
        <v>93.0</v>
      </c>
      <c r="D230" s="166">
        <v>91.0</v>
      </c>
      <c r="E230" s="166">
        <v>92.0</v>
      </c>
      <c r="F230" s="166">
        <v>92.0</v>
      </c>
      <c r="G230" s="166">
        <v>1663700.0</v>
      </c>
    </row>
    <row r="231">
      <c r="A231" s="166" t="s">
        <v>1241</v>
      </c>
      <c r="B231" s="166">
        <v>92.0</v>
      </c>
      <c r="C231" s="166">
        <v>94.0</v>
      </c>
      <c r="D231" s="166">
        <v>90.0</v>
      </c>
      <c r="E231" s="166">
        <v>92.0</v>
      </c>
      <c r="F231" s="166">
        <v>92.0</v>
      </c>
      <c r="G231" s="166">
        <v>7818800.0</v>
      </c>
    </row>
    <row r="232">
      <c r="A232" s="166" t="s">
        <v>1245</v>
      </c>
      <c r="B232" s="166">
        <v>92.0</v>
      </c>
      <c r="C232" s="166">
        <v>93.0</v>
      </c>
      <c r="D232" s="166">
        <v>91.0</v>
      </c>
      <c r="E232" s="166">
        <v>93.0</v>
      </c>
      <c r="F232" s="166">
        <v>93.0</v>
      </c>
      <c r="G232" s="166">
        <v>6704200.0</v>
      </c>
    </row>
    <row r="233">
      <c r="A233" s="166" t="s">
        <v>1249</v>
      </c>
      <c r="B233" s="166">
        <v>94.0</v>
      </c>
      <c r="C233" s="166">
        <v>95.0</v>
      </c>
      <c r="D233" s="166">
        <v>92.0</v>
      </c>
      <c r="E233" s="166">
        <v>92.0</v>
      </c>
      <c r="F233" s="166">
        <v>92.0</v>
      </c>
      <c r="G233" s="166">
        <v>4888700.0</v>
      </c>
    </row>
    <row r="234">
      <c r="A234" s="166" t="s">
        <v>1253</v>
      </c>
      <c r="B234" s="166">
        <v>93.0</v>
      </c>
      <c r="C234" s="166">
        <v>97.0</v>
      </c>
      <c r="D234" s="166">
        <v>92.0</v>
      </c>
      <c r="E234" s="166">
        <v>94.0</v>
      </c>
      <c r="F234" s="166">
        <v>94.0</v>
      </c>
      <c r="G234" s="166">
        <v>4439300.0</v>
      </c>
    </row>
    <row r="235">
      <c r="A235" s="166" t="s">
        <v>1257</v>
      </c>
      <c r="B235" s="166">
        <v>95.0</v>
      </c>
      <c r="C235" s="166">
        <v>96.0</v>
      </c>
      <c r="D235" s="166">
        <v>92.0</v>
      </c>
      <c r="E235" s="166">
        <v>93.0</v>
      </c>
      <c r="F235" s="166">
        <v>93.0</v>
      </c>
      <c r="G235" s="166">
        <v>1104000.0</v>
      </c>
    </row>
    <row r="236">
      <c r="A236" s="166" t="s">
        <v>1261</v>
      </c>
      <c r="B236" s="166">
        <v>93.0</v>
      </c>
      <c r="C236" s="166">
        <v>94.0</v>
      </c>
      <c r="D236" s="166">
        <v>93.0</v>
      </c>
      <c r="E236" s="166">
        <v>93.0</v>
      </c>
      <c r="F236" s="166">
        <v>93.0</v>
      </c>
      <c r="G236" s="166">
        <v>931600.0</v>
      </c>
    </row>
    <row r="237">
      <c r="A237" s="227">
        <v>42747.0</v>
      </c>
      <c r="B237" s="166">
        <v>93.0</v>
      </c>
      <c r="C237" s="166">
        <v>93.0</v>
      </c>
      <c r="D237" s="166">
        <v>93.0</v>
      </c>
      <c r="E237" s="166">
        <v>93.0</v>
      </c>
      <c r="F237" s="166">
        <v>93.0</v>
      </c>
      <c r="G237" s="166">
        <v>0.0</v>
      </c>
    </row>
    <row r="238">
      <c r="A238" s="227">
        <v>42837.0</v>
      </c>
      <c r="B238" s="166">
        <v>93.0</v>
      </c>
      <c r="C238" s="166">
        <v>95.0</v>
      </c>
      <c r="D238" s="166">
        <v>93.0</v>
      </c>
      <c r="E238" s="166">
        <v>94.0</v>
      </c>
      <c r="F238" s="166">
        <v>94.0</v>
      </c>
      <c r="G238" s="166">
        <v>6961100.0</v>
      </c>
    </row>
    <row r="239">
      <c r="A239" s="227">
        <v>42867.0</v>
      </c>
      <c r="B239" s="166">
        <v>94.0</v>
      </c>
      <c r="C239" s="166">
        <v>96.0</v>
      </c>
      <c r="D239" s="166">
        <v>91.0</v>
      </c>
      <c r="E239" s="166">
        <v>92.0</v>
      </c>
      <c r="F239" s="166">
        <v>92.0</v>
      </c>
      <c r="G239" s="166">
        <v>1.05635E7</v>
      </c>
    </row>
    <row r="240">
      <c r="A240" s="227">
        <v>42898.0</v>
      </c>
      <c r="B240" s="166">
        <v>93.0</v>
      </c>
      <c r="C240" s="166">
        <v>93.0</v>
      </c>
      <c r="D240" s="166">
        <v>86.0</v>
      </c>
      <c r="E240" s="166">
        <v>87.0</v>
      </c>
      <c r="F240" s="166">
        <v>87.0</v>
      </c>
      <c r="G240" s="166">
        <v>1089500.0</v>
      </c>
    </row>
    <row r="241">
      <c r="A241" s="227">
        <v>42928.0</v>
      </c>
      <c r="B241" s="166">
        <v>87.0</v>
      </c>
      <c r="C241" s="166">
        <v>90.0</v>
      </c>
      <c r="D241" s="166">
        <v>84.0</v>
      </c>
      <c r="E241" s="166">
        <v>89.0</v>
      </c>
      <c r="F241" s="166">
        <v>89.0</v>
      </c>
      <c r="G241" s="166">
        <v>1016900.0</v>
      </c>
    </row>
    <row r="242">
      <c r="A242" s="227">
        <v>42959.0</v>
      </c>
      <c r="B242" s="166">
        <v>90.0</v>
      </c>
      <c r="C242" s="166">
        <v>90.0</v>
      </c>
      <c r="D242" s="166">
        <v>83.0</v>
      </c>
      <c r="E242" s="166">
        <v>83.0</v>
      </c>
      <c r="F242" s="166">
        <v>83.0</v>
      </c>
      <c r="G242" s="166">
        <v>633100.0</v>
      </c>
    </row>
    <row r="243">
      <c r="A243" s="227">
        <v>43051.0</v>
      </c>
      <c r="B243" s="166">
        <v>84.0</v>
      </c>
      <c r="C243" s="166">
        <v>85.0</v>
      </c>
      <c r="D243" s="166">
        <v>84.0</v>
      </c>
      <c r="E243" s="166">
        <v>85.0</v>
      </c>
      <c r="F243" s="166">
        <v>85.0</v>
      </c>
      <c r="G243" s="166">
        <v>287000.0</v>
      </c>
    </row>
    <row r="244">
      <c r="A244" s="227">
        <v>43081.0</v>
      </c>
      <c r="B244" s="166">
        <v>85.0</v>
      </c>
      <c r="C244" s="166">
        <v>85.0</v>
      </c>
      <c r="D244" s="166">
        <v>65.0</v>
      </c>
      <c r="E244" s="166">
        <v>69.0</v>
      </c>
      <c r="F244" s="166">
        <v>69.0</v>
      </c>
      <c r="G244" s="166">
        <v>3898100.0</v>
      </c>
    </row>
    <row r="245">
      <c r="A245" s="166" t="s">
        <v>1269</v>
      </c>
      <c r="B245" s="166">
        <v>72.0</v>
      </c>
      <c r="C245" s="166">
        <v>77.0</v>
      </c>
      <c r="D245" s="166">
        <v>70.0</v>
      </c>
      <c r="E245" s="166">
        <v>77.0</v>
      </c>
      <c r="F245" s="166">
        <v>77.0</v>
      </c>
      <c r="G245" s="166">
        <v>2523600.0</v>
      </c>
    </row>
    <row r="246">
      <c r="A246" s="166" t="s">
        <v>1272</v>
      </c>
      <c r="B246" s="166">
        <v>80.0</v>
      </c>
      <c r="C246" s="166">
        <v>85.0</v>
      </c>
      <c r="D246" s="166">
        <v>78.0</v>
      </c>
      <c r="E246" s="166">
        <v>82.0</v>
      </c>
      <c r="F246" s="166">
        <v>82.0</v>
      </c>
      <c r="G246" s="166">
        <v>1716500.0</v>
      </c>
    </row>
    <row r="247">
      <c r="A247" s="166" t="s">
        <v>1275</v>
      </c>
      <c r="B247" s="166">
        <v>83.0</v>
      </c>
      <c r="C247" s="166">
        <v>86.0</v>
      </c>
      <c r="D247" s="166">
        <v>80.0</v>
      </c>
      <c r="E247" s="166">
        <v>83.0</v>
      </c>
      <c r="F247" s="166">
        <v>83.0</v>
      </c>
      <c r="G247" s="166">
        <v>724700.0</v>
      </c>
    </row>
    <row r="248">
      <c r="A248" s="166" t="s">
        <v>1279</v>
      </c>
      <c r="B248" s="166">
        <v>83.0</v>
      </c>
      <c r="C248" s="166">
        <v>86.0</v>
      </c>
      <c r="D248" s="166">
        <v>82.0</v>
      </c>
      <c r="E248" s="166">
        <v>83.0</v>
      </c>
      <c r="F248" s="166">
        <v>83.0</v>
      </c>
      <c r="G248" s="166">
        <v>307000.0</v>
      </c>
    </row>
    <row r="249">
      <c r="A249" s="166" t="s">
        <v>1283</v>
      </c>
      <c r="B249" s="166">
        <v>85.0</v>
      </c>
      <c r="C249" s="166">
        <v>85.0</v>
      </c>
      <c r="D249" s="166">
        <v>81.0</v>
      </c>
      <c r="E249" s="166">
        <v>83.0</v>
      </c>
      <c r="F249" s="166">
        <v>83.0</v>
      </c>
      <c r="G249" s="166">
        <v>225500.0</v>
      </c>
    </row>
    <row r="250">
      <c r="A250" s="166" t="s">
        <v>1287</v>
      </c>
      <c r="B250" s="166">
        <v>83.0</v>
      </c>
      <c r="C250" s="166">
        <v>84.0</v>
      </c>
      <c r="D250" s="166">
        <v>80.0</v>
      </c>
      <c r="E250" s="166">
        <v>82.0</v>
      </c>
      <c r="F250" s="166">
        <v>82.0</v>
      </c>
      <c r="G250" s="166">
        <v>165700.0</v>
      </c>
    </row>
    <row r="251">
      <c r="A251" s="166" t="s">
        <v>1291</v>
      </c>
      <c r="B251" s="166">
        <v>83.0</v>
      </c>
      <c r="C251" s="166">
        <v>84.0</v>
      </c>
      <c r="D251" s="166">
        <v>80.0</v>
      </c>
      <c r="E251" s="166">
        <v>80.0</v>
      </c>
      <c r="F251" s="166">
        <v>80.0</v>
      </c>
      <c r="G251" s="166">
        <v>475900.0</v>
      </c>
    </row>
    <row r="252">
      <c r="A252" s="166" t="s">
        <v>1295</v>
      </c>
      <c r="B252" s="166">
        <v>80.0</v>
      </c>
      <c r="C252" s="166">
        <v>82.0</v>
      </c>
      <c r="D252" s="166">
        <v>79.0</v>
      </c>
      <c r="E252" s="166">
        <v>82.0</v>
      </c>
      <c r="F252" s="166">
        <v>82.0</v>
      </c>
      <c r="G252" s="166">
        <v>355200.0</v>
      </c>
    </row>
    <row r="253">
      <c r="A253" s="166" t="s">
        <v>1299</v>
      </c>
      <c r="B253" s="166">
        <v>82.0</v>
      </c>
      <c r="C253" s="166">
        <v>82.0</v>
      </c>
      <c r="D253" s="166">
        <v>82.0</v>
      </c>
      <c r="E253" s="166">
        <v>82.0</v>
      </c>
      <c r="F253" s="166">
        <v>82.0</v>
      </c>
      <c r="G253" s="166">
        <v>0.0</v>
      </c>
    </row>
    <row r="254">
      <c r="A254" s="166" t="s">
        <v>1303</v>
      </c>
      <c r="B254" s="166">
        <v>82.0</v>
      </c>
      <c r="C254" s="166">
        <v>82.0</v>
      </c>
      <c r="D254" s="166">
        <v>82.0</v>
      </c>
      <c r="E254" s="166">
        <v>82.0</v>
      </c>
      <c r="F254" s="166">
        <v>82.0</v>
      </c>
      <c r="G254" s="166">
        <v>0.0</v>
      </c>
    </row>
    <row r="255">
      <c r="A255" s="166" t="s">
        <v>1308</v>
      </c>
      <c r="B255" s="166">
        <v>82.0</v>
      </c>
      <c r="C255" s="166">
        <v>84.0</v>
      </c>
      <c r="D255" s="166">
        <v>80.0</v>
      </c>
      <c r="E255" s="166">
        <v>81.0</v>
      </c>
      <c r="F255" s="166">
        <v>81.0</v>
      </c>
      <c r="G255" s="166">
        <v>150800.0</v>
      </c>
    </row>
    <row r="256">
      <c r="A256" s="166" t="s">
        <v>1312</v>
      </c>
      <c r="B256" s="166">
        <v>81.0</v>
      </c>
      <c r="C256" s="166">
        <v>85.0</v>
      </c>
      <c r="D256" s="166">
        <v>80.0</v>
      </c>
      <c r="E256" s="166">
        <v>83.0</v>
      </c>
      <c r="F256" s="166">
        <v>83.0</v>
      </c>
      <c r="G256" s="166">
        <v>938100.0</v>
      </c>
    </row>
    <row r="257">
      <c r="A257" s="166" t="s">
        <v>1316</v>
      </c>
      <c r="B257" s="166">
        <v>85.0</v>
      </c>
      <c r="C257" s="166">
        <v>86.0</v>
      </c>
      <c r="D257" s="166">
        <v>83.0</v>
      </c>
      <c r="E257" s="166">
        <v>83.0</v>
      </c>
      <c r="F257" s="166">
        <v>83.0</v>
      </c>
      <c r="G257" s="166">
        <v>509100.0</v>
      </c>
    </row>
    <row r="258">
      <c r="A258" s="227">
        <v>43101.0</v>
      </c>
      <c r="B258" s="166">
        <v>83.0</v>
      </c>
      <c r="C258" s="166">
        <v>83.0</v>
      </c>
      <c r="D258" s="166">
        <v>83.0</v>
      </c>
      <c r="E258" s="166">
        <v>83.0</v>
      </c>
      <c r="F258" s="166">
        <v>83.0</v>
      </c>
      <c r="G258" s="166">
        <v>0.0</v>
      </c>
    </row>
    <row r="259">
      <c r="A259" s="227">
        <v>43132.0</v>
      </c>
      <c r="B259" s="166">
        <v>84.0</v>
      </c>
      <c r="C259" s="166">
        <v>87.0</v>
      </c>
      <c r="D259" s="166">
        <v>82.0</v>
      </c>
      <c r="E259" s="166">
        <v>85.0</v>
      </c>
      <c r="F259" s="166">
        <v>85.0</v>
      </c>
      <c r="G259" s="166">
        <v>769100.0</v>
      </c>
    </row>
    <row r="260">
      <c r="A260" s="227">
        <v>43160.0</v>
      </c>
      <c r="B260" s="166">
        <v>84.0</v>
      </c>
      <c r="C260" s="166">
        <v>85.0</v>
      </c>
      <c r="D260" s="166">
        <v>83.0</v>
      </c>
      <c r="E260" s="166">
        <v>85.0</v>
      </c>
      <c r="F260" s="166">
        <v>85.0</v>
      </c>
      <c r="G260" s="166">
        <v>180200.0</v>
      </c>
    </row>
    <row r="261">
      <c r="A261" s="227">
        <v>43191.0</v>
      </c>
      <c r="B261" s="166">
        <v>85.0</v>
      </c>
      <c r="C261" s="166">
        <v>85.0</v>
      </c>
      <c r="D261" s="166">
        <v>80.0</v>
      </c>
      <c r="E261" s="166">
        <v>84.0</v>
      </c>
      <c r="F261" s="166">
        <v>84.0</v>
      </c>
      <c r="G261" s="166">
        <v>604600.0</v>
      </c>
    </row>
    <row r="262">
      <c r="A262" s="227">
        <v>43221.0</v>
      </c>
      <c r="B262" s="166">
        <v>84.0</v>
      </c>
      <c r="C262" s="166">
        <v>86.0</v>
      </c>
      <c r="D262" s="166">
        <v>84.0</v>
      </c>
      <c r="E262" s="166">
        <v>85.0</v>
      </c>
      <c r="F262" s="166">
        <v>85.0</v>
      </c>
      <c r="G262" s="166">
        <v>1980400.0</v>
      </c>
    </row>
    <row r="263">
      <c r="A263" s="227">
        <v>43313.0</v>
      </c>
      <c r="B263" s="166">
        <v>86.0</v>
      </c>
      <c r="C263" s="166">
        <v>89.0</v>
      </c>
      <c r="D263" s="166">
        <v>86.0</v>
      </c>
      <c r="E263" s="166">
        <v>88.0</v>
      </c>
      <c r="F263" s="166">
        <v>88.0</v>
      </c>
      <c r="G263" s="166">
        <v>1500700.0</v>
      </c>
    </row>
    <row r="264">
      <c r="A264" s="227">
        <v>43344.0</v>
      </c>
      <c r="B264" s="166">
        <v>88.0</v>
      </c>
      <c r="C264" s="166">
        <v>91.0</v>
      </c>
      <c r="D264" s="166">
        <v>86.0</v>
      </c>
      <c r="E264" s="166">
        <v>87.0</v>
      </c>
      <c r="F264" s="166">
        <v>87.0</v>
      </c>
      <c r="G264" s="166">
        <v>3671500.0</v>
      </c>
    </row>
    <row r="265">
      <c r="A265" s="227">
        <v>43374.0</v>
      </c>
      <c r="B265" s="166">
        <v>88.0</v>
      </c>
      <c r="C265" s="166">
        <v>88.0</v>
      </c>
      <c r="D265" s="166">
        <v>85.0</v>
      </c>
      <c r="E265" s="166">
        <v>86.0</v>
      </c>
      <c r="F265" s="166">
        <v>86.0</v>
      </c>
      <c r="G265" s="166">
        <v>1352700.0</v>
      </c>
    </row>
    <row r="266">
      <c r="A266" s="227">
        <v>43405.0</v>
      </c>
      <c r="B266" s="166">
        <v>85.0</v>
      </c>
      <c r="C266" s="166">
        <v>88.0</v>
      </c>
      <c r="D266" s="166">
        <v>85.0</v>
      </c>
      <c r="E266" s="166">
        <v>85.0</v>
      </c>
      <c r="F266" s="166">
        <v>85.0</v>
      </c>
      <c r="G266" s="166">
        <v>1196900.0</v>
      </c>
    </row>
    <row r="267">
      <c r="A267" s="227">
        <v>43435.0</v>
      </c>
      <c r="B267" s="166">
        <v>87.0</v>
      </c>
      <c r="C267" s="166">
        <v>87.0</v>
      </c>
      <c r="D267" s="166">
        <v>83.0</v>
      </c>
      <c r="E267" s="166">
        <v>85.0</v>
      </c>
      <c r="F267" s="166">
        <v>85.0</v>
      </c>
      <c r="G267" s="166">
        <v>611500.0</v>
      </c>
    </row>
    <row r="268">
      <c r="A268" s="166" t="s">
        <v>1681</v>
      </c>
      <c r="B268" s="166">
        <v>86.0</v>
      </c>
      <c r="C268" s="166">
        <v>87.0</v>
      </c>
      <c r="D268" s="166">
        <v>85.0</v>
      </c>
      <c r="E268" s="166">
        <v>87.0</v>
      </c>
      <c r="F268" s="166">
        <v>87.0</v>
      </c>
      <c r="G268" s="166">
        <v>207200.0</v>
      </c>
    </row>
    <row r="269">
      <c r="A269" s="166" t="s">
        <v>1682</v>
      </c>
      <c r="B269" s="166">
        <v>87.0</v>
      </c>
      <c r="C269" s="166">
        <v>88.0</v>
      </c>
      <c r="D269" s="166">
        <v>85.0</v>
      </c>
      <c r="E269" s="166">
        <v>86.0</v>
      </c>
      <c r="F269" s="166">
        <v>86.0</v>
      </c>
      <c r="G269" s="166">
        <v>632300.0</v>
      </c>
    </row>
    <row r="270">
      <c r="A270" s="166" t="s">
        <v>1683</v>
      </c>
      <c r="B270" s="166">
        <v>85.0</v>
      </c>
      <c r="C270" s="166">
        <v>86.0</v>
      </c>
      <c r="D270" s="166">
        <v>85.0</v>
      </c>
      <c r="E270" s="166">
        <v>85.0</v>
      </c>
      <c r="F270" s="166">
        <v>85.0</v>
      </c>
      <c r="G270" s="166">
        <v>380300.0</v>
      </c>
    </row>
    <row r="271">
      <c r="A271" s="166" t="s">
        <v>1684</v>
      </c>
      <c r="B271" s="166">
        <v>85.0</v>
      </c>
      <c r="C271" s="166">
        <v>87.0</v>
      </c>
      <c r="D271" s="166">
        <v>84.0</v>
      </c>
      <c r="E271" s="166">
        <v>85.0</v>
      </c>
      <c r="F271" s="166">
        <v>85.0</v>
      </c>
      <c r="G271" s="166">
        <v>1914900.0</v>
      </c>
    </row>
    <row r="272">
      <c r="A272" s="166" t="s">
        <v>1685</v>
      </c>
      <c r="B272" s="166">
        <v>85.0</v>
      </c>
      <c r="C272" s="166">
        <v>87.0</v>
      </c>
      <c r="D272" s="166">
        <v>84.0</v>
      </c>
      <c r="E272" s="166">
        <v>84.0</v>
      </c>
      <c r="F272" s="166">
        <v>84.0</v>
      </c>
      <c r="G272" s="166">
        <v>127600.0</v>
      </c>
    </row>
    <row r="273">
      <c r="A273" s="166" t="s">
        <v>1686</v>
      </c>
      <c r="B273" s="166">
        <v>84.0</v>
      </c>
      <c r="C273" s="166">
        <v>86.0</v>
      </c>
      <c r="D273" s="166">
        <v>84.0</v>
      </c>
      <c r="E273" s="166">
        <v>85.0</v>
      </c>
      <c r="F273" s="166">
        <v>85.0</v>
      </c>
      <c r="G273" s="166">
        <v>1591700.0</v>
      </c>
    </row>
    <row r="274">
      <c r="A274" s="166" t="s">
        <v>1687</v>
      </c>
      <c r="B274" s="166">
        <v>85.0</v>
      </c>
      <c r="C274" s="166">
        <v>87.0</v>
      </c>
      <c r="D274" s="166">
        <v>84.0</v>
      </c>
      <c r="E274" s="166">
        <v>86.0</v>
      </c>
      <c r="F274" s="166">
        <v>86.0</v>
      </c>
      <c r="G274" s="166">
        <v>1185900.0</v>
      </c>
    </row>
    <row r="275">
      <c r="A275" s="166" t="s">
        <v>1688</v>
      </c>
      <c r="B275" s="166">
        <v>86.0</v>
      </c>
      <c r="C275" s="166">
        <v>87.0</v>
      </c>
      <c r="D275" s="166">
        <v>85.0</v>
      </c>
      <c r="E275" s="166">
        <v>85.0</v>
      </c>
      <c r="F275" s="166">
        <v>85.0</v>
      </c>
      <c r="G275" s="166">
        <v>2538000.0</v>
      </c>
    </row>
    <row r="276">
      <c r="A276" s="166" t="s">
        <v>1689</v>
      </c>
      <c r="B276" s="166">
        <v>85.0</v>
      </c>
      <c r="C276" s="166">
        <v>87.0</v>
      </c>
      <c r="D276" s="166">
        <v>85.0</v>
      </c>
      <c r="E276" s="166">
        <v>85.0</v>
      </c>
      <c r="F276" s="166">
        <v>85.0</v>
      </c>
      <c r="G276" s="166">
        <v>7468900.0</v>
      </c>
    </row>
    <row r="277">
      <c r="A277" s="166" t="s">
        <v>1690</v>
      </c>
      <c r="B277" s="166">
        <v>85.0</v>
      </c>
      <c r="C277" s="166">
        <v>86.0</v>
      </c>
      <c r="D277" s="166">
        <v>84.0</v>
      </c>
      <c r="E277" s="166">
        <v>85.0</v>
      </c>
      <c r="F277" s="166">
        <v>85.0</v>
      </c>
      <c r="G277" s="166">
        <v>1467800.0</v>
      </c>
    </row>
    <row r="278">
      <c r="A278" s="166" t="s">
        <v>1691</v>
      </c>
      <c r="B278" s="166">
        <v>86.0</v>
      </c>
      <c r="C278" s="166">
        <v>114.0</v>
      </c>
      <c r="D278" s="166">
        <v>86.0</v>
      </c>
      <c r="E278" s="166">
        <v>114.0</v>
      </c>
      <c r="F278" s="166">
        <v>114.0</v>
      </c>
      <c r="G278" s="166">
        <v>5.35547E7</v>
      </c>
    </row>
    <row r="279">
      <c r="A279" s="166" t="s">
        <v>1692</v>
      </c>
      <c r="B279" s="166">
        <v>120.0</v>
      </c>
      <c r="C279" s="166">
        <v>140.0</v>
      </c>
      <c r="D279" s="166">
        <v>114.0</v>
      </c>
      <c r="E279" s="166">
        <v>120.0</v>
      </c>
      <c r="F279" s="166">
        <v>120.0</v>
      </c>
      <c r="G279" s="166">
        <v>7.82535E7</v>
      </c>
    </row>
    <row r="280">
      <c r="A280" s="166" t="s">
        <v>1693</v>
      </c>
      <c r="B280" s="166">
        <v>124.0</v>
      </c>
      <c r="C280" s="166">
        <v>138.0</v>
      </c>
      <c r="D280" s="166">
        <v>120.0</v>
      </c>
      <c r="E280" s="166">
        <v>123.0</v>
      </c>
      <c r="F280" s="166">
        <v>123.0</v>
      </c>
      <c r="G280" s="166">
        <v>1.61506E7</v>
      </c>
    </row>
    <row r="281">
      <c r="A281" s="227">
        <v>43102.0</v>
      </c>
      <c r="B281" s="166">
        <v>123.0</v>
      </c>
      <c r="C281" s="166">
        <v>128.0</v>
      </c>
      <c r="D281" s="166">
        <v>113.0</v>
      </c>
      <c r="E281" s="166">
        <v>115.0</v>
      </c>
      <c r="F281" s="166">
        <v>115.0</v>
      </c>
      <c r="G281" s="166">
        <v>7619000.0</v>
      </c>
    </row>
    <row r="282">
      <c r="A282" s="227">
        <v>43133.0</v>
      </c>
      <c r="B282" s="166">
        <v>116.0</v>
      </c>
      <c r="C282" s="166">
        <v>119.0</v>
      </c>
      <c r="D282" s="166">
        <v>110.0</v>
      </c>
      <c r="E282" s="166">
        <v>110.0</v>
      </c>
      <c r="F282" s="166">
        <v>110.0</v>
      </c>
      <c r="G282" s="166">
        <v>2635500.0</v>
      </c>
    </row>
    <row r="283">
      <c r="A283" s="227">
        <v>43222.0</v>
      </c>
      <c r="B283" s="166">
        <v>115.0</v>
      </c>
      <c r="C283" s="166">
        <v>116.0</v>
      </c>
      <c r="D283" s="166">
        <v>105.0</v>
      </c>
      <c r="E283" s="166">
        <v>107.0</v>
      </c>
      <c r="F283" s="166">
        <v>107.0</v>
      </c>
      <c r="G283" s="166">
        <v>4886900.0</v>
      </c>
    </row>
    <row r="284">
      <c r="A284" s="227">
        <v>43253.0</v>
      </c>
      <c r="B284" s="166">
        <v>104.0</v>
      </c>
      <c r="C284" s="166">
        <v>107.0</v>
      </c>
      <c r="D284" s="166">
        <v>97.0</v>
      </c>
      <c r="E284" s="166">
        <v>100.0</v>
      </c>
      <c r="F284" s="166">
        <v>100.0</v>
      </c>
      <c r="G284" s="166">
        <v>5521700.0</v>
      </c>
    </row>
    <row r="285">
      <c r="A285" s="227">
        <v>43283.0</v>
      </c>
      <c r="B285" s="166">
        <v>101.0</v>
      </c>
      <c r="C285" s="166">
        <v>123.0</v>
      </c>
      <c r="D285" s="166">
        <v>101.0</v>
      </c>
      <c r="E285" s="166">
        <v>109.0</v>
      </c>
      <c r="F285" s="166">
        <v>109.0</v>
      </c>
      <c r="G285" s="166">
        <v>1.80928E7</v>
      </c>
    </row>
    <row r="286">
      <c r="A286" s="227">
        <v>43314.0</v>
      </c>
      <c r="B286" s="166">
        <v>116.0</v>
      </c>
      <c r="C286" s="166">
        <v>147.0</v>
      </c>
      <c r="D286" s="166">
        <v>115.0</v>
      </c>
      <c r="E286" s="166">
        <v>147.0</v>
      </c>
      <c r="F286" s="166">
        <v>147.0</v>
      </c>
      <c r="G286" s="166">
        <v>6.3949E7</v>
      </c>
    </row>
    <row r="287">
      <c r="A287" s="227">
        <v>43345.0</v>
      </c>
      <c r="B287" s="166">
        <v>147.0</v>
      </c>
      <c r="C287" s="166">
        <v>198.0</v>
      </c>
      <c r="D287" s="166">
        <v>140.0</v>
      </c>
      <c r="E287" s="166">
        <v>174.0</v>
      </c>
      <c r="F287" s="166">
        <v>174.0</v>
      </c>
      <c r="G287" s="166" t="s">
        <v>1694</v>
      </c>
    </row>
    <row r="288">
      <c r="A288" s="227">
        <v>43436.0</v>
      </c>
      <c r="B288" s="166">
        <v>177.0</v>
      </c>
      <c r="C288" s="166">
        <v>214.0</v>
      </c>
      <c r="D288" s="166">
        <v>177.0</v>
      </c>
      <c r="E288" s="166">
        <v>181.0</v>
      </c>
      <c r="F288" s="166">
        <v>181.0</v>
      </c>
      <c r="G288" s="166">
        <v>8.50431E7</v>
      </c>
    </row>
    <row r="289">
      <c r="A289" s="166" t="s">
        <v>1695</v>
      </c>
      <c r="B289" s="166">
        <v>182.0</v>
      </c>
      <c r="C289" s="166">
        <v>182.0</v>
      </c>
      <c r="D289" s="166">
        <v>149.0</v>
      </c>
      <c r="E289" s="166">
        <v>155.0</v>
      </c>
      <c r="F289" s="166">
        <v>155.0</v>
      </c>
      <c r="G289" s="166">
        <v>5.29583E7</v>
      </c>
    </row>
    <row r="290">
      <c r="A290" s="166" t="s">
        <v>1696</v>
      </c>
      <c r="B290" s="166">
        <v>150.0</v>
      </c>
      <c r="C290" s="166">
        <v>185.0</v>
      </c>
      <c r="D290" s="166">
        <v>150.0</v>
      </c>
      <c r="E290" s="166">
        <v>168.0</v>
      </c>
      <c r="F290" s="166">
        <v>168.0</v>
      </c>
      <c r="G290" s="166">
        <v>5.20663E7</v>
      </c>
    </row>
    <row r="291">
      <c r="A291" s="166" t="s">
        <v>1697</v>
      </c>
      <c r="B291" s="166">
        <v>169.0</v>
      </c>
      <c r="C291" s="166">
        <v>176.0</v>
      </c>
      <c r="D291" s="166">
        <v>167.0</v>
      </c>
      <c r="E291" s="166">
        <v>168.0</v>
      </c>
      <c r="F291" s="166">
        <v>168.0</v>
      </c>
      <c r="G291" s="166">
        <v>1.48569E7</v>
      </c>
    </row>
    <row r="292">
      <c r="A292" s="166" t="s">
        <v>1698</v>
      </c>
      <c r="B292" s="166">
        <v>168.0</v>
      </c>
      <c r="C292" s="166">
        <v>168.0</v>
      </c>
      <c r="D292" s="166">
        <v>168.0</v>
      </c>
      <c r="E292" s="166">
        <v>168.0</v>
      </c>
      <c r="F292" s="166">
        <v>168.0</v>
      </c>
      <c r="G292" s="166">
        <v>0.0</v>
      </c>
    </row>
    <row r="293">
      <c r="A293" s="166" t="s">
        <v>1699</v>
      </c>
      <c r="B293" s="166">
        <v>163.0</v>
      </c>
      <c r="C293" s="166">
        <v>175.0</v>
      </c>
      <c r="D293" s="166">
        <v>154.0</v>
      </c>
      <c r="E293" s="166">
        <v>165.0</v>
      </c>
      <c r="F293" s="166">
        <v>165.0</v>
      </c>
      <c r="G293" s="166">
        <v>2.23016E7</v>
      </c>
    </row>
    <row r="294">
      <c r="A294" s="166" t="s">
        <v>1700</v>
      </c>
      <c r="B294" s="166">
        <v>165.0</v>
      </c>
      <c r="C294" s="166">
        <v>167.0</v>
      </c>
      <c r="D294" s="166">
        <v>156.0</v>
      </c>
      <c r="E294" s="166">
        <v>158.0</v>
      </c>
      <c r="F294" s="166">
        <v>158.0</v>
      </c>
      <c r="G294" s="166">
        <v>1.3952E7</v>
      </c>
    </row>
    <row r="295">
      <c r="A295" s="166" t="s">
        <v>1701</v>
      </c>
      <c r="B295" s="166">
        <v>160.0</v>
      </c>
      <c r="C295" s="166">
        <v>191.0</v>
      </c>
      <c r="D295" s="166">
        <v>160.0</v>
      </c>
      <c r="E295" s="166">
        <v>165.0</v>
      </c>
      <c r="F295" s="166">
        <v>165.0</v>
      </c>
      <c r="G295" s="166">
        <v>6.79191E7</v>
      </c>
    </row>
    <row r="296">
      <c r="A296" s="166" t="s">
        <v>1702</v>
      </c>
      <c r="B296" s="166">
        <v>166.0</v>
      </c>
      <c r="C296" s="166">
        <v>178.0</v>
      </c>
      <c r="D296" s="166">
        <v>151.0</v>
      </c>
      <c r="E296" s="166">
        <v>151.0</v>
      </c>
      <c r="F296" s="166">
        <v>151.0</v>
      </c>
      <c r="G296" s="166">
        <v>6.57574E7</v>
      </c>
    </row>
    <row r="297">
      <c r="A297" s="166" t="s">
        <v>1703</v>
      </c>
      <c r="B297" s="166">
        <v>153.0</v>
      </c>
      <c r="C297" s="166">
        <v>159.0</v>
      </c>
      <c r="D297" s="166">
        <v>145.0</v>
      </c>
      <c r="E297" s="166">
        <v>150.0</v>
      </c>
      <c r="F297" s="166">
        <v>150.0</v>
      </c>
      <c r="G297" s="166">
        <v>2.72143E7</v>
      </c>
    </row>
    <row r="298">
      <c r="A298" s="166" t="s">
        <v>1704</v>
      </c>
      <c r="B298" s="166">
        <v>151.0</v>
      </c>
      <c r="C298" s="166">
        <v>152.0</v>
      </c>
      <c r="D298" s="166">
        <v>134.0</v>
      </c>
      <c r="E298" s="166">
        <v>137.0</v>
      </c>
      <c r="F298" s="166">
        <v>137.0</v>
      </c>
      <c r="G298" s="166">
        <v>3.91924E7</v>
      </c>
    </row>
    <row r="299">
      <c r="A299" s="166" t="s">
        <v>1705</v>
      </c>
      <c r="B299" s="166">
        <v>139.0</v>
      </c>
      <c r="C299" s="166">
        <v>140.0</v>
      </c>
      <c r="D299" s="166">
        <v>128.0</v>
      </c>
      <c r="E299" s="166">
        <v>130.0</v>
      </c>
      <c r="F299" s="166">
        <v>130.0</v>
      </c>
      <c r="G299" s="166">
        <v>2.72812E7</v>
      </c>
    </row>
    <row r="300">
      <c r="A300" s="166" t="s">
        <v>1706</v>
      </c>
      <c r="B300" s="166">
        <v>132.0</v>
      </c>
      <c r="C300" s="166">
        <v>157.0</v>
      </c>
      <c r="D300" s="166">
        <v>126.0</v>
      </c>
      <c r="E300" s="166">
        <v>145.0</v>
      </c>
      <c r="F300" s="166">
        <v>145.0</v>
      </c>
      <c r="G300" s="166" t="s">
        <v>1707</v>
      </c>
    </row>
    <row r="301">
      <c r="A301" s="227">
        <v>43103.0</v>
      </c>
      <c r="B301" s="166">
        <v>147.0</v>
      </c>
      <c r="C301" s="166">
        <v>154.0</v>
      </c>
      <c r="D301" s="166">
        <v>130.0</v>
      </c>
      <c r="E301" s="166">
        <v>137.0</v>
      </c>
      <c r="F301" s="166">
        <v>137.0</v>
      </c>
      <c r="G301" s="166">
        <v>8.38254E7</v>
      </c>
    </row>
    <row r="302">
      <c r="A302" s="227">
        <v>43134.0</v>
      </c>
      <c r="B302" s="166">
        <v>137.0</v>
      </c>
      <c r="C302" s="166">
        <v>137.0</v>
      </c>
      <c r="D302" s="166">
        <v>130.0</v>
      </c>
      <c r="E302" s="166">
        <v>131.0</v>
      </c>
      <c r="F302" s="166">
        <v>131.0</v>
      </c>
      <c r="G302" s="166">
        <v>2.46405E7</v>
      </c>
    </row>
    <row r="303">
      <c r="A303" s="227">
        <v>43223.0</v>
      </c>
      <c r="B303" s="166">
        <v>131.0</v>
      </c>
      <c r="C303" s="166">
        <v>136.0</v>
      </c>
      <c r="D303" s="166">
        <v>124.0</v>
      </c>
      <c r="E303" s="166">
        <v>125.0</v>
      </c>
      <c r="F303" s="166">
        <v>125.0</v>
      </c>
      <c r="G303" s="166">
        <v>2.99085E7</v>
      </c>
    </row>
    <row r="304">
      <c r="A304" s="227">
        <v>43254.0</v>
      </c>
      <c r="B304" s="166">
        <v>121.0</v>
      </c>
      <c r="C304" s="166">
        <v>132.0</v>
      </c>
      <c r="D304" s="166">
        <v>120.0</v>
      </c>
      <c r="E304" s="166">
        <v>125.0</v>
      </c>
      <c r="F304" s="166">
        <v>125.0</v>
      </c>
      <c r="G304" s="166">
        <v>4.03657E7</v>
      </c>
    </row>
    <row r="305">
      <c r="A305" s="227">
        <v>43284.0</v>
      </c>
      <c r="B305" s="166">
        <v>126.0</v>
      </c>
      <c r="C305" s="166">
        <v>128.0</v>
      </c>
      <c r="D305" s="166">
        <v>117.0</v>
      </c>
      <c r="E305" s="166">
        <v>118.0</v>
      </c>
      <c r="F305" s="166">
        <v>118.0</v>
      </c>
      <c r="G305" s="166">
        <v>1.97435E7</v>
      </c>
    </row>
    <row r="306">
      <c r="A306" s="227">
        <v>43315.0</v>
      </c>
      <c r="B306" s="166">
        <v>118.0</v>
      </c>
      <c r="C306" s="166">
        <v>122.0</v>
      </c>
      <c r="D306" s="166">
        <v>112.0</v>
      </c>
      <c r="E306" s="166">
        <v>118.0</v>
      </c>
      <c r="F306" s="166">
        <v>118.0</v>
      </c>
      <c r="G306" s="166">
        <v>1.51314E7</v>
      </c>
    </row>
    <row r="307">
      <c r="A307" s="227">
        <v>43346.0</v>
      </c>
      <c r="B307" s="166">
        <v>122.0</v>
      </c>
      <c r="C307" s="166">
        <v>144.0</v>
      </c>
      <c r="D307" s="166">
        <v>120.0</v>
      </c>
      <c r="E307" s="166">
        <v>126.0</v>
      </c>
      <c r="F307" s="166">
        <v>126.0</v>
      </c>
      <c r="G307" s="166" t="s">
        <v>1708</v>
      </c>
    </row>
    <row r="308">
      <c r="A308" s="227">
        <v>43437.0</v>
      </c>
      <c r="B308" s="166">
        <v>127.0</v>
      </c>
      <c r="C308" s="166">
        <v>132.0</v>
      </c>
      <c r="D308" s="166">
        <v>119.0</v>
      </c>
      <c r="E308" s="166">
        <v>121.0</v>
      </c>
      <c r="F308" s="166">
        <v>121.0</v>
      </c>
      <c r="G308" s="166">
        <v>9.11468E7</v>
      </c>
    </row>
    <row r="309">
      <c r="A309" s="166" t="s">
        <v>1709</v>
      </c>
      <c r="B309" s="166">
        <v>121.0</v>
      </c>
      <c r="C309" s="166">
        <v>123.0</v>
      </c>
      <c r="D309" s="166">
        <v>116.0</v>
      </c>
      <c r="E309" s="166">
        <v>117.0</v>
      </c>
      <c r="F309" s="166">
        <v>117.0</v>
      </c>
      <c r="G309" s="166">
        <v>3.185E7</v>
      </c>
    </row>
    <row r="310">
      <c r="A310" s="166" t="s">
        <v>1710</v>
      </c>
      <c r="B310" s="166">
        <v>117.0</v>
      </c>
      <c r="C310" s="166">
        <v>122.0</v>
      </c>
      <c r="D310" s="166">
        <v>117.0</v>
      </c>
      <c r="E310" s="166">
        <v>119.0</v>
      </c>
      <c r="F310" s="166">
        <v>119.0</v>
      </c>
      <c r="G310" s="166">
        <v>2.08534E7</v>
      </c>
    </row>
    <row r="311">
      <c r="A311" s="166" t="s">
        <v>1711</v>
      </c>
      <c r="B311" s="166">
        <v>120.0</v>
      </c>
      <c r="C311" s="166">
        <v>131.0</v>
      </c>
      <c r="D311" s="166">
        <v>120.0</v>
      </c>
      <c r="E311" s="166">
        <v>120.0</v>
      </c>
      <c r="F311" s="166">
        <v>120.0</v>
      </c>
      <c r="G311" s="166" t="s">
        <v>1712</v>
      </c>
    </row>
    <row r="312">
      <c r="A312" s="166" t="s">
        <v>1713</v>
      </c>
      <c r="B312" s="166">
        <v>121.0</v>
      </c>
      <c r="C312" s="166">
        <v>122.0</v>
      </c>
      <c r="D312" s="166">
        <v>116.0</v>
      </c>
      <c r="E312" s="166">
        <v>117.0</v>
      </c>
      <c r="F312" s="166">
        <v>117.0</v>
      </c>
      <c r="G312" s="166">
        <v>2.92125E7</v>
      </c>
    </row>
    <row r="313">
      <c r="A313" s="166" t="s">
        <v>1714</v>
      </c>
      <c r="B313" s="166">
        <v>117.0</v>
      </c>
      <c r="C313" s="166">
        <v>118.0</v>
      </c>
      <c r="D313" s="166">
        <v>110.0</v>
      </c>
      <c r="E313" s="166">
        <v>111.0</v>
      </c>
      <c r="F313" s="166">
        <v>111.0</v>
      </c>
      <c r="G313" s="166">
        <v>3.27566E7</v>
      </c>
    </row>
    <row r="314">
      <c r="A314" s="166" t="s">
        <v>1715</v>
      </c>
      <c r="B314" s="166">
        <v>105.0</v>
      </c>
      <c r="C314" s="166">
        <v>112.0</v>
      </c>
      <c r="D314" s="166">
        <v>105.0</v>
      </c>
      <c r="E314" s="166">
        <v>110.0</v>
      </c>
      <c r="F314" s="166">
        <v>110.0</v>
      </c>
      <c r="G314" s="166">
        <v>2.69816E7</v>
      </c>
    </row>
    <row r="315">
      <c r="A315" s="166" t="s">
        <v>1716</v>
      </c>
      <c r="B315" s="166">
        <v>114.0</v>
      </c>
      <c r="C315" s="166">
        <v>122.0</v>
      </c>
      <c r="D315" s="166">
        <v>110.0</v>
      </c>
      <c r="E315" s="166">
        <v>118.0</v>
      </c>
      <c r="F315" s="166">
        <v>118.0</v>
      </c>
      <c r="G315" s="166">
        <v>9.5095E7</v>
      </c>
    </row>
    <row r="316">
      <c r="A316" s="166" t="s">
        <v>1717</v>
      </c>
      <c r="B316" s="166">
        <v>115.0</v>
      </c>
      <c r="C316" s="166">
        <v>121.0</v>
      </c>
      <c r="D316" s="166">
        <v>113.0</v>
      </c>
      <c r="E316" s="166">
        <v>114.0</v>
      </c>
      <c r="F316" s="166">
        <v>114.0</v>
      </c>
      <c r="G316" s="166">
        <v>2.66865E7</v>
      </c>
    </row>
    <row r="317">
      <c r="A317" s="166" t="s">
        <v>1718</v>
      </c>
      <c r="B317" s="166">
        <v>108.0</v>
      </c>
      <c r="C317" s="166">
        <v>112.0</v>
      </c>
      <c r="D317" s="166">
        <v>107.0</v>
      </c>
      <c r="E317" s="166">
        <v>111.0</v>
      </c>
      <c r="F317" s="166">
        <v>111.0</v>
      </c>
      <c r="G317" s="166">
        <v>1.07596E7</v>
      </c>
    </row>
    <row r="318">
      <c r="A318" s="166" t="s">
        <v>1719</v>
      </c>
      <c r="B318" s="166">
        <v>110.0</v>
      </c>
      <c r="C318" s="166">
        <v>116.0</v>
      </c>
      <c r="D318" s="166">
        <v>109.0</v>
      </c>
      <c r="E318" s="166">
        <v>112.0</v>
      </c>
      <c r="F318" s="166">
        <v>112.0</v>
      </c>
      <c r="G318" s="166">
        <v>1.77605E7</v>
      </c>
    </row>
    <row r="319">
      <c r="A319" s="166" t="s">
        <v>1720</v>
      </c>
      <c r="B319" s="166">
        <v>116.0</v>
      </c>
      <c r="C319" s="166">
        <v>116.0</v>
      </c>
      <c r="D319" s="166">
        <v>110.0</v>
      </c>
      <c r="E319" s="166">
        <v>111.0</v>
      </c>
      <c r="F319" s="166">
        <v>111.0</v>
      </c>
      <c r="G319" s="166">
        <v>1.95343E7</v>
      </c>
    </row>
    <row r="320">
      <c r="A320" s="166" t="s">
        <v>1721</v>
      </c>
      <c r="B320" s="166">
        <v>116.0</v>
      </c>
      <c r="C320" s="166">
        <v>117.0</v>
      </c>
      <c r="D320" s="166">
        <v>110.0</v>
      </c>
      <c r="E320" s="166">
        <v>110.0</v>
      </c>
      <c r="F320" s="166">
        <v>110.0</v>
      </c>
      <c r="G320" s="166">
        <v>2.82422E7</v>
      </c>
    </row>
    <row r="321">
      <c r="A321" s="166" t="s">
        <v>1722</v>
      </c>
      <c r="B321" s="166">
        <v>110.0</v>
      </c>
      <c r="C321" s="166">
        <v>112.0</v>
      </c>
      <c r="D321" s="166">
        <v>107.0</v>
      </c>
      <c r="E321" s="166">
        <v>108.0</v>
      </c>
      <c r="F321" s="166">
        <v>108.0</v>
      </c>
      <c r="G321" s="166">
        <v>1.20143E7</v>
      </c>
    </row>
    <row r="322">
      <c r="A322" s="166" t="s">
        <v>1723</v>
      </c>
      <c r="B322" s="166">
        <v>108.0</v>
      </c>
      <c r="C322" s="166">
        <v>108.0</v>
      </c>
      <c r="D322" s="166">
        <v>108.0</v>
      </c>
      <c r="E322" s="166">
        <v>108.0</v>
      </c>
      <c r="F322" s="166">
        <v>108.0</v>
      </c>
      <c r="G322" s="166">
        <v>0.0</v>
      </c>
    </row>
    <row r="323">
      <c r="A323" s="227">
        <v>43135.0</v>
      </c>
      <c r="B323" s="166">
        <v>109.0</v>
      </c>
      <c r="C323" s="166">
        <v>112.0</v>
      </c>
      <c r="D323" s="166">
        <v>107.0</v>
      </c>
      <c r="E323" s="166">
        <v>110.0</v>
      </c>
      <c r="F323" s="166">
        <v>110.0</v>
      </c>
      <c r="G323" s="166">
        <v>1.61903E7</v>
      </c>
    </row>
    <row r="324">
      <c r="A324" s="227">
        <v>43163.0</v>
      </c>
      <c r="B324" s="166">
        <v>111.0</v>
      </c>
      <c r="C324" s="166">
        <v>111.0</v>
      </c>
      <c r="D324" s="166">
        <v>109.0</v>
      </c>
      <c r="E324" s="166">
        <v>109.0</v>
      </c>
      <c r="F324" s="166">
        <v>109.0</v>
      </c>
      <c r="G324" s="166">
        <v>1.09403E7</v>
      </c>
    </row>
    <row r="325">
      <c r="A325" s="227">
        <v>43194.0</v>
      </c>
      <c r="B325" s="166">
        <v>110.0</v>
      </c>
      <c r="C325" s="166">
        <v>123.0</v>
      </c>
      <c r="D325" s="166">
        <v>109.0</v>
      </c>
      <c r="E325" s="166">
        <v>111.0</v>
      </c>
      <c r="F325" s="166">
        <v>111.0</v>
      </c>
      <c r="G325" s="166" t="s">
        <v>1724</v>
      </c>
    </row>
    <row r="326">
      <c r="A326" s="227">
        <v>43224.0</v>
      </c>
      <c r="B326" s="166">
        <v>114.0</v>
      </c>
      <c r="C326" s="166">
        <v>115.0</v>
      </c>
      <c r="D326" s="166">
        <v>110.0</v>
      </c>
      <c r="E326" s="166">
        <v>111.0</v>
      </c>
      <c r="F326" s="166">
        <v>111.0</v>
      </c>
      <c r="G326" s="166">
        <v>2.84255E7</v>
      </c>
    </row>
    <row r="327">
      <c r="A327" s="227">
        <v>43255.0</v>
      </c>
      <c r="B327" s="166">
        <v>112.0</v>
      </c>
      <c r="C327" s="166">
        <v>113.0</v>
      </c>
      <c r="D327" s="166">
        <v>110.0</v>
      </c>
      <c r="E327" s="166">
        <v>111.0</v>
      </c>
      <c r="F327" s="166">
        <v>111.0</v>
      </c>
      <c r="G327" s="166">
        <v>1.78685E7</v>
      </c>
    </row>
    <row r="328">
      <c r="A328" s="227">
        <v>43347.0</v>
      </c>
      <c r="B328" s="166">
        <v>111.0</v>
      </c>
      <c r="C328" s="166">
        <v>115.0</v>
      </c>
      <c r="D328" s="166">
        <v>110.0</v>
      </c>
      <c r="E328" s="166">
        <v>112.0</v>
      </c>
      <c r="F328" s="166">
        <v>112.0</v>
      </c>
      <c r="G328" s="166">
        <v>1.80237E7</v>
      </c>
    </row>
    <row r="329">
      <c r="A329" s="227">
        <v>43377.0</v>
      </c>
      <c r="B329" s="166">
        <v>112.0</v>
      </c>
      <c r="C329" s="166">
        <v>114.0</v>
      </c>
      <c r="D329" s="166">
        <v>111.0</v>
      </c>
      <c r="E329" s="166">
        <v>112.0</v>
      </c>
      <c r="F329" s="166">
        <v>112.0</v>
      </c>
      <c r="G329" s="166">
        <v>1.09182E7</v>
      </c>
    </row>
    <row r="330">
      <c r="A330" s="227">
        <v>43408.0</v>
      </c>
      <c r="B330" s="166">
        <v>112.0</v>
      </c>
      <c r="C330" s="166">
        <v>117.0</v>
      </c>
      <c r="D330" s="166">
        <v>110.0</v>
      </c>
      <c r="E330" s="166">
        <v>111.0</v>
      </c>
      <c r="F330" s="166">
        <v>111.0</v>
      </c>
      <c r="G330" s="166">
        <v>5.03822E7</v>
      </c>
    </row>
    <row r="331">
      <c r="A331" s="227">
        <v>43438.0</v>
      </c>
      <c r="B331" s="166">
        <v>112.0</v>
      </c>
      <c r="C331" s="166">
        <v>113.0</v>
      </c>
      <c r="D331" s="166">
        <v>109.0</v>
      </c>
      <c r="E331" s="166">
        <v>110.0</v>
      </c>
      <c r="F331" s="166">
        <v>110.0</v>
      </c>
      <c r="G331" s="166">
        <v>1.21077E7</v>
      </c>
    </row>
    <row r="332">
      <c r="A332" s="166" t="s">
        <v>1725</v>
      </c>
      <c r="B332" s="166">
        <v>111.0</v>
      </c>
      <c r="C332" s="166">
        <v>111.0</v>
      </c>
      <c r="D332" s="166">
        <v>109.0</v>
      </c>
      <c r="E332" s="166">
        <v>109.0</v>
      </c>
      <c r="F332" s="166">
        <v>109.0</v>
      </c>
      <c r="G332" s="166">
        <v>7134600.0</v>
      </c>
    </row>
    <row r="333">
      <c r="A333" s="166" t="s">
        <v>1726</v>
      </c>
      <c r="B333" s="166">
        <v>109.0</v>
      </c>
      <c r="C333" s="166">
        <v>109.0</v>
      </c>
      <c r="D333" s="166">
        <v>109.0</v>
      </c>
      <c r="E333" s="166">
        <v>109.0</v>
      </c>
      <c r="F333" s="166">
        <v>109.0</v>
      </c>
      <c r="G333" s="166">
        <v>0.0</v>
      </c>
    </row>
    <row r="334">
      <c r="A334" s="166" t="s">
        <v>1727</v>
      </c>
      <c r="B334" s="166">
        <v>109.0</v>
      </c>
      <c r="C334" s="166">
        <v>109.0</v>
      </c>
      <c r="D334" s="166">
        <v>109.0</v>
      </c>
      <c r="E334" s="166">
        <v>109.0</v>
      </c>
      <c r="F334" s="166">
        <v>109.0</v>
      </c>
      <c r="G334" s="166">
        <v>0.0</v>
      </c>
    </row>
    <row r="335">
      <c r="A335" s="166" t="s">
        <v>1728</v>
      </c>
      <c r="B335" s="166">
        <v>106.0</v>
      </c>
      <c r="C335" s="166">
        <v>113.0</v>
      </c>
      <c r="D335" s="166">
        <v>106.0</v>
      </c>
      <c r="E335" s="166">
        <v>107.0</v>
      </c>
      <c r="F335" s="166">
        <v>107.0</v>
      </c>
      <c r="G335" s="166">
        <v>3.59218E7</v>
      </c>
    </row>
    <row r="336">
      <c r="A336" s="166" t="s">
        <v>1729</v>
      </c>
      <c r="B336" s="166">
        <v>107.0</v>
      </c>
      <c r="C336" s="166">
        <v>107.0</v>
      </c>
      <c r="D336" s="166">
        <v>107.0</v>
      </c>
      <c r="E336" s="166">
        <v>107.0</v>
      </c>
      <c r="F336" s="166">
        <v>107.0</v>
      </c>
      <c r="G336" s="166">
        <v>0.0</v>
      </c>
    </row>
    <row r="337">
      <c r="A337" s="166" t="s">
        <v>1730</v>
      </c>
      <c r="B337" s="166">
        <v>107.0</v>
      </c>
      <c r="C337" s="166">
        <v>107.0</v>
      </c>
      <c r="D337" s="166">
        <v>107.0</v>
      </c>
      <c r="E337" s="166">
        <v>107.0</v>
      </c>
      <c r="F337" s="166">
        <v>107.0</v>
      </c>
      <c r="G337" s="166">
        <v>0.0</v>
      </c>
    </row>
    <row r="338">
      <c r="A338" s="166" t="s">
        <v>1731</v>
      </c>
      <c r="B338" s="166">
        <v>108.0</v>
      </c>
      <c r="C338" s="166">
        <v>108.0</v>
      </c>
      <c r="D338" s="166">
        <v>105.0</v>
      </c>
      <c r="E338" s="166">
        <v>105.0</v>
      </c>
      <c r="F338" s="166">
        <v>105.0</v>
      </c>
      <c r="G338" s="166">
        <v>1.30996E7</v>
      </c>
    </row>
    <row r="339">
      <c r="A339" s="166" t="s">
        <v>1732</v>
      </c>
      <c r="B339" s="166">
        <v>108.0</v>
      </c>
      <c r="C339" s="166">
        <v>108.0</v>
      </c>
      <c r="D339" s="166">
        <v>103.0</v>
      </c>
      <c r="E339" s="166">
        <v>105.0</v>
      </c>
      <c r="F339" s="166">
        <v>105.0</v>
      </c>
      <c r="G339" s="166">
        <v>2.03367E7</v>
      </c>
    </row>
    <row r="340">
      <c r="A340" s="166" t="s">
        <v>1733</v>
      </c>
      <c r="B340" s="166">
        <v>105.0</v>
      </c>
      <c r="C340" s="166">
        <v>105.0</v>
      </c>
      <c r="D340" s="166">
        <v>105.0</v>
      </c>
      <c r="E340" s="166">
        <v>105.0</v>
      </c>
      <c r="F340" s="166">
        <v>105.0</v>
      </c>
      <c r="G340" s="166">
        <v>0.0</v>
      </c>
    </row>
    <row r="341">
      <c r="A341" s="166" t="s">
        <v>1734</v>
      </c>
      <c r="B341" s="166">
        <v>105.0</v>
      </c>
      <c r="C341" s="166">
        <v>105.0</v>
      </c>
      <c r="D341" s="166">
        <v>105.0</v>
      </c>
      <c r="E341" s="166">
        <v>105.0</v>
      </c>
      <c r="F341" s="166">
        <v>105.0</v>
      </c>
      <c r="G341" s="166">
        <v>0.0</v>
      </c>
    </row>
    <row r="342">
      <c r="A342" s="166" t="s">
        <v>1735</v>
      </c>
      <c r="B342" s="166">
        <v>105.0</v>
      </c>
      <c r="C342" s="166">
        <v>105.0</v>
      </c>
      <c r="D342" s="166">
        <v>105.0</v>
      </c>
      <c r="E342" s="166">
        <v>105.0</v>
      </c>
      <c r="F342" s="166">
        <v>105.0</v>
      </c>
      <c r="G342" s="166">
        <v>0.0</v>
      </c>
    </row>
    <row r="343">
      <c r="A343" s="166" t="s">
        <v>1736</v>
      </c>
      <c r="B343" s="166">
        <v>98.0</v>
      </c>
      <c r="C343" s="166">
        <v>100.0</v>
      </c>
      <c r="D343" s="166">
        <v>96.0</v>
      </c>
      <c r="E343" s="166">
        <v>97.0</v>
      </c>
      <c r="F343" s="166">
        <v>97.0</v>
      </c>
      <c r="G343" s="166">
        <v>8683700.0</v>
      </c>
    </row>
    <row r="344">
      <c r="A344" s="227">
        <v>43105.0</v>
      </c>
      <c r="B344" s="166">
        <v>97.0</v>
      </c>
      <c r="C344" s="166">
        <v>97.0</v>
      </c>
      <c r="D344" s="166">
        <v>97.0</v>
      </c>
      <c r="E344" s="166">
        <v>97.0</v>
      </c>
      <c r="F344" s="166">
        <v>97.0</v>
      </c>
      <c r="G344" s="166">
        <v>0.0</v>
      </c>
    </row>
    <row r="345">
      <c r="A345" s="227">
        <v>43136.0</v>
      </c>
      <c r="B345" s="166">
        <v>97.0</v>
      </c>
      <c r="C345" s="166">
        <v>98.0</v>
      </c>
      <c r="D345" s="166">
        <v>96.0</v>
      </c>
      <c r="E345" s="166">
        <v>97.0</v>
      </c>
      <c r="F345" s="166">
        <v>97.0</v>
      </c>
      <c r="G345" s="166">
        <v>7091000.0</v>
      </c>
    </row>
    <row r="346">
      <c r="A346" s="227">
        <v>43164.0</v>
      </c>
      <c r="B346" s="166">
        <v>95.0</v>
      </c>
      <c r="C346" s="166">
        <v>98.0</v>
      </c>
      <c r="D346" s="166">
        <v>92.0</v>
      </c>
      <c r="E346" s="166">
        <v>95.0</v>
      </c>
      <c r="F346" s="166">
        <v>95.0</v>
      </c>
      <c r="G346" s="166">
        <v>1.3208E7</v>
      </c>
    </row>
    <row r="347">
      <c r="A347" s="227">
        <v>43195.0</v>
      </c>
      <c r="B347" s="166">
        <v>95.0</v>
      </c>
      <c r="C347" s="166">
        <v>95.0</v>
      </c>
      <c r="D347" s="166">
        <v>91.0</v>
      </c>
      <c r="E347" s="166">
        <v>92.0</v>
      </c>
      <c r="F347" s="166">
        <v>92.0</v>
      </c>
      <c r="G347" s="166">
        <v>4786500.0</v>
      </c>
    </row>
    <row r="348">
      <c r="A348" s="227">
        <v>43286.0</v>
      </c>
      <c r="B348" s="166">
        <v>94.0</v>
      </c>
      <c r="C348" s="166">
        <v>94.0</v>
      </c>
      <c r="D348" s="166">
        <v>88.0</v>
      </c>
      <c r="E348" s="166">
        <v>89.0</v>
      </c>
      <c r="F348" s="166">
        <v>89.0</v>
      </c>
      <c r="G348" s="166">
        <v>6769100.0</v>
      </c>
    </row>
    <row r="349">
      <c r="A349" s="227">
        <v>43317.0</v>
      </c>
      <c r="B349" s="166">
        <v>92.0</v>
      </c>
      <c r="C349" s="166">
        <v>92.0</v>
      </c>
      <c r="D349" s="166">
        <v>84.0</v>
      </c>
      <c r="E349" s="166">
        <v>85.0</v>
      </c>
      <c r="F349" s="166">
        <v>85.0</v>
      </c>
      <c r="G349" s="166">
        <v>1.45702E7</v>
      </c>
    </row>
    <row r="350">
      <c r="A350" s="227">
        <v>43348.0</v>
      </c>
      <c r="B350" s="166">
        <v>88.0</v>
      </c>
      <c r="C350" s="166">
        <v>92.0</v>
      </c>
      <c r="D350" s="166">
        <v>83.0</v>
      </c>
      <c r="E350" s="166">
        <v>87.0</v>
      </c>
      <c r="F350" s="166">
        <v>87.0</v>
      </c>
      <c r="G350" s="166">
        <v>1.97172E7</v>
      </c>
    </row>
    <row r="351">
      <c r="A351" s="227">
        <v>43378.0</v>
      </c>
      <c r="B351" s="166">
        <v>87.0</v>
      </c>
      <c r="C351" s="166">
        <v>87.0</v>
      </c>
      <c r="D351" s="166">
        <v>87.0</v>
      </c>
      <c r="E351" s="166">
        <v>87.0</v>
      </c>
      <c r="F351" s="166">
        <v>87.0</v>
      </c>
      <c r="G351" s="166">
        <v>0.0</v>
      </c>
    </row>
    <row r="352">
      <c r="A352" s="227">
        <v>43409.0</v>
      </c>
      <c r="B352" s="166">
        <v>90.0</v>
      </c>
      <c r="C352" s="166">
        <v>91.0</v>
      </c>
      <c r="D352" s="166">
        <v>87.0</v>
      </c>
      <c r="E352" s="166">
        <v>87.0</v>
      </c>
      <c r="F352" s="166">
        <v>87.0</v>
      </c>
      <c r="G352" s="166">
        <v>1.11333E7</v>
      </c>
    </row>
    <row r="353">
      <c r="A353" s="166" t="s">
        <v>1737</v>
      </c>
      <c r="B353" s="166">
        <v>83.0</v>
      </c>
      <c r="C353" s="166">
        <v>90.0</v>
      </c>
      <c r="D353" s="166">
        <v>83.0</v>
      </c>
      <c r="E353" s="166">
        <v>87.0</v>
      </c>
      <c r="F353" s="166">
        <v>87.0</v>
      </c>
      <c r="G353" s="166">
        <v>5152500.0</v>
      </c>
    </row>
    <row r="354">
      <c r="A354" s="166" t="s">
        <v>1738</v>
      </c>
      <c r="B354" s="166">
        <v>87.0</v>
      </c>
      <c r="C354" s="166">
        <v>90.0</v>
      </c>
      <c r="D354" s="166">
        <v>87.0</v>
      </c>
      <c r="E354" s="166">
        <v>89.0</v>
      </c>
      <c r="F354" s="166">
        <v>89.0</v>
      </c>
      <c r="G354" s="166">
        <v>1.22417E7</v>
      </c>
    </row>
    <row r="355">
      <c r="A355" s="166" t="s">
        <v>1739</v>
      </c>
      <c r="B355" s="166">
        <v>87.0</v>
      </c>
      <c r="C355" s="166">
        <v>91.0</v>
      </c>
      <c r="D355" s="166">
        <v>87.0</v>
      </c>
      <c r="E355" s="166">
        <v>89.0</v>
      </c>
      <c r="F355" s="166">
        <v>89.0</v>
      </c>
      <c r="G355" s="166">
        <v>9145000.0</v>
      </c>
    </row>
    <row r="356">
      <c r="A356" s="166" t="s">
        <v>1740</v>
      </c>
      <c r="B356" s="166">
        <v>89.0</v>
      </c>
      <c r="C356" s="166">
        <v>109.0</v>
      </c>
      <c r="D356" s="166">
        <v>89.0</v>
      </c>
      <c r="E356" s="166">
        <v>100.0</v>
      </c>
      <c r="F356" s="166">
        <v>100.0</v>
      </c>
      <c r="G356" s="166" t="s">
        <v>1741</v>
      </c>
    </row>
    <row r="357">
      <c r="A357" s="166" t="s">
        <v>1742</v>
      </c>
      <c r="B357" s="166">
        <v>104.0</v>
      </c>
      <c r="C357" s="166">
        <v>105.0</v>
      </c>
      <c r="D357" s="166">
        <v>94.0</v>
      </c>
      <c r="E357" s="166">
        <v>94.0</v>
      </c>
      <c r="F357" s="166">
        <v>94.0</v>
      </c>
      <c r="G357" s="166">
        <v>2.18423E7</v>
      </c>
    </row>
    <row r="358">
      <c r="A358" s="166" t="s">
        <v>1743</v>
      </c>
      <c r="B358" s="166">
        <v>95.0</v>
      </c>
      <c r="C358" s="166">
        <v>96.0</v>
      </c>
      <c r="D358" s="166">
        <v>90.0</v>
      </c>
      <c r="E358" s="166">
        <v>93.0</v>
      </c>
      <c r="F358" s="166">
        <v>93.0</v>
      </c>
      <c r="G358" s="166">
        <v>1.02928E7</v>
      </c>
    </row>
    <row r="359">
      <c r="A359" s="166" t="s">
        <v>1744</v>
      </c>
      <c r="B359" s="166">
        <v>93.0</v>
      </c>
      <c r="C359" s="166">
        <v>106.0</v>
      </c>
      <c r="D359" s="166">
        <v>92.0</v>
      </c>
      <c r="E359" s="166">
        <v>102.0</v>
      </c>
      <c r="F359" s="166">
        <v>102.0</v>
      </c>
      <c r="G359" s="166">
        <v>6.91331E7</v>
      </c>
    </row>
    <row r="360">
      <c r="A360" s="166" t="s">
        <v>1745</v>
      </c>
      <c r="B360" s="166">
        <v>103.0</v>
      </c>
      <c r="C360" s="166">
        <v>112.0</v>
      </c>
      <c r="D360" s="166">
        <v>98.0</v>
      </c>
      <c r="E360" s="166">
        <v>98.0</v>
      </c>
      <c r="F360" s="166">
        <v>98.0</v>
      </c>
      <c r="G360" s="166">
        <v>8.95774E7</v>
      </c>
    </row>
    <row r="361">
      <c r="A361" s="166" t="s">
        <v>1746</v>
      </c>
      <c r="B361" s="166">
        <v>99.0</v>
      </c>
      <c r="C361" s="166">
        <v>101.0</v>
      </c>
      <c r="D361" s="166">
        <v>96.0</v>
      </c>
      <c r="E361" s="166">
        <v>100.0</v>
      </c>
      <c r="F361" s="166">
        <v>100.0</v>
      </c>
      <c r="G361" s="166">
        <v>1.98374E7</v>
      </c>
    </row>
    <row r="362">
      <c r="A362" s="166" t="s">
        <v>1747</v>
      </c>
      <c r="B362" s="166">
        <v>101.0</v>
      </c>
      <c r="C362" s="166">
        <v>101.0</v>
      </c>
      <c r="D362" s="166">
        <v>98.0</v>
      </c>
      <c r="E362" s="166">
        <v>98.0</v>
      </c>
      <c r="F362" s="166">
        <v>98.0</v>
      </c>
      <c r="G362" s="166">
        <v>8187700.0</v>
      </c>
    </row>
    <row r="363">
      <c r="A363" s="166" t="s">
        <v>1748</v>
      </c>
      <c r="B363" s="166">
        <v>98.0</v>
      </c>
      <c r="C363" s="166">
        <v>103.0</v>
      </c>
      <c r="D363" s="166">
        <v>97.0</v>
      </c>
      <c r="E363" s="166">
        <v>97.0</v>
      </c>
      <c r="F363" s="166">
        <v>97.0</v>
      </c>
      <c r="G363" s="166">
        <v>1.9614E7</v>
      </c>
    </row>
    <row r="364">
      <c r="A364" s="166" t="s">
        <v>1749</v>
      </c>
      <c r="B364" s="166">
        <v>97.0</v>
      </c>
      <c r="C364" s="166">
        <v>97.0</v>
      </c>
      <c r="D364" s="166">
        <v>97.0</v>
      </c>
      <c r="E364" s="166">
        <v>97.0</v>
      </c>
      <c r="F364" s="166">
        <v>97.0</v>
      </c>
      <c r="G364" s="166">
        <v>0.0</v>
      </c>
    </row>
    <row r="365">
      <c r="A365" s="166" t="s">
        <v>1750</v>
      </c>
      <c r="B365" s="166">
        <v>98.0</v>
      </c>
      <c r="C365" s="166">
        <v>100.0</v>
      </c>
      <c r="D365" s="166">
        <v>92.0</v>
      </c>
      <c r="E365" s="166">
        <v>96.0</v>
      </c>
      <c r="F365" s="166">
        <v>96.0</v>
      </c>
      <c r="G365" s="166">
        <v>7402500.0</v>
      </c>
    </row>
    <row r="366">
      <c r="A366" s="166" t="s">
        <v>1751</v>
      </c>
      <c r="B366" s="166">
        <v>97.0</v>
      </c>
      <c r="C366" s="166">
        <v>98.0</v>
      </c>
      <c r="D366" s="166">
        <v>95.0</v>
      </c>
      <c r="E366" s="166">
        <v>96.0</v>
      </c>
      <c r="F366" s="166">
        <v>96.0</v>
      </c>
      <c r="G366" s="166">
        <v>8361700.0</v>
      </c>
    </row>
    <row r="367">
      <c r="A367" s="227">
        <v>43106.0</v>
      </c>
      <c r="B367" s="166">
        <v>96.0</v>
      </c>
      <c r="C367" s="166">
        <v>96.0</v>
      </c>
      <c r="D367" s="166">
        <v>96.0</v>
      </c>
      <c r="E367" s="166">
        <v>96.0</v>
      </c>
      <c r="F367" s="166">
        <v>96.0</v>
      </c>
      <c r="G367" s="166">
        <v>0.0</v>
      </c>
    </row>
    <row r="368">
      <c r="A368" s="227">
        <v>43196.0</v>
      </c>
      <c r="B368" s="166">
        <v>96.0</v>
      </c>
      <c r="C368" s="166">
        <v>96.0</v>
      </c>
      <c r="D368" s="166">
        <v>92.0</v>
      </c>
      <c r="E368" s="166">
        <v>93.0</v>
      </c>
      <c r="F368" s="166">
        <v>93.0</v>
      </c>
      <c r="G368" s="166">
        <v>8287300.0</v>
      </c>
    </row>
    <row r="369">
      <c r="A369" s="227">
        <v>43226.0</v>
      </c>
      <c r="B369" s="166">
        <v>93.0</v>
      </c>
      <c r="C369" s="166">
        <v>95.0</v>
      </c>
      <c r="D369" s="166">
        <v>92.0</v>
      </c>
      <c r="E369" s="166">
        <v>92.0</v>
      </c>
      <c r="F369" s="166">
        <v>92.0</v>
      </c>
      <c r="G369" s="166">
        <v>6008000.0</v>
      </c>
    </row>
    <row r="370">
      <c r="A370" s="227">
        <v>43257.0</v>
      </c>
      <c r="B370" s="166">
        <v>92.0</v>
      </c>
      <c r="C370" s="166">
        <v>99.0</v>
      </c>
      <c r="D370" s="166">
        <v>92.0</v>
      </c>
      <c r="E370" s="166">
        <v>97.0</v>
      </c>
      <c r="F370" s="166">
        <v>97.0</v>
      </c>
      <c r="G370" s="166">
        <v>8190200.0</v>
      </c>
    </row>
    <row r="371">
      <c r="A371" s="227">
        <v>43287.0</v>
      </c>
      <c r="B371" s="166">
        <v>101.0</v>
      </c>
      <c r="C371" s="166">
        <v>108.0</v>
      </c>
      <c r="D371" s="166">
        <v>98.0</v>
      </c>
      <c r="E371" s="166">
        <v>100.0</v>
      </c>
      <c r="F371" s="166">
        <v>100.0</v>
      </c>
      <c r="G371" s="166">
        <v>7.2867E7</v>
      </c>
    </row>
    <row r="372">
      <c r="A372" s="227">
        <v>43318.0</v>
      </c>
      <c r="B372" s="166">
        <v>101.0</v>
      </c>
      <c r="C372" s="166">
        <v>101.0</v>
      </c>
      <c r="D372" s="166">
        <v>95.0</v>
      </c>
      <c r="E372" s="166">
        <v>97.0</v>
      </c>
      <c r="F372" s="166">
        <v>97.0</v>
      </c>
      <c r="G372" s="166">
        <v>1.04581E7</v>
      </c>
    </row>
    <row r="373">
      <c r="A373" s="227">
        <v>43410.0</v>
      </c>
      <c r="B373" s="166">
        <v>97.0</v>
      </c>
      <c r="C373" s="166">
        <v>97.0</v>
      </c>
      <c r="D373" s="166">
        <v>97.0</v>
      </c>
      <c r="E373" s="166">
        <v>97.0</v>
      </c>
      <c r="F373" s="166">
        <v>97.0</v>
      </c>
      <c r="G373" s="166">
        <v>0.0</v>
      </c>
    </row>
    <row r="374">
      <c r="A374" s="227">
        <v>43440.0</v>
      </c>
      <c r="B374" s="166">
        <v>97.0</v>
      </c>
      <c r="C374" s="166">
        <v>97.0</v>
      </c>
      <c r="D374" s="166">
        <v>97.0</v>
      </c>
      <c r="E374" s="166">
        <v>97.0</v>
      </c>
      <c r="F374" s="166">
        <v>97.0</v>
      </c>
      <c r="G374" s="166">
        <v>0.0</v>
      </c>
    </row>
    <row r="375">
      <c r="A375" s="166" t="s">
        <v>1752</v>
      </c>
      <c r="B375" s="166">
        <v>97.0</v>
      </c>
      <c r="C375" s="166">
        <v>97.0</v>
      </c>
      <c r="D375" s="166">
        <v>97.0</v>
      </c>
      <c r="E375" s="166">
        <v>97.0</v>
      </c>
      <c r="F375" s="166">
        <v>97.0</v>
      </c>
      <c r="G375" s="166">
        <v>0.0</v>
      </c>
    </row>
    <row r="376">
      <c r="A376" s="166" t="s">
        <v>1753</v>
      </c>
      <c r="B376" s="166">
        <v>97.0</v>
      </c>
      <c r="C376" s="166">
        <v>97.0</v>
      </c>
      <c r="D376" s="166">
        <v>97.0</v>
      </c>
      <c r="E376" s="166">
        <v>97.0</v>
      </c>
      <c r="F376" s="166">
        <v>97.0</v>
      </c>
      <c r="G376" s="166">
        <v>0.0</v>
      </c>
    </row>
    <row r="377">
      <c r="A377" s="166" t="s">
        <v>1754</v>
      </c>
      <c r="B377" s="166">
        <v>97.0</v>
      </c>
      <c r="C377" s="166">
        <v>97.0</v>
      </c>
      <c r="D377" s="166">
        <v>97.0</v>
      </c>
      <c r="E377" s="166">
        <v>97.0</v>
      </c>
      <c r="F377" s="166">
        <v>97.0</v>
      </c>
      <c r="G377" s="166">
        <v>0.0</v>
      </c>
    </row>
    <row r="378">
      <c r="A378" s="166" t="s">
        <v>1755</v>
      </c>
      <c r="B378" s="166">
        <v>97.0</v>
      </c>
      <c r="C378" s="166">
        <v>97.0</v>
      </c>
      <c r="D378" s="166">
        <v>97.0</v>
      </c>
      <c r="E378" s="166">
        <v>97.0</v>
      </c>
      <c r="F378" s="166">
        <v>97.0</v>
      </c>
      <c r="G378" s="166">
        <v>0.0</v>
      </c>
    </row>
    <row r="379">
      <c r="A379" s="166" t="s">
        <v>1756</v>
      </c>
      <c r="B379" s="166">
        <v>97.0</v>
      </c>
      <c r="C379" s="166">
        <v>97.0</v>
      </c>
      <c r="D379" s="166">
        <v>97.0</v>
      </c>
      <c r="E379" s="166">
        <v>97.0</v>
      </c>
      <c r="F379" s="166">
        <v>97.0</v>
      </c>
      <c r="G379" s="166">
        <v>0.0</v>
      </c>
    </row>
    <row r="380">
      <c r="A380" s="166" t="s">
        <v>1757</v>
      </c>
      <c r="B380" s="166">
        <v>96.0</v>
      </c>
      <c r="C380" s="166">
        <v>97.0</v>
      </c>
      <c r="D380" s="166">
        <v>93.0</v>
      </c>
      <c r="E380" s="166">
        <v>93.0</v>
      </c>
      <c r="F380" s="166">
        <v>93.0</v>
      </c>
      <c r="G380" s="166">
        <v>4636900.0</v>
      </c>
    </row>
    <row r="381">
      <c r="A381" s="166" t="s">
        <v>1758</v>
      </c>
      <c r="B381" s="166">
        <v>93.0</v>
      </c>
      <c r="C381" s="166">
        <v>96.0</v>
      </c>
      <c r="D381" s="166">
        <v>89.0</v>
      </c>
      <c r="E381" s="166">
        <v>90.0</v>
      </c>
      <c r="F381" s="166">
        <v>90.0</v>
      </c>
      <c r="G381" s="166">
        <v>1.58128E7</v>
      </c>
    </row>
    <row r="382">
      <c r="A382" s="166" t="s">
        <v>1759</v>
      </c>
      <c r="B382" s="166">
        <v>91.0</v>
      </c>
      <c r="C382" s="166">
        <v>102.0</v>
      </c>
      <c r="D382" s="166">
        <v>89.0</v>
      </c>
      <c r="E382" s="166">
        <v>93.0</v>
      </c>
      <c r="F382" s="166">
        <v>93.0</v>
      </c>
      <c r="G382" s="166">
        <v>3.9326E7</v>
      </c>
    </row>
    <row r="383">
      <c r="A383" s="166" t="s">
        <v>1760</v>
      </c>
      <c r="B383" s="166">
        <v>95.0</v>
      </c>
      <c r="C383" s="166">
        <v>95.0</v>
      </c>
      <c r="D383" s="166">
        <v>90.0</v>
      </c>
      <c r="E383" s="166">
        <v>90.0</v>
      </c>
      <c r="F383" s="166">
        <v>90.0</v>
      </c>
      <c r="G383" s="166">
        <v>1.53455E7</v>
      </c>
    </row>
    <row r="384">
      <c r="A384" s="166" t="s">
        <v>1761</v>
      </c>
      <c r="B384" s="166">
        <v>90.0</v>
      </c>
      <c r="C384" s="166">
        <v>92.0</v>
      </c>
      <c r="D384" s="166">
        <v>88.0</v>
      </c>
      <c r="E384" s="166">
        <v>89.0</v>
      </c>
      <c r="F384" s="166">
        <v>89.0</v>
      </c>
      <c r="G384" s="166">
        <v>1.24108E7</v>
      </c>
    </row>
    <row r="385">
      <c r="A385" s="166" t="s">
        <v>1762</v>
      </c>
      <c r="B385" s="166">
        <v>89.0</v>
      </c>
      <c r="C385" s="166">
        <v>93.0</v>
      </c>
      <c r="D385" s="166">
        <v>89.0</v>
      </c>
      <c r="E385" s="166">
        <v>89.0</v>
      </c>
      <c r="F385" s="166">
        <v>89.0</v>
      </c>
      <c r="G385" s="166">
        <v>1.32013E7</v>
      </c>
    </row>
    <row r="386">
      <c r="A386" s="166" t="s">
        <v>1763</v>
      </c>
      <c r="B386" s="166">
        <v>90.0</v>
      </c>
      <c r="C386" s="166">
        <v>91.0</v>
      </c>
      <c r="D386" s="166">
        <v>84.0</v>
      </c>
      <c r="E386" s="166">
        <v>86.0</v>
      </c>
      <c r="F386" s="166">
        <v>86.0</v>
      </c>
      <c r="G386" s="166">
        <v>1.18322E7</v>
      </c>
    </row>
    <row r="387">
      <c r="A387" s="166" t="s">
        <v>1764</v>
      </c>
      <c r="B387" s="166">
        <v>87.0</v>
      </c>
      <c r="C387" s="166">
        <v>87.0</v>
      </c>
      <c r="D387" s="166">
        <v>84.0</v>
      </c>
      <c r="E387" s="166">
        <v>86.0</v>
      </c>
      <c r="F387" s="166">
        <v>86.0</v>
      </c>
      <c r="G387" s="166">
        <v>6840200.0</v>
      </c>
    </row>
    <row r="388">
      <c r="A388" s="227">
        <v>43138.0</v>
      </c>
      <c r="B388" s="166">
        <v>87.0</v>
      </c>
      <c r="C388" s="166">
        <v>87.0</v>
      </c>
      <c r="D388" s="166">
        <v>83.0</v>
      </c>
      <c r="E388" s="166">
        <v>84.0</v>
      </c>
      <c r="F388" s="166">
        <v>84.0</v>
      </c>
      <c r="G388" s="166">
        <v>9360600.0</v>
      </c>
    </row>
    <row r="389">
      <c r="A389" s="227">
        <v>43166.0</v>
      </c>
      <c r="B389" s="166">
        <v>84.0</v>
      </c>
      <c r="C389" s="166">
        <v>84.0</v>
      </c>
      <c r="D389" s="166">
        <v>80.0</v>
      </c>
      <c r="E389" s="166">
        <v>81.0</v>
      </c>
      <c r="F389" s="166">
        <v>81.0</v>
      </c>
      <c r="G389" s="166">
        <v>8308400.0</v>
      </c>
    </row>
    <row r="390">
      <c r="A390" s="227">
        <v>43197.0</v>
      </c>
      <c r="B390" s="166">
        <v>81.0</v>
      </c>
      <c r="C390" s="166">
        <v>86.0</v>
      </c>
      <c r="D390" s="166">
        <v>76.0</v>
      </c>
      <c r="E390" s="166">
        <v>85.0</v>
      </c>
      <c r="F390" s="166">
        <v>85.0</v>
      </c>
      <c r="G390" s="166">
        <v>1.43087E7</v>
      </c>
    </row>
    <row r="391">
      <c r="A391" s="227">
        <v>43227.0</v>
      </c>
      <c r="B391" s="166">
        <v>90.0</v>
      </c>
      <c r="C391" s="166">
        <v>92.0</v>
      </c>
      <c r="D391" s="166">
        <v>82.0</v>
      </c>
      <c r="E391" s="166">
        <v>84.0</v>
      </c>
      <c r="F391" s="166">
        <v>84.0</v>
      </c>
      <c r="G391" s="166">
        <v>2.49446E7</v>
      </c>
    </row>
    <row r="392">
      <c r="A392" s="227">
        <v>43258.0</v>
      </c>
      <c r="B392" s="166">
        <v>84.0</v>
      </c>
      <c r="C392" s="166">
        <v>85.0</v>
      </c>
      <c r="D392" s="166">
        <v>82.0</v>
      </c>
      <c r="E392" s="166">
        <v>82.0</v>
      </c>
      <c r="F392" s="166">
        <v>82.0</v>
      </c>
      <c r="G392" s="166">
        <v>5302900.0</v>
      </c>
    </row>
    <row r="393">
      <c r="A393" s="227">
        <v>43350.0</v>
      </c>
      <c r="B393" s="166">
        <v>83.0</v>
      </c>
      <c r="C393" s="166">
        <v>86.0</v>
      </c>
      <c r="D393" s="166">
        <v>82.0</v>
      </c>
      <c r="E393" s="166">
        <v>84.0</v>
      </c>
      <c r="F393" s="166">
        <v>84.0</v>
      </c>
      <c r="G393" s="166">
        <v>6339800.0</v>
      </c>
    </row>
    <row r="394">
      <c r="A394" s="227">
        <v>43380.0</v>
      </c>
      <c r="B394" s="166">
        <v>85.0</v>
      </c>
      <c r="C394" s="166">
        <v>90.0</v>
      </c>
      <c r="D394" s="166">
        <v>84.0</v>
      </c>
      <c r="E394" s="166">
        <v>84.0</v>
      </c>
      <c r="F394" s="166">
        <v>84.0</v>
      </c>
      <c r="G394" s="166">
        <v>1.45766E7</v>
      </c>
    </row>
    <row r="395">
      <c r="A395" s="227">
        <v>43411.0</v>
      </c>
      <c r="B395" s="166">
        <v>85.0</v>
      </c>
      <c r="C395" s="166">
        <v>86.0</v>
      </c>
      <c r="D395" s="166">
        <v>81.0</v>
      </c>
      <c r="E395" s="166">
        <v>86.0</v>
      </c>
      <c r="F395" s="166">
        <v>86.0</v>
      </c>
      <c r="G395" s="166">
        <v>1.03336E7</v>
      </c>
    </row>
    <row r="396">
      <c r="A396" s="227">
        <v>43441.0</v>
      </c>
      <c r="B396" s="166">
        <v>89.0</v>
      </c>
      <c r="C396" s="166">
        <v>93.0</v>
      </c>
      <c r="D396" s="166">
        <v>87.0</v>
      </c>
      <c r="E396" s="166">
        <v>89.0</v>
      </c>
      <c r="F396" s="166">
        <v>89.0</v>
      </c>
      <c r="G396" s="166">
        <v>4.31201E7</v>
      </c>
    </row>
    <row r="397">
      <c r="A397" s="166" t="s">
        <v>1765</v>
      </c>
      <c r="B397" s="166">
        <v>89.0</v>
      </c>
      <c r="C397" s="166">
        <v>91.0</v>
      </c>
      <c r="D397" s="166">
        <v>88.0</v>
      </c>
      <c r="E397" s="166">
        <v>88.0</v>
      </c>
      <c r="F397" s="166">
        <v>88.0</v>
      </c>
      <c r="G397" s="166">
        <v>9794500.0</v>
      </c>
    </row>
    <row r="398">
      <c r="A398" s="166" t="s">
        <v>1766</v>
      </c>
      <c r="B398" s="166">
        <v>88.0</v>
      </c>
      <c r="C398" s="166">
        <v>89.0</v>
      </c>
      <c r="D398" s="166">
        <v>84.0</v>
      </c>
      <c r="E398" s="166">
        <v>86.0</v>
      </c>
      <c r="F398" s="166">
        <v>86.0</v>
      </c>
      <c r="G398" s="166">
        <v>9041600.0</v>
      </c>
    </row>
    <row r="399">
      <c r="A399" s="166" t="s">
        <v>1767</v>
      </c>
      <c r="B399" s="166">
        <v>86.0</v>
      </c>
      <c r="C399" s="166">
        <v>87.0</v>
      </c>
      <c r="D399" s="166">
        <v>85.0</v>
      </c>
      <c r="E399" s="166">
        <v>86.0</v>
      </c>
      <c r="F399" s="166">
        <v>86.0</v>
      </c>
      <c r="G399" s="166">
        <v>2965000.0</v>
      </c>
    </row>
    <row r="400">
      <c r="A400" s="166" t="s">
        <v>1768</v>
      </c>
      <c r="B400" s="166">
        <v>87.0</v>
      </c>
      <c r="C400" s="166">
        <v>89.0</v>
      </c>
      <c r="D400" s="166">
        <v>85.0</v>
      </c>
      <c r="E400" s="166">
        <v>85.0</v>
      </c>
      <c r="F400" s="166">
        <v>85.0</v>
      </c>
      <c r="G400" s="166">
        <v>9029800.0</v>
      </c>
    </row>
    <row r="401">
      <c r="A401" s="166" t="s">
        <v>1769</v>
      </c>
      <c r="B401" s="166">
        <v>86.0</v>
      </c>
      <c r="C401" s="166">
        <v>88.0</v>
      </c>
      <c r="D401" s="166">
        <v>84.0</v>
      </c>
      <c r="E401" s="166">
        <v>85.0</v>
      </c>
      <c r="F401" s="166">
        <v>85.0</v>
      </c>
      <c r="G401" s="166">
        <v>7209700.0</v>
      </c>
    </row>
    <row r="402">
      <c r="A402" s="166" t="s">
        <v>1770</v>
      </c>
      <c r="B402" s="166">
        <v>86.0</v>
      </c>
      <c r="C402" s="166">
        <v>86.0</v>
      </c>
      <c r="D402" s="166">
        <v>84.0</v>
      </c>
      <c r="E402" s="166">
        <v>84.0</v>
      </c>
      <c r="F402" s="166">
        <v>84.0</v>
      </c>
      <c r="G402" s="166">
        <v>4776600.0</v>
      </c>
    </row>
    <row r="403">
      <c r="A403" s="166" t="s">
        <v>1771</v>
      </c>
      <c r="B403" s="166">
        <v>84.0</v>
      </c>
      <c r="C403" s="166">
        <v>86.0</v>
      </c>
      <c r="D403" s="166">
        <v>83.0</v>
      </c>
      <c r="E403" s="166">
        <v>84.0</v>
      </c>
      <c r="F403" s="166">
        <v>84.0</v>
      </c>
      <c r="G403" s="166">
        <v>3619400.0</v>
      </c>
    </row>
    <row r="404">
      <c r="A404" s="166" t="s">
        <v>1772</v>
      </c>
      <c r="B404" s="166">
        <v>84.0</v>
      </c>
      <c r="C404" s="166">
        <v>85.0</v>
      </c>
      <c r="D404" s="166">
        <v>82.0</v>
      </c>
      <c r="E404" s="166">
        <v>83.0</v>
      </c>
      <c r="F404" s="166">
        <v>83.0</v>
      </c>
      <c r="G404" s="166">
        <v>8803100.0</v>
      </c>
    </row>
    <row r="405">
      <c r="A405" s="166" t="s">
        <v>1773</v>
      </c>
      <c r="B405" s="166">
        <v>84.0</v>
      </c>
      <c r="C405" s="166">
        <v>84.0</v>
      </c>
      <c r="D405" s="166">
        <v>82.0</v>
      </c>
      <c r="E405" s="166">
        <v>83.0</v>
      </c>
      <c r="F405" s="166">
        <v>83.0</v>
      </c>
      <c r="G405" s="166">
        <v>6479300.0</v>
      </c>
    </row>
    <row r="406">
      <c r="A406" s="166" t="s">
        <v>1774</v>
      </c>
      <c r="B406" s="166">
        <v>84.0</v>
      </c>
      <c r="C406" s="166">
        <v>87.0</v>
      </c>
      <c r="D406" s="166">
        <v>82.0</v>
      </c>
      <c r="E406" s="166">
        <v>85.0</v>
      </c>
      <c r="F406" s="166">
        <v>85.0</v>
      </c>
      <c r="G406" s="166">
        <v>1.81188E7</v>
      </c>
    </row>
    <row r="407">
      <c r="A407" s="166" t="s">
        <v>1775</v>
      </c>
      <c r="B407" s="166">
        <v>86.0</v>
      </c>
      <c r="C407" s="166">
        <v>87.0</v>
      </c>
      <c r="D407" s="166">
        <v>84.0</v>
      </c>
      <c r="E407" s="166">
        <v>84.0</v>
      </c>
      <c r="F407" s="166">
        <v>84.0</v>
      </c>
      <c r="G407" s="166">
        <v>8542600.0</v>
      </c>
    </row>
    <row r="408">
      <c r="A408" s="166" t="s">
        <v>1776</v>
      </c>
      <c r="B408" s="166">
        <v>83.0</v>
      </c>
      <c r="C408" s="166">
        <v>85.0</v>
      </c>
      <c r="D408" s="166">
        <v>83.0</v>
      </c>
      <c r="E408" s="166">
        <v>84.0</v>
      </c>
      <c r="F408" s="166">
        <v>84.0</v>
      </c>
      <c r="G408" s="166">
        <v>4925900.0</v>
      </c>
    </row>
    <row r="409">
      <c r="A409" s="166" t="s">
        <v>1777</v>
      </c>
      <c r="B409" s="166">
        <v>84.0</v>
      </c>
      <c r="C409" s="166">
        <v>85.0</v>
      </c>
      <c r="D409" s="166">
        <v>82.0</v>
      </c>
      <c r="E409" s="166">
        <v>83.0</v>
      </c>
      <c r="F409" s="166">
        <v>83.0</v>
      </c>
      <c r="G409" s="166">
        <v>6436800.0</v>
      </c>
    </row>
    <row r="410">
      <c r="A410" s="227">
        <v>43108.0</v>
      </c>
      <c r="B410" s="166">
        <v>83.0</v>
      </c>
      <c r="C410" s="166">
        <v>84.0</v>
      </c>
      <c r="D410" s="166">
        <v>82.0</v>
      </c>
      <c r="E410" s="166">
        <v>83.0</v>
      </c>
      <c r="F410" s="166">
        <v>83.0</v>
      </c>
      <c r="G410" s="166">
        <v>3845700.0</v>
      </c>
    </row>
    <row r="411">
      <c r="A411" s="227">
        <v>43139.0</v>
      </c>
      <c r="B411" s="166">
        <v>83.0</v>
      </c>
      <c r="C411" s="166">
        <v>84.0</v>
      </c>
      <c r="D411" s="166">
        <v>82.0</v>
      </c>
      <c r="E411" s="166">
        <v>82.0</v>
      </c>
      <c r="F411" s="166">
        <v>82.0</v>
      </c>
      <c r="G411" s="166">
        <v>3748900.0</v>
      </c>
    </row>
    <row r="412">
      <c r="A412" s="227">
        <v>43167.0</v>
      </c>
      <c r="B412" s="166">
        <v>83.0</v>
      </c>
      <c r="C412" s="166">
        <v>83.0</v>
      </c>
      <c r="D412" s="166">
        <v>81.0</v>
      </c>
      <c r="E412" s="166">
        <v>81.0</v>
      </c>
      <c r="F412" s="166">
        <v>81.0</v>
      </c>
      <c r="G412" s="166">
        <v>4043100.0</v>
      </c>
    </row>
    <row r="413">
      <c r="A413" s="227">
        <v>43259.0</v>
      </c>
      <c r="B413" s="166">
        <v>81.0</v>
      </c>
      <c r="C413" s="166">
        <v>84.0</v>
      </c>
      <c r="D413" s="166">
        <v>81.0</v>
      </c>
      <c r="E413" s="166">
        <v>83.0</v>
      </c>
      <c r="F413" s="166">
        <v>83.0</v>
      </c>
      <c r="G413" s="166">
        <v>5605500.0</v>
      </c>
    </row>
    <row r="414">
      <c r="A414" s="227">
        <v>43289.0</v>
      </c>
      <c r="B414" s="166">
        <v>83.0</v>
      </c>
      <c r="C414" s="166">
        <v>84.0</v>
      </c>
      <c r="D414" s="166">
        <v>81.0</v>
      </c>
      <c r="E414" s="166">
        <v>82.0</v>
      </c>
      <c r="F414" s="166">
        <v>82.0</v>
      </c>
      <c r="G414" s="166">
        <v>5260100.0</v>
      </c>
    </row>
    <row r="415">
      <c r="A415" s="227">
        <v>43320.0</v>
      </c>
      <c r="B415" s="166">
        <v>81.0</v>
      </c>
      <c r="C415" s="166">
        <v>83.0</v>
      </c>
      <c r="D415" s="166">
        <v>81.0</v>
      </c>
      <c r="E415" s="166">
        <v>82.0</v>
      </c>
      <c r="F415" s="166">
        <v>82.0</v>
      </c>
      <c r="G415" s="166">
        <v>3675800.0</v>
      </c>
    </row>
    <row r="416">
      <c r="A416" s="227">
        <v>43351.0</v>
      </c>
      <c r="B416" s="166">
        <v>82.0</v>
      </c>
      <c r="C416" s="166">
        <v>83.0</v>
      </c>
      <c r="D416" s="166">
        <v>81.0</v>
      </c>
      <c r="E416" s="166">
        <v>81.0</v>
      </c>
      <c r="F416" s="166">
        <v>81.0</v>
      </c>
      <c r="G416" s="166">
        <v>5788400.0</v>
      </c>
    </row>
    <row r="417">
      <c r="A417" s="227">
        <v>43381.0</v>
      </c>
      <c r="B417" s="166">
        <v>82.0</v>
      </c>
      <c r="C417" s="166">
        <v>85.0</v>
      </c>
      <c r="D417" s="166">
        <v>82.0</v>
      </c>
      <c r="E417" s="166">
        <v>82.0</v>
      </c>
      <c r="F417" s="166">
        <v>82.0</v>
      </c>
      <c r="G417" s="166">
        <v>5925500.0</v>
      </c>
    </row>
    <row r="418">
      <c r="A418" s="166" t="s">
        <v>1778</v>
      </c>
      <c r="B418" s="166">
        <v>82.0</v>
      </c>
      <c r="C418" s="166">
        <v>82.0</v>
      </c>
      <c r="D418" s="166">
        <v>79.0</v>
      </c>
      <c r="E418" s="166">
        <v>80.0</v>
      </c>
      <c r="F418" s="166">
        <v>80.0</v>
      </c>
      <c r="G418" s="166">
        <v>8155700.0</v>
      </c>
    </row>
    <row r="419">
      <c r="A419" s="166" t="s">
        <v>1779</v>
      </c>
      <c r="B419" s="166">
        <v>80.0</v>
      </c>
      <c r="C419" s="166">
        <v>81.0</v>
      </c>
      <c r="D419" s="166">
        <v>78.0</v>
      </c>
      <c r="E419" s="166">
        <v>78.0</v>
      </c>
      <c r="F419" s="166">
        <v>78.0</v>
      </c>
      <c r="G419" s="166">
        <v>4799300.0</v>
      </c>
    </row>
    <row r="420">
      <c r="A420" s="166" t="s">
        <v>1780</v>
      </c>
      <c r="B420" s="166">
        <v>79.0</v>
      </c>
      <c r="C420" s="166">
        <v>80.0</v>
      </c>
      <c r="D420" s="166">
        <v>77.0</v>
      </c>
      <c r="E420" s="166">
        <v>77.0</v>
      </c>
      <c r="F420" s="166">
        <v>77.0</v>
      </c>
      <c r="G420" s="166">
        <v>7197100.0</v>
      </c>
    </row>
    <row r="421">
      <c r="A421" s="166" t="s">
        <v>1781</v>
      </c>
      <c r="B421" s="166">
        <v>79.0</v>
      </c>
      <c r="C421" s="166">
        <v>101.0</v>
      </c>
      <c r="D421" s="166">
        <v>78.0</v>
      </c>
      <c r="E421" s="166">
        <v>93.0</v>
      </c>
      <c r="F421" s="166">
        <v>93.0</v>
      </c>
      <c r="G421" s="166" t="s">
        <v>1782</v>
      </c>
    </row>
    <row r="422">
      <c r="A422" s="166" t="s">
        <v>1783</v>
      </c>
      <c r="B422" s="166">
        <v>93.0</v>
      </c>
      <c r="C422" s="166">
        <v>93.0</v>
      </c>
      <c r="D422" s="166">
        <v>93.0</v>
      </c>
      <c r="E422" s="166">
        <v>93.0</v>
      </c>
      <c r="F422" s="166">
        <v>93.0</v>
      </c>
      <c r="G422" s="166">
        <v>0.0</v>
      </c>
    </row>
    <row r="423">
      <c r="A423" s="166" t="s">
        <v>1784</v>
      </c>
      <c r="B423" s="166">
        <v>94.0</v>
      </c>
      <c r="C423" s="166">
        <v>98.0</v>
      </c>
      <c r="D423" s="166">
        <v>88.0</v>
      </c>
      <c r="E423" s="166">
        <v>88.0</v>
      </c>
      <c r="F423" s="166">
        <v>88.0</v>
      </c>
      <c r="G423" s="166">
        <v>6.2862E7</v>
      </c>
    </row>
    <row r="424">
      <c r="A424" s="166" t="s">
        <v>1785</v>
      </c>
      <c r="B424" s="166">
        <v>88.0</v>
      </c>
      <c r="C424" s="166">
        <v>91.0</v>
      </c>
      <c r="D424" s="166">
        <v>85.0</v>
      </c>
      <c r="E424" s="166">
        <v>85.0</v>
      </c>
      <c r="F424" s="166">
        <v>85.0</v>
      </c>
      <c r="G424" s="166">
        <v>2.58783E7</v>
      </c>
    </row>
    <row r="425">
      <c r="A425" s="166" t="s">
        <v>1786</v>
      </c>
      <c r="B425" s="166">
        <v>85.0</v>
      </c>
      <c r="C425" s="166">
        <v>85.0</v>
      </c>
      <c r="D425" s="166">
        <v>85.0</v>
      </c>
      <c r="E425" s="166">
        <v>85.0</v>
      </c>
      <c r="F425" s="166">
        <v>85.0</v>
      </c>
      <c r="G425" s="166">
        <v>0.0</v>
      </c>
    </row>
    <row r="426">
      <c r="A426" s="166" t="s">
        <v>1787</v>
      </c>
      <c r="B426" s="166">
        <v>85.0</v>
      </c>
      <c r="C426" s="166">
        <v>89.0</v>
      </c>
      <c r="D426" s="166">
        <v>84.0</v>
      </c>
      <c r="E426" s="166">
        <v>85.0</v>
      </c>
      <c r="F426" s="166">
        <v>85.0</v>
      </c>
      <c r="G426" s="166">
        <v>1.74131E7</v>
      </c>
    </row>
    <row r="427">
      <c r="A427" s="166" t="s">
        <v>1788</v>
      </c>
      <c r="B427" s="166">
        <v>85.0</v>
      </c>
      <c r="C427" s="166">
        <v>89.0</v>
      </c>
      <c r="D427" s="166">
        <v>84.0</v>
      </c>
      <c r="E427" s="166">
        <v>87.0</v>
      </c>
      <c r="F427" s="166">
        <v>87.0</v>
      </c>
      <c r="G427" s="166">
        <v>1.84723E7</v>
      </c>
    </row>
    <row r="428">
      <c r="A428" s="166" t="s">
        <v>1789</v>
      </c>
      <c r="B428" s="166">
        <v>88.0</v>
      </c>
      <c r="C428" s="166">
        <v>97.0</v>
      </c>
      <c r="D428" s="166">
        <v>88.0</v>
      </c>
      <c r="E428" s="166">
        <v>93.0</v>
      </c>
      <c r="F428" s="166">
        <v>93.0</v>
      </c>
      <c r="G428" s="166">
        <v>5.35582E7</v>
      </c>
    </row>
    <row r="429">
      <c r="A429" s="166" t="s">
        <v>1790</v>
      </c>
      <c r="B429" s="166">
        <v>93.0</v>
      </c>
      <c r="C429" s="166">
        <v>94.0</v>
      </c>
      <c r="D429" s="166">
        <v>89.0</v>
      </c>
      <c r="E429" s="166">
        <v>89.0</v>
      </c>
      <c r="F429" s="166">
        <v>89.0</v>
      </c>
      <c r="G429" s="166">
        <v>2.7766E7</v>
      </c>
    </row>
    <row r="430">
      <c r="A430" s="166" t="s">
        <v>1791</v>
      </c>
      <c r="B430" s="166">
        <v>85.0</v>
      </c>
      <c r="C430" s="166">
        <v>92.0</v>
      </c>
      <c r="D430" s="166">
        <v>85.0</v>
      </c>
      <c r="E430" s="166">
        <v>88.0</v>
      </c>
      <c r="F430" s="166">
        <v>88.0</v>
      </c>
      <c r="G430" s="166">
        <v>1.44314E7</v>
      </c>
    </row>
    <row r="431">
      <c r="A431" s="166" t="s">
        <v>1792</v>
      </c>
      <c r="B431" s="166">
        <v>88.0</v>
      </c>
      <c r="C431" s="166">
        <v>91.0</v>
      </c>
      <c r="D431" s="166">
        <v>87.0</v>
      </c>
      <c r="E431" s="166">
        <v>89.0</v>
      </c>
      <c r="F431" s="166">
        <v>89.0</v>
      </c>
      <c r="G431" s="166">
        <v>1.62196E7</v>
      </c>
    </row>
    <row r="432">
      <c r="A432" s="166" t="s">
        <v>1793</v>
      </c>
      <c r="B432" s="166">
        <v>89.0</v>
      </c>
      <c r="C432" s="166">
        <v>90.0</v>
      </c>
      <c r="D432" s="166">
        <v>87.0</v>
      </c>
      <c r="E432" s="166">
        <v>88.0</v>
      </c>
      <c r="F432" s="166">
        <v>88.0</v>
      </c>
      <c r="G432" s="166">
        <v>7806700.0</v>
      </c>
    </row>
    <row r="433">
      <c r="A433" s="227">
        <v>43168.0</v>
      </c>
      <c r="B433" s="166">
        <v>88.0</v>
      </c>
      <c r="C433" s="166">
        <v>90.0</v>
      </c>
      <c r="D433" s="166">
        <v>86.0</v>
      </c>
      <c r="E433" s="166">
        <v>88.0</v>
      </c>
      <c r="F433" s="166">
        <v>88.0</v>
      </c>
      <c r="G433" s="166">
        <v>8419900.0</v>
      </c>
    </row>
    <row r="434">
      <c r="A434" s="227">
        <v>43199.0</v>
      </c>
      <c r="B434" s="166">
        <v>88.0</v>
      </c>
      <c r="C434" s="166">
        <v>89.0</v>
      </c>
      <c r="D434" s="166">
        <v>85.0</v>
      </c>
      <c r="E434" s="166">
        <v>85.0</v>
      </c>
      <c r="F434" s="166">
        <v>85.0</v>
      </c>
      <c r="G434" s="166">
        <v>1.02253E7</v>
      </c>
    </row>
    <row r="435">
      <c r="A435" s="227">
        <v>43229.0</v>
      </c>
      <c r="B435" s="166">
        <v>84.0</v>
      </c>
      <c r="C435" s="166">
        <v>84.0</v>
      </c>
      <c r="D435" s="166">
        <v>78.0</v>
      </c>
      <c r="E435" s="166">
        <v>80.0</v>
      </c>
      <c r="F435" s="166">
        <v>80.0</v>
      </c>
      <c r="G435" s="166">
        <v>1.40321E7</v>
      </c>
    </row>
    <row r="436">
      <c r="A436" s="227">
        <v>43260.0</v>
      </c>
      <c r="B436" s="166">
        <v>80.0</v>
      </c>
      <c r="C436" s="166">
        <v>83.0</v>
      </c>
      <c r="D436" s="166">
        <v>79.0</v>
      </c>
      <c r="E436" s="166">
        <v>80.0</v>
      </c>
      <c r="F436" s="166">
        <v>80.0</v>
      </c>
      <c r="G436" s="166">
        <v>6936900.0</v>
      </c>
    </row>
    <row r="437">
      <c r="A437" s="227">
        <v>43290.0</v>
      </c>
      <c r="B437" s="166">
        <v>81.0</v>
      </c>
      <c r="C437" s="166">
        <v>91.0</v>
      </c>
      <c r="D437" s="166">
        <v>80.0</v>
      </c>
      <c r="E437" s="166">
        <v>86.0</v>
      </c>
      <c r="F437" s="166">
        <v>86.0</v>
      </c>
      <c r="G437" s="166">
        <v>3.01127E7</v>
      </c>
    </row>
    <row r="438">
      <c r="A438" s="227">
        <v>43382.0</v>
      </c>
      <c r="B438" s="166">
        <v>86.0</v>
      </c>
      <c r="C438" s="166">
        <v>87.0</v>
      </c>
      <c r="D438" s="166">
        <v>81.0</v>
      </c>
      <c r="E438" s="166">
        <v>84.0</v>
      </c>
      <c r="F438" s="166">
        <v>84.0</v>
      </c>
      <c r="G438" s="166">
        <v>9627700.0</v>
      </c>
    </row>
    <row r="439">
      <c r="A439" s="227">
        <v>43413.0</v>
      </c>
      <c r="B439" s="166">
        <v>84.0</v>
      </c>
      <c r="C439" s="166">
        <v>84.0</v>
      </c>
      <c r="D439" s="166">
        <v>84.0</v>
      </c>
      <c r="E439" s="166">
        <v>84.0</v>
      </c>
      <c r="F439" s="166">
        <v>84.0</v>
      </c>
      <c r="G439" s="166">
        <v>0.0</v>
      </c>
    </row>
    <row r="440">
      <c r="A440" s="227">
        <v>43443.0</v>
      </c>
      <c r="B440" s="166">
        <v>84.0</v>
      </c>
      <c r="C440" s="166">
        <v>86.0</v>
      </c>
      <c r="D440" s="166">
        <v>82.0</v>
      </c>
      <c r="E440" s="166">
        <v>84.0</v>
      </c>
      <c r="F440" s="166">
        <v>84.0</v>
      </c>
      <c r="G440" s="166">
        <v>6434400.0</v>
      </c>
    </row>
    <row r="441">
      <c r="A441" s="166" t="s">
        <v>1794</v>
      </c>
      <c r="B441" s="166">
        <v>84.0</v>
      </c>
      <c r="C441" s="166">
        <v>86.0</v>
      </c>
      <c r="D441" s="166">
        <v>83.0</v>
      </c>
      <c r="E441" s="166">
        <v>84.0</v>
      </c>
      <c r="F441" s="166">
        <v>84.0</v>
      </c>
      <c r="G441" s="166">
        <v>6792600.0</v>
      </c>
    </row>
    <row r="442">
      <c r="A442" s="166" t="s">
        <v>1795</v>
      </c>
      <c r="B442" s="166">
        <v>85.0</v>
      </c>
      <c r="C442" s="166">
        <v>88.0</v>
      </c>
      <c r="D442" s="166">
        <v>84.0</v>
      </c>
      <c r="E442" s="166">
        <v>86.0</v>
      </c>
      <c r="F442" s="166">
        <v>86.0</v>
      </c>
      <c r="G442" s="166">
        <v>1.35504E7</v>
      </c>
    </row>
    <row r="443">
      <c r="A443" s="166" t="s">
        <v>1796</v>
      </c>
      <c r="B443" s="166">
        <v>88.0</v>
      </c>
      <c r="C443" s="166">
        <v>116.0</v>
      </c>
      <c r="D443" s="166">
        <v>87.0</v>
      </c>
      <c r="E443" s="166">
        <v>116.0</v>
      </c>
      <c r="F443" s="166">
        <v>116.0</v>
      </c>
      <c r="G443" s="166" t="s">
        <v>1797</v>
      </c>
    </row>
    <row r="444">
      <c r="A444" s="166" t="s">
        <v>1798</v>
      </c>
      <c r="B444" s="166">
        <v>119.0</v>
      </c>
      <c r="C444" s="166">
        <v>127.0</v>
      </c>
      <c r="D444" s="166">
        <v>103.0</v>
      </c>
      <c r="E444" s="166">
        <v>104.0</v>
      </c>
      <c r="F444" s="166">
        <v>104.0</v>
      </c>
      <c r="G444" s="166" t="s">
        <v>1799</v>
      </c>
    </row>
    <row r="445">
      <c r="A445" s="166" t="s">
        <v>1800</v>
      </c>
      <c r="B445" s="166">
        <v>105.0</v>
      </c>
      <c r="C445" s="166">
        <v>107.0</v>
      </c>
      <c r="D445" s="166">
        <v>96.0</v>
      </c>
      <c r="E445" s="166">
        <v>101.0</v>
      </c>
      <c r="F445" s="166">
        <v>101.0</v>
      </c>
      <c r="G445" s="166">
        <v>7.21777E7</v>
      </c>
    </row>
    <row r="446">
      <c r="A446" s="166" t="s">
        <v>1801</v>
      </c>
      <c r="B446" s="166">
        <v>102.0</v>
      </c>
      <c r="C446" s="166">
        <v>117.0</v>
      </c>
      <c r="D446" s="166">
        <v>99.0</v>
      </c>
      <c r="E446" s="166">
        <v>107.0</v>
      </c>
      <c r="F446" s="166">
        <v>107.0</v>
      </c>
      <c r="G446" s="166" t="s">
        <v>1802</v>
      </c>
    </row>
    <row r="447">
      <c r="A447" s="166" t="s">
        <v>1803</v>
      </c>
      <c r="B447" s="166">
        <v>103.0</v>
      </c>
      <c r="C447" s="166">
        <v>109.0</v>
      </c>
      <c r="D447" s="166">
        <v>101.0</v>
      </c>
      <c r="E447" s="166">
        <v>102.0</v>
      </c>
      <c r="F447" s="166">
        <v>102.0</v>
      </c>
      <c r="G447" s="166">
        <v>1.79112E7</v>
      </c>
    </row>
    <row r="448">
      <c r="A448" s="166" t="s">
        <v>1804</v>
      </c>
      <c r="B448" s="166">
        <v>104.0</v>
      </c>
      <c r="C448" s="166">
        <v>106.0</v>
      </c>
      <c r="D448" s="166">
        <v>99.0</v>
      </c>
      <c r="E448" s="166">
        <v>99.0</v>
      </c>
      <c r="F448" s="166">
        <v>99.0</v>
      </c>
      <c r="G448" s="166">
        <v>1.25004E7</v>
      </c>
    </row>
    <row r="449">
      <c r="A449" s="166" t="s">
        <v>1805</v>
      </c>
      <c r="B449" s="166">
        <v>100.0</v>
      </c>
      <c r="C449" s="166">
        <v>103.0</v>
      </c>
      <c r="D449" s="166">
        <v>98.0</v>
      </c>
      <c r="E449" s="166">
        <v>98.0</v>
      </c>
      <c r="F449" s="166">
        <v>98.0</v>
      </c>
      <c r="G449" s="166">
        <v>1.86679E7</v>
      </c>
    </row>
    <row r="450">
      <c r="A450" s="166" t="s">
        <v>1806</v>
      </c>
      <c r="B450" s="166">
        <v>99.0</v>
      </c>
      <c r="C450" s="166">
        <v>114.0</v>
      </c>
      <c r="D450" s="166">
        <v>96.0</v>
      </c>
      <c r="E450" s="166">
        <v>108.0</v>
      </c>
      <c r="F450" s="166">
        <v>108.0</v>
      </c>
      <c r="G450" s="166" t="s">
        <v>1807</v>
      </c>
    </row>
    <row r="451">
      <c r="A451" s="166" t="s">
        <v>1808</v>
      </c>
      <c r="B451" s="166">
        <v>111.0</v>
      </c>
      <c r="C451" s="166">
        <v>112.0</v>
      </c>
      <c r="D451" s="166">
        <v>103.0</v>
      </c>
      <c r="E451" s="166">
        <v>108.0</v>
      </c>
      <c r="F451" s="166">
        <v>108.0</v>
      </c>
      <c r="G451" s="166">
        <v>3.83748E7</v>
      </c>
    </row>
    <row r="452">
      <c r="A452" s="166" t="s">
        <v>1809</v>
      </c>
      <c r="B452" s="166">
        <v>112.0</v>
      </c>
      <c r="C452" s="166">
        <v>114.0</v>
      </c>
      <c r="D452" s="166">
        <v>106.0</v>
      </c>
      <c r="E452" s="166">
        <v>108.0</v>
      </c>
      <c r="F452" s="166">
        <v>108.0</v>
      </c>
      <c r="G452" s="166">
        <v>2.74949E7</v>
      </c>
    </row>
    <row r="453">
      <c r="A453" s="227">
        <v>43110.0</v>
      </c>
      <c r="B453" s="166">
        <v>110.0</v>
      </c>
      <c r="C453" s="166">
        <v>110.0</v>
      </c>
      <c r="D453" s="166">
        <v>104.0</v>
      </c>
      <c r="E453" s="166">
        <v>104.0</v>
      </c>
      <c r="F453" s="166">
        <v>104.0</v>
      </c>
      <c r="G453" s="166">
        <v>1.45946E7</v>
      </c>
    </row>
    <row r="454">
      <c r="A454" s="227">
        <v>43141.0</v>
      </c>
      <c r="B454" s="166">
        <v>107.0</v>
      </c>
      <c r="C454" s="166">
        <v>107.0</v>
      </c>
      <c r="D454" s="166">
        <v>99.0</v>
      </c>
      <c r="E454" s="166">
        <v>100.0</v>
      </c>
      <c r="F454" s="166">
        <v>100.0</v>
      </c>
      <c r="G454" s="166">
        <v>1.64033E7</v>
      </c>
    </row>
    <row r="455">
      <c r="A455" s="227">
        <v>43169.0</v>
      </c>
      <c r="B455" s="166">
        <v>103.0</v>
      </c>
      <c r="C455" s="166">
        <v>107.0</v>
      </c>
      <c r="D455" s="166">
        <v>98.0</v>
      </c>
      <c r="E455" s="166">
        <v>104.0</v>
      </c>
      <c r="F455" s="166">
        <v>104.0</v>
      </c>
      <c r="G455" s="166">
        <v>3.14966E7</v>
      </c>
    </row>
    <row r="456">
      <c r="A456" s="227">
        <v>43200.0</v>
      </c>
      <c r="B456" s="166">
        <v>105.0</v>
      </c>
      <c r="C456" s="166">
        <v>105.0</v>
      </c>
      <c r="D456" s="166">
        <v>97.0</v>
      </c>
      <c r="E456" s="166">
        <v>98.0</v>
      </c>
      <c r="F456" s="166">
        <v>98.0</v>
      </c>
      <c r="G456" s="166">
        <v>1.8044E7</v>
      </c>
    </row>
    <row r="457">
      <c r="A457" s="227">
        <v>43230.0</v>
      </c>
      <c r="B457" s="166">
        <v>98.0</v>
      </c>
      <c r="C457" s="166">
        <v>99.0</v>
      </c>
      <c r="D457" s="166">
        <v>96.0</v>
      </c>
      <c r="E457" s="166">
        <v>98.0</v>
      </c>
      <c r="F457" s="166">
        <v>98.0</v>
      </c>
      <c r="G457" s="166">
        <v>8827600.0</v>
      </c>
    </row>
    <row r="458">
      <c r="A458" s="227">
        <v>43322.0</v>
      </c>
      <c r="B458" s="166">
        <v>95.0</v>
      </c>
      <c r="C458" s="166">
        <v>98.0</v>
      </c>
      <c r="D458" s="166">
        <v>95.0</v>
      </c>
      <c r="E458" s="166">
        <v>96.0</v>
      </c>
      <c r="F458" s="166">
        <v>96.0</v>
      </c>
      <c r="G458" s="166">
        <v>4853000.0</v>
      </c>
    </row>
    <row r="459">
      <c r="A459" s="227">
        <v>43353.0</v>
      </c>
      <c r="B459" s="166">
        <v>97.0</v>
      </c>
      <c r="C459" s="166">
        <v>99.0</v>
      </c>
      <c r="D459" s="166">
        <v>96.0</v>
      </c>
      <c r="E459" s="166">
        <v>98.0</v>
      </c>
      <c r="F459" s="166">
        <v>98.0</v>
      </c>
      <c r="G459" s="166">
        <v>8905800.0</v>
      </c>
    </row>
    <row r="460">
      <c r="A460" s="227">
        <v>43383.0</v>
      </c>
      <c r="B460" s="166">
        <v>98.0</v>
      </c>
      <c r="C460" s="166">
        <v>110.0</v>
      </c>
      <c r="D460" s="166">
        <v>98.0</v>
      </c>
      <c r="E460" s="166">
        <v>105.0</v>
      </c>
      <c r="F460" s="166">
        <v>105.0</v>
      </c>
      <c r="G460" s="166">
        <v>6.56449E7</v>
      </c>
    </row>
    <row r="461">
      <c r="A461" s="227">
        <v>43414.0</v>
      </c>
      <c r="B461" s="166">
        <v>105.0</v>
      </c>
      <c r="C461" s="166">
        <v>105.0</v>
      </c>
      <c r="D461" s="166">
        <v>98.0</v>
      </c>
      <c r="E461" s="166">
        <v>98.0</v>
      </c>
      <c r="F461" s="166">
        <v>98.0</v>
      </c>
      <c r="G461" s="166">
        <v>2.12958E7</v>
      </c>
    </row>
    <row r="462">
      <c r="A462" s="227">
        <v>43444.0</v>
      </c>
      <c r="B462" s="166">
        <v>98.0</v>
      </c>
      <c r="C462" s="166">
        <v>101.0</v>
      </c>
      <c r="D462" s="166">
        <v>98.0</v>
      </c>
      <c r="E462" s="166">
        <v>98.0</v>
      </c>
      <c r="F462" s="166">
        <v>98.0</v>
      </c>
      <c r="G462" s="166">
        <v>1.11941E7</v>
      </c>
    </row>
    <row r="463">
      <c r="A463" s="166" t="s">
        <v>1810</v>
      </c>
      <c r="B463" s="166">
        <v>99.0</v>
      </c>
      <c r="C463" s="166">
        <v>100.0</v>
      </c>
      <c r="D463" s="166">
        <v>93.0</v>
      </c>
      <c r="E463" s="166">
        <v>94.0</v>
      </c>
      <c r="F463" s="166">
        <v>94.0</v>
      </c>
      <c r="G463" s="166">
        <v>1.08332E7</v>
      </c>
    </row>
    <row r="464">
      <c r="A464" s="166" t="s">
        <v>1811</v>
      </c>
      <c r="B464" s="166">
        <v>94.0</v>
      </c>
      <c r="C464" s="166">
        <v>97.0</v>
      </c>
      <c r="D464" s="166">
        <v>93.0</v>
      </c>
      <c r="E464" s="166">
        <v>94.0</v>
      </c>
      <c r="F464" s="166">
        <v>94.0</v>
      </c>
      <c r="G464" s="166">
        <v>5272100.0</v>
      </c>
    </row>
    <row r="465">
      <c r="A465" s="166" t="s">
        <v>1812</v>
      </c>
      <c r="B465" s="166">
        <v>95.0</v>
      </c>
      <c r="C465" s="166">
        <v>97.0</v>
      </c>
      <c r="D465" s="166">
        <v>94.0</v>
      </c>
      <c r="E465" s="166">
        <v>95.0</v>
      </c>
      <c r="F465" s="166">
        <v>95.0</v>
      </c>
      <c r="G465" s="166">
        <v>4594000.0</v>
      </c>
    </row>
    <row r="466">
      <c r="A466" s="166" t="s">
        <v>1813</v>
      </c>
      <c r="B466" s="166">
        <v>90.0</v>
      </c>
      <c r="C466" s="166">
        <v>96.0</v>
      </c>
      <c r="D466" s="166">
        <v>90.0</v>
      </c>
      <c r="E466" s="166">
        <v>96.0</v>
      </c>
      <c r="F466" s="166">
        <v>96.0</v>
      </c>
      <c r="G466" s="166">
        <v>5795200.0</v>
      </c>
    </row>
    <row r="467">
      <c r="A467" s="166" t="s">
        <v>1814</v>
      </c>
      <c r="B467" s="166">
        <v>96.0</v>
      </c>
      <c r="C467" s="166">
        <v>98.0</v>
      </c>
      <c r="D467" s="166">
        <v>94.0</v>
      </c>
      <c r="E467" s="166">
        <v>96.0</v>
      </c>
      <c r="F467" s="166">
        <v>96.0</v>
      </c>
      <c r="G467" s="166">
        <v>2630000.0</v>
      </c>
    </row>
    <row r="468">
      <c r="A468" s="166" t="s">
        <v>1815</v>
      </c>
      <c r="B468" s="166">
        <v>98.0</v>
      </c>
      <c r="C468" s="166">
        <v>98.0</v>
      </c>
      <c r="D468" s="166">
        <v>94.0</v>
      </c>
      <c r="E468" s="166">
        <v>96.0</v>
      </c>
      <c r="F468" s="166">
        <v>96.0</v>
      </c>
      <c r="G468" s="166">
        <v>2884200.0</v>
      </c>
    </row>
    <row r="469">
      <c r="A469" s="166" t="s">
        <v>1816</v>
      </c>
      <c r="B469" s="166">
        <v>95.0</v>
      </c>
      <c r="C469" s="166">
        <v>96.0</v>
      </c>
      <c r="D469" s="166">
        <v>93.0</v>
      </c>
      <c r="E469" s="166">
        <v>93.0</v>
      </c>
      <c r="F469" s="166">
        <v>93.0</v>
      </c>
      <c r="G469" s="166">
        <v>4844000.0</v>
      </c>
    </row>
    <row r="470">
      <c r="A470" s="166" t="s">
        <v>1817</v>
      </c>
      <c r="B470" s="166">
        <v>93.0</v>
      </c>
      <c r="C470" s="166">
        <v>94.0</v>
      </c>
      <c r="D470" s="166">
        <v>90.0</v>
      </c>
      <c r="E470" s="166">
        <v>91.0</v>
      </c>
      <c r="F470" s="166">
        <v>91.0</v>
      </c>
      <c r="G470" s="166">
        <v>7624000.0</v>
      </c>
    </row>
    <row r="471">
      <c r="A471" s="166" t="s">
        <v>1818</v>
      </c>
      <c r="B471" s="166">
        <v>91.0</v>
      </c>
      <c r="C471" s="166">
        <v>91.0</v>
      </c>
      <c r="D471" s="166">
        <v>88.0</v>
      </c>
      <c r="E471" s="166">
        <v>90.0</v>
      </c>
      <c r="F471" s="166">
        <v>90.0</v>
      </c>
      <c r="G471" s="166">
        <v>6330100.0</v>
      </c>
    </row>
    <row r="472">
      <c r="A472" s="166" t="s">
        <v>1819</v>
      </c>
      <c r="B472" s="166">
        <v>90.0</v>
      </c>
      <c r="C472" s="166">
        <v>102.0</v>
      </c>
      <c r="D472" s="166">
        <v>90.0</v>
      </c>
      <c r="E472" s="166">
        <v>93.0</v>
      </c>
      <c r="F472" s="166">
        <v>93.0</v>
      </c>
      <c r="G472" s="166">
        <v>5.11442E7</v>
      </c>
    </row>
    <row r="473">
      <c r="A473" s="166" t="s">
        <v>1820</v>
      </c>
      <c r="B473" s="166">
        <v>94.0</v>
      </c>
      <c r="C473" s="166">
        <v>94.0</v>
      </c>
      <c r="D473" s="166">
        <v>90.0</v>
      </c>
      <c r="E473" s="166">
        <v>91.0</v>
      </c>
      <c r="F473" s="166">
        <v>91.0</v>
      </c>
      <c r="G473" s="166">
        <v>6678500.0</v>
      </c>
    </row>
    <row r="474">
      <c r="A474" s="166" t="s">
        <v>1821</v>
      </c>
      <c r="B474" s="166">
        <v>90.0</v>
      </c>
      <c r="C474" s="166">
        <v>92.0</v>
      </c>
      <c r="D474" s="166">
        <v>89.0</v>
      </c>
      <c r="E474" s="166">
        <v>90.0</v>
      </c>
      <c r="F474" s="166">
        <v>90.0</v>
      </c>
      <c r="G474" s="166">
        <v>4661200.0</v>
      </c>
    </row>
    <row r="475">
      <c r="A475" s="166" t="s">
        <v>1822</v>
      </c>
      <c r="B475" s="166">
        <v>91.0</v>
      </c>
      <c r="C475" s="166">
        <v>93.0</v>
      </c>
      <c r="D475" s="166">
        <v>89.0</v>
      </c>
      <c r="E475" s="166">
        <v>90.0</v>
      </c>
      <c r="F475" s="166">
        <v>90.0</v>
      </c>
      <c r="G475" s="166">
        <v>8947800.0</v>
      </c>
    </row>
    <row r="476">
      <c r="A476" s="227">
        <v>43111.0</v>
      </c>
      <c r="B476" s="166">
        <v>90.0</v>
      </c>
      <c r="C476" s="166">
        <v>92.0</v>
      </c>
      <c r="D476" s="166">
        <v>90.0</v>
      </c>
      <c r="E476" s="166">
        <v>91.0</v>
      </c>
      <c r="F476" s="166">
        <v>91.0</v>
      </c>
      <c r="G476" s="166">
        <v>4318500.0</v>
      </c>
    </row>
    <row r="477">
      <c r="A477" s="227">
        <v>43142.0</v>
      </c>
      <c r="B477" s="166">
        <v>91.0</v>
      </c>
      <c r="C477" s="166">
        <v>92.0</v>
      </c>
      <c r="D477" s="166">
        <v>88.0</v>
      </c>
      <c r="E477" s="166">
        <v>89.0</v>
      </c>
      <c r="F477" s="166">
        <v>89.0</v>
      </c>
      <c r="G477" s="166">
        <v>8832000.0</v>
      </c>
    </row>
    <row r="478">
      <c r="A478" s="227">
        <v>43231.0</v>
      </c>
      <c r="B478" s="166">
        <v>89.0</v>
      </c>
      <c r="C478" s="166">
        <v>94.0</v>
      </c>
      <c r="D478" s="166">
        <v>88.0</v>
      </c>
      <c r="E478" s="166">
        <v>90.0</v>
      </c>
      <c r="F478" s="166">
        <v>90.0</v>
      </c>
      <c r="G478" s="166">
        <v>1.4303E7</v>
      </c>
    </row>
    <row r="479">
      <c r="A479" s="227">
        <v>43262.0</v>
      </c>
      <c r="B479" s="166">
        <v>91.0</v>
      </c>
      <c r="C479" s="166">
        <v>92.0</v>
      </c>
      <c r="D479" s="166">
        <v>89.0</v>
      </c>
      <c r="E479" s="166">
        <v>90.0</v>
      </c>
      <c r="F479" s="166">
        <v>90.0</v>
      </c>
      <c r="G479" s="166">
        <v>6051500.0</v>
      </c>
    </row>
    <row r="480">
      <c r="A480" s="227">
        <v>43292.0</v>
      </c>
      <c r="B480" s="166">
        <v>90.0</v>
      </c>
      <c r="C480" s="166">
        <v>91.0</v>
      </c>
      <c r="D480" s="166">
        <v>89.0</v>
      </c>
      <c r="E480" s="166">
        <v>90.0</v>
      </c>
      <c r="F480" s="166">
        <v>90.0</v>
      </c>
      <c r="G480" s="166">
        <v>5040400.0</v>
      </c>
    </row>
    <row r="481">
      <c r="A481" s="227">
        <v>43323.0</v>
      </c>
      <c r="B481" s="166">
        <v>86.0</v>
      </c>
      <c r="C481" s="166">
        <v>91.0</v>
      </c>
      <c r="D481" s="166">
        <v>86.0</v>
      </c>
      <c r="E481" s="166">
        <v>90.0</v>
      </c>
      <c r="F481" s="166">
        <v>90.0</v>
      </c>
      <c r="G481" s="166">
        <v>6317500.0</v>
      </c>
    </row>
    <row r="482">
      <c r="A482" s="227">
        <v>43354.0</v>
      </c>
      <c r="B482" s="166">
        <v>90.0</v>
      </c>
      <c r="C482" s="166">
        <v>91.0</v>
      </c>
      <c r="D482" s="166">
        <v>89.0</v>
      </c>
      <c r="E482" s="166">
        <v>90.0</v>
      </c>
      <c r="F482" s="166">
        <v>90.0</v>
      </c>
      <c r="G482" s="166">
        <v>1817500.0</v>
      </c>
    </row>
    <row r="483">
      <c r="A483" s="227">
        <v>43445.0</v>
      </c>
      <c r="B483" s="166">
        <v>90.0</v>
      </c>
      <c r="C483" s="166">
        <v>92.0</v>
      </c>
      <c r="D483" s="166">
        <v>89.0</v>
      </c>
      <c r="E483" s="166">
        <v>90.0</v>
      </c>
      <c r="F483" s="166">
        <v>90.0</v>
      </c>
      <c r="G483" s="166">
        <v>4449900.0</v>
      </c>
    </row>
    <row r="484">
      <c r="A484" s="166" t="s">
        <v>1823</v>
      </c>
      <c r="B484" s="166">
        <v>90.0</v>
      </c>
      <c r="C484" s="166">
        <v>92.0</v>
      </c>
      <c r="D484" s="166">
        <v>90.0</v>
      </c>
      <c r="E484" s="166">
        <v>90.0</v>
      </c>
      <c r="F484" s="166">
        <v>90.0</v>
      </c>
      <c r="G484" s="166">
        <v>7015900.0</v>
      </c>
    </row>
    <row r="485">
      <c r="A485" s="166" t="s">
        <v>1824</v>
      </c>
      <c r="B485" s="166">
        <v>92.0</v>
      </c>
      <c r="C485" s="166">
        <v>95.0</v>
      </c>
      <c r="D485" s="166">
        <v>90.0</v>
      </c>
      <c r="E485" s="166">
        <v>91.0</v>
      </c>
      <c r="F485" s="166">
        <v>91.0</v>
      </c>
      <c r="G485" s="166">
        <v>2.1308E7</v>
      </c>
    </row>
    <row r="486">
      <c r="A486" s="166" t="s">
        <v>1825</v>
      </c>
      <c r="B486" s="166">
        <v>92.0</v>
      </c>
      <c r="C486" s="166">
        <v>93.0</v>
      </c>
      <c r="D486" s="166">
        <v>89.0</v>
      </c>
      <c r="E486" s="166">
        <v>89.0</v>
      </c>
      <c r="F486" s="166">
        <v>89.0</v>
      </c>
      <c r="G486" s="166">
        <v>9376400.0</v>
      </c>
    </row>
    <row r="487">
      <c r="A487" s="166" t="s">
        <v>1826</v>
      </c>
      <c r="B487" s="166">
        <v>91.0</v>
      </c>
      <c r="C487" s="166">
        <v>96.0</v>
      </c>
      <c r="D487" s="166">
        <v>89.0</v>
      </c>
      <c r="E487" s="166">
        <v>91.0</v>
      </c>
      <c r="F487" s="166">
        <v>91.0</v>
      </c>
      <c r="G487" s="166">
        <v>2.52053E7</v>
      </c>
    </row>
    <row r="488">
      <c r="A488" s="166" t="s">
        <v>1827</v>
      </c>
      <c r="B488" s="166">
        <v>92.0</v>
      </c>
      <c r="C488" s="166">
        <v>95.0</v>
      </c>
      <c r="D488" s="166">
        <v>90.0</v>
      </c>
      <c r="E488" s="166">
        <v>91.0</v>
      </c>
      <c r="F488" s="166">
        <v>91.0</v>
      </c>
      <c r="G488" s="166">
        <v>1.54721E7</v>
      </c>
    </row>
    <row r="489">
      <c r="A489" s="166" t="s">
        <v>1828</v>
      </c>
      <c r="B489" s="166">
        <v>91.0</v>
      </c>
      <c r="C489" s="166">
        <v>91.0</v>
      </c>
      <c r="D489" s="166">
        <v>91.0</v>
      </c>
      <c r="E489" s="166">
        <v>91.0</v>
      </c>
      <c r="F489" s="166">
        <v>91.0</v>
      </c>
      <c r="G489" s="166">
        <v>0.0</v>
      </c>
    </row>
    <row r="490">
      <c r="A490" s="166" t="s">
        <v>1829</v>
      </c>
      <c r="B490" s="166">
        <v>91.0</v>
      </c>
      <c r="C490" s="166">
        <v>92.0</v>
      </c>
      <c r="D490" s="166">
        <v>88.0</v>
      </c>
      <c r="E490" s="166">
        <v>89.0</v>
      </c>
      <c r="F490" s="166">
        <v>89.0</v>
      </c>
      <c r="G490" s="166">
        <v>9013900.0</v>
      </c>
    </row>
    <row r="491">
      <c r="A491" s="166" t="s">
        <v>1830</v>
      </c>
      <c r="B491" s="166">
        <v>89.0</v>
      </c>
      <c r="C491" s="166">
        <v>90.0</v>
      </c>
      <c r="D491" s="166">
        <v>87.0</v>
      </c>
      <c r="E491" s="166">
        <v>87.0</v>
      </c>
      <c r="F491" s="166">
        <v>87.0</v>
      </c>
      <c r="G491" s="166">
        <v>8704500.0</v>
      </c>
    </row>
    <row r="492">
      <c r="A492" s="166" t="s">
        <v>1242</v>
      </c>
      <c r="B492" s="166">
        <v>83.0</v>
      </c>
      <c r="C492" s="166">
        <v>88.0</v>
      </c>
      <c r="D492" s="166">
        <v>83.0</v>
      </c>
      <c r="E492" s="166">
        <v>87.0</v>
      </c>
      <c r="F492" s="166">
        <v>87.0</v>
      </c>
      <c r="G492" s="166">
        <v>2781700.0</v>
      </c>
    </row>
    <row r="493">
      <c r="A493" s="166" t="s">
        <v>1246</v>
      </c>
      <c r="B493" s="166">
        <v>86.0</v>
      </c>
      <c r="C493" s="166">
        <v>88.0</v>
      </c>
      <c r="D493" s="166">
        <v>85.0</v>
      </c>
      <c r="E493" s="166">
        <v>86.0</v>
      </c>
      <c r="F493" s="166">
        <v>86.0</v>
      </c>
      <c r="G493" s="166">
        <v>3759000.0</v>
      </c>
    </row>
    <row r="494">
      <c r="A494" s="166" t="s">
        <v>1250</v>
      </c>
      <c r="B494" s="166">
        <v>85.0</v>
      </c>
      <c r="C494" s="166">
        <v>88.0</v>
      </c>
      <c r="D494" s="166">
        <v>85.0</v>
      </c>
      <c r="E494" s="166">
        <v>85.0</v>
      </c>
      <c r="F494" s="166">
        <v>85.0</v>
      </c>
      <c r="G494" s="166">
        <v>2736200.0</v>
      </c>
    </row>
    <row r="495">
      <c r="A495" s="166" t="s">
        <v>1254</v>
      </c>
      <c r="B495" s="166">
        <v>86.0</v>
      </c>
      <c r="C495" s="166">
        <v>86.0</v>
      </c>
      <c r="D495" s="166">
        <v>84.0</v>
      </c>
      <c r="E495" s="166">
        <v>84.0</v>
      </c>
      <c r="F495" s="166">
        <v>84.0</v>
      </c>
      <c r="G495" s="166">
        <v>5316800.0</v>
      </c>
    </row>
    <row r="496">
      <c r="A496" s="166" t="s">
        <v>1258</v>
      </c>
      <c r="B496" s="166">
        <v>83.0</v>
      </c>
      <c r="C496" s="166">
        <v>87.0</v>
      </c>
      <c r="D496" s="166">
        <v>83.0</v>
      </c>
      <c r="E496" s="166">
        <v>84.0</v>
      </c>
      <c r="F496" s="166">
        <v>84.0</v>
      </c>
      <c r="G496" s="166">
        <v>5698900.0</v>
      </c>
    </row>
    <row r="497">
      <c r="A497" s="166" t="s">
        <v>1262</v>
      </c>
      <c r="B497" s="166">
        <v>84.0</v>
      </c>
      <c r="C497" s="166">
        <v>85.0</v>
      </c>
      <c r="D497" s="166">
        <v>83.0</v>
      </c>
      <c r="E497" s="166">
        <v>83.0</v>
      </c>
      <c r="F497" s="166">
        <v>83.0</v>
      </c>
      <c r="G497" s="166">
        <v>4455700.0</v>
      </c>
    </row>
    <row r="498">
      <c r="A498" s="227">
        <v>43171.0</v>
      </c>
      <c r="B498" s="166">
        <v>79.0</v>
      </c>
      <c r="C498" s="166">
        <v>85.0</v>
      </c>
      <c r="D498" s="166">
        <v>79.0</v>
      </c>
      <c r="E498" s="166">
        <v>83.0</v>
      </c>
      <c r="F498" s="166">
        <v>83.0</v>
      </c>
      <c r="G498" s="166">
        <v>4416400.0</v>
      </c>
    </row>
    <row r="499">
      <c r="A499" s="227">
        <v>43202.0</v>
      </c>
      <c r="B499" s="166">
        <v>84.0</v>
      </c>
      <c r="C499" s="166">
        <v>86.0</v>
      </c>
      <c r="D499" s="166">
        <v>83.0</v>
      </c>
      <c r="E499" s="166">
        <v>85.0</v>
      </c>
      <c r="F499" s="166">
        <v>85.0</v>
      </c>
      <c r="G499" s="166">
        <v>6369300.0</v>
      </c>
    </row>
    <row r="500">
      <c r="A500" s="227">
        <v>43232.0</v>
      </c>
      <c r="B500" s="166">
        <v>84.0</v>
      </c>
      <c r="C500" s="166">
        <v>85.0</v>
      </c>
      <c r="D500" s="166">
        <v>83.0</v>
      </c>
      <c r="E500" s="166">
        <v>84.0</v>
      </c>
      <c r="F500" s="166">
        <v>84.0</v>
      </c>
      <c r="G500" s="166">
        <v>4329100.0</v>
      </c>
    </row>
    <row r="501">
      <c r="A501" s="227">
        <v>43263.0</v>
      </c>
      <c r="B501" s="166">
        <v>80.0</v>
      </c>
      <c r="C501" s="166">
        <v>84.0</v>
      </c>
      <c r="D501" s="166">
        <v>80.0</v>
      </c>
      <c r="E501" s="166">
        <v>83.0</v>
      </c>
      <c r="F501" s="166">
        <v>83.0</v>
      </c>
      <c r="G501" s="166">
        <v>4792900.0</v>
      </c>
    </row>
    <row r="502">
      <c r="A502" s="227">
        <v>43293.0</v>
      </c>
      <c r="B502" s="166">
        <v>83.0</v>
      </c>
      <c r="C502" s="166">
        <v>84.0</v>
      </c>
      <c r="D502" s="166">
        <v>82.0</v>
      </c>
      <c r="E502" s="166">
        <v>83.0</v>
      </c>
      <c r="F502" s="166">
        <v>83.0</v>
      </c>
      <c r="G502" s="166">
        <v>2800800.0</v>
      </c>
    </row>
    <row r="503">
      <c r="A503" s="227">
        <v>43385.0</v>
      </c>
      <c r="B503" s="166">
        <v>83.0</v>
      </c>
      <c r="C503" s="166">
        <v>83.0</v>
      </c>
      <c r="D503" s="166">
        <v>81.0</v>
      </c>
      <c r="E503" s="166">
        <v>81.0</v>
      </c>
      <c r="F503" s="166">
        <v>81.0</v>
      </c>
      <c r="G503" s="166">
        <v>1535700.0</v>
      </c>
    </row>
    <row r="504">
      <c r="A504" s="227">
        <v>43416.0</v>
      </c>
      <c r="B504" s="166">
        <v>82.0</v>
      </c>
      <c r="C504" s="166">
        <v>82.0</v>
      </c>
      <c r="D504" s="166">
        <v>80.0</v>
      </c>
      <c r="E504" s="166">
        <v>80.0</v>
      </c>
      <c r="F504" s="166">
        <v>80.0</v>
      </c>
      <c r="G504" s="166">
        <v>3503100.0</v>
      </c>
    </row>
    <row r="505">
      <c r="A505" s="227">
        <v>43446.0</v>
      </c>
      <c r="B505" s="166">
        <v>81.0</v>
      </c>
      <c r="C505" s="166">
        <v>84.0</v>
      </c>
      <c r="D505" s="166">
        <v>81.0</v>
      </c>
      <c r="E505" s="166">
        <v>83.0</v>
      </c>
      <c r="F505" s="166">
        <v>83.0</v>
      </c>
      <c r="G505" s="166">
        <v>9182900.0</v>
      </c>
    </row>
    <row r="506">
      <c r="A506" s="166" t="s">
        <v>1270</v>
      </c>
      <c r="B506" s="166">
        <v>84.0</v>
      </c>
      <c r="C506" s="166">
        <v>84.0</v>
      </c>
      <c r="D506" s="166">
        <v>82.0</v>
      </c>
      <c r="E506" s="166">
        <v>83.0</v>
      </c>
      <c r="F506" s="166">
        <v>83.0</v>
      </c>
      <c r="G506" s="166">
        <v>4351000.0</v>
      </c>
    </row>
    <row r="507">
      <c r="A507" s="166" t="s">
        <v>1273</v>
      </c>
      <c r="B507" s="166">
        <v>83.0</v>
      </c>
      <c r="C507" s="166">
        <v>85.0</v>
      </c>
      <c r="D507" s="166">
        <v>81.0</v>
      </c>
      <c r="E507" s="166">
        <v>83.0</v>
      </c>
      <c r="F507" s="166">
        <v>83.0</v>
      </c>
      <c r="G507" s="166">
        <v>1.06034E7</v>
      </c>
    </row>
    <row r="508">
      <c r="A508" s="166" t="s">
        <v>1276</v>
      </c>
      <c r="B508" s="166">
        <v>80.0</v>
      </c>
      <c r="C508" s="166">
        <v>84.0</v>
      </c>
      <c r="D508" s="166">
        <v>80.0</v>
      </c>
      <c r="E508" s="166">
        <v>82.0</v>
      </c>
      <c r="F508" s="166">
        <v>82.0</v>
      </c>
      <c r="G508" s="166">
        <v>6398700.0</v>
      </c>
    </row>
    <row r="509">
      <c r="A509" s="166" t="s">
        <v>1280</v>
      </c>
      <c r="B509" s="166">
        <v>78.0</v>
      </c>
      <c r="C509" s="166">
        <v>83.0</v>
      </c>
      <c r="D509" s="166">
        <v>78.0</v>
      </c>
      <c r="E509" s="166">
        <v>81.0</v>
      </c>
      <c r="F509" s="166">
        <v>81.0</v>
      </c>
      <c r="G509" s="166">
        <v>3086200.0</v>
      </c>
    </row>
    <row r="510">
      <c r="A510" s="166" t="s">
        <v>1284</v>
      </c>
      <c r="B510" s="166">
        <v>76.0</v>
      </c>
      <c r="C510" s="166">
        <v>82.0</v>
      </c>
      <c r="D510" s="166">
        <v>76.0</v>
      </c>
      <c r="E510" s="166">
        <v>80.0</v>
      </c>
      <c r="F510" s="166">
        <v>80.0</v>
      </c>
      <c r="G510" s="166">
        <v>5234200.0</v>
      </c>
    </row>
    <row r="511">
      <c r="A511" s="166" t="s">
        <v>1288</v>
      </c>
      <c r="B511" s="166">
        <v>77.0</v>
      </c>
      <c r="C511" s="166">
        <v>86.0</v>
      </c>
      <c r="D511" s="166">
        <v>77.0</v>
      </c>
      <c r="E511" s="166">
        <v>82.0</v>
      </c>
      <c r="F511" s="166">
        <v>82.0</v>
      </c>
      <c r="G511" s="166">
        <v>2.59271E7</v>
      </c>
    </row>
    <row r="512">
      <c r="A512" s="166" t="s">
        <v>1292</v>
      </c>
      <c r="B512" s="166">
        <v>82.0</v>
      </c>
      <c r="C512" s="166">
        <v>85.0</v>
      </c>
      <c r="D512" s="166">
        <v>82.0</v>
      </c>
      <c r="E512" s="166">
        <v>83.0</v>
      </c>
      <c r="F512" s="166">
        <v>83.0</v>
      </c>
      <c r="G512" s="166">
        <v>5551100.0</v>
      </c>
    </row>
    <row r="513">
      <c r="A513" s="166" t="s">
        <v>1296</v>
      </c>
      <c r="B513" s="166">
        <v>83.0</v>
      </c>
      <c r="C513" s="166">
        <v>83.0</v>
      </c>
      <c r="D513" s="166">
        <v>83.0</v>
      </c>
      <c r="E513" s="166">
        <v>83.0</v>
      </c>
      <c r="F513" s="166">
        <v>83.0</v>
      </c>
      <c r="G513" s="166">
        <v>0.0</v>
      </c>
    </row>
    <row r="514">
      <c r="A514" s="166" t="s">
        <v>1300</v>
      </c>
      <c r="B514" s="166">
        <v>83.0</v>
      </c>
      <c r="C514" s="166">
        <v>83.0</v>
      </c>
      <c r="D514" s="166">
        <v>83.0</v>
      </c>
      <c r="E514" s="166">
        <v>83.0</v>
      </c>
      <c r="F514" s="166">
        <v>83.0</v>
      </c>
      <c r="G514" s="166">
        <v>0.0</v>
      </c>
    </row>
    <row r="515">
      <c r="A515" s="166" t="s">
        <v>1304</v>
      </c>
      <c r="B515" s="166">
        <v>83.0</v>
      </c>
      <c r="C515" s="166">
        <v>84.0</v>
      </c>
      <c r="D515" s="166">
        <v>81.0</v>
      </c>
      <c r="E515" s="166">
        <v>84.0</v>
      </c>
      <c r="F515" s="166">
        <v>84.0</v>
      </c>
      <c r="G515" s="166">
        <v>3063000.0</v>
      </c>
    </row>
    <row r="516">
      <c r="A516" s="166" t="s">
        <v>1309</v>
      </c>
      <c r="B516" s="166">
        <v>84.0</v>
      </c>
      <c r="C516" s="166">
        <v>84.0</v>
      </c>
      <c r="D516" s="166">
        <v>82.0</v>
      </c>
      <c r="E516" s="166">
        <v>82.0</v>
      </c>
      <c r="F516" s="166">
        <v>82.0</v>
      </c>
      <c r="G516" s="166">
        <v>1975800.0</v>
      </c>
    </row>
    <row r="517">
      <c r="A517" s="166" t="s">
        <v>1313</v>
      </c>
      <c r="B517" s="166">
        <v>80.0</v>
      </c>
      <c r="C517" s="166">
        <v>84.0</v>
      </c>
      <c r="D517" s="166">
        <v>80.0</v>
      </c>
      <c r="E517" s="166">
        <v>82.0</v>
      </c>
      <c r="F517" s="166">
        <v>82.0</v>
      </c>
      <c r="G517" s="166">
        <v>2623700.0</v>
      </c>
    </row>
    <row r="518">
      <c r="A518" s="166" t="s">
        <v>1317</v>
      </c>
      <c r="B518" s="166">
        <v>82.0</v>
      </c>
      <c r="C518" s="166">
        <v>82.0</v>
      </c>
      <c r="D518" s="166">
        <v>82.0</v>
      </c>
      <c r="E518" s="166">
        <v>82.0</v>
      </c>
      <c r="F518" s="166">
        <v>82.0</v>
      </c>
      <c r="G518" s="166">
        <v>0.0</v>
      </c>
    </row>
    <row r="519">
      <c r="A519" s="227">
        <v>43466.0</v>
      </c>
      <c r="B519" s="166">
        <v>82.0</v>
      </c>
      <c r="C519" s="166">
        <v>82.0</v>
      </c>
      <c r="D519" s="166">
        <v>82.0</v>
      </c>
      <c r="E519" s="166">
        <v>82.0</v>
      </c>
      <c r="F519" s="166">
        <v>82.0</v>
      </c>
      <c r="G519" s="166">
        <v>0.0</v>
      </c>
    </row>
    <row r="520">
      <c r="A520" s="227">
        <v>43497.0</v>
      </c>
      <c r="B520" s="166">
        <v>82.0</v>
      </c>
      <c r="C520" s="166">
        <v>83.0</v>
      </c>
      <c r="D520" s="166">
        <v>81.0</v>
      </c>
      <c r="E520" s="166">
        <v>81.0</v>
      </c>
      <c r="F520" s="166">
        <v>81.0</v>
      </c>
      <c r="G520" s="166">
        <v>2882700.0</v>
      </c>
    </row>
    <row r="521">
      <c r="A521" s="227">
        <v>43525.0</v>
      </c>
      <c r="B521" s="166">
        <v>80.0</v>
      </c>
      <c r="C521" s="166">
        <v>83.0</v>
      </c>
      <c r="D521" s="166">
        <v>80.0</v>
      </c>
      <c r="E521" s="166">
        <v>82.0</v>
      </c>
      <c r="F521" s="166">
        <v>82.0</v>
      </c>
      <c r="G521" s="166">
        <v>2869900.0</v>
      </c>
    </row>
    <row r="522">
      <c r="A522" s="227">
        <v>43556.0</v>
      </c>
      <c r="B522" s="166">
        <v>81.0</v>
      </c>
      <c r="C522" s="166">
        <v>84.0</v>
      </c>
      <c r="D522" s="166">
        <v>81.0</v>
      </c>
      <c r="E522" s="166">
        <v>83.0</v>
      </c>
      <c r="F522" s="166">
        <v>83.0</v>
      </c>
      <c r="G522" s="166">
        <v>3606700.0</v>
      </c>
    </row>
    <row r="523">
      <c r="A523" s="227">
        <v>43647.0</v>
      </c>
      <c r="B523" s="166">
        <v>81.0</v>
      </c>
      <c r="C523" s="166">
        <v>85.0</v>
      </c>
      <c r="D523" s="166">
        <v>81.0</v>
      </c>
      <c r="E523" s="166">
        <v>84.0</v>
      </c>
      <c r="F523" s="166">
        <v>84.0</v>
      </c>
      <c r="G523" s="166">
        <v>4047600.0</v>
      </c>
    </row>
    <row r="524">
      <c r="A524" s="227">
        <v>43678.0</v>
      </c>
      <c r="B524" s="166">
        <v>84.0</v>
      </c>
      <c r="C524" s="166">
        <v>86.0</v>
      </c>
      <c r="D524" s="166">
        <v>83.0</v>
      </c>
      <c r="E524" s="166">
        <v>86.0</v>
      </c>
      <c r="F524" s="166">
        <v>86.0</v>
      </c>
      <c r="G524" s="166">
        <v>9319900.0</v>
      </c>
    </row>
    <row r="525">
      <c r="A525" s="227">
        <v>43709.0</v>
      </c>
      <c r="B525" s="166">
        <v>85.0</v>
      </c>
      <c r="C525" s="166">
        <v>107.0</v>
      </c>
      <c r="D525" s="166">
        <v>85.0</v>
      </c>
      <c r="E525" s="166">
        <v>94.0</v>
      </c>
      <c r="F525" s="166">
        <v>94.0</v>
      </c>
      <c r="G525" s="166" t="s">
        <v>1799</v>
      </c>
    </row>
    <row r="526">
      <c r="A526" s="227">
        <v>43739.0</v>
      </c>
      <c r="B526" s="166">
        <v>94.0</v>
      </c>
      <c r="C526" s="166">
        <v>97.0</v>
      </c>
      <c r="D526" s="166">
        <v>88.0</v>
      </c>
      <c r="E526" s="166">
        <v>89.0</v>
      </c>
      <c r="F526" s="166">
        <v>89.0</v>
      </c>
      <c r="G526" s="166">
        <v>3.3483E7</v>
      </c>
    </row>
    <row r="527">
      <c r="A527" s="227">
        <v>43770.0</v>
      </c>
      <c r="B527" s="166">
        <v>91.0</v>
      </c>
      <c r="C527" s="166">
        <v>93.0</v>
      </c>
      <c r="D527" s="166">
        <v>89.0</v>
      </c>
      <c r="E527" s="166">
        <v>90.0</v>
      </c>
      <c r="F527" s="166">
        <v>90.0</v>
      </c>
      <c r="G527" s="166">
        <v>1.19466E7</v>
      </c>
    </row>
    <row r="528">
      <c r="A528" s="166" t="s">
        <v>1831</v>
      </c>
      <c r="B528" s="166">
        <v>90.0</v>
      </c>
      <c r="C528" s="166">
        <v>106.0</v>
      </c>
      <c r="D528" s="166">
        <v>90.0</v>
      </c>
      <c r="E528" s="166">
        <v>97.0</v>
      </c>
      <c r="F528" s="166">
        <v>97.0</v>
      </c>
      <c r="G528" s="166">
        <v>9.23514E7</v>
      </c>
    </row>
    <row r="529">
      <c r="A529" s="166" t="s">
        <v>1832</v>
      </c>
      <c r="B529" s="166">
        <v>92.0</v>
      </c>
      <c r="C529" s="166">
        <v>102.0</v>
      </c>
      <c r="D529" s="166">
        <v>92.0</v>
      </c>
      <c r="E529" s="166">
        <v>95.0</v>
      </c>
      <c r="F529" s="166">
        <v>95.0</v>
      </c>
      <c r="G529" s="166">
        <v>2.12343E7</v>
      </c>
    </row>
    <row r="530">
      <c r="A530" s="166" t="s">
        <v>1833</v>
      </c>
      <c r="B530" s="166">
        <v>98.0</v>
      </c>
      <c r="C530" s="166">
        <v>112.0</v>
      </c>
      <c r="D530" s="166">
        <v>97.0</v>
      </c>
      <c r="E530" s="166">
        <v>110.0</v>
      </c>
      <c r="F530" s="166">
        <v>110.0</v>
      </c>
      <c r="G530" s="166" t="s">
        <v>1834</v>
      </c>
    </row>
    <row r="531">
      <c r="A531" s="166" t="s">
        <v>1835</v>
      </c>
      <c r="B531" s="166">
        <v>110.0</v>
      </c>
      <c r="C531" s="166">
        <v>111.0</v>
      </c>
      <c r="D531" s="166">
        <v>96.0</v>
      </c>
      <c r="E531" s="166">
        <v>97.0</v>
      </c>
      <c r="F531" s="166">
        <v>97.0</v>
      </c>
      <c r="G531" s="166">
        <v>9.62311E7</v>
      </c>
    </row>
    <row r="532">
      <c r="A532" s="166" t="s">
        <v>1836</v>
      </c>
      <c r="B532" s="166">
        <v>97.0</v>
      </c>
      <c r="C532" s="166">
        <v>98.0</v>
      </c>
      <c r="D532" s="166">
        <v>93.0</v>
      </c>
      <c r="E532" s="166">
        <v>95.0</v>
      </c>
      <c r="F532" s="166">
        <v>95.0</v>
      </c>
      <c r="G532" s="166">
        <v>1.86186E7</v>
      </c>
    </row>
    <row r="533">
      <c r="A533" s="166" t="s">
        <v>1837</v>
      </c>
      <c r="B533" s="166">
        <v>95.0</v>
      </c>
      <c r="C533" s="166">
        <v>96.0</v>
      </c>
      <c r="D533" s="166">
        <v>90.0</v>
      </c>
      <c r="E533" s="166">
        <v>90.0</v>
      </c>
      <c r="F533" s="166">
        <v>90.0</v>
      </c>
      <c r="G533" s="166">
        <v>3.88903E7</v>
      </c>
    </row>
    <row r="534">
      <c r="A534" s="166" t="s">
        <v>1838</v>
      </c>
      <c r="B534" s="166">
        <v>90.0</v>
      </c>
      <c r="C534" s="166">
        <v>94.0</v>
      </c>
      <c r="D534" s="166">
        <v>90.0</v>
      </c>
      <c r="E534" s="166">
        <v>93.0</v>
      </c>
      <c r="F534" s="166">
        <v>93.0</v>
      </c>
      <c r="G534" s="166">
        <v>3.35561E7</v>
      </c>
    </row>
    <row r="535">
      <c r="A535" s="166" t="s">
        <v>1839</v>
      </c>
      <c r="B535" s="166">
        <v>91.0</v>
      </c>
      <c r="C535" s="166">
        <v>102.0</v>
      </c>
      <c r="D535" s="166">
        <v>91.0</v>
      </c>
      <c r="E535" s="166">
        <v>100.0</v>
      </c>
      <c r="F535" s="166">
        <v>100.0</v>
      </c>
      <c r="G535" s="166">
        <v>6.18366E7</v>
      </c>
    </row>
    <row r="536">
      <c r="A536" s="166" t="s">
        <v>1840</v>
      </c>
      <c r="B536" s="166">
        <v>101.0</v>
      </c>
      <c r="C536" s="166">
        <v>104.0</v>
      </c>
      <c r="D536" s="166">
        <v>96.0</v>
      </c>
      <c r="E536" s="166">
        <v>97.0</v>
      </c>
      <c r="F536" s="166">
        <v>97.0</v>
      </c>
      <c r="G536" s="166">
        <v>4.31429E7</v>
      </c>
    </row>
    <row r="537">
      <c r="A537" s="166" t="s">
        <v>1841</v>
      </c>
      <c r="B537" s="166">
        <v>97.0</v>
      </c>
      <c r="C537" s="166">
        <v>100.0</v>
      </c>
      <c r="D537" s="166">
        <v>96.0</v>
      </c>
      <c r="E537" s="166">
        <v>97.0</v>
      </c>
      <c r="F537" s="166">
        <v>97.0</v>
      </c>
      <c r="G537" s="166">
        <v>1.21822E7</v>
      </c>
    </row>
    <row r="538">
      <c r="A538" s="166" t="s">
        <v>1842</v>
      </c>
      <c r="B538" s="166">
        <v>97.0</v>
      </c>
      <c r="C538" s="166">
        <v>97.0</v>
      </c>
      <c r="D538" s="166">
        <v>93.0</v>
      </c>
      <c r="E538" s="166">
        <v>94.0</v>
      </c>
      <c r="F538" s="166">
        <v>94.0</v>
      </c>
      <c r="G538" s="166">
        <v>1.88122E7</v>
      </c>
    </row>
    <row r="539">
      <c r="A539" s="166" t="s">
        <v>1843</v>
      </c>
      <c r="B539" s="166">
        <v>94.0</v>
      </c>
      <c r="C539" s="166">
        <v>99.0</v>
      </c>
      <c r="D539" s="166">
        <v>91.0</v>
      </c>
      <c r="E539" s="166">
        <v>98.0</v>
      </c>
      <c r="F539" s="166">
        <v>98.0</v>
      </c>
      <c r="G539" s="166">
        <v>1.7578E7</v>
      </c>
    </row>
    <row r="540">
      <c r="A540" s="166" t="s">
        <v>1844</v>
      </c>
      <c r="B540" s="166">
        <v>100.0</v>
      </c>
      <c r="C540" s="166">
        <v>103.0</v>
      </c>
      <c r="D540" s="166">
        <v>95.0</v>
      </c>
      <c r="E540" s="166">
        <v>96.0</v>
      </c>
      <c r="F540" s="166">
        <v>96.0</v>
      </c>
      <c r="G540" s="166">
        <v>4.09263E7</v>
      </c>
    </row>
    <row r="541">
      <c r="A541" s="166" t="s">
        <v>1845</v>
      </c>
      <c r="B541" s="166">
        <v>96.0</v>
      </c>
      <c r="C541" s="166">
        <v>98.0</v>
      </c>
      <c r="D541" s="166">
        <v>95.0</v>
      </c>
      <c r="E541" s="166">
        <v>95.0</v>
      </c>
      <c r="F541" s="166">
        <v>95.0</v>
      </c>
      <c r="G541" s="166">
        <v>8072800.0</v>
      </c>
    </row>
    <row r="542">
      <c r="A542" s="227">
        <v>43467.0</v>
      </c>
      <c r="B542" s="166">
        <v>97.0</v>
      </c>
      <c r="C542" s="166">
        <v>97.0</v>
      </c>
      <c r="D542" s="166">
        <v>94.0</v>
      </c>
      <c r="E542" s="166">
        <v>95.0</v>
      </c>
      <c r="F542" s="166">
        <v>95.0</v>
      </c>
      <c r="G542" s="166">
        <v>5181800.0</v>
      </c>
    </row>
    <row r="543">
      <c r="A543" s="227">
        <v>43557.0</v>
      </c>
      <c r="B543" s="166">
        <v>95.0</v>
      </c>
      <c r="C543" s="166">
        <v>96.0</v>
      </c>
      <c r="D543" s="166">
        <v>94.0</v>
      </c>
      <c r="E543" s="166">
        <v>94.0</v>
      </c>
      <c r="F543" s="166">
        <v>94.0</v>
      </c>
      <c r="G543" s="166">
        <v>4741400.0</v>
      </c>
    </row>
    <row r="544">
      <c r="A544" s="227">
        <v>43587.0</v>
      </c>
      <c r="B544" s="166">
        <v>94.0</v>
      </c>
      <c r="C544" s="166">
        <v>94.0</v>
      </c>
      <c r="D544" s="166">
        <v>94.0</v>
      </c>
      <c r="E544" s="166">
        <v>94.0</v>
      </c>
      <c r="F544" s="166">
        <v>94.0</v>
      </c>
      <c r="G544" s="166">
        <v>0.0</v>
      </c>
    </row>
    <row r="545">
      <c r="A545" s="227">
        <v>43618.0</v>
      </c>
      <c r="B545" s="166">
        <v>95.0</v>
      </c>
      <c r="C545" s="166">
        <v>95.0</v>
      </c>
      <c r="D545" s="166">
        <v>93.0</v>
      </c>
      <c r="E545" s="166">
        <v>93.0</v>
      </c>
      <c r="F545" s="166">
        <v>93.0</v>
      </c>
      <c r="G545" s="166">
        <v>5448400.0</v>
      </c>
    </row>
    <row r="546">
      <c r="A546" s="227">
        <v>43648.0</v>
      </c>
      <c r="B546" s="166">
        <v>95.0</v>
      </c>
      <c r="C546" s="166">
        <v>102.0</v>
      </c>
      <c r="D546" s="166">
        <v>93.0</v>
      </c>
      <c r="E546" s="166">
        <v>95.0</v>
      </c>
      <c r="F546" s="166">
        <v>95.0</v>
      </c>
      <c r="G546" s="166">
        <v>5783300.0</v>
      </c>
    </row>
    <row r="547">
      <c r="A547" s="227">
        <v>43679.0</v>
      </c>
      <c r="B547" s="166">
        <v>96.0</v>
      </c>
      <c r="C547" s="166">
        <v>96.0</v>
      </c>
      <c r="D547" s="166">
        <v>93.0</v>
      </c>
      <c r="E547" s="166">
        <v>94.0</v>
      </c>
      <c r="F547" s="166">
        <v>94.0</v>
      </c>
      <c r="G547" s="166">
        <v>6464600.0</v>
      </c>
    </row>
    <row r="548">
      <c r="A548" s="227">
        <v>43771.0</v>
      </c>
      <c r="B548" s="166">
        <v>94.0</v>
      </c>
      <c r="C548" s="166">
        <v>96.0</v>
      </c>
      <c r="D548" s="166">
        <v>93.0</v>
      </c>
      <c r="E548" s="166">
        <v>93.0</v>
      </c>
      <c r="F548" s="166">
        <v>93.0</v>
      </c>
      <c r="G548" s="166">
        <v>1.38109E7</v>
      </c>
    </row>
    <row r="549">
      <c r="A549" s="227">
        <v>43801.0</v>
      </c>
      <c r="B549" s="166">
        <v>95.0</v>
      </c>
      <c r="C549" s="166">
        <v>95.0</v>
      </c>
      <c r="D549" s="166">
        <v>91.0</v>
      </c>
      <c r="E549" s="166">
        <v>92.0</v>
      </c>
      <c r="F549" s="166">
        <v>92.0</v>
      </c>
      <c r="G549" s="166">
        <v>1.13988E7</v>
      </c>
    </row>
    <row r="550">
      <c r="A550" s="166" t="s">
        <v>1846</v>
      </c>
      <c r="B550" s="166">
        <v>93.0</v>
      </c>
      <c r="C550" s="166">
        <v>94.0</v>
      </c>
      <c r="D550" s="166">
        <v>91.0</v>
      </c>
      <c r="E550" s="166">
        <v>92.0</v>
      </c>
      <c r="F550" s="166">
        <v>92.0</v>
      </c>
      <c r="G550" s="166">
        <v>7131700.0</v>
      </c>
    </row>
    <row r="551">
      <c r="A551" s="166" t="s">
        <v>1847</v>
      </c>
      <c r="B551" s="166">
        <v>93.0</v>
      </c>
      <c r="C551" s="166">
        <v>94.0</v>
      </c>
      <c r="D551" s="166">
        <v>90.0</v>
      </c>
      <c r="E551" s="166">
        <v>91.0</v>
      </c>
      <c r="F551" s="166">
        <v>91.0</v>
      </c>
      <c r="G551" s="166">
        <v>8688500.0</v>
      </c>
    </row>
    <row r="552">
      <c r="A552" s="166" t="s">
        <v>1848</v>
      </c>
      <c r="B552" s="166">
        <v>92.0</v>
      </c>
      <c r="C552" s="166">
        <v>93.0</v>
      </c>
      <c r="D552" s="166">
        <v>90.0</v>
      </c>
      <c r="E552" s="166">
        <v>91.0</v>
      </c>
      <c r="F552" s="166">
        <v>91.0</v>
      </c>
      <c r="G552" s="166">
        <v>5176700.0</v>
      </c>
    </row>
    <row r="553">
      <c r="A553" s="166" t="s">
        <v>1849</v>
      </c>
      <c r="B553" s="166">
        <v>92.0</v>
      </c>
      <c r="C553" s="166">
        <v>94.0</v>
      </c>
      <c r="D553" s="166">
        <v>90.0</v>
      </c>
      <c r="E553" s="166">
        <v>91.0</v>
      </c>
      <c r="F553" s="166">
        <v>91.0</v>
      </c>
      <c r="G553" s="166">
        <v>7539200.0</v>
      </c>
    </row>
    <row r="554">
      <c r="A554" s="166" t="s">
        <v>1850</v>
      </c>
      <c r="B554" s="166">
        <v>86.0</v>
      </c>
      <c r="C554" s="166">
        <v>93.0</v>
      </c>
      <c r="D554" s="166">
        <v>86.0</v>
      </c>
      <c r="E554" s="166">
        <v>89.0</v>
      </c>
      <c r="F554" s="166">
        <v>89.0</v>
      </c>
      <c r="G554" s="166">
        <v>7137600.0</v>
      </c>
    </row>
    <row r="555">
      <c r="A555" s="166" t="s">
        <v>1851</v>
      </c>
      <c r="B555" s="166">
        <v>89.0</v>
      </c>
      <c r="C555" s="166">
        <v>94.0</v>
      </c>
      <c r="D555" s="166">
        <v>88.0</v>
      </c>
      <c r="E555" s="166">
        <v>92.0</v>
      </c>
      <c r="F555" s="166">
        <v>92.0</v>
      </c>
      <c r="G555" s="166">
        <v>3.67285E7</v>
      </c>
    </row>
    <row r="556">
      <c r="A556" s="166" t="s">
        <v>1852</v>
      </c>
      <c r="B556" s="166">
        <v>94.0</v>
      </c>
      <c r="C556" s="166">
        <v>95.0</v>
      </c>
      <c r="D556" s="166">
        <v>91.0</v>
      </c>
      <c r="E556" s="166">
        <v>91.0</v>
      </c>
      <c r="F556" s="166">
        <v>91.0</v>
      </c>
      <c r="G556" s="166">
        <v>8159300.0</v>
      </c>
    </row>
    <row r="557">
      <c r="A557" s="166" t="s">
        <v>1853</v>
      </c>
      <c r="B557" s="166">
        <v>92.0</v>
      </c>
      <c r="C557" s="166">
        <v>92.0</v>
      </c>
      <c r="D557" s="166">
        <v>90.0</v>
      </c>
      <c r="E557" s="166">
        <v>90.0</v>
      </c>
      <c r="F557" s="166">
        <v>90.0</v>
      </c>
      <c r="G557" s="166">
        <v>4501200.0</v>
      </c>
    </row>
    <row r="558">
      <c r="A558" s="166" t="s">
        <v>1854</v>
      </c>
      <c r="B558" s="166">
        <v>92.0</v>
      </c>
      <c r="C558" s="166">
        <v>92.0</v>
      </c>
      <c r="D558" s="166">
        <v>88.0</v>
      </c>
      <c r="E558" s="166">
        <v>90.0</v>
      </c>
      <c r="F558" s="166">
        <v>90.0</v>
      </c>
      <c r="G558" s="166">
        <v>7534300.0</v>
      </c>
    </row>
    <row r="559">
      <c r="A559" s="166" t="s">
        <v>1855</v>
      </c>
      <c r="B559" s="166">
        <v>89.0</v>
      </c>
      <c r="C559" s="166">
        <v>91.0</v>
      </c>
      <c r="D559" s="166">
        <v>89.0</v>
      </c>
      <c r="E559" s="166">
        <v>89.0</v>
      </c>
      <c r="F559" s="166">
        <v>89.0</v>
      </c>
      <c r="G559" s="166">
        <v>4680400.0</v>
      </c>
    </row>
    <row r="560">
      <c r="A560" s="166" t="s">
        <v>1856</v>
      </c>
      <c r="B560" s="166">
        <v>92.0</v>
      </c>
      <c r="C560" s="166">
        <v>92.0</v>
      </c>
      <c r="D560" s="166">
        <v>89.0</v>
      </c>
      <c r="E560" s="166">
        <v>90.0</v>
      </c>
      <c r="F560" s="166">
        <v>90.0</v>
      </c>
      <c r="G560" s="166">
        <v>1424500.0</v>
      </c>
    </row>
    <row r="561">
      <c r="A561" s="166" t="s">
        <v>1857</v>
      </c>
      <c r="B561" s="166">
        <v>90.0</v>
      </c>
      <c r="C561" s="166">
        <v>90.0</v>
      </c>
      <c r="D561" s="166">
        <v>88.0</v>
      </c>
      <c r="E561" s="166">
        <v>88.0</v>
      </c>
      <c r="F561" s="166">
        <v>88.0</v>
      </c>
      <c r="G561" s="166">
        <v>3840200.0</v>
      </c>
    </row>
    <row r="562">
      <c r="A562" s="227">
        <v>43468.0</v>
      </c>
      <c r="B562" s="166">
        <v>88.0</v>
      </c>
      <c r="C562" s="166">
        <v>89.0</v>
      </c>
      <c r="D562" s="166">
        <v>88.0</v>
      </c>
      <c r="E562" s="166">
        <v>88.0</v>
      </c>
      <c r="F562" s="166">
        <v>88.0</v>
      </c>
      <c r="G562" s="166">
        <v>3250200.0</v>
      </c>
    </row>
    <row r="563">
      <c r="A563" s="227">
        <v>43558.0</v>
      </c>
      <c r="B563" s="166">
        <v>89.0</v>
      </c>
      <c r="C563" s="166">
        <v>90.0</v>
      </c>
      <c r="D563" s="166">
        <v>88.0</v>
      </c>
      <c r="E563" s="166">
        <v>88.0</v>
      </c>
      <c r="F563" s="166">
        <v>88.0</v>
      </c>
      <c r="G563" s="166">
        <v>4330700.0</v>
      </c>
    </row>
    <row r="564">
      <c r="A564" s="227">
        <v>43588.0</v>
      </c>
      <c r="B564" s="166">
        <v>89.0</v>
      </c>
      <c r="C564" s="166">
        <v>89.0</v>
      </c>
      <c r="D564" s="166">
        <v>87.0</v>
      </c>
      <c r="E564" s="166">
        <v>87.0</v>
      </c>
      <c r="F564" s="166">
        <v>87.0</v>
      </c>
      <c r="G564" s="166">
        <v>4119000.0</v>
      </c>
    </row>
    <row r="565">
      <c r="A565" s="227">
        <v>43619.0</v>
      </c>
      <c r="B565" s="166">
        <v>87.0</v>
      </c>
      <c r="C565" s="166">
        <v>93.0</v>
      </c>
      <c r="D565" s="166">
        <v>86.0</v>
      </c>
      <c r="E565" s="166">
        <v>92.0</v>
      </c>
      <c r="F565" s="166">
        <v>92.0</v>
      </c>
      <c r="G565" s="166">
        <v>3.19447E7</v>
      </c>
    </row>
    <row r="566">
      <c r="A566" s="227">
        <v>43649.0</v>
      </c>
      <c r="B566" s="166">
        <v>92.0</v>
      </c>
      <c r="C566" s="166">
        <v>92.0</v>
      </c>
      <c r="D566" s="166">
        <v>92.0</v>
      </c>
      <c r="E566" s="166">
        <v>92.0</v>
      </c>
      <c r="F566" s="166">
        <v>92.0</v>
      </c>
      <c r="G566" s="166">
        <v>0.0</v>
      </c>
    </row>
    <row r="567">
      <c r="A567" s="227">
        <v>43680.0</v>
      </c>
      <c r="B567" s="166">
        <v>92.0</v>
      </c>
      <c r="C567" s="166">
        <v>93.0</v>
      </c>
      <c r="D567" s="166">
        <v>89.0</v>
      </c>
      <c r="E567" s="166">
        <v>89.0</v>
      </c>
      <c r="F567" s="166">
        <v>89.0</v>
      </c>
      <c r="G567" s="166">
        <v>1.05603E7</v>
      </c>
    </row>
    <row r="568">
      <c r="A568" s="227">
        <v>43772.0</v>
      </c>
      <c r="B568" s="166">
        <v>90.0</v>
      </c>
      <c r="C568" s="166">
        <v>90.0</v>
      </c>
      <c r="D568" s="166">
        <v>86.0</v>
      </c>
      <c r="E568" s="166">
        <v>88.0</v>
      </c>
      <c r="F568" s="166">
        <v>88.0</v>
      </c>
      <c r="G568" s="166">
        <v>5984600.0</v>
      </c>
    </row>
    <row r="569">
      <c r="A569" s="227">
        <v>43802.0</v>
      </c>
      <c r="B569" s="166">
        <v>88.0</v>
      </c>
      <c r="C569" s="166">
        <v>89.0</v>
      </c>
      <c r="D569" s="166">
        <v>86.0</v>
      </c>
      <c r="E569" s="166">
        <v>86.0</v>
      </c>
      <c r="F569" s="166">
        <v>86.0</v>
      </c>
      <c r="G569" s="166">
        <v>4691700.0</v>
      </c>
    </row>
    <row r="570">
      <c r="A570" s="166" t="s">
        <v>1858</v>
      </c>
      <c r="B570" s="166">
        <v>90.0</v>
      </c>
      <c r="C570" s="166">
        <v>90.0</v>
      </c>
      <c r="D570" s="166">
        <v>85.0</v>
      </c>
      <c r="E570" s="166">
        <v>87.0</v>
      </c>
      <c r="F570" s="166">
        <v>87.0</v>
      </c>
      <c r="G570" s="166">
        <v>3279400.0</v>
      </c>
    </row>
    <row r="571">
      <c r="A571" s="166" t="s">
        <v>1859</v>
      </c>
      <c r="B571" s="166">
        <v>89.0</v>
      </c>
      <c r="C571" s="166">
        <v>89.0</v>
      </c>
      <c r="D571" s="166">
        <v>86.0</v>
      </c>
      <c r="E571" s="166">
        <v>87.0</v>
      </c>
      <c r="F571" s="166">
        <v>87.0</v>
      </c>
      <c r="G571" s="166">
        <v>2327800.0</v>
      </c>
    </row>
    <row r="572">
      <c r="A572" s="166" t="s">
        <v>1860</v>
      </c>
      <c r="B572" s="166">
        <v>89.0</v>
      </c>
      <c r="C572" s="166">
        <v>89.0</v>
      </c>
      <c r="D572" s="166">
        <v>86.0</v>
      </c>
      <c r="E572" s="166">
        <v>88.0</v>
      </c>
      <c r="F572" s="166">
        <v>88.0</v>
      </c>
      <c r="G572" s="166">
        <v>3001300.0</v>
      </c>
    </row>
    <row r="573">
      <c r="A573" s="166" t="s">
        <v>1861</v>
      </c>
      <c r="B573" s="166">
        <v>89.0</v>
      </c>
      <c r="C573" s="166">
        <v>89.0</v>
      </c>
      <c r="D573" s="166">
        <v>87.0</v>
      </c>
      <c r="E573" s="166">
        <v>87.0</v>
      </c>
      <c r="F573" s="166">
        <v>87.0</v>
      </c>
      <c r="G573" s="166">
        <v>7209800.0</v>
      </c>
    </row>
    <row r="574">
      <c r="A574" s="166" t="s">
        <v>1862</v>
      </c>
      <c r="B574" s="166">
        <v>88.0</v>
      </c>
      <c r="C574" s="166">
        <v>88.0</v>
      </c>
      <c r="D574" s="166">
        <v>87.0</v>
      </c>
      <c r="E574" s="166">
        <v>87.0</v>
      </c>
      <c r="F574" s="166">
        <v>87.0</v>
      </c>
      <c r="G574" s="166">
        <v>2799400.0</v>
      </c>
    </row>
    <row r="575">
      <c r="A575" s="166" t="s">
        <v>1863</v>
      </c>
      <c r="B575" s="166">
        <v>88.0</v>
      </c>
      <c r="C575" s="166">
        <v>90.0</v>
      </c>
      <c r="D575" s="166">
        <v>87.0</v>
      </c>
      <c r="E575" s="166">
        <v>88.0</v>
      </c>
      <c r="F575" s="166">
        <v>88.0</v>
      </c>
      <c r="G575" s="166">
        <v>5080800.0</v>
      </c>
    </row>
    <row r="576">
      <c r="A576" s="166" t="s">
        <v>1864</v>
      </c>
      <c r="B576" s="166">
        <v>88.0</v>
      </c>
      <c r="C576" s="166">
        <v>88.0</v>
      </c>
      <c r="D576" s="166">
        <v>86.0</v>
      </c>
      <c r="E576" s="166">
        <v>87.0</v>
      </c>
      <c r="F576" s="166">
        <v>87.0</v>
      </c>
      <c r="G576" s="166">
        <v>4276600.0</v>
      </c>
    </row>
    <row r="577">
      <c r="A577" s="166" t="s">
        <v>1865</v>
      </c>
      <c r="B577" s="166">
        <v>87.0</v>
      </c>
      <c r="C577" s="166">
        <v>88.0</v>
      </c>
      <c r="D577" s="166">
        <v>85.0</v>
      </c>
      <c r="E577" s="166">
        <v>86.0</v>
      </c>
      <c r="F577" s="166">
        <v>86.0</v>
      </c>
      <c r="G577" s="166">
        <v>5792500.0</v>
      </c>
    </row>
    <row r="578">
      <c r="A578" s="166" t="s">
        <v>1866</v>
      </c>
      <c r="B578" s="166">
        <v>87.0</v>
      </c>
      <c r="C578" s="166">
        <v>87.0</v>
      </c>
      <c r="D578" s="166">
        <v>84.0</v>
      </c>
      <c r="E578" s="166">
        <v>85.0</v>
      </c>
      <c r="F578" s="166">
        <v>85.0</v>
      </c>
      <c r="G578" s="166">
        <v>3322700.0</v>
      </c>
    </row>
    <row r="579">
      <c r="A579" s="166" t="s">
        <v>1867</v>
      </c>
      <c r="B579" s="166">
        <v>86.0</v>
      </c>
      <c r="C579" s="166">
        <v>87.0</v>
      </c>
      <c r="D579" s="166">
        <v>85.0</v>
      </c>
      <c r="E579" s="166">
        <v>86.0</v>
      </c>
      <c r="F579" s="166">
        <v>86.0</v>
      </c>
      <c r="G579" s="166">
        <v>1459900.0</v>
      </c>
    </row>
    <row r="580">
      <c r="A580" s="166" t="s">
        <v>1868</v>
      </c>
      <c r="B580" s="166">
        <v>85.0</v>
      </c>
      <c r="C580" s="166">
        <v>90.0</v>
      </c>
      <c r="D580" s="166">
        <v>84.0</v>
      </c>
      <c r="E580" s="166">
        <v>86.0</v>
      </c>
      <c r="F580" s="166">
        <v>86.0</v>
      </c>
      <c r="G580" s="166">
        <v>3.53177E7</v>
      </c>
    </row>
    <row r="581">
      <c r="A581" s="166" t="s">
        <v>1869</v>
      </c>
      <c r="B581" s="166">
        <v>89.0</v>
      </c>
      <c r="C581" s="166">
        <v>90.0</v>
      </c>
      <c r="D581" s="166">
        <v>85.0</v>
      </c>
      <c r="E581" s="166">
        <v>86.0</v>
      </c>
      <c r="F581" s="166">
        <v>86.0</v>
      </c>
      <c r="G581" s="166">
        <v>1.5849E7</v>
      </c>
    </row>
    <row r="582">
      <c r="A582" s="166" t="s">
        <v>1870</v>
      </c>
      <c r="B582" s="166">
        <v>88.0</v>
      </c>
      <c r="C582" s="166">
        <v>88.0</v>
      </c>
      <c r="D582" s="166">
        <v>85.0</v>
      </c>
      <c r="E582" s="166">
        <v>86.0</v>
      </c>
      <c r="F582" s="166">
        <v>86.0</v>
      </c>
      <c r="G582" s="166">
        <v>4482500.0</v>
      </c>
    </row>
    <row r="583">
      <c r="A583" s="227">
        <v>43469.0</v>
      </c>
      <c r="B583" s="166">
        <v>88.0</v>
      </c>
      <c r="C583" s="166">
        <v>88.0</v>
      </c>
      <c r="D583" s="166">
        <v>83.0</v>
      </c>
      <c r="E583" s="166">
        <v>84.0</v>
      </c>
      <c r="F583" s="166">
        <v>84.0</v>
      </c>
      <c r="G583" s="166">
        <v>3821300.0</v>
      </c>
    </row>
    <row r="584">
      <c r="A584" s="227">
        <v>43500.0</v>
      </c>
      <c r="B584" s="166">
        <v>87.0</v>
      </c>
      <c r="C584" s="166">
        <v>87.0</v>
      </c>
      <c r="D584" s="166">
        <v>83.0</v>
      </c>
      <c r="E584" s="166">
        <v>85.0</v>
      </c>
      <c r="F584" s="166">
        <v>85.0</v>
      </c>
      <c r="G584" s="166">
        <v>4047700.0</v>
      </c>
    </row>
    <row r="585">
      <c r="A585" s="227">
        <v>43528.0</v>
      </c>
      <c r="B585" s="166">
        <v>85.0</v>
      </c>
      <c r="C585" s="166">
        <v>85.0</v>
      </c>
      <c r="D585" s="166">
        <v>85.0</v>
      </c>
      <c r="E585" s="166">
        <v>85.0</v>
      </c>
      <c r="F585" s="166">
        <v>85.0</v>
      </c>
      <c r="G585" s="166">
        <v>0.0</v>
      </c>
    </row>
    <row r="586">
      <c r="A586" s="227">
        <v>43559.0</v>
      </c>
      <c r="B586" s="166">
        <v>86.0</v>
      </c>
      <c r="C586" s="166">
        <v>86.0</v>
      </c>
      <c r="D586" s="166">
        <v>83.0</v>
      </c>
      <c r="E586" s="166">
        <v>84.0</v>
      </c>
      <c r="F586" s="166">
        <v>84.0</v>
      </c>
      <c r="G586" s="166">
        <v>3654800.0</v>
      </c>
    </row>
    <row r="587">
      <c r="A587" s="227">
        <v>43589.0</v>
      </c>
      <c r="B587" s="166">
        <v>90.0</v>
      </c>
      <c r="C587" s="166">
        <v>90.0</v>
      </c>
      <c r="D587" s="166">
        <v>83.0</v>
      </c>
      <c r="E587" s="166">
        <v>83.0</v>
      </c>
      <c r="F587" s="166">
        <v>83.0</v>
      </c>
      <c r="G587" s="166">
        <v>3986200.0</v>
      </c>
    </row>
    <row r="588">
      <c r="A588" s="227">
        <v>43681.0</v>
      </c>
      <c r="B588" s="166">
        <v>84.0</v>
      </c>
      <c r="C588" s="166">
        <v>84.0</v>
      </c>
      <c r="D588" s="166">
        <v>82.0</v>
      </c>
      <c r="E588" s="166">
        <v>82.0</v>
      </c>
      <c r="F588" s="166">
        <v>82.0</v>
      </c>
      <c r="G588" s="166">
        <v>2643800.0</v>
      </c>
    </row>
    <row r="589">
      <c r="A589" s="227">
        <v>43712.0</v>
      </c>
      <c r="B589" s="166">
        <v>83.0</v>
      </c>
      <c r="C589" s="166">
        <v>87.0</v>
      </c>
      <c r="D589" s="166">
        <v>82.0</v>
      </c>
      <c r="E589" s="166">
        <v>84.0</v>
      </c>
      <c r="F589" s="166">
        <v>84.0</v>
      </c>
      <c r="G589" s="166">
        <v>1.49051E7</v>
      </c>
    </row>
    <row r="590">
      <c r="A590" s="227">
        <v>43742.0</v>
      </c>
      <c r="B590" s="166">
        <v>85.0</v>
      </c>
      <c r="C590" s="166">
        <v>86.0</v>
      </c>
      <c r="D590" s="166">
        <v>83.0</v>
      </c>
      <c r="E590" s="166">
        <v>84.0</v>
      </c>
      <c r="F590" s="166">
        <v>84.0</v>
      </c>
      <c r="G590" s="166">
        <v>3469300.0</v>
      </c>
    </row>
    <row r="591">
      <c r="A591" s="227">
        <v>43773.0</v>
      </c>
      <c r="B591" s="166">
        <v>84.0</v>
      </c>
      <c r="C591" s="166">
        <v>84.0</v>
      </c>
      <c r="D591" s="166">
        <v>82.0</v>
      </c>
      <c r="E591" s="166">
        <v>83.0</v>
      </c>
      <c r="F591" s="166">
        <v>83.0</v>
      </c>
      <c r="G591" s="166">
        <v>4457000.0</v>
      </c>
    </row>
    <row r="592">
      <c r="A592" s="227">
        <v>43803.0</v>
      </c>
      <c r="B592" s="166">
        <v>84.0</v>
      </c>
      <c r="C592" s="166">
        <v>84.0</v>
      </c>
      <c r="D592" s="166">
        <v>82.0</v>
      </c>
      <c r="E592" s="166">
        <v>82.0</v>
      </c>
      <c r="F592" s="166">
        <v>82.0</v>
      </c>
      <c r="G592" s="166">
        <v>1702500.0</v>
      </c>
    </row>
    <row r="593">
      <c r="A593" s="166" t="s">
        <v>1871</v>
      </c>
      <c r="B593" s="166">
        <v>84.0</v>
      </c>
      <c r="C593" s="166">
        <v>84.0</v>
      </c>
      <c r="D593" s="166">
        <v>81.0</v>
      </c>
      <c r="E593" s="166">
        <v>82.0</v>
      </c>
      <c r="F593" s="166">
        <v>82.0</v>
      </c>
      <c r="G593" s="166">
        <v>4965700.0</v>
      </c>
    </row>
    <row r="594">
      <c r="A594" s="166" t="s">
        <v>1872</v>
      </c>
      <c r="B594" s="166">
        <v>83.0</v>
      </c>
      <c r="C594" s="166">
        <v>84.0</v>
      </c>
      <c r="D594" s="166">
        <v>81.0</v>
      </c>
      <c r="E594" s="166">
        <v>83.0</v>
      </c>
      <c r="F594" s="166">
        <v>83.0</v>
      </c>
      <c r="G594" s="166">
        <v>3582100.0</v>
      </c>
    </row>
    <row r="595">
      <c r="A595" s="166" t="s">
        <v>1873</v>
      </c>
      <c r="B595" s="166">
        <v>83.0</v>
      </c>
      <c r="C595" s="166">
        <v>83.0</v>
      </c>
      <c r="D595" s="166">
        <v>83.0</v>
      </c>
      <c r="E595" s="166">
        <v>83.0</v>
      </c>
      <c r="F595" s="166">
        <v>83.0</v>
      </c>
      <c r="G595" s="166">
        <v>0.0</v>
      </c>
    </row>
    <row r="596">
      <c r="A596" s="166" t="s">
        <v>1874</v>
      </c>
      <c r="B596" s="166">
        <v>84.0</v>
      </c>
      <c r="C596" s="166">
        <v>84.0</v>
      </c>
      <c r="D596" s="166">
        <v>82.0</v>
      </c>
      <c r="E596" s="166">
        <v>82.0</v>
      </c>
      <c r="F596" s="166">
        <v>82.0</v>
      </c>
      <c r="G596" s="166">
        <v>4368400.0</v>
      </c>
    </row>
    <row r="597">
      <c r="A597" s="166" t="s">
        <v>1875</v>
      </c>
      <c r="B597" s="166">
        <v>82.0</v>
      </c>
      <c r="C597" s="166">
        <v>82.0</v>
      </c>
      <c r="D597" s="166">
        <v>82.0</v>
      </c>
      <c r="E597" s="166">
        <v>82.0</v>
      </c>
      <c r="F597" s="166">
        <v>82.0</v>
      </c>
      <c r="G597" s="166">
        <v>0.0</v>
      </c>
    </row>
    <row r="598">
      <c r="A598" s="166" t="s">
        <v>1876</v>
      </c>
      <c r="B598" s="166">
        <v>87.0</v>
      </c>
      <c r="C598" s="166">
        <v>87.0</v>
      </c>
      <c r="D598" s="166">
        <v>81.0</v>
      </c>
      <c r="E598" s="166">
        <v>82.0</v>
      </c>
      <c r="F598" s="166">
        <v>82.0</v>
      </c>
      <c r="G598" s="166">
        <v>3498900.0</v>
      </c>
    </row>
    <row r="599">
      <c r="A599" s="166" t="s">
        <v>1877</v>
      </c>
      <c r="B599" s="166">
        <v>84.0</v>
      </c>
      <c r="C599" s="166">
        <v>84.0</v>
      </c>
      <c r="D599" s="166">
        <v>82.0</v>
      </c>
      <c r="E599" s="166">
        <v>83.0</v>
      </c>
      <c r="F599" s="166">
        <v>83.0</v>
      </c>
      <c r="G599" s="166">
        <v>4484000.0</v>
      </c>
    </row>
    <row r="600">
      <c r="A600" s="166" t="s">
        <v>1878</v>
      </c>
      <c r="B600" s="166">
        <v>86.0</v>
      </c>
      <c r="C600" s="166">
        <v>86.0</v>
      </c>
      <c r="D600" s="166">
        <v>81.0</v>
      </c>
      <c r="E600" s="166">
        <v>82.0</v>
      </c>
      <c r="F600" s="166">
        <v>82.0</v>
      </c>
      <c r="G600" s="166">
        <v>2934100.0</v>
      </c>
    </row>
    <row r="601">
      <c r="A601" s="166" t="s">
        <v>1879</v>
      </c>
      <c r="B601" s="166">
        <v>83.0</v>
      </c>
      <c r="C601" s="166">
        <v>83.0</v>
      </c>
      <c r="D601" s="166">
        <v>80.0</v>
      </c>
      <c r="E601" s="166">
        <v>81.0</v>
      </c>
      <c r="F601" s="166">
        <v>81.0</v>
      </c>
      <c r="G601" s="166">
        <v>3953400.0</v>
      </c>
    </row>
    <row r="602">
      <c r="A602" s="166" t="s">
        <v>1880</v>
      </c>
      <c r="B602" s="166">
        <v>83.0</v>
      </c>
      <c r="C602" s="166">
        <v>83.0</v>
      </c>
      <c r="D602" s="166">
        <v>80.0</v>
      </c>
      <c r="E602" s="166">
        <v>81.0</v>
      </c>
      <c r="F602" s="166">
        <v>81.0</v>
      </c>
      <c r="G602" s="166">
        <v>2502000.0</v>
      </c>
    </row>
    <row r="603">
      <c r="A603" s="166" t="s">
        <v>1881</v>
      </c>
      <c r="B603" s="166">
        <v>82.0</v>
      </c>
      <c r="C603" s="166">
        <v>82.0</v>
      </c>
      <c r="D603" s="166">
        <v>80.0</v>
      </c>
      <c r="E603" s="166">
        <v>80.0</v>
      </c>
      <c r="F603" s="166">
        <v>80.0</v>
      </c>
      <c r="G603" s="166">
        <v>1429600.0</v>
      </c>
    </row>
    <row r="604">
      <c r="A604" s="166" t="s">
        <v>1882</v>
      </c>
      <c r="B604" s="166">
        <v>83.0</v>
      </c>
      <c r="C604" s="166">
        <v>83.0</v>
      </c>
      <c r="D604" s="166">
        <v>80.0</v>
      </c>
      <c r="E604" s="166">
        <v>81.0</v>
      </c>
      <c r="F604" s="166">
        <v>81.0</v>
      </c>
      <c r="G604" s="166">
        <v>2328200.0</v>
      </c>
    </row>
    <row r="605">
      <c r="A605" s="227">
        <v>43470.0</v>
      </c>
      <c r="B605" s="166">
        <v>81.0</v>
      </c>
      <c r="C605" s="166">
        <v>81.0</v>
      </c>
      <c r="D605" s="166">
        <v>81.0</v>
      </c>
      <c r="E605" s="166">
        <v>81.0</v>
      </c>
      <c r="F605" s="166">
        <v>81.0</v>
      </c>
      <c r="G605" s="166">
        <v>0.0</v>
      </c>
    </row>
    <row r="606">
      <c r="A606" s="227">
        <v>43501.0</v>
      </c>
      <c r="B606" s="166">
        <v>82.0</v>
      </c>
      <c r="C606" s="166">
        <v>82.0</v>
      </c>
      <c r="D606" s="166">
        <v>79.0</v>
      </c>
      <c r="E606" s="166">
        <v>80.0</v>
      </c>
      <c r="F606" s="166">
        <v>80.0</v>
      </c>
      <c r="G606" s="166">
        <v>6460000.0</v>
      </c>
    </row>
    <row r="607">
      <c r="A607" s="227">
        <v>43529.0</v>
      </c>
      <c r="B607" s="166">
        <v>81.0</v>
      </c>
      <c r="C607" s="166">
        <v>81.0</v>
      </c>
      <c r="D607" s="166">
        <v>78.0</v>
      </c>
      <c r="E607" s="166">
        <v>80.0</v>
      </c>
      <c r="F607" s="166">
        <v>80.0</v>
      </c>
      <c r="G607" s="166">
        <v>2158300.0</v>
      </c>
    </row>
    <row r="608">
      <c r="A608" s="227">
        <v>43621.0</v>
      </c>
      <c r="B608" s="166">
        <v>80.0</v>
      </c>
      <c r="C608" s="166">
        <v>80.0</v>
      </c>
      <c r="D608" s="166">
        <v>77.0</v>
      </c>
      <c r="E608" s="166">
        <v>78.0</v>
      </c>
      <c r="F608" s="166">
        <v>78.0</v>
      </c>
      <c r="G608" s="166">
        <v>3116000.0</v>
      </c>
    </row>
    <row r="609">
      <c r="A609" s="227">
        <v>43651.0</v>
      </c>
      <c r="B609" s="166">
        <v>79.0</v>
      </c>
      <c r="C609" s="166">
        <v>80.0</v>
      </c>
      <c r="D609" s="166">
        <v>77.0</v>
      </c>
      <c r="E609" s="166">
        <v>80.0</v>
      </c>
      <c r="F609" s="166">
        <v>80.0</v>
      </c>
      <c r="G609" s="166">
        <v>2484100.0</v>
      </c>
    </row>
    <row r="610">
      <c r="A610" s="227">
        <v>43682.0</v>
      </c>
      <c r="B610" s="166">
        <v>80.0</v>
      </c>
      <c r="C610" s="166">
        <v>80.0</v>
      </c>
      <c r="D610" s="166">
        <v>78.0</v>
      </c>
      <c r="E610" s="166">
        <v>78.0</v>
      </c>
      <c r="F610" s="166">
        <v>78.0</v>
      </c>
      <c r="G610" s="166">
        <v>1897900.0</v>
      </c>
    </row>
    <row r="611">
      <c r="A611" s="227">
        <v>43713.0</v>
      </c>
      <c r="B611" s="166">
        <v>79.0</v>
      </c>
      <c r="C611" s="166">
        <v>79.0</v>
      </c>
      <c r="D611" s="166">
        <v>77.0</v>
      </c>
      <c r="E611" s="166">
        <v>77.0</v>
      </c>
      <c r="F611" s="166">
        <v>77.0</v>
      </c>
      <c r="G611" s="166">
        <v>3090600.0</v>
      </c>
    </row>
    <row r="612">
      <c r="A612" s="227">
        <v>43743.0</v>
      </c>
      <c r="B612" s="166">
        <v>77.0</v>
      </c>
      <c r="C612" s="166">
        <v>79.0</v>
      </c>
      <c r="D612" s="166">
        <v>76.0</v>
      </c>
      <c r="E612" s="166">
        <v>77.0</v>
      </c>
      <c r="F612" s="166">
        <v>77.0</v>
      </c>
      <c r="G612" s="166">
        <v>2084300.0</v>
      </c>
    </row>
    <row r="613">
      <c r="A613" s="166" t="s">
        <v>1883</v>
      </c>
      <c r="B613" s="166">
        <v>79.0</v>
      </c>
      <c r="C613" s="166">
        <v>79.0</v>
      </c>
      <c r="D613" s="166">
        <v>76.0</v>
      </c>
      <c r="E613" s="166">
        <v>76.0</v>
      </c>
      <c r="F613" s="166">
        <v>76.0</v>
      </c>
      <c r="G613" s="166">
        <v>2657200.0</v>
      </c>
    </row>
    <row r="614">
      <c r="A614" s="166" t="s">
        <v>1884</v>
      </c>
      <c r="B614" s="166">
        <v>77.0</v>
      </c>
      <c r="C614" s="166">
        <v>77.0</v>
      </c>
      <c r="D614" s="166">
        <v>75.0</v>
      </c>
      <c r="E614" s="166">
        <v>76.0</v>
      </c>
      <c r="F614" s="166">
        <v>76.0</v>
      </c>
      <c r="G614" s="166">
        <v>3059800.0</v>
      </c>
    </row>
    <row r="615">
      <c r="A615" s="166" t="s">
        <v>1885</v>
      </c>
      <c r="B615" s="166">
        <v>76.0</v>
      </c>
      <c r="C615" s="166">
        <v>80.0</v>
      </c>
      <c r="D615" s="166">
        <v>75.0</v>
      </c>
      <c r="E615" s="166">
        <v>75.0</v>
      </c>
      <c r="F615" s="166">
        <v>75.0</v>
      </c>
      <c r="G615" s="166">
        <v>4.90124E7</v>
      </c>
    </row>
    <row r="616">
      <c r="A616" s="166" t="s">
        <v>1886</v>
      </c>
      <c r="B616" s="166">
        <v>76.0</v>
      </c>
      <c r="C616" s="166">
        <v>76.0</v>
      </c>
      <c r="D616" s="166">
        <v>71.0</v>
      </c>
      <c r="E616" s="166">
        <v>72.0</v>
      </c>
      <c r="F616" s="166">
        <v>72.0</v>
      </c>
      <c r="G616" s="166">
        <v>5748300.0</v>
      </c>
    </row>
    <row r="617">
      <c r="A617" s="166" t="s">
        <v>1887</v>
      </c>
      <c r="B617" s="166">
        <v>76.0</v>
      </c>
      <c r="C617" s="166">
        <v>76.0</v>
      </c>
      <c r="D617" s="166">
        <v>70.0</v>
      </c>
      <c r="E617" s="166">
        <v>70.0</v>
      </c>
      <c r="F617" s="166">
        <v>70.0</v>
      </c>
      <c r="G617" s="166">
        <v>3956100.0</v>
      </c>
    </row>
    <row r="618">
      <c r="A618" s="166" t="s">
        <v>1888</v>
      </c>
      <c r="B618" s="166">
        <v>71.0</v>
      </c>
      <c r="C618" s="166">
        <v>71.0</v>
      </c>
      <c r="D618" s="166">
        <v>68.0</v>
      </c>
      <c r="E618" s="166">
        <v>69.0</v>
      </c>
      <c r="F618" s="166">
        <v>69.0</v>
      </c>
      <c r="G618" s="166">
        <v>1476900.0</v>
      </c>
    </row>
    <row r="619">
      <c r="A619" s="166" t="s">
        <v>1889</v>
      </c>
      <c r="B619" s="166">
        <v>69.0</v>
      </c>
      <c r="C619" s="166">
        <v>75.0</v>
      </c>
      <c r="D619" s="166">
        <v>69.0</v>
      </c>
      <c r="E619" s="166">
        <v>71.0</v>
      </c>
      <c r="F619" s="166">
        <v>71.0</v>
      </c>
      <c r="G619" s="166">
        <v>1.5449E7</v>
      </c>
    </row>
    <row r="620">
      <c r="A620" s="166" t="s">
        <v>1890</v>
      </c>
      <c r="B620" s="166">
        <v>68.0</v>
      </c>
      <c r="C620" s="166">
        <v>73.0</v>
      </c>
      <c r="D620" s="166">
        <v>68.0</v>
      </c>
      <c r="E620" s="166">
        <v>71.0</v>
      </c>
      <c r="F620" s="166">
        <v>71.0</v>
      </c>
      <c r="G620" s="166">
        <v>1052000.0</v>
      </c>
    </row>
    <row r="621">
      <c r="A621" s="166" t="s">
        <v>1891</v>
      </c>
      <c r="B621" s="166">
        <v>69.0</v>
      </c>
      <c r="C621" s="166">
        <v>76.0</v>
      </c>
      <c r="D621" s="166">
        <v>69.0</v>
      </c>
      <c r="E621" s="166">
        <v>73.0</v>
      </c>
      <c r="F621" s="166">
        <v>73.0</v>
      </c>
      <c r="G621" s="166">
        <v>1.25147E7</v>
      </c>
    </row>
    <row r="622">
      <c r="A622" s="166" t="s">
        <v>1892</v>
      </c>
      <c r="B622" s="166">
        <v>79.0</v>
      </c>
      <c r="C622" s="166">
        <v>79.0</v>
      </c>
      <c r="D622" s="166">
        <v>71.0</v>
      </c>
      <c r="E622" s="166">
        <v>74.0</v>
      </c>
      <c r="F622" s="166">
        <v>74.0</v>
      </c>
      <c r="G622" s="166">
        <v>7284700.0</v>
      </c>
    </row>
    <row r="623">
      <c r="A623" s="166" t="s">
        <v>1893</v>
      </c>
      <c r="B623" s="166">
        <v>72.0</v>
      </c>
      <c r="C623" s="166">
        <v>74.0</v>
      </c>
      <c r="D623" s="166">
        <v>72.0</v>
      </c>
      <c r="E623" s="166">
        <v>73.0</v>
      </c>
      <c r="F623" s="166">
        <v>73.0</v>
      </c>
      <c r="G623" s="166">
        <v>4327500.0</v>
      </c>
    </row>
    <row r="624">
      <c r="A624" s="166" t="s">
        <v>1894</v>
      </c>
      <c r="B624" s="166">
        <v>71.0</v>
      </c>
      <c r="C624" s="166">
        <v>74.0</v>
      </c>
      <c r="D624" s="166">
        <v>71.0</v>
      </c>
      <c r="E624" s="166">
        <v>72.0</v>
      </c>
      <c r="F624" s="166">
        <v>72.0</v>
      </c>
      <c r="G624" s="166">
        <v>2234700.0</v>
      </c>
    </row>
    <row r="625">
      <c r="A625" s="166" t="s">
        <v>1895</v>
      </c>
      <c r="B625" s="166">
        <v>62.0</v>
      </c>
      <c r="C625" s="166">
        <v>74.0</v>
      </c>
      <c r="D625" s="166">
        <v>62.0</v>
      </c>
      <c r="E625" s="166">
        <v>72.0</v>
      </c>
      <c r="F625" s="166">
        <v>72.0</v>
      </c>
      <c r="G625" s="166">
        <v>1751800.0</v>
      </c>
    </row>
    <row r="626">
      <c r="A626" s="166" t="s">
        <v>1896</v>
      </c>
      <c r="B626" s="166">
        <v>72.0</v>
      </c>
      <c r="C626" s="166">
        <v>72.0</v>
      </c>
      <c r="D626" s="166">
        <v>72.0</v>
      </c>
      <c r="E626" s="166">
        <v>72.0</v>
      </c>
      <c r="F626" s="166">
        <v>72.0</v>
      </c>
      <c r="G626" s="166">
        <v>0.0</v>
      </c>
    </row>
    <row r="627">
      <c r="A627" s="166" t="s">
        <v>1897</v>
      </c>
      <c r="B627" s="166">
        <v>72.0</v>
      </c>
      <c r="C627" s="166">
        <v>74.0</v>
      </c>
      <c r="D627" s="166">
        <v>72.0</v>
      </c>
      <c r="E627" s="166">
        <v>73.0</v>
      </c>
      <c r="F627" s="166">
        <v>73.0</v>
      </c>
      <c r="G627" s="166">
        <v>2786900.0</v>
      </c>
    </row>
    <row r="628">
      <c r="A628" s="227">
        <v>43530.0</v>
      </c>
      <c r="B628" s="166">
        <v>73.0</v>
      </c>
      <c r="C628" s="166">
        <v>73.0</v>
      </c>
      <c r="D628" s="166">
        <v>73.0</v>
      </c>
      <c r="E628" s="166">
        <v>73.0</v>
      </c>
      <c r="F628" s="166">
        <v>73.0</v>
      </c>
      <c r="G628" s="166">
        <v>0.0</v>
      </c>
    </row>
    <row r="629">
      <c r="A629" s="227">
        <v>43561.0</v>
      </c>
      <c r="B629" s="166">
        <v>73.0</v>
      </c>
      <c r="C629" s="166">
        <v>73.0</v>
      </c>
      <c r="D629" s="166">
        <v>73.0</v>
      </c>
      <c r="E629" s="166">
        <v>73.0</v>
      </c>
      <c r="F629" s="166">
        <v>73.0</v>
      </c>
      <c r="G629" s="166">
        <v>0.0</v>
      </c>
    </row>
    <row r="630">
      <c r="A630" s="227">
        <v>43591.0</v>
      </c>
      <c r="B630" s="166">
        <v>73.0</v>
      </c>
      <c r="C630" s="166">
        <v>73.0</v>
      </c>
      <c r="D630" s="166">
        <v>73.0</v>
      </c>
      <c r="E630" s="166">
        <v>73.0</v>
      </c>
      <c r="F630" s="166">
        <v>73.0</v>
      </c>
      <c r="G630" s="166">
        <v>0.0</v>
      </c>
    </row>
    <row r="631">
      <c r="A631" s="227">
        <v>43622.0</v>
      </c>
      <c r="B631" s="166">
        <v>73.0</v>
      </c>
      <c r="C631" s="166">
        <v>73.0</v>
      </c>
      <c r="D631" s="166">
        <v>73.0</v>
      </c>
      <c r="E631" s="166">
        <v>73.0</v>
      </c>
      <c r="F631" s="166">
        <v>73.0</v>
      </c>
      <c r="G631" s="166">
        <v>0.0</v>
      </c>
    </row>
    <row r="632">
      <c r="A632" s="227">
        <v>43652.0</v>
      </c>
      <c r="B632" s="166">
        <v>73.0</v>
      </c>
      <c r="C632" s="166">
        <v>73.0</v>
      </c>
      <c r="D632" s="166">
        <v>73.0</v>
      </c>
      <c r="E632" s="166">
        <v>73.0</v>
      </c>
      <c r="F632" s="166">
        <v>73.0</v>
      </c>
      <c r="G632" s="166">
        <v>0.0</v>
      </c>
    </row>
    <row r="633">
      <c r="A633" s="227">
        <v>43744.0</v>
      </c>
      <c r="B633" s="166">
        <v>72.0</v>
      </c>
      <c r="C633" s="166">
        <v>75.0</v>
      </c>
      <c r="D633" s="166">
        <v>72.0</v>
      </c>
      <c r="E633" s="166">
        <v>74.0</v>
      </c>
      <c r="F633" s="166">
        <v>74.0</v>
      </c>
      <c r="G633" s="166">
        <v>1980700.0</v>
      </c>
    </row>
    <row r="634">
      <c r="A634" s="227">
        <v>43775.0</v>
      </c>
      <c r="B634" s="166">
        <v>64.0</v>
      </c>
      <c r="C634" s="166">
        <v>78.0</v>
      </c>
      <c r="D634" s="166">
        <v>64.0</v>
      </c>
      <c r="E634" s="166">
        <v>76.0</v>
      </c>
      <c r="F634" s="166">
        <v>76.0</v>
      </c>
      <c r="G634" s="166">
        <v>1.11132E7</v>
      </c>
    </row>
    <row r="635">
      <c r="A635" s="227">
        <v>43805.0</v>
      </c>
      <c r="B635" s="166">
        <v>76.0</v>
      </c>
      <c r="C635" s="166">
        <v>78.0</v>
      </c>
      <c r="D635" s="166">
        <v>74.0</v>
      </c>
      <c r="E635" s="166">
        <v>78.0</v>
      </c>
      <c r="F635" s="166">
        <v>78.0</v>
      </c>
      <c r="G635" s="166">
        <v>7724200.0</v>
      </c>
    </row>
    <row r="636">
      <c r="A636" s="166" t="s">
        <v>1898</v>
      </c>
      <c r="B636" s="166">
        <v>69.0</v>
      </c>
      <c r="C636" s="166">
        <v>78.0</v>
      </c>
      <c r="D636" s="166">
        <v>69.0</v>
      </c>
      <c r="E636" s="166">
        <v>76.0</v>
      </c>
      <c r="F636" s="166">
        <v>76.0</v>
      </c>
      <c r="G636" s="166">
        <v>3737500.0</v>
      </c>
    </row>
    <row r="637">
      <c r="A637" s="166" t="s">
        <v>1899</v>
      </c>
      <c r="B637" s="166">
        <v>75.0</v>
      </c>
      <c r="C637" s="166">
        <v>78.0</v>
      </c>
      <c r="D637" s="166">
        <v>75.0</v>
      </c>
      <c r="E637" s="166">
        <v>76.0</v>
      </c>
      <c r="F637" s="166">
        <v>76.0</v>
      </c>
      <c r="G637" s="166">
        <v>3513000.0</v>
      </c>
    </row>
    <row r="638">
      <c r="A638" s="166" t="s">
        <v>1900</v>
      </c>
      <c r="B638" s="166">
        <v>66.0</v>
      </c>
      <c r="C638" s="166">
        <v>78.0</v>
      </c>
      <c r="D638" s="166">
        <v>66.0</v>
      </c>
      <c r="E638" s="166">
        <v>76.0</v>
      </c>
      <c r="F638" s="166">
        <v>76.0</v>
      </c>
      <c r="G638" s="166">
        <v>3645500.0</v>
      </c>
    </row>
    <row r="639">
      <c r="A639" s="166" t="s">
        <v>1901</v>
      </c>
      <c r="B639" s="166">
        <v>76.0</v>
      </c>
      <c r="C639" s="166">
        <v>77.0</v>
      </c>
      <c r="D639" s="166">
        <v>73.0</v>
      </c>
      <c r="E639" s="166">
        <v>76.0</v>
      </c>
      <c r="F639" s="166">
        <v>76.0</v>
      </c>
      <c r="G639" s="166">
        <v>1734600.0</v>
      </c>
    </row>
    <row r="640">
      <c r="A640" s="166" t="s">
        <v>1902</v>
      </c>
      <c r="B640" s="1" t="s">
        <v>1583</v>
      </c>
      <c r="C640" s="1" t="s">
        <v>1583</v>
      </c>
      <c r="D640" s="1" t="s">
        <v>1583</v>
      </c>
      <c r="E640" s="1" t="s">
        <v>1583</v>
      </c>
      <c r="F640" s="1" t="s">
        <v>1583</v>
      </c>
      <c r="G640" s="1" t="s">
        <v>1583</v>
      </c>
    </row>
    <row r="641">
      <c r="A641" s="166" t="s">
        <v>1903</v>
      </c>
      <c r="B641" s="166">
        <v>74.0</v>
      </c>
      <c r="C641" s="166">
        <v>77.0</v>
      </c>
      <c r="D641" s="166">
        <v>74.0</v>
      </c>
      <c r="E641" s="166">
        <v>74.0</v>
      </c>
      <c r="F641" s="166">
        <v>74.0</v>
      </c>
      <c r="G641" s="166">
        <v>2072500.0</v>
      </c>
    </row>
    <row r="642">
      <c r="A642" s="166" t="s">
        <v>1904</v>
      </c>
      <c r="B642" s="166">
        <v>65.0</v>
      </c>
      <c r="C642" s="166">
        <v>75.0</v>
      </c>
      <c r="D642" s="166">
        <v>65.0</v>
      </c>
      <c r="E642" s="166">
        <v>75.0</v>
      </c>
      <c r="F642" s="166">
        <v>75.0</v>
      </c>
      <c r="G642" s="166">
        <v>1896100.0</v>
      </c>
    </row>
    <row r="643">
      <c r="A643" s="166" t="s">
        <v>1905</v>
      </c>
      <c r="B643" s="166">
        <v>68.0</v>
      </c>
      <c r="C643" s="166">
        <v>75.0</v>
      </c>
      <c r="D643" s="166">
        <v>68.0</v>
      </c>
      <c r="E643" s="166">
        <v>74.0</v>
      </c>
      <c r="F643" s="166">
        <v>74.0</v>
      </c>
      <c r="G643" s="166">
        <v>884900.0</v>
      </c>
    </row>
    <row r="644">
      <c r="A644" s="166" t="s">
        <v>1906</v>
      </c>
      <c r="B644" s="166">
        <v>73.0</v>
      </c>
      <c r="C644" s="166">
        <v>76.0</v>
      </c>
      <c r="D644" s="166">
        <v>73.0</v>
      </c>
      <c r="E644" s="166">
        <v>74.0</v>
      </c>
      <c r="F644" s="166">
        <v>74.0</v>
      </c>
      <c r="G644" s="166">
        <v>1697800.0</v>
      </c>
    </row>
    <row r="645">
      <c r="A645" s="166" t="s">
        <v>1907</v>
      </c>
      <c r="B645" s="166">
        <v>75.0</v>
      </c>
      <c r="C645" s="166">
        <v>76.0</v>
      </c>
      <c r="D645" s="166">
        <v>74.0</v>
      </c>
      <c r="E645" s="166">
        <v>75.0</v>
      </c>
      <c r="F645" s="166">
        <v>75.0</v>
      </c>
      <c r="G645" s="166">
        <v>2632600.0</v>
      </c>
    </row>
    <row r="646">
      <c r="A646" s="166" t="s">
        <v>1908</v>
      </c>
      <c r="B646" s="166">
        <v>76.0</v>
      </c>
      <c r="C646" s="166">
        <v>76.0</v>
      </c>
      <c r="D646" s="166">
        <v>74.0</v>
      </c>
      <c r="E646" s="166">
        <v>75.0</v>
      </c>
      <c r="F646" s="166">
        <v>75.0</v>
      </c>
      <c r="G646" s="166">
        <v>5456200.0</v>
      </c>
    </row>
    <row r="647">
      <c r="A647" s="166" t="s">
        <v>1909</v>
      </c>
      <c r="B647" s="166">
        <v>76.0</v>
      </c>
      <c r="C647" s="166">
        <v>77.0</v>
      </c>
      <c r="D647" s="166">
        <v>74.0</v>
      </c>
      <c r="E647" s="166">
        <v>74.0</v>
      </c>
      <c r="F647" s="166">
        <v>74.0</v>
      </c>
      <c r="G647" s="166">
        <v>4805600.0</v>
      </c>
    </row>
    <row r="648">
      <c r="A648" s="227">
        <v>43472.0</v>
      </c>
      <c r="B648" s="166">
        <v>75.0</v>
      </c>
      <c r="C648" s="166">
        <v>76.0</v>
      </c>
      <c r="D648" s="166">
        <v>74.0</v>
      </c>
      <c r="E648" s="166">
        <v>75.0</v>
      </c>
      <c r="F648" s="166">
        <v>75.0</v>
      </c>
      <c r="G648" s="166">
        <v>4529900.0</v>
      </c>
    </row>
    <row r="649">
      <c r="A649" s="227">
        <v>43503.0</v>
      </c>
      <c r="B649" s="166">
        <v>76.0</v>
      </c>
      <c r="C649" s="166">
        <v>76.0</v>
      </c>
      <c r="D649" s="166">
        <v>73.0</v>
      </c>
      <c r="E649" s="166">
        <v>74.0</v>
      </c>
      <c r="F649" s="166">
        <v>74.0</v>
      </c>
      <c r="G649" s="166">
        <v>4529300.0</v>
      </c>
    </row>
    <row r="650">
      <c r="A650" s="227">
        <v>43531.0</v>
      </c>
      <c r="B650" s="166">
        <v>76.0</v>
      </c>
      <c r="C650" s="166">
        <v>76.0</v>
      </c>
      <c r="D650" s="166">
        <v>73.0</v>
      </c>
      <c r="E650" s="166">
        <v>73.0</v>
      </c>
      <c r="F650" s="166">
        <v>73.0</v>
      </c>
      <c r="G650" s="166">
        <v>1822700.0</v>
      </c>
    </row>
    <row r="651">
      <c r="A651" s="227">
        <v>43562.0</v>
      </c>
      <c r="B651" s="166">
        <v>76.0</v>
      </c>
      <c r="C651" s="166">
        <v>76.0</v>
      </c>
      <c r="D651" s="166">
        <v>73.0</v>
      </c>
      <c r="E651" s="166">
        <v>74.0</v>
      </c>
      <c r="F651" s="166">
        <v>74.0</v>
      </c>
      <c r="G651" s="166">
        <v>2703300.0</v>
      </c>
    </row>
    <row r="652">
      <c r="A652" s="227">
        <v>43592.0</v>
      </c>
      <c r="B652" s="166">
        <v>73.0</v>
      </c>
      <c r="C652" s="166">
        <v>75.0</v>
      </c>
      <c r="D652" s="166">
        <v>73.0</v>
      </c>
      <c r="E652" s="166">
        <v>74.0</v>
      </c>
      <c r="F652" s="166">
        <v>74.0</v>
      </c>
      <c r="G652" s="166">
        <v>3471800.0</v>
      </c>
    </row>
    <row r="653">
      <c r="A653" s="227">
        <v>43684.0</v>
      </c>
      <c r="B653" s="166">
        <v>74.0</v>
      </c>
      <c r="C653" s="166">
        <v>75.0</v>
      </c>
      <c r="D653" s="166">
        <v>73.0</v>
      </c>
      <c r="E653" s="166">
        <v>74.0</v>
      </c>
      <c r="F653" s="166">
        <v>74.0</v>
      </c>
      <c r="G653" s="166">
        <v>1067600.0</v>
      </c>
    </row>
    <row r="654">
      <c r="A654" s="227">
        <v>43715.0</v>
      </c>
      <c r="B654" s="166">
        <v>75.0</v>
      </c>
      <c r="C654" s="166">
        <v>75.0</v>
      </c>
      <c r="D654" s="166">
        <v>73.0</v>
      </c>
      <c r="E654" s="166">
        <v>73.0</v>
      </c>
      <c r="F654" s="166">
        <v>73.0</v>
      </c>
      <c r="G654" s="166">
        <v>1176500.0</v>
      </c>
    </row>
    <row r="655">
      <c r="A655" s="227">
        <v>43745.0</v>
      </c>
      <c r="B655" s="166">
        <v>73.0</v>
      </c>
      <c r="C655" s="166">
        <v>76.0</v>
      </c>
      <c r="D655" s="166">
        <v>73.0</v>
      </c>
      <c r="E655" s="166">
        <v>75.0</v>
      </c>
      <c r="F655" s="166">
        <v>75.0</v>
      </c>
      <c r="G655" s="166">
        <v>7185600.0</v>
      </c>
    </row>
    <row r="656">
      <c r="A656" s="227">
        <v>43776.0</v>
      </c>
      <c r="B656" s="166">
        <v>75.0</v>
      </c>
      <c r="C656" s="166">
        <v>77.0</v>
      </c>
      <c r="D656" s="166">
        <v>74.0</v>
      </c>
      <c r="E656" s="166">
        <v>75.0</v>
      </c>
      <c r="F656" s="166">
        <v>75.0</v>
      </c>
      <c r="G656" s="166">
        <v>8380900.0</v>
      </c>
    </row>
    <row r="657">
      <c r="A657" s="227">
        <v>43806.0</v>
      </c>
      <c r="B657" s="166">
        <v>75.0</v>
      </c>
      <c r="C657" s="166">
        <v>76.0</v>
      </c>
      <c r="D657" s="166">
        <v>74.0</v>
      </c>
      <c r="E657" s="166">
        <v>75.0</v>
      </c>
      <c r="F657" s="166">
        <v>75.0</v>
      </c>
      <c r="G657" s="166">
        <v>2296400.0</v>
      </c>
    </row>
    <row r="658">
      <c r="A658" s="166" t="s">
        <v>1910</v>
      </c>
      <c r="B658" s="166">
        <v>75.0</v>
      </c>
      <c r="C658" s="166">
        <v>76.0</v>
      </c>
      <c r="D658" s="166">
        <v>74.0</v>
      </c>
      <c r="E658" s="166">
        <v>75.0</v>
      </c>
      <c r="F658" s="166">
        <v>75.0</v>
      </c>
      <c r="G658" s="166">
        <v>1432500.0</v>
      </c>
    </row>
    <row r="659">
      <c r="A659" s="166" t="s">
        <v>1911</v>
      </c>
      <c r="B659" s="166">
        <v>75.0</v>
      </c>
      <c r="C659" s="166">
        <v>75.0</v>
      </c>
      <c r="D659" s="166">
        <v>73.0</v>
      </c>
      <c r="E659" s="166">
        <v>73.0</v>
      </c>
      <c r="F659" s="166">
        <v>73.0</v>
      </c>
      <c r="G659" s="166">
        <v>2575100.0</v>
      </c>
    </row>
    <row r="660">
      <c r="A660" s="166" t="s">
        <v>1912</v>
      </c>
      <c r="B660" s="166">
        <v>73.0</v>
      </c>
      <c r="C660" s="166">
        <v>74.0</v>
      </c>
      <c r="D660" s="166">
        <v>73.0</v>
      </c>
      <c r="E660" s="166">
        <v>74.0</v>
      </c>
      <c r="F660" s="166">
        <v>74.0</v>
      </c>
      <c r="G660" s="166">
        <v>1339200.0</v>
      </c>
    </row>
    <row r="661">
      <c r="A661" s="166" t="s">
        <v>1913</v>
      </c>
      <c r="B661" s="166">
        <v>74.0</v>
      </c>
      <c r="C661" s="166">
        <v>75.0</v>
      </c>
      <c r="D661" s="166">
        <v>73.0</v>
      </c>
      <c r="E661" s="166">
        <v>74.0</v>
      </c>
      <c r="F661" s="166">
        <v>74.0</v>
      </c>
      <c r="G661" s="166">
        <v>905100.0</v>
      </c>
    </row>
    <row r="662">
      <c r="A662" s="166" t="s">
        <v>1914</v>
      </c>
      <c r="B662" s="166">
        <v>74.0</v>
      </c>
      <c r="C662" s="166">
        <v>75.0</v>
      </c>
      <c r="D662" s="166">
        <v>73.0</v>
      </c>
      <c r="E662" s="166">
        <v>74.0</v>
      </c>
      <c r="F662" s="166">
        <v>74.0</v>
      </c>
      <c r="G662" s="166">
        <v>1245800.0</v>
      </c>
    </row>
    <row r="663">
      <c r="A663" s="166" t="s">
        <v>1915</v>
      </c>
      <c r="B663" s="166">
        <v>74.0</v>
      </c>
      <c r="C663" s="166">
        <v>75.0</v>
      </c>
      <c r="D663" s="166">
        <v>73.0</v>
      </c>
      <c r="E663" s="166">
        <v>74.0</v>
      </c>
      <c r="F663" s="166">
        <v>74.0</v>
      </c>
      <c r="G663" s="166">
        <v>929200.0</v>
      </c>
    </row>
    <row r="664">
      <c r="A664" s="166" t="s">
        <v>1916</v>
      </c>
      <c r="B664" s="166">
        <v>72.0</v>
      </c>
      <c r="C664" s="166">
        <v>74.0</v>
      </c>
      <c r="D664" s="166">
        <v>70.0</v>
      </c>
      <c r="E664" s="166">
        <v>74.0</v>
      </c>
      <c r="F664" s="166">
        <v>74.0</v>
      </c>
      <c r="G664" s="166">
        <v>1203100.0</v>
      </c>
    </row>
    <row r="665">
      <c r="A665" s="166" t="s">
        <v>1917</v>
      </c>
      <c r="B665" s="166">
        <v>74.0</v>
      </c>
      <c r="C665" s="166">
        <v>75.0</v>
      </c>
      <c r="D665" s="166">
        <v>73.0</v>
      </c>
      <c r="E665" s="166">
        <v>73.0</v>
      </c>
      <c r="F665" s="166">
        <v>73.0</v>
      </c>
      <c r="G665" s="166">
        <v>1984300.0</v>
      </c>
    </row>
    <row r="666">
      <c r="A666" s="166" t="s">
        <v>1918</v>
      </c>
      <c r="B666" s="166">
        <v>73.0</v>
      </c>
      <c r="C666" s="166">
        <v>74.0</v>
      </c>
      <c r="D666" s="166">
        <v>73.0</v>
      </c>
      <c r="E666" s="166">
        <v>73.0</v>
      </c>
      <c r="F666" s="166">
        <v>73.0</v>
      </c>
      <c r="G666" s="166">
        <v>1685900.0</v>
      </c>
    </row>
    <row r="667">
      <c r="A667" s="166" t="s">
        <v>1919</v>
      </c>
      <c r="B667" s="166">
        <v>73.0</v>
      </c>
      <c r="C667" s="166">
        <v>74.0</v>
      </c>
      <c r="D667" s="166">
        <v>72.0</v>
      </c>
      <c r="E667" s="166">
        <v>73.0</v>
      </c>
      <c r="F667" s="166">
        <v>73.0</v>
      </c>
      <c r="G667" s="166">
        <v>3210800.0</v>
      </c>
    </row>
    <row r="668">
      <c r="A668" s="166" t="s">
        <v>1920</v>
      </c>
      <c r="B668" s="166">
        <v>74.0</v>
      </c>
      <c r="C668" s="166">
        <v>74.0</v>
      </c>
      <c r="D668" s="166">
        <v>72.0</v>
      </c>
      <c r="E668" s="166">
        <v>73.0</v>
      </c>
      <c r="F668" s="166">
        <v>73.0</v>
      </c>
      <c r="G668" s="166">
        <v>1876500.0</v>
      </c>
    </row>
    <row r="669">
      <c r="A669" s="166" t="s">
        <v>1921</v>
      </c>
      <c r="B669" s="166">
        <v>74.0</v>
      </c>
      <c r="C669" s="166">
        <v>74.0</v>
      </c>
      <c r="D669" s="166">
        <v>72.0</v>
      </c>
      <c r="E669" s="166">
        <v>74.0</v>
      </c>
      <c r="F669" s="166">
        <v>74.0</v>
      </c>
      <c r="G669" s="166">
        <v>2321000.0</v>
      </c>
    </row>
    <row r="670">
      <c r="A670" s="166" t="s">
        <v>1922</v>
      </c>
      <c r="B670" s="166">
        <v>74.0</v>
      </c>
      <c r="C670" s="166">
        <v>74.0</v>
      </c>
      <c r="D670" s="166">
        <v>73.0</v>
      </c>
      <c r="E670" s="166">
        <v>74.0</v>
      </c>
      <c r="F670" s="166">
        <v>74.0</v>
      </c>
      <c r="G670" s="166">
        <v>1012500.0</v>
      </c>
    </row>
    <row r="671">
      <c r="A671" s="227">
        <v>43473.0</v>
      </c>
      <c r="B671" s="166">
        <v>74.0</v>
      </c>
      <c r="C671" s="166">
        <v>74.0</v>
      </c>
      <c r="D671" s="166">
        <v>73.0</v>
      </c>
      <c r="E671" s="166">
        <v>73.0</v>
      </c>
      <c r="F671" s="166">
        <v>73.0</v>
      </c>
      <c r="G671" s="166">
        <v>1432900.0</v>
      </c>
    </row>
    <row r="672">
      <c r="A672" s="227">
        <v>43504.0</v>
      </c>
      <c r="B672" s="166">
        <v>74.0</v>
      </c>
      <c r="C672" s="166">
        <v>74.0</v>
      </c>
      <c r="D672" s="166">
        <v>73.0</v>
      </c>
      <c r="E672" s="166">
        <v>73.0</v>
      </c>
      <c r="F672" s="166">
        <v>73.0</v>
      </c>
      <c r="G672" s="166">
        <v>1579400.0</v>
      </c>
    </row>
    <row r="673">
      <c r="A673" s="227">
        <v>43593.0</v>
      </c>
      <c r="B673" s="166">
        <v>73.0</v>
      </c>
      <c r="C673" s="166">
        <v>74.0</v>
      </c>
      <c r="D673" s="166">
        <v>70.0</v>
      </c>
      <c r="E673" s="166">
        <v>72.0</v>
      </c>
      <c r="F673" s="166">
        <v>72.0</v>
      </c>
      <c r="G673" s="166">
        <v>6941700.0</v>
      </c>
    </row>
    <row r="674">
      <c r="A674" s="227">
        <v>43624.0</v>
      </c>
      <c r="B674" s="166">
        <v>72.0</v>
      </c>
      <c r="C674" s="166">
        <v>72.0</v>
      </c>
      <c r="D674" s="166">
        <v>70.0</v>
      </c>
      <c r="E674" s="166">
        <v>71.0</v>
      </c>
      <c r="F674" s="166">
        <v>71.0</v>
      </c>
      <c r="G674" s="166">
        <v>2252200.0</v>
      </c>
    </row>
    <row r="675">
      <c r="A675" s="227">
        <v>43654.0</v>
      </c>
      <c r="B675" s="166">
        <v>71.0</v>
      </c>
      <c r="C675" s="166">
        <v>72.0</v>
      </c>
      <c r="D675" s="166">
        <v>70.0</v>
      </c>
      <c r="E675" s="166">
        <v>71.0</v>
      </c>
      <c r="F675" s="166">
        <v>71.0</v>
      </c>
      <c r="G675" s="166">
        <v>944100.0</v>
      </c>
    </row>
    <row r="676">
      <c r="A676" s="227">
        <v>43685.0</v>
      </c>
      <c r="B676" s="166">
        <v>73.0</v>
      </c>
      <c r="C676" s="166">
        <v>73.0</v>
      </c>
      <c r="D676" s="166">
        <v>71.0</v>
      </c>
      <c r="E676" s="166">
        <v>72.0</v>
      </c>
      <c r="F676" s="166">
        <v>72.0</v>
      </c>
      <c r="G676" s="166">
        <v>1372100.0</v>
      </c>
    </row>
    <row r="677">
      <c r="A677" s="227">
        <v>43716.0</v>
      </c>
      <c r="B677" s="166">
        <v>72.0</v>
      </c>
      <c r="C677" s="166">
        <v>73.0</v>
      </c>
      <c r="D677" s="166">
        <v>71.0</v>
      </c>
      <c r="E677" s="166">
        <v>71.0</v>
      </c>
      <c r="F677" s="166">
        <v>71.0</v>
      </c>
      <c r="G677" s="166">
        <v>765200.0</v>
      </c>
    </row>
    <row r="678">
      <c r="A678" s="227">
        <v>43807.0</v>
      </c>
      <c r="B678" s="166">
        <v>72.0</v>
      </c>
      <c r="C678" s="166">
        <v>72.0</v>
      </c>
      <c r="D678" s="166">
        <v>70.0</v>
      </c>
      <c r="E678" s="166">
        <v>71.0</v>
      </c>
      <c r="F678" s="166">
        <v>71.0</v>
      </c>
      <c r="G678" s="166">
        <v>978400.0</v>
      </c>
    </row>
    <row r="679">
      <c r="A679" s="166" t="s">
        <v>1923</v>
      </c>
      <c r="B679" s="166">
        <v>72.0</v>
      </c>
      <c r="C679" s="166">
        <v>72.0</v>
      </c>
      <c r="D679" s="166">
        <v>70.0</v>
      </c>
      <c r="E679" s="166">
        <v>72.0</v>
      </c>
      <c r="F679" s="166">
        <v>72.0</v>
      </c>
      <c r="G679" s="166">
        <v>3715800.0</v>
      </c>
    </row>
    <row r="680">
      <c r="A680" s="166" t="s">
        <v>1924</v>
      </c>
      <c r="B680" s="166">
        <v>71.0</v>
      </c>
      <c r="C680" s="166">
        <v>72.0</v>
      </c>
      <c r="D680" s="166">
        <v>71.0</v>
      </c>
      <c r="E680" s="166">
        <v>72.0</v>
      </c>
      <c r="F680" s="166">
        <v>72.0</v>
      </c>
      <c r="G680" s="166">
        <v>1641700.0</v>
      </c>
    </row>
    <row r="681">
      <c r="A681" s="166" t="s">
        <v>1925</v>
      </c>
      <c r="B681" s="166">
        <v>71.0</v>
      </c>
      <c r="C681" s="166">
        <v>72.0</v>
      </c>
      <c r="D681" s="166">
        <v>69.0</v>
      </c>
      <c r="E681" s="166">
        <v>71.0</v>
      </c>
      <c r="F681" s="166">
        <v>71.0</v>
      </c>
      <c r="G681" s="166">
        <v>3369200.0</v>
      </c>
    </row>
    <row r="682">
      <c r="A682" s="166" t="s">
        <v>1926</v>
      </c>
      <c r="B682" s="166">
        <v>69.0</v>
      </c>
      <c r="C682" s="166">
        <v>72.0</v>
      </c>
      <c r="D682" s="166">
        <v>69.0</v>
      </c>
      <c r="E682" s="166">
        <v>71.0</v>
      </c>
      <c r="F682" s="166">
        <v>71.0</v>
      </c>
      <c r="G682" s="166">
        <v>1934100.0</v>
      </c>
    </row>
    <row r="683">
      <c r="A683" s="166" t="s">
        <v>1927</v>
      </c>
      <c r="B683" s="166">
        <v>70.0</v>
      </c>
      <c r="C683" s="166">
        <v>75.0</v>
      </c>
      <c r="D683" s="166">
        <v>70.0</v>
      </c>
      <c r="E683" s="166">
        <v>74.0</v>
      </c>
      <c r="F683" s="166">
        <v>74.0</v>
      </c>
      <c r="G683" s="166">
        <v>2.86704E7</v>
      </c>
    </row>
    <row r="684">
      <c r="A684" s="166" t="s">
        <v>1928</v>
      </c>
      <c r="B684" s="166">
        <v>72.0</v>
      </c>
      <c r="C684" s="166">
        <v>75.0</v>
      </c>
      <c r="D684" s="166">
        <v>72.0</v>
      </c>
      <c r="E684" s="166">
        <v>72.0</v>
      </c>
      <c r="F684" s="166">
        <v>72.0</v>
      </c>
      <c r="G684" s="166">
        <v>5170900.0</v>
      </c>
    </row>
    <row r="685">
      <c r="A685" s="166" t="s">
        <v>1929</v>
      </c>
      <c r="B685" s="166">
        <v>71.0</v>
      </c>
      <c r="C685" s="166">
        <v>73.0</v>
      </c>
      <c r="D685" s="166">
        <v>71.0</v>
      </c>
      <c r="E685" s="166">
        <v>72.0</v>
      </c>
      <c r="F685" s="166">
        <v>72.0</v>
      </c>
      <c r="G685" s="166">
        <v>2521700.0</v>
      </c>
    </row>
    <row r="686">
      <c r="A686" s="166" t="s">
        <v>1930</v>
      </c>
      <c r="B686" s="166">
        <v>71.0</v>
      </c>
      <c r="C686" s="166">
        <v>73.0</v>
      </c>
      <c r="D686" s="166">
        <v>71.0</v>
      </c>
      <c r="E686" s="166">
        <v>71.0</v>
      </c>
      <c r="F686" s="166">
        <v>71.0</v>
      </c>
      <c r="G686" s="166">
        <v>5455500.0</v>
      </c>
    </row>
    <row r="687">
      <c r="A687" s="166" t="s">
        <v>1931</v>
      </c>
      <c r="B687" s="166">
        <v>71.0</v>
      </c>
      <c r="C687" s="166">
        <v>72.0</v>
      </c>
      <c r="D687" s="166">
        <v>70.0</v>
      </c>
      <c r="E687" s="166">
        <v>70.0</v>
      </c>
      <c r="F687" s="166">
        <v>70.0</v>
      </c>
      <c r="G687" s="166">
        <v>2543000.0</v>
      </c>
    </row>
    <row r="688">
      <c r="A688" s="166" t="s">
        <v>1932</v>
      </c>
      <c r="B688" s="166">
        <v>70.0</v>
      </c>
      <c r="C688" s="166">
        <v>71.0</v>
      </c>
      <c r="D688" s="166">
        <v>70.0</v>
      </c>
      <c r="E688" s="166">
        <v>70.0</v>
      </c>
      <c r="F688" s="166">
        <v>70.0</v>
      </c>
      <c r="G688" s="166">
        <v>1214000.0</v>
      </c>
    </row>
    <row r="689">
      <c r="A689" s="166" t="s">
        <v>1933</v>
      </c>
      <c r="B689" s="166">
        <v>71.0</v>
      </c>
      <c r="C689" s="166">
        <v>72.0</v>
      </c>
      <c r="D689" s="166">
        <v>70.0</v>
      </c>
      <c r="E689" s="166">
        <v>71.0</v>
      </c>
      <c r="F689" s="166">
        <v>71.0</v>
      </c>
      <c r="G689" s="166">
        <v>1396200.0</v>
      </c>
    </row>
    <row r="690">
      <c r="A690" s="166" t="s">
        <v>1934</v>
      </c>
      <c r="B690" s="166">
        <v>71.0</v>
      </c>
      <c r="C690" s="166">
        <v>71.0</v>
      </c>
      <c r="D690" s="166">
        <v>70.0</v>
      </c>
      <c r="E690" s="166">
        <v>70.0</v>
      </c>
      <c r="F690" s="166">
        <v>70.0</v>
      </c>
      <c r="G690" s="166">
        <v>1268300.0</v>
      </c>
    </row>
    <row r="691">
      <c r="A691" s="166" t="s">
        <v>1935</v>
      </c>
      <c r="B691" s="166">
        <v>70.0</v>
      </c>
      <c r="C691" s="166">
        <v>75.0</v>
      </c>
      <c r="D691" s="166">
        <v>70.0</v>
      </c>
      <c r="E691" s="166">
        <v>73.0</v>
      </c>
      <c r="F691" s="166">
        <v>73.0</v>
      </c>
      <c r="G691" s="166">
        <v>9745700.0</v>
      </c>
    </row>
    <row r="692">
      <c r="A692" s="166" t="s">
        <v>1936</v>
      </c>
      <c r="B692" s="166">
        <v>76.0</v>
      </c>
      <c r="C692" s="166">
        <v>79.0</v>
      </c>
      <c r="D692" s="166">
        <v>71.0</v>
      </c>
      <c r="E692" s="166">
        <v>71.0</v>
      </c>
      <c r="F692" s="166">
        <v>71.0</v>
      </c>
      <c r="G692" s="166">
        <v>4.39218E7</v>
      </c>
    </row>
    <row r="693">
      <c r="A693" s="227">
        <v>43505.0</v>
      </c>
      <c r="B693" s="166">
        <v>70.0</v>
      </c>
      <c r="C693" s="166">
        <v>73.0</v>
      </c>
      <c r="D693" s="166">
        <v>70.0</v>
      </c>
      <c r="E693" s="166">
        <v>71.0</v>
      </c>
      <c r="F693" s="166">
        <v>71.0</v>
      </c>
      <c r="G693" s="166">
        <v>3691700.0</v>
      </c>
    </row>
    <row r="694">
      <c r="A694" s="227">
        <v>43533.0</v>
      </c>
      <c r="B694" s="166">
        <v>71.0</v>
      </c>
      <c r="C694" s="166">
        <v>72.0</v>
      </c>
      <c r="D694" s="166">
        <v>70.0</v>
      </c>
      <c r="E694" s="166">
        <v>71.0</v>
      </c>
      <c r="F694" s="166">
        <v>71.0</v>
      </c>
      <c r="G694" s="166">
        <v>5164900.0</v>
      </c>
    </row>
    <row r="695">
      <c r="A695" s="227">
        <v>43564.0</v>
      </c>
      <c r="B695" s="166">
        <v>70.0</v>
      </c>
      <c r="C695" s="166">
        <v>72.0</v>
      </c>
      <c r="D695" s="166">
        <v>70.0</v>
      </c>
      <c r="E695" s="166">
        <v>71.0</v>
      </c>
      <c r="F695" s="166">
        <v>71.0</v>
      </c>
      <c r="G695" s="166">
        <v>4074800.0</v>
      </c>
    </row>
    <row r="696">
      <c r="A696" s="227">
        <v>43594.0</v>
      </c>
      <c r="B696" s="166">
        <v>71.0</v>
      </c>
      <c r="C696" s="166">
        <v>72.0</v>
      </c>
      <c r="D696" s="166">
        <v>70.0</v>
      </c>
      <c r="E696" s="166">
        <v>71.0</v>
      </c>
      <c r="F696" s="166">
        <v>71.0</v>
      </c>
      <c r="G696" s="166">
        <v>3837900.0</v>
      </c>
    </row>
    <row r="697">
      <c r="A697" s="227">
        <v>43625.0</v>
      </c>
      <c r="B697" s="166">
        <v>72.0</v>
      </c>
      <c r="C697" s="166">
        <v>72.0</v>
      </c>
      <c r="D697" s="166">
        <v>69.0</v>
      </c>
      <c r="E697" s="166">
        <v>70.0</v>
      </c>
      <c r="F697" s="166">
        <v>70.0</v>
      </c>
      <c r="G697" s="166">
        <v>1.56014E7</v>
      </c>
    </row>
    <row r="698">
      <c r="A698" s="227">
        <v>43717.0</v>
      </c>
      <c r="B698" s="166">
        <v>70.0</v>
      </c>
      <c r="C698" s="166">
        <v>71.0</v>
      </c>
      <c r="D698" s="166">
        <v>69.0</v>
      </c>
      <c r="E698" s="166">
        <v>70.0</v>
      </c>
      <c r="F698" s="166">
        <v>70.0</v>
      </c>
      <c r="G698" s="166">
        <v>6900400.0</v>
      </c>
    </row>
    <row r="699">
      <c r="A699" s="227">
        <v>43747.0</v>
      </c>
      <c r="B699" s="166">
        <v>69.0</v>
      </c>
      <c r="C699" s="166">
        <v>71.0</v>
      </c>
      <c r="D699" s="166">
        <v>69.0</v>
      </c>
      <c r="E699" s="166">
        <v>69.0</v>
      </c>
      <c r="F699" s="166">
        <v>69.0</v>
      </c>
      <c r="G699" s="166">
        <v>3601900.0</v>
      </c>
    </row>
    <row r="700">
      <c r="A700" s="227">
        <v>43778.0</v>
      </c>
      <c r="B700" s="166">
        <v>69.0</v>
      </c>
      <c r="C700" s="166">
        <v>72.0</v>
      </c>
      <c r="D700" s="166">
        <v>69.0</v>
      </c>
      <c r="E700" s="166">
        <v>71.0</v>
      </c>
      <c r="F700" s="166">
        <v>71.0</v>
      </c>
      <c r="G700" s="166">
        <v>5027700.0</v>
      </c>
    </row>
    <row r="701">
      <c r="A701" s="227">
        <v>43808.0</v>
      </c>
      <c r="B701" s="166">
        <v>71.0</v>
      </c>
      <c r="C701" s="166">
        <v>72.0</v>
      </c>
      <c r="D701" s="166">
        <v>70.0</v>
      </c>
      <c r="E701" s="166">
        <v>71.0</v>
      </c>
      <c r="F701" s="166">
        <v>71.0</v>
      </c>
      <c r="G701" s="166">
        <v>1891400.0</v>
      </c>
    </row>
    <row r="702">
      <c r="A702" s="166" t="s">
        <v>1937</v>
      </c>
      <c r="B702" s="166">
        <v>61.0</v>
      </c>
      <c r="C702" s="166">
        <v>75.0</v>
      </c>
      <c r="D702" s="166">
        <v>61.0</v>
      </c>
      <c r="E702" s="166">
        <v>72.0</v>
      </c>
      <c r="F702" s="166">
        <v>72.0</v>
      </c>
      <c r="G702" s="166">
        <v>9077600.0</v>
      </c>
    </row>
    <row r="703">
      <c r="A703" s="166" t="s">
        <v>1938</v>
      </c>
      <c r="B703" s="166">
        <v>72.0</v>
      </c>
      <c r="C703" s="166">
        <v>73.0</v>
      </c>
      <c r="D703" s="166">
        <v>70.0</v>
      </c>
      <c r="E703" s="166">
        <v>70.0</v>
      </c>
      <c r="F703" s="166">
        <v>70.0</v>
      </c>
      <c r="G703" s="166">
        <v>7276600.0</v>
      </c>
    </row>
    <row r="704">
      <c r="A704" s="166" t="s">
        <v>1939</v>
      </c>
      <c r="B704" s="166">
        <v>71.0</v>
      </c>
      <c r="C704" s="166">
        <v>73.0</v>
      </c>
      <c r="D704" s="166">
        <v>70.0</v>
      </c>
      <c r="E704" s="166">
        <v>70.0</v>
      </c>
      <c r="F704" s="166">
        <v>70.0</v>
      </c>
      <c r="G704" s="166">
        <v>1.33837E7</v>
      </c>
    </row>
    <row r="705">
      <c r="A705" s="166" t="s">
        <v>1940</v>
      </c>
      <c r="B705" s="166">
        <v>71.0</v>
      </c>
      <c r="C705" s="166">
        <v>73.0</v>
      </c>
      <c r="D705" s="166">
        <v>70.0</v>
      </c>
      <c r="E705" s="166">
        <v>70.0</v>
      </c>
      <c r="F705" s="166">
        <v>70.0</v>
      </c>
      <c r="G705" s="166">
        <v>4252800.0</v>
      </c>
    </row>
    <row r="706">
      <c r="A706" s="166" t="s">
        <v>1941</v>
      </c>
      <c r="B706" s="166">
        <v>71.0</v>
      </c>
      <c r="C706" s="166">
        <v>71.0</v>
      </c>
      <c r="D706" s="166">
        <v>70.0</v>
      </c>
      <c r="E706" s="166">
        <v>71.0</v>
      </c>
      <c r="F706" s="166">
        <v>71.0</v>
      </c>
      <c r="G706" s="166">
        <v>2445200.0</v>
      </c>
    </row>
    <row r="707">
      <c r="A707" s="166" t="s">
        <v>1942</v>
      </c>
      <c r="B707" s="166">
        <v>70.0</v>
      </c>
      <c r="C707" s="166">
        <v>71.0</v>
      </c>
      <c r="D707" s="166">
        <v>69.0</v>
      </c>
      <c r="E707" s="166">
        <v>71.0</v>
      </c>
      <c r="F707" s="166">
        <v>71.0</v>
      </c>
      <c r="G707" s="166">
        <v>3098000.0</v>
      </c>
    </row>
    <row r="708">
      <c r="A708" s="166" t="s">
        <v>1943</v>
      </c>
      <c r="B708" s="166">
        <v>71.0</v>
      </c>
      <c r="C708" s="166">
        <v>71.0</v>
      </c>
      <c r="D708" s="166">
        <v>69.0</v>
      </c>
      <c r="E708" s="166">
        <v>70.0</v>
      </c>
      <c r="F708" s="166">
        <v>70.0</v>
      </c>
      <c r="G708" s="166">
        <v>2312000.0</v>
      </c>
    </row>
    <row r="709">
      <c r="A709" s="166" t="s">
        <v>1944</v>
      </c>
      <c r="B709" s="166">
        <v>71.0</v>
      </c>
      <c r="C709" s="166">
        <v>71.0</v>
      </c>
      <c r="D709" s="166">
        <v>68.0</v>
      </c>
      <c r="E709" s="166">
        <v>68.0</v>
      </c>
      <c r="F709" s="166">
        <v>68.0</v>
      </c>
      <c r="G709" s="166">
        <v>2517000.0</v>
      </c>
    </row>
    <row r="710">
      <c r="A710" s="166" t="s">
        <v>1945</v>
      </c>
      <c r="B710" s="166">
        <v>69.0</v>
      </c>
      <c r="C710" s="166">
        <v>70.0</v>
      </c>
      <c r="D710" s="166">
        <v>68.0</v>
      </c>
      <c r="E710" s="166">
        <v>70.0</v>
      </c>
      <c r="F710" s="166">
        <v>70.0</v>
      </c>
      <c r="G710" s="166">
        <v>2153300.0</v>
      </c>
    </row>
    <row r="711">
      <c r="A711" s="166" t="s">
        <v>1946</v>
      </c>
      <c r="B711" s="166">
        <v>70.0</v>
      </c>
      <c r="C711" s="166">
        <v>70.0</v>
      </c>
      <c r="D711" s="166">
        <v>68.0</v>
      </c>
      <c r="E711" s="166">
        <v>70.0</v>
      </c>
      <c r="F711" s="166">
        <v>70.0</v>
      </c>
      <c r="G711" s="166">
        <v>2116700.0</v>
      </c>
    </row>
    <row r="712">
      <c r="A712" s="166" t="s">
        <v>1947</v>
      </c>
      <c r="B712" s="166">
        <v>70.0</v>
      </c>
      <c r="C712" s="166">
        <v>70.0</v>
      </c>
      <c r="D712" s="166">
        <v>68.0</v>
      </c>
      <c r="E712" s="166">
        <v>70.0</v>
      </c>
      <c r="F712" s="166">
        <v>70.0</v>
      </c>
      <c r="G712" s="166">
        <v>796700.0</v>
      </c>
    </row>
    <row r="713">
      <c r="A713" s="166" t="s">
        <v>1948</v>
      </c>
      <c r="B713" s="166">
        <v>68.0</v>
      </c>
      <c r="C713" s="166">
        <v>70.0</v>
      </c>
      <c r="D713" s="166">
        <v>68.0</v>
      </c>
      <c r="E713" s="166">
        <v>70.0</v>
      </c>
      <c r="F713" s="166">
        <v>70.0</v>
      </c>
      <c r="G713" s="166">
        <v>1448600.0</v>
      </c>
    </row>
    <row r="714">
      <c r="A714" s="227">
        <v>43475.0</v>
      </c>
      <c r="B714" s="166">
        <v>68.0</v>
      </c>
      <c r="C714" s="166">
        <v>70.0</v>
      </c>
      <c r="D714" s="166">
        <v>68.0</v>
      </c>
      <c r="E714" s="166">
        <v>69.0</v>
      </c>
      <c r="F714" s="166">
        <v>69.0</v>
      </c>
      <c r="G714" s="166">
        <v>1214600.0</v>
      </c>
    </row>
    <row r="715">
      <c r="A715" s="227">
        <v>43506.0</v>
      </c>
      <c r="B715" s="166">
        <v>68.0</v>
      </c>
      <c r="C715" s="166">
        <v>71.0</v>
      </c>
      <c r="D715" s="166">
        <v>68.0</v>
      </c>
      <c r="E715" s="166">
        <v>69.0</v>
      </c>
      <c r="F715" s="166">
        <v>69.0</v>
      </c>
      <c r="G715" s="166">
        <v>2090600.0</v>
      </c>
    </row>
    <row r="716">
      <c r="A716" s="227">
        <v>43534.0</v>
      </c>
      <c r="B716" s="166">
        <v>69.0</v>
      </c>
      <c r="C716" s="166">
        <v>69.0</v>
      </c>
      <c r="D716" s="166">
        <v>67.0</v>
      </c>
      <c r="E716" s="166">
        <v>68.0</v>
      </c>
      <c r="F716" s="166">
        <v>68.0</v>
      </c>
      <c r="G716" s="166">
        <v>3305900.0</v>
      </c>
    </row>
    <row r="717">
      <c r="A717" s="227">
        <v>43565.0</v>
      </c>
      <c r="B717" s="166">
        <v>68.0</v>
      </c>
      <c r="C717" s="166">
        <v>69.0</v>
      </c>
      <c r="D717" s="166">
        <v>66.0</v>
      </c>
      <c r="E717" s="166">
        <v>67.0</v>
      </c>
      <c r="F717" s="166">
        <v>67.0</v>
      </c>
      <c r="G717" s="166">
        <v>5923200.0</v>
      </c>
    </row>
    <row r="718">
      <c r="A718" s="227">
        <v>43656.0</v>
      </c>
      <c r="B718" s="166">
        <v>65.0</v>
      </c>
      <c r="C718" s="166">
        <v>68.0</v>
      </c>
      <c r="D718" s="166">
        <v>65.0</v>
      </c>
      <c r="E718" s="166">
        <v>66.0</v>
      </c>
      <c r="F718" s="166">
        <v>66.0</v>
      </c>
      <c r="G718" s="166">
        <v>1771100.0</v>
      </c>
    </row>
    <row r="719">
      <c r="A719" s="227">
        <v>43687.0</v>
      </c>
      <c r="B719" s="166">
        <v>67.0</v>
      </c>
      <c r="C719" s="166">
        <v>67.0</v>
      </c>
      <c r="D719" s="166">
        <v>64.0</v>
      </c>
      <c r="E719" s="166">
        <v>66.0</v>
      </c>
      <c r="F719" s="166">
        <v>66.0</v>
      </c>
      <c r="G719" s="166">
        <v>4917900.0</v>
      </c>
    </row>
    <row r="720">
      <c r="A720" s="227">
        <v>43718.0</v>
      </c>
      <c r="B720" s="166">
        <v>64.0</v>
      </c>
      <c r="C720" s="166">
        <v>66.0</v>
      </c>
      <c r="D720" s="166">
        <v>64.0</v>
      </c>
      <c r="E720" s="166">
        <v>66.0</v>
      </c>
      <c r="F720" s="166">
        <v>66.0</v>
      </c>
      <c r="G720" s="166">
        <v>4359500.0</v>
      </c>
    </row>
    <row r="721">
      <c r="A721" s="227">
        <v>43748.0</v>
      </c>
      <c r="B721" s="166">
        <v>64.0</v>
      </c>
      <c r="C721" s="166">
        <v>66.0</v>
      </c>
      <c r="D721" s="166">
        <v>64.0</v>
      </c>
      <c r="E721" s="166">
        <v>66.0</v>
      </c>
      <c r="F721" s="166">
        <v>66.0</v>
      </c>
      <c r="G721" s="166">
        <v>4920700.0</v>
      </c>
    </row>
    <row r="722">
      <c r="A722" s="227">
        <v>43779.0</v>
      </c>
      <c r="B722" s="166">
        <v>64.0</v>
      </c>
      <c r="C722" s="166">
        <v>66.0</v>
      </c>
      <c r="D722" s="166">
        <v>64.0</v>
      </c>
      <c r="E722" s="166">
        <v>66.0</v>
      </c>
      <c r="F722" s="166">
        <v>66.0</v>
      </c>
      <c r="G722" s="166">
        <v>1593200.0</v>
      </c>
    </row>
    <row r="723">
      <c r="A723" s="166" t="s">
        <v>1949</v>
      </c>
      <c r="B723" s="166">
        <v>64.0</v>
      </c>
      <c r="C723" s="166">
        <v>67.0</v>
      </c>
      <c r="D723" s="166">
        <v>63.0</v>
      </c>
      <c r="E723" s="166">
        <v>67.0</v>
      </c>
      <c r="F723" s="166">
        <v>67.0</v>
      </c>
      <c r="G723" s="166">
        <v>5228600.0</v>
      </c>
    </row>
    <row r="724">
      <c r="A724" s="166" t="s">
        <v>1950</v>
      </c>
      <c r="B724" s="166">
        <v>65.0</v>
      </c>
      <c r="C724" s="166">
        <v>68.0</v>
      </c>
      <c r="D724" s="166">
        <v>65.0</v>
      </c>
      <c r="E724" s="166">
        <v>67.0</v>
      </c>
      <c r="F724" s="166">
        <v>67.0</v>
      </c>
      <c r="G724" s="166">
        <v>2815800.0</v>
      </c>
    </row>
    <row r="725">
      <c r="A725" s="166" t="s">
        <v>1951</v>
      </c>
      <c r="B725" s="166">
        <v>67.0</v>
      </c>
      <c r="C725" s="166">
        <v>68.0</v>
      </c>
      <c r="D725" s="166">
        <v>66.0</v>
      </c>
      <c r="E725" s="166">
        <v>67.0</v>
      </c>
      <c r="F725" s="166">
        <v>67.0</v>
      </c>
      <c r="G725" s="166">
        <v>1568500.0</v>
      </c>
    </row>
    <row r="726">
      <c r="A726" s="166" t="s">
        <v>1952</v>
      </c>
      <c r="B726" s="166">
        <v>66.0</v>
      </c>
      <c r="C726" s="166">
        <v>68.0</v>
      </c>
      <c r="D726" s="166">
        <v>66.0</v>
      </c>
      <c r="E726" s="166">
        <v>68.0</v>
      </c>
      <c r="F726" s="166">
        <v>68.0</v>
      </c>
      <c r="G726" s="166">
        <v>6080700.0</v>
      </c>
    </row>
    <row r="727">
      <c r="A727" s="166" t="s">
        <v>1953</v>
      </c>
      <c r="B727" s="166">
        <v>67.0</v>
      </c>
      <c r="C727" s="166">
        <v>69.0</v>
      </c>
      <c r="D727" s="166">
        <v>67.0</v>
      </c>
      <c r="E727" s="166">
        <v>68.0</v>
      </c>
      <c r="F727" s="166">
        <v>68.0</v>
      </c>
      <c r="G727" s="166">
        <v>1505100.0</v>
      </c>
    </row>
    <row r="728">
      <c r="A728" s="166" t="s">
        <v>1954</v>
      </c>
      <c r="B728" s="166">
        <v>67.0</v>
      </c>
      <c r="C728" s="166">
        <v>68.0</v>
      </c>
      <c r="D728" s="166">
        <v>67.0</v>
      </c>
      <c r="E728" s="166">
        <v>68.0</v>
      </c>
      <c r="F728" s="166">
        <v>68.0</v>
      </c>
      <c r="G728" s="166">
        <v>2267000.0</v>
      </c>
    </row>
    <row r="729">
      <c r="A729" s="166" t="s">
        <v>1955</v>
      </c>
      <c r="B729" s="166">
        <v>68.0</v>
      </c>
      <c r="C729" s="166">
        <v>69.0</v>
      </c>
      <c r="D729" s="166">
        <v>67.0</v>
      </c>
      <c r="E729" s="166">
        <v>69.0</v>
      </c>
      <c r="F729" s="166">
        <v>69.0</v>
      </c>
      <c r="G729" s="166">
        <v>3303600.0</v>
      </c>
    </row>
    <row r="730">
      <c r="A730" s="166" t="s">
        <v>1956</v>
      </c>
      <c r="B730" s="166">
        <v>68.0</v>
      </c>
      <c r="C730" s="166">
        <v>70.0</v>
      </c>
      <c r="D730" s="166">
        <v>68.0</v>
      </c>
      <c r="E730" s="166">
        <v>70.0</v>
      </c>
      <c r="F730" s="166">
        <v>70.0</v>
      </c>
      <c r="G730" s="166">
        <v>4960300.0</v>
      </c>
    </row>
    <row r="731">
      <c r="A731" s="166" t="s">
        <v>1957</v>
      </c>
      <c r="B731" s="166">
        <v>69.0</v>
      </c>
      <c r="C731" s="166">
        <v>70.0</v>
      </c>
      <c r="D731" s="166">
        <v>68.0</v>
      </c>
      <c r="E731" s="166">
        <v>70.0</v>
      </c>
      <c r="F731" s="166">
        <v>70.0</v>
      </c>
      <c r="G731" s="166">
        <v>1644400.0</v>
      </c>
    </row>
    <row r="732">
      <c r="A732" s="166" t="s">
        <v>1958</v>
      </c>
      <c r="B732" s="166">
        <v>69.0</v>
      </c>
      <c r="C732" s="166">
        <v>71.0</v>
      </c>
      <c r="D732" s="166">
        <v>69.0</v>
      </c>
      <c r="E732" s="166">
        <v>71.0</v>
      </c>
      <c r="F732" s="166">
        <v>71.0</v>
      </c>
      <c r="G732" s="166">
        <v>3400100.0</v>
      </c>
    </row>
    <row r="733">
      <c r="A733" s="166" t="s">
        <v>1959</v>
      </c>
      <c r="B733" s="166">
        <v>70.0</v>
      </c>
      <c r="C733" s="166">
        <v>71.0</v>
      </c>
      <c r="D733" s="166">
        <v>69.0</v>
      </c>
      <c r="E733" s="166">
        <v>71.0</v>
      </c>
      <c r="F733" s="166">
        <v>71.0</v>
      </c>
      <c r="G733" s="166">
        <v>1073300.0</v>
      </c>
    </row>
    <row r="734">
      <c r="A734" s="166" t="s">
        <v>1960</v>
      </c>
      <c r="B734" s="166">
        <v>71.0</v>
      </c>
      <c r="C734" s="166">
        <v>71.0</v>
      </c>
      <c r="D734" s="166">
        <v>69.0</v>
      </c>
      <c r="E734" s="166">
        <v>71.0</v>
      </c>
      <c r="F734" s="166">
        <v>71.0</v>
      </c>
      <c r="G734" s="166">
        <v>1401000.0</v>
      </c>
    </row>
    <row r="735">
      <c r="A735" s="166" t="s">
        <v>1961</v>
      </c>
      <c r="B735" s="166">
        <v>69.0</v>
      </c>
      <c r="C735" s="166">
        <v>71.0</v>
      </c>
      <c r="D735" s="166">
        <v>68.0</v>
      </c>
      <c r="E735" s="166">
        <v>70.0</v>
      </c>
      <c r="F735" s="166">
        <v>70.0</v>
      </c>
      <c r="G735" s="166">
        <v>1499900.0</v>
      </c>
    </row>
    <row r="736">
      <c r="A736" s="166" t="s">
        <v>1962</v>
      </c>
      <c r="B736" s="166">
        <v>68.0</v>
      </c>
      <c r="C736" s="166">
        <v>70.0</v>
      </c>
      <c r="D736" s="166">
        <v>68.0</v>
      </c>
      <c r="E736" s="166">
        <v>69.0</v>
      </c>
      <c r="F736" s="166">
        <v>69.0</v>
      </c>
      <c r="G736" s="166">
        <v>1349100.0</v>
      </c>
    </row>
    <row r="737">
      <c r="A737" s="227">
        <v>43476.0</v>
      </c>
      <c r="B737" s="166">
        <v>69.0</v>
      </c>
      <c r="C737" s="166">
        <v>69.0</v>
      </c>
      <c r="D737" s="166">
        <v>67.0</v>
      </c>
      <c r="E737" s="166">
        <v>68.0</v>
      </c>
      <c r="F737" s="166">
        <v>68.0</v>
      </c>
      <c r="G737" s="166">
        <v>748900.0</v>
      </c>
    </row>
    <row r="738">
      <c r="A738" s="227">
        <v>43566.0</v>
      </c>
      <c r="B738" s="166">
        <v>68.0</v>
      </c>
      <c r="C738" s="166">
        <v>69.0</v>
      </c>
      <c r="D738" s="166">
        <v>66.0</v>
      </c>
      <c r="E738" s="166">
        <v>68.0</v>
      </c>
      <c r="F738" s="166">
        <v>68.0</v>
      </c>
      <c r="G738" s="166">
        <v>2474900.0</v>
      </c>
    </row>
    <row r="739">
      <c r="A739" s="227">
        <v>43596.0</v>
      </c>
      <c r="B739" s="166">
        <v>68.0</v>
      </c>
      <c r="C739" s="166">
        <v>68.0</v>
      </c>
      <c r="D739" s="166">
        <v>66.0</v>
      </c>
      <c r="E739" s="166">
        <v>68.0</v>
      </c>
      <c r="F739" s="166">
        <v>68.0</v>
      </c>
      <c r="G739" s="166">
        <v>1929300.0</v>
      </c>
    </row>
    <row r="740">
      <c r="A740" s="227">
        <v>43627.0</v>
      </c>
      <c r="B740" s="166">
        <v>68.0</v>
      </c>
      <c r="C740" s="166">
        <v>68.0</v>
      </c>
      <c r="D740" s="166">
        <v>66.0</v>
      </c>
      <c r="E740" s="166">
        <v>68.0</v>
      </c>
      <c r="F740" s="166">
        <v>68.0</v>
      </c>
      <c r="G740" s="166">
        <v>4512000.0</v>
      </c>
    </row>
    <row r="741">
      <c r="A741" s="227">
        <v>43657.0</v>
      </c>
      <c r="B741" s="166">
        <v>68.0</v>
      </c>
      <c r="C741" s="166">
        <v>68.0</v>
      </c>
      <c r="D741" s="166">
        <v>65.0</v>
      </c>
      <c r="E741" s="166">
        <v>66.0</v>
      </c>
      <c r="F741" s="166">
        <v>66.0</v>
      </c>
      <c r="G741" s="166">
        <v>2770200.0</v>
      </c>
    </row>
    <row r="742">
      <c r="A742" s="227">
        <v>43688.0</v>
      </c>
      <c r="B742" s="166">
        <v>66.0</v>
      </c>
      <c r="C742" s="166">
        <v>69.0</v>
      </c>
      <c r="D742" s="166">
        <v>64.0</v>
      </c>
      <c r="E742" s="166">
        <v>68.0</v>
      </c>
      <c r="F742" s="166">
        <v>68.0</v>
      </c>
      <c r="G742" s="166">
        <v>4870000.0</v>
      </c>
    </row>
    <row r="743">
      <c r="A743" s="227">
        <v>43780.0</v>
      </c>
      <c r="B743" s="166">
        <v>68.0</v>
      </c>
      <c r="C743" s="166">
        <v>68.0</v>
      </c>
      <c r="D743" s="166">
        <v>65.0</v>
      </c>
      <c r="E743" s="166">
        <v>66.0</v>
      </c>
      <c r="F743" s="166">
        <v>66.0</v>
      </c>
      <c r="G743" s="166">
        <v>2554900.0</v>
      </c>
    </row>
    <row r="744">
      <c r="A744" s="227">
        <v>43810.0</v>
      </c>
      <c r="B744" s="166">
        <v>67.0</v>
      </c>
      <c r="C744" s="166">
        <v>67.0</v>
      </c>
      <c r="D744" s="166">
        <v>65.0</v>
      </c>
      <c r="E744" s="166">
        <v>65.0</v>
      </c>
      <c r="F744" s="166">
        <v>65.0</v>
      </c>
      <c r="G744" s="166">
        <v>977400.0</v>
      </c>
    </row>
    <row r="745">
      <c r="A745" s="166" t="s">
        <v>1963</v>
      </c>
      <c r="B745" s="166">
        <v>66.0</v>
      </c>
      <c r="C745" s="166">
        <v>68.0</v>
      </c>
      <c r="D745" s="166">
        <v>64.0</v>
      </c>
      <c r="E745" s="166">
        <v>65.0</v>
      </c>
      <c r="F745" s="166">
        <v>65.0</v>
      </c>
      <c r="G745" s="166">
        <v>2119900.0</v>
      </c>
    </row>
    <row r="746">
      <c r="A746" s="166" t="s">
        <v>1964</v>
      </c>
      <c r="B746" s="166">
        <v>65.0</v>
      </c>
      <c r="C746" s="166">
        <v>66.0</v>
      </c>
      <c r="D746" s="166">
        <v>65.0</v>
      </c>
      <c r="E746" s="166">
        <v>66.0</v>
      </c>
      <c r="F746" s="166">
        <v>66.0</v>
      </c>
      <c r="G746" s="166">
        <v>1206500.0</v>
      </c>
    </row>
    <row r="747">
      <c r="A747" s="166" t="s">
        <v>1965</v>
      </c>
      <c r="B747" s="166">
        <v>66.0</v>
      </c>
      <c r="C747" s="166">
        <v>67.0</v>
      </c>
      <c r="D747" s="166">
        <v>65.0</v>
      </c>
      <c r="E747" s="166">
        <v>67.0</v>
      </c>
      <c r="F747" s="166">
        <v>67.0</v>
      </c>
      <c r="G747" s="166">
        <v>3215500.0</v>
      </c>
    </row>
    <row r="748">
      <c r="A748" s="166" t="s">
        <v>1966</v>
      </c>
      <c r="B748" s="166">
        <v>66.0</v>
      </c>
      <c r="C748" s="166">
        <v>66.0</v>
      </c>
      <c r="D748" s="166">
        <v>65.0</v>
      </c>
      <c r="E748" s="166">
        <v>66.0</v>
      </c>
      <c r="F748" s="166">
        <v>66.0</v>
      </c>
      <c r="G748" s="166">
        <v>560500.0</v>
      </c>
    </row>
    <row r="749">
      <c r="A749" s="166" t="s">
        <v>1967</v>
      </c>
      <c r="B749" s="166">
        <v>66.0</v>
      </c>
      <c r="C749" s="166">
        <v>66.0</v>
      </c>
      <c r="D749" s="166">
        <v>64.0</v>
      </c>
      <c r="E749" s="166">
        <v>65.0</v>
      </c>
      <c r="F749" s="166">
        <v>65.0</v>
      </c>
      <c r="G749" s="166">
        <v>675400.0</v>
      </c>
    </row>
    <row r="750">
      <c r="A750" s="166" t="s">
        <v>1243</v>
      </c>
      <c r="B750" s="166">
        <v>65.0</v>
      </c>
      <c r="C750" s="166">
        <v>66.0</v>
      </c>
      <c r="D750" s="166">
        <v>59.0</v>
      </c>
      <c r="E750" s="166">
        <v>63.0</v>
      </c>
      <c r="F750" s="166">
        <v>63.0</v>
      </c>
      <c r="G750" s="166">
        <v>4546900.0</v>
      </c>
    </row>
    <row r="751">
      <c r="A751" s="166" t="s">
        <v>1247</v>
      </c>
      <c r="B751" s="166">
        <v>60.0</v>
      </c>
      <c r="C751" s="166">
        <v>65.0</v>
      </c>
      <c r="D751" s="166">
        <v>60.0</v>
      </c>
      <c r="E751" s="166">
        <v>61.0</v>
      </c>
      <c r="F751" s="166">
        <v>61.0</v>
      </c>
      <c r="G751" s="166">
        <v>2392000.0</v>
      </c>
    </row>
    <row r="752">
      <c r="A752" s="166" t="s">
        <v>1251</v>
      </c>
      <c r="B752" s="166">
        <v>51.0</v>
      </c>
      <c r="C752" s="166">
        <v>63.0</v>
      </c>
      <c r="D752" s="166">
        <v>51.0</v>
      </c>
      <c r="E752" s="166">
        <v>62.0</v>
      </c>
      <c r="F752" s="166">
        <v>62.0</v>
      </c>
      <c r="G752" s="166">
        <v>2277600.0</v>
      </c>
    </row>
    <row r="753">
      <c r="A753" s="166" t="s">
        <v>1255</v>
      </c>
      <c r="B753" s="166">
        <v>63.0</v>
      </c>
      <c r="C753" s="166">
        <v>66.0</v>
      </c>
      <c r="D753" s="166">
        <v>63.0</v>
      </c>
      <c r="E753" s="166">
        <v>64.0</v>
      </c>
      <c r="F753" s="166">
        <v>64.0</v>
      </c>
      <c r="G753" s="166">
        <v>585500.0</v>
      </c>
    </row>
    <row r="754">
      <c r="A754" s="166" t="s">
        <v>1259</v>
      </c>
      <c r="B754" s="166">
        <v>61.0</v>
      </c>
      <c r="C754" s="166">
        <v>65.0</v>
      </c>
      <c r="D754" s="166">
        <v>61.0</v>
      </c>
      <c r="E754" s="166">
        <v>65.0</v>
      </c>
      <c r="F754" s="166">
        <v>65.0</v>
      </c>
      <c r="G754" s="166">
        <v>1771600.0</v>
      </c>
    </row>
    <row r="755">
      <c r="A755" s="166" t="s">
        <v>1263</v>
      </c>
      <c r="B755" s="166">
        <v>63.0</v>
      </c>
      <c r="C755" s="166">
        <v>65.0</v>
      </c>
      <c r="D755" s="166">
        <v>62.0</v>
      </c>
      <c r="E755" s="166">
        <v>65.0</v>
      </c>
      <c r="F755" s="166">
        <v>65.0</v>
      </c>
      <c r="G755" s="166">
        <v>468500.0</v>
      </c>
    </row>
    <row r="756">
      <c r="A756" s="166" t="s">
        <v>1265</v>
      </c>
      <c r="B756" s="166">
        <v>64.0</v>
      </c>
      <c r="C756" s="166">
        <v>64.0</v>
      </c>
      <c r="D756" s="166">
        <v>62.0</v>
      </c>
      <c r="E756" s="166">
        <v>63.0</v>
      </c>
      <c r="F756" s="166">
        <v>63.0</v>
      </c>
      <c r="G756" s="166">
        <v>1502600.0</v>
      </c>
    </row>
    <row r="757">
      <c r="A757" s="166" t="s">
        <v>1267</v>
      </c>
      <c r="B757" s="166">
        <v>63.0</v>
      </c>
      <c r="C757" s="166">
        <v>65.0</v>
      </c>
      <c r="D757" s="166">
        <v>61.0</v>
      </c>
      <c r="E757" s="166">
        <v>61.0</v>
      </c>
      <c r="F757" s="166">
        <v>61.0</v>
      </c>
      <c r="G757" s="166">
        <v>1484500.0</v>
      </c>
    </row>
    <row r="758">
      <c r="A758" s="227">
        <v>43508.0</v>
      </c>
      <c r="B758" s="166">
        <v>62.0</v>
      </c>
      <c r="C758" s="166">
        <v>63.0</v>
      </c>
      <c r="D758" s="166">
        <v>62.0</v>
      </c>
      <c r="E758" s="166">
        <v>62.0</v>
      </c>
      <c r="F758" s="166">
        <v>62.0</v>
      </c>
      <c r="G758" s="166">
        <v>825600.0</v>
      </c>
    </row>
    <row r="759">
      <c r="A759" s="227">
        <v>43536.0</v>
      </c>
      <c r="B759" s="166">
        <v>58.0</v>
      </c>
      <c r="C759" s="166">
        <v>64.0</v>
      </c>
      <c r="D759" s="166">
        <v>58.0</v>
      </c>
      <c r="E759" s="166">
        <v>63.0</v>
      </c>
      <c r="F759" s="166">
        <v>63.0</v>
      </c>
      <c r="G759" s="166">
        <v>744800.0</v>
      </c>
    </row>
    <row r="760">
      <c r="A760" s="227">
        <v>43567.0</v>
      </c>
      <c r="B760" s="166">
        <v>64.0</v>
      </c>
      <c r="C760" s="166">
        <v>64.0</v>
      </c>
      <c r="D760" s="166">
        <v>62.0</v>
      </c>
      <c r="E760" s="166">
        <v>64.0</v>
      </c>
      <c r="F760" s="166">
        <v>64.0</v>
      </c>
      <c r="G760" s="166">
        <v>2331700.0</v>
      </c>
    </row>
    <row r="761">
      <c r="A761" s="227">
        <v>43597.0</v>
      </c>
      <c r="B761" s="166">
        <v>63.0</v>
      </c>
      <c r="C761" s="166">
        <v>65.0</v>
      </c>
      <c r="D761" s="166">
        <v>63.0</v>
      </c>
      <c r="E761" s="166">
        <v>64.0</v>
      </c>
      <c r="F761" s="166">
        <v>64.0</v>
      </c>
      <c r="G761" s="166">
        <v>1603700.0</v>
      </c>
    </row>
    <row r="762">
      <c r="A762" s="227">
        <v>43628.0</v>
      </c>
      <c r="B762" s="166">
        <v>63.0</v>
      </c>
      <c r="C762" s="166">
        <v>65.0</v>
      </c>
      <c r="D762" s="166">
        <v>63.0</v>
      </c>
      <c r="E762" s="166">
        <v>63.0</v>
      </c>
      <c r="F762" s="166">
        <v>63.0</v>
      </c>
      <c r="G762" s="166">
        <v>2783500.0</v>
      </c>
    </row>
    <row r="763">
      <c r="A763" s="227">
        <v>43720.0</v>
      </c>
      <c r="B763" s="166">
        <v>62.0</v>
      </c>
      <c r="C763" s="166">
        <v>64.0</v>
      </c>
      <c r="D763" s="166">
        <v>62.0</v>
      </c>
      <c r="E763" s="166">
        <v>63.0</v>
      </c>
      <c r="F763" s="166">
        <v>63.0</v>
      </c>
      <c r="G763" s="166">
        <v>1320400.0</v>
      </c>
    </row>
    <row r="764">
      <c r="A764" s="227">
        <v>43750.0</v>
      </c>
      <c r="B764" s="166">
        <v>63.0</v>
      </c>
      <c r="C764" s="166">
        <v>64.0</v>
      </c>
      <c r="D764" s="166">
        <v>63.0</v>
      </c>
      <c r="E764" s="166">
        <v>64.0</v>
      </c>
      <c r="F764" s="166">
        <v>64.0</v>
      </c>
      <c r="G764" s="166">
        <v>369600.0</v>
      </c>
    </row>
    <row r="765">
      <c r="A765" s="227">
        <v>43781.0</v>
      </c>
      <c r="B765" s="166">
        <v>64.0</v>
      </c>
      <c r="C765" s="166">
        <v>65.0</v>
      </c>
      <c r="D765" s="166">
        <v>63.0</v>
      </c>
      <c r="E765" s="166">
        <v>64.0</v>
      </c>
      <c r="F765" s="166">
        <v>64.0</v>
      </c>
      <c r="G765" s="166">
        <v>514800.0</v>
      </c>
    </row>
    <row r="766">
      <c r="A766" s="227">
        <v>43811.0</v>
      </c>
      <c r="B766" s="166">
        <v>64.0</v>
      </c>
      <c r="C766" s="166">
        <v>64.0</v>
      </c>
      <c r="D766" s="166">
        <v>63.0</v>
      </c>
      <c r="E766" s="166">
        <v>63.0</v>
      </c>
      <c r="F766" s="166">
        <v>63.0</v>
      </c>
      <c r="G766" s="166">
        <v>191000.0</v>
      </c>
    </row>
    <row r="767">
      <c r="A767" s="166" t="s">
        <v>1281</v>
      </c>
      <c r="B767" s="166">
        <v>64.0</v>
      </c>
      <c r="C767" s="166">
        <v>64.0</v>
      </c>
      <c r="D767" s="166">
        <v>62.0</v>
      </c>
      <c r="E767" s="166">
        <v>64.0</v>
      </c>
      <c r="F767" s="166">
        <v>64.0</v>
      </c>
      <c r="G767" s="166">
        <v>173900.0</v>
      </c>
    </row>
    <row r="768">
      <c r="A768" s="166" t="s">
        <v>1285</v>
      </c>
      <c r="B768" s="166">
        <v>63.0</v>
      </c>
      <c r="C768" s="166">
        <v>64.0</v>
      </c>
      <c r="D768" s="166">
        <v>62.0</v>
      </c>
      <c r="E768" s="166">
        <v>64.0</v>
      </c>
      <c r="F768" s="166">
        <v>64.0</v>
      </c>
      <c r="G768" s="166">
        <v>220900.0</v>
      </c>
    </row>
    <row r="769">
      <c r="A769" s="166" t="s">
        <v>1289</v>
      </c>
      <c r="B769" s="166">
        <v>64.0</v>
      </c>
      <c r="C769" s="166">
        <v>64.0</v>
      </c>
      <c r="D769" s="166">
        <v>62.0</v>
      </c>
      <c r="E769" s="166">
        <v>63.0</v>
      </c>
      <c r="F769" s="166">
        <v>63.0</v>
      </c>
      <c r="G769" s="166">
        <v>1195800.0</v>
      </c>
    </row>
    <row r="770">
      <c r="A770" s="166" t="s">
        <v>1293</v>
      </c>
      <c r="B770" s="166">
        <v>64.0</v>
      </c>
      <c r="C770" s="166">
        <v>64.0</v>
      </c>
      <c r="D770" s="166">
        <v>61.0</v>
      </c>
      <c r="E770" s="166">
        <v>62.0</v>
      </c>
      <c r="F770" s="166">
        <v>62.0</v>
      </c>
      <c r="G770" s="166">
        <v>741700.0</v>
      </c>
    </row>
    <row r="771">
      <c r="A771" s="166" t="s">
        <v>1297</v>
      </c>
      <c r="B771" s="166">
        <v>61.0</v>
      </c>
      <c r="C771" s="166">
        <v>64.0</v>
      </c>
      <c r="D771" s="166">
        <v>61.0</v>
      </c>
      <c r="E771" s="166">
        <v>63.0</v>
      </c>
      <c r="F771" s="166">
        <v>63.0</v>
      </c>
      <c r="G771" s="166">
        <v>1585600.0</v>
      </c>
    </row>
    <row r="772">
      <c r="A772" s="166" t="s">
        <v>1301</v>
      </c>
      <c r="B772" s="166">
        <v>62.0</v>
      </c>
      <c r="C772" s="166">
        <v>63.0</v>
      </c>
      <c r="D772" s="166">
        <v>62.0</v>
      </c>
      <c r="E772" s="166">
        <v>63.0</v>
      </c>
      <c r="F772" s="166">
        <v>63.0</v>
      </c>
      <c r="G772" s="166">
        <v>380200.0</v>
      </c>
    </row>
    <row r="773">
      <c r="A773" s="166" t="s">
        <v>1305</v>
      </c>
      <c r="B773" s="166">
        <v>64.0</v>
      </c>
      <c r="C773" s="166">
        <v>64.0</v>
      </c>
      <c r="D773" s="166">
        <v>61.0</v>
      </c>
      <c r="E773" s="166">
        <v>63.0</v>
      </c>
      <c r="F773" s="166">
        <v>63.0</v>
      </c>
      <c r="G773" s="166">
        <v>287400.0</v>
      </c>
    </row>
    <row r="774">
      <c r="A774" s="166" t="s">
        <v>1310</v>
      </c>
      <c r="B774" s="166">
        <v>63.0</v>
      </c>
      <c r="C774" s="166">
        <v>64.0</v>
      </c>
      <c r="D774" s="166">
        <v>62.0</v>
      </c>
      <c r="E774" s="166">
        <v>63.0</v>
      </c>
      <c r="F774" s="166">
        <v>63.0</v>
      </c>
      <c r="G774" s="166">
        <v>357800.0</v>
      </c>
    </row>
    <row r="775">
      <c r="A775" s="166" t="s">
        <v>1314</v>
      </c>
      <c r="B775" s="166">
        <v>63.0</v>
      </c>
      <c r="C775" s="166">
        <v>63.0</v>
      </c>
      <c r="D775" s="166">
        <v>61.0</v>
      </c>
      <c r="E775" s="166">
        <v>62.0</v>
      </c>
      <c r="F775" s="166">
        <v>62.0</v>
      </c>
      <c r="G775" s="166">
        <v>1117600.0</v>
      </c>
    </row>
    <row r="776">
      <c r="A776" s="166" t="s">
        <v>1318</v>
      </c>
      <c r="B776" s="166">
        <v>62.0</v>
      </c>
      <c r="C776" s="166">
        <v>66.0</v>
      </c>
      <c r="D776" s="166">
        <v>61.0</v>
      </c>
      <c r="E776" s="166">
        <v>66.0</v>
      </c>
      <c r="F776" s="166">
        <v>66.0</v>
      </c>
      <c r="G776" s="166">
        <v>3400000.0</v>
      </c>
    </row>
    <row r="777">
      <c r="A777" s="227">
        <v>43862.0</v>
      </c>
      <c r="B777" s="166">
        <v>66.0</v>
      </c>
      <c r="C777" s="166">
        <v>66.0</v>
      </c>
      <c r="D777" s="166">
        <v>62.0</v>
      </c>
      <c r="E777" s="166">
        <v>64.0</v>
      </c>
      <c r="F777" s="166">
        <v>64.0</v>
      </c>
      <c r="G777" s="166">
        <v>1623700.0</v>
      </c>
    </row>
    <row r="778">
      <c r="A778" s="227">
        <v>43891.0</v>
      </c>
      <c r="B778" s="166">
        <v>64.0</v>
      </c>
      <c r="C778" s="166">
        <v>64.0</v>
      </c>
      <c r="D778" s="166">
        <v>63.0</v>
      </c>
      <c r="E778" s="166">
        <v>64.0</v>
      </c>
      <c r="F778" s="166">
        <v>64.0</v>
      </c>
      <c r="G778" s="166">
        <v>1055000.0</v>
      </c>
    </row>
    <row r="779">
      <c r="A779" s="227">
        <v>43983.0</v>
      </c>
      <c r="B779" s="166">
        <v>64.0</v>
      </c>
      <c r="C779" s="166">
        <v>64.0</v>
      </c>
      <c r="D779" s="166">
        <v>62.0</v>
      </c>
      <c r="E779" s="166">
        <v>63.0</v>
      </c>
      <c r="F779" s="166">
        <v>63.0</v>
      </c>
      <c r="G779" s="166">
        <v>885900.0</v>
      </c>
    </row>
    <row r="780">
      <c r="A780" s="227">
        <v>44013.0</v>
      </c>
      <c r="B780" s="166">
        <v>64.0</v>
      </c>
      <c r="C780" s="166">
        <v>64.0</v>
      </c>
      <c r="D780" s="166">
        <v>61.0</v>
      </c>
      <c r="E780" s="166">
        <v>62.0</v>
      </c>
      <c r="F780" s="166">
        <v>62.0</v>
      </c>
      <c r="G780" s="166">
        <v>223200.0</v>
      </c>
    </row>
    <row r="781">
      <c r="A781" s="227">
        <v>44044.0</v>
      </c>
      <c r="B781" s="166">
        <v>63.0</v>
      </c>
      <c r="C781" s="166">
        <v>63.0</v>
      </c>
      <c r="D781" s="166">
        <v>60.0</v>
      </c>
      <c r="E781" s="166">
        <v>62.0</v>
      </c>
      <c r="F781" s="166">
        <v>62.0</v>
      </c>
      <c r="G781" s="166">
        <v>737300.0</v>
      </c>
    </row>
    <row r="782">
      <c r="A782" s="227">
        <v>44075.0</v>
      </c>
      <c r="B782" s="166">
        <v>62.0</v>
      </c>
      <c r="C782" s="166">
        <v>63.0</v>
      </c>
      <c r="D782" s="166">
        <v>60.0</v>
      </c>
      <c r="E782" s="166">
        <v>62.0</v>
      </c>
      <c r="F782" s="166">
        <v>62.0</v>
      </c>
      <c r="G782" s="166">
        <v>392100.0</v>
      </c>
    </row>
    <row r="783">
      <c r="A783" s="227">
        <v>44105.0</v>
      </c>
      <c r="B783" s="166">
        <v>62.0</v>
      </c>
      <c r="C783" s="166">
        <v>62.0</v>
      </c>
      <c r="D783" s="166">
        <v>60.0</v>
      </c>
      <c r="E783" s="166">
        <v>62.0</v>
      </c>
      <c r="F783" s="166">
        <v>62.0</v>
      </c>
      <c r="G783" s="166">
        <v>462900.0</v>
      </c>
    </row>
    <row r="784">
      <c r="A784" s="166" t="s">
        <v>1968</v>
      </c>
      <c r="B784" s="166">
        <v>62.0</v>
      </c>
      <c r="C784" s="166">
        <v>63.0</v>
      </c>
      <c r="D784" s="166">
        <v>61.0</v>
      </c>
      <c r="E784" s="166">
        <v>62.0</v>
      </c>
      <c r="F784" s="166">
        <v>62.0</v>
      </c>
      <c r="G784" s="166">
        <v>533100.0</v>
      </c>
    </row>
    <row r="785">
      <c r="A785" s="166" t="s">
        <v>1969</v>
      </c>
      <c r="B785" s="166">
        <v>62.0</v>
      </c>
      <c r="C785" s="166">
        <v>64.0</v>
      </c>
      <c r="D785" s="166">
        <v>61.0</v>
      </c>
      <c r="E785" s="166">
        <v>63.0</v>
      </c>
      <c r="F785" s="166">
        <v>63.0</v>
      </c>
      <c r="G785" s="166">
        <v>1360400.0</v>
      </c>
    </row>
    <row r="786">
      <c r="A786" s="166" t="s">
        <v>1970</v>
      </c>
      <c r="B786" s="166">
        <v>63.0</v>
      </c>
      <c r="C786" s="166">
        <v>63.0</v>
      </c>
      <c r="D786" s="166">
        <v>61.0</v>
      </c>
      <c r="E786" s="166">
        <v>63.0</v>
      </c>
      <c r="F786" s="166">
        <v>63.0</v>
      </c>
      <c r="G786" s="166">
        <v>1749500.0</v>
      </c>
    </row>
    <row r="787">
      <c r="A787" s="166" t="s">
        <v>1971</v>
      </c>
      <c r="B787" s="166">
        <v>63.0</v>
      </c>
      <c r="C787" s="166">
        <v>63.0</v>
      </c>
      <c r="D787" s="166">
        <v>60.0</v>
      </c>
      <c r="E787" s="166">
        <v>62.0</v>
      </c>
      <c r="F787" s="166">
        <v>62.0</v>
      </c>
      <c r="G787" s="166">
        <v>766100.0</v>
      </c>
    </row>
    <row r="788">
      <c r="A788" s="166" t="s">
        <v>1972</v>
      </c>
      <c r="B788" s="166">
        <v>61.0</v>
      </c>
      <c r="C788" s="166">
        <v>62.0</v>
      </c>
      <c r="D788" s="166">
        <v>60.0</v>
      </c>
      <c r="E788" s="166">
        <v>62.0</v>
      </c>
      <c r="F788" s="166">
        <v>62.0</v>
      </c>
      <c r="G788" s="166">
        <v>811800.0</v>
      </c>
    </row>
    <row r="789">
      <c r="A789" s="166" t="s">
        <v>1973</v>
      </c>
      <c r="B789" s="166">
        <v>62.0</v>
      </c>
      <c r="C789" s="166">
        <v>64.0</v>
      </c>
      <c r="D789" s="166">
        <v>60.0</v>
      </c>
      <c r="E789" s="166">
        <v>62.0</v>
      </c>
      <c r="F789" s="166">
        <v>62.0</v>
      </c>
      <c r="G789" s="166">
        <v>1735900.0</v>
      </c>
    </row>
    <row r="790">
      <c r="A790" s="166" t="s">
        <v>1974</v>
      </c>
      <c r="B790" s="166">
        <v>61.0</v>
      </c>
      <c r="C790" s="166">
        <v>62.0</v>
      </c>
      <c r="D790" s="166">
        <v>60.0</v>
      </c>
      <c r="E790" s="166">
        <v>60.0</v>
      </c>
      <c r="F790" s="166">
        <v>60.0</v>
      </c>
      <c r="G790" s="166">
        <v>1363800.0</v>
      </c>
    </row>
    <row r="791">
      <c r="A791" s="166" t="s">
        <v>1975</v>
      </c>
      <c r="B791" s="166">
        <v>61.0</v>
      </c>
      <c r="C791" s="166">
        <v>61.0</v>
      </c>
      <c r="D791" s="166">
        <v>59.0</v>
      </c>
      <c r="E791" s="166">
        <v>60.0</v>
      </c>
      <c r="F791" s="166">
        <v>60.0</v>
      </c>
      <c r="G791" s="166">
        <v>1303300.0</v>
      </c>
    </row>
    <row r="792">
      <c r="A792" s="166" t="s">
        <v>1976</v>
      </c>
      <c r="B792" s="166">
        <v>60.0</v>
      </c>
      <c r="C792" s="166">
        <v>61.0</v>
      </c>
      <c r="D792" s="166">
        <v>59.0</v>
      </c>
      <c r="E792" s="166">
        <v>60.0</v>
      </c>
      <c r="F792" s="166">
        <v>60.0</v>
      </c>
      <c r="G792" s="166">
        <v>973200.0</v>
      </c>
    </row>
    <row r="793">
      <c r="A793" s="166" t="s">
        <v>1977</v>
      </c>
      <c r="B793" s="166">
        <v>60.0</v>
      </c>
      <c r="C793" s="166">
        <v>60.0</v>
      </c>
      <c r="D793" s="166">
        <v>59.0</v>
      </c>
      <c r="E793" s="166">
        <v>60.0</v>
      </c>
      <c r="F793" s="166">
        <v>60.0</v>
      </c>
      <c r="G793" s="166">
        <v>632000.0</v>
      </c>
    </row>
    <row r="794">
      <c r="A794" s="166" t="s">
        <v>1978</v>
      </c>
      <c r="B794" s="166">
        <v>60.0</v>
      </c>
      <c r="C794" s="166">
        <v>60.0</v>
      </c>
      <c r="D794" s="166">
        <v>57.0</v>
      </c>
      <c r="E794" s="166">
        <v>58.0</v>
      </c>
      <c r="F794" s="166">
        <v>58.0</v>
      </c>
      <c r="G794" s="166">
        <v>1997000.0</v>
      </c>
    </row>
    <row r="795">
      <c r="A795" s="166" t="s">
        <v>1979</v>
      </c>
      <c r="B795" s="166">
        <v>56.0</v>
      </c>
      <c r="C795" s="166">
        <v>58.0</v>
      </c>
      <c r="D795" s="166">
        <v>54.0</v>
      </c>
      <c r="E795" s="166">
        <v>56.0</v>
      </c>
      <c r="F795" s="166">
        <v>56.0</v>
      </c>
      <c r="G795" s="166">
        <v>2948800.0</v>
      </c>
    </row>
    <row r="796">
      <c r="A796" s="166" t="s">
        <v>1980</v>
      </c>
      <c r="B796" s="166">
        <v>50.0</v>
      </c>
      <c r="C796" s="166">
        <v>57.0</v>
      </c>
      <c r="D796" s="166">
        <v>50.0</v>
      </c>
      <c r="E796" s="166">
        <v>56.0</v>
      </c>
      <c r="F796" s="166">
        <v>56.0</v>
      </c>
      <c r="G796" s="166">
        <v>654800.0</v>
      </c>
    </row>
    <row r="797">
      <c r="A797" s="166" t="s">
        <v>1981</v>
      </c>
      <c r="B797" s="166">
        <v>54.0</v>
      </c>
      <c r="C797" s="166">
        <v>56.0</v>
      </c>
      <c r="D797" s="166">
        <v>51.0</v>
      </c>
      <c r="E797" s="166">
        <v>52.0</v>
      </c>
      <c r="F797" s="166">
        <v>52.0</v>
      </c>
      <c r="G797" s="166">
        <v>1.12302E7</v>
      </c>
    </row>
    <row r="798">
      <c r="A798" s="166" t="s">
        <v>1982</v>
      </c>
      <c r="B798" s="166">
        <v>50.0</v>
      </c>
      <c r="C798" s="166">
        <v>54.0</v>
      </c>
      <c r="D798" s="166">
        <v>50.0</v>
      </c>
      <c r="E798" s="166">
        <v>51.0</v>
      </c>
      <c r="F798" s="166">
        <v>51.0</v>
      </c>
      <c r="G798" s="166">
        <v>7464900.0</v>
      </c>
    </row>
    <row r="799">
      <c r="A799" s="227">
        <v>43892.0</v>
      </c>
      <c r="B799" s="166">
        <v>50.0</v>
      </c>
      <c r="C799" s="166">
        <v>52.0</v>
      </c>
      <c r="D799" s="166">
        <v>50.0</v>
      </c>
      <c r="E799" s="166">
        <v>50.0</v>
      </c>
      <c r="F799" s="166">
        <v>50.0</v>
      </c>
      <c r="G799" s="166">
        <v>2363200.0</v>
      </c>
    </row>
    <row r="800">
      <c r="A800" s="227">
        <v>43923.0</v>
      </c>
      <c r="B800" s="166">
        <v>51.0</v>
      </c>
      <c r="C800" s="166">
        <v>58.0</v>
      </c>
      <c r="D800" s="166">
        <v>50.0</v>
      </c>
      <c r="E800" s="166">
        <v>52.0</v>
      </c>
      <c r="F800" s="166">
        <v>52.0</v>
      </c>
      <c r="G800" s="166">
        <v>1.97366E7</v>
      </c>
    </row>
    <row r="801">
      <c r="A801" s="227">
        <v>43953.0</v>
      </c>
      <c r="B801" s="166">
        <v>52.0</v>
      </c>
      <c r="C801" s="166">
        <v>53.0</v>
      </c>
      <c r="D801" s="166">
        <v>51.0</v>
      </c>
      <c r="E801" s="166">
        <v>52.0</v>
      </c>
      <c r="F801" s="166">
        <v>52.0</v>
      </c>
      <c r="G801" s="166">
        <v>1846200.0</v>
      </c>
    </row>
    <row r="802">
      <c r="A802" s="227">
        <v>43984.0</v>
      </c>
      <c r="B802" s="166">
        <v>53.0</v>
      </c>
      <c r="C802" s="166">
        <v>53.0</v>
      </c>
      <c r="D802" s="166">
        <v>51.0</v>
      </c>
      <c r="E802" s="166">
        <v>51.0</v>
      </c>
      <c r="F802" s="166">
        <v>51.0</v>
      </c>
      <c r="G802" s="166">
        <v>759600.0</v>
      </c>
    </row>
    <row r="803">
      <c r="A803" s="227">
        <v>44014.0</v>
      </c>
      <c r="B803" s="166">
        <v>53.0</v>
      </c>
      <c r="C803" s="166">
        <v>53.0</v>
      </c>
      <c r="D803" s="166">
        <v>51.0</v>
      </c>
      <c r="E803" s="166">
        <v>52.0</v>
      </c>
      <c r="F803" s="166">
        <v>52.0</v>
      </c>
      <c r="G803" s="166">
        <v>298100.0</v>
      </c>
    </row>
    <row r="804">
      <c r="A804" s="227">
        <v>44106.0</v>
      </c>
      <c r="B804" s="166">
        <v>52.0</v>
      </c>
      <c r="C804" s="166">
        <v>53.0</v>
      </c>
      <c r="D804" s="166">
        <v>50.0</v>
      </c>
      <c r="E804" s="166">
        <v>50.0</v>
      </c>
      <c r="F804" s="166">
        <v>50.0</v>
      </c>
      <c r="G804" s="166">
        <v>2355100.0</v>
      </c>
    </row>
    <row r="805">
      <c r="A805" s="227">
        <v>44137.0</v>
      </c>
      <c r="B805" s="166">
        <v>50.0</v>
      </c>
      <c r="C805" s="166">
        <v>51.0</v>
      </c>
      <c r="D805" s="166">
        <v>50.0</v>
      </c>
      <c r="E805" s="166">
        <v>51.0</v>
      </c>
      <c r="F805" s="166">
        <v>51.0</v>
      </c>
      <c r="G805" s="166">
        <v>1584500.0</v>
      </c>
    </row>
    <row r="806">
      <c r="A806" s="227">
        <v>44167.0</v>
      </c>
      <c r="B806" s="166">
        <v>51.0</v>
      </c>
      <c r="C806" s="166">
        <v>51.0</v>
      </c>
      <c r="D806" s="166">
        <v>50.0</v>
      </c>
      <c r="E806" s="166">
        <v>51.0</v>
      </c>
      <c r="F806" s="166">
        <v>51.0</v>
      </c>
      <c r="G806" s="166">
        <v>1338000.0</v>
      </c>
    </row>
    <row r="807">
      <c r="A807" s="166" t="s">
        <v>1983</v>
      </c>
      <c r="B807" s="166">
        <v>51.0</v>
      </c>
      <c r="C807" s="166">
        <v>51.0</v>
      </c>
      <c r="D807" s="166">
        <v>50.0</v>
      </c>
      <c r="E807" s="166">
        <v>50.0</v>
      </c>
      <c r="F807" s="166">
        <v>50.0</v>
      </c>
      <c r="G807" s="166">
        <v>1377400.0</v>
      </c>
    </row>
    <row r="808">
      <c r="A808" s="166" t="s">
        <v>1984</v>
      </c>
      <c r="B808" s="166">
        <v>50.0</v>
      </c>
      <c r="C808" s="166">
        <v>52.0</v>
      </c>
      <c r="D808" s="166">
        <v>50.0</v>
      </c>
      <c r="E808" s="166">
        <v>51.0</v>
      </c>
      <c r="F808" s="166">
        <v>51.0</v>
      </c>
      <c r="G808" s="166">
        <v>2136300.0</v>
      </c>
    </row>
    <row r="809">
      <c r="A809" s="166" t="s">
        <v>1985</v>
      </c>
      <c r="B809" s="166">
        <v>51.0</v>
      </c>
      <c r="C809" s="166">
        <v>51.0</v>
      </c>
      <c r="D809" s="166">
        <v>50.0</v>
      </c>
      <c r="E809" s="166">
        <v>50.0</v>
      </c>
      <c r="F809" s="166">
        <v>50.0</v>
      </c>
      <c r="G809" s="166">
        <v>1740300.0</v>
      </c>
    </row>
    <row r="810">
      <c r="A810" s="166" t="s">
        <v>1986</v>
      </c>
      <c r="B810" s="166">
        <v>50.0</v>
      </c>
      <c r="C810" s="166">
        <v>52.0</v>
      </c>
      <c r="D810" s="166">
        <v>50.0</v>
      </c>
      <c r="E810" s="166">
        <v>52.0</v>
      </c>
      <c r="F810" s="166">
        <v>52.0</v>
      </c>
      <c r="G810" s="166">
        <v>594500.0</v>
      </c>
    </row>
    <row r="811">
      <c r="A811" s="166" t="s">
        <v>1987</v>
      </c>
      <c r="B811" s="166">
        <v>53.0</v>
      </c>
      <c r="C811" s="166">
        <v>53.0</v>
      </c>
      <c r="D811" s="166">
        <v>51.0</v>
      </c>
      <c r="E811" s="166">
        <v>52.0</v>
      </c>
      <c r="F811" s="166">
        <v>52.0</v>
      </c>
      <c r="G811" s="166">
        <v>82000.0</v>
      </c>
    </row>
    <row r="812">
      <c r="A812" s="166" t="s">
        <v>1988</v>
      </c>
      <c r="B812" s="166">
        <v>53.0</v>
      </c>
      <c r="C812" s="166">
        <v>53.0</v>
      </c>
      <c r="D812" s="166">
        <v>50.0</v>
      </c>
      <c r="E812" s="166">
        <v>50.0</v>
      </c>
      <c r="F812" s="166">
        <v>50.0</v>
      </c>
      <c r="G812" s="166">
        <v>666800.0</v>
      </c>
    </row>
    <row r="813">
      <c r="A813" s="166" t="s">
        <v>1989</v>
      </c>
      <c r="B813" s="166">
        <v>50.0</v>
      </c>
      <c r="C813" s="166">
        <v>53.0</v>
      </c>
      <c r="D813" s="166">
        <v>50.0</v>
      </c>
      <c r="E813" s="166">
        <v>52.0</v>
      </c>
      <c r="F813" s="166">
        <v>52.0</v>
      </c>
      <c r="G813" s="166">
        <v>2050700.0</v>
      </c>
    </row>
    <row r="814">
      <c r="A814" s="166" t="s">
        <v>1990</v>
      </c>
      <c r="B814" s="166">
        <v>54.0</v>
      </c>
      <c r="C814" s="166">
        <v>54.0</v>
      </c>
      <c r="D814" s="166">
        <v>50.0</v>
      </c>
      <c r="E814" s="166">
        <v>51.0</v>
      </c>
      <c r="F814" s="166">
        <v>51.0</v>
      </c>
      <c r="G814" s="166">
        <v>1.03484E7</v>
      </c>
    </row>
    <row r="815">
      <c r="A815" s="166" t="s">
        <v>1991</v>
      </c>
      <c r="B815" s="166">
        <v>51.0</v>
      </c>
      <c r="C815" s="166">
        <v>52.0</v>
      </c>
      <c r="D815" s="166">
        <v>50.0</v>
      </c>
      <c r="E815" s="166">
        <v>51.0</v>
      </c>
      <c r="F815" s="166">
        <v>51.0</v>
      </c>
      <c r="G815" s="166">
        <v>4603400.0</v>
      </c>
    </row>
    <row r="816">
      <c r="A816" s="166" t="s">
        <v>1992</v>
      </c>
      <c r="B816" s="166">
        <v>50.0</v>
      </c>
      <c r="C816" s="166">
        <v>51.0</v>
      </c>
      <c r="D816" s="166">
        <v>50.0</v>
      </c>
      <c r="E816" s="166">
        <v>50.0</v>
      </c>
      <c r="F816" s="166">
        <v>50.0</v>
      </c>
      <c r="G816" s="166">
        <v>3054600.0</v>
      </c>
    </row>
    <row r="817">
      <c r="A817" s="166" t="s">
        <v>1993</v>
      </c>
      <c r="B817" s="166">
        <v>50.0</v>
      </c>
      <c r="C817" s="166">
        <v>51.0</v>
      </c>
      <c r="D817" s="166">
        <v>50.0</v>
      </c>
      <c r="E817" s="166">
        <v>50.0</v>
      </c>
      <c r="F817" s="166">
        <v>50.0</v>
      </c>
      <c r="G817" s="166">
        <v>6266400.0</v>
      </c>
    </row>
    <row r="818">
      <c r="A818" s="166" t="s">
        <v>1994</v>
      </c>
      <c r="B818" s="166">
        <v>50.0</v>
      </c>
      <c r="C818" s="166">
        <v>50.0</v>
      </c>
      <c r="D818" s="166">
        <v>50.0</v>
      </c>
      <c r="E818" s="166">
        <v>50.0</v>
      </c>
      <c r="F818" s="166">
        <v>50.0</v>
      </c>
      <c r="G818" s="166">
        <v>567100.0</v>
      </c>
    </row>
    <row r="819">
      <c r="A819" s="227">
        <v>43864.0</v>
      </c>
      <c r="B819" s="166">
        <v>50.0</v>
      </c>
      <c r="C819" s="166">
        <v>50.0</v>
      </c>
      <c r="D819" s="166">
        <v>50.0</v>
      </c>
      <c r="E819" s="166">
        <v>50.0</v>
      </c>
      <c r="F819" s="166">
        <v>50.0</v>
      </c>
      <c r="G819" s="166">
        <v>132100.0</v>
      </c>
    </row>
    <row r="820">
      <c r="A820" s="227">
        <v>43893.0</v>
      </c>
      <c r="B820" s="166">
        <v>50.0</v>
      </c>
      <c r="C820" s="166">
        <v>50.0</v>
      </c>
      <c r="D820" s="166">
        <v>50.0</v>
      </c>
      <c r="E820" s="166">
        <v>50.0</v>
      </c>
      <c r="F820" s="166">
        <v>50.0</v>
      </c>
      <c r="G820" s="166">
        <v>1194000.0</v>
      </c>
    </row>
    <row r="821">
      <c r="A821" s="227">
        <v>43924.0</v>
      </c>
      <c r="B821" s="166">
        <v>50.0</v>
      </c>
      <c r="C821" s="166">
        <v>50.0</v>
      </c>
      <c r="D821" s="166">
        <v>50.0</v>
      </c>
      <c r="E821" s="166">
        <v>50.0</v>
      </c>
      <c r="F821" s="166">
        <v>50.0</v>
      </c>
      <c r="G821" s="166">
        <v>236900.0</v>
      </c>
    </row>
    <row r="822">
      <c r="A822" s="227">
        <v>43954.0</v>
      </c>
      <c r="B822" s="166">
        <v>50.0</v>
      </c>
      <c r="C822" s="166">
        <v>51.0</v>
      </c>
      <c r="D822" s="166">
        <v>50.0</v>
      </c>
      <c r="E822" s="166">
        <v>50.0</v>
      </c>
      <c r="F822" s="166">
        <v>50.0</v>
      </c>
      <c r="G822" s="166">
        <v>839800.0</v>
      </c>
    </row>
    <row r="823">
      <c r="A823" s="227">
        <v>43985.0</v>
      </c>
      <c r="B823" s="166">
        <v>50.0</v>
      </c>
      <c r="C823" s="166">
        <v>50.0</v>
      </c>
      <c r="D823" s="166">
        <v>50.0</v>
      </c>
      <c r="E823" s="166">
        <v>50.0</v>
      </c>
      <c r="F823" s="166">
        <v>50.0</v>
      </c>
      <c r="G823" s="166">
        <v>21200.0</v>
      </c>
    </row>
    <row r="824">
      <c r="A824" s="227">
        <v>44077.0</v>
      </c>
      <c r="B824" s="166">
        <v>50.0</v>
      </c>
      <c r="C824" s="166">
        <v>50.0</v>
      </c>
      <c r="D824" s="166">
        <v>50.0</v>
      </c>
      <c r="E824" s="166">
        <v>50.0</v>
      </c>
      <c r="F824" s="166">
        <v>50.0</v>
      </c>
      <c r="G824" s="166">
        <v>133700.0</v>
      </c>
    </row>
    <row r="825">
      <c r="A825" s="227">
        <v>44107.0</v>
      </c>
      <c r="B825" s="166">
        <v>51.0</v>
      </c>
      <c r="C825" s="166">
        <v>51.0</v>
      </c>
      <c r="D825" s="166">
        <v>50.0</v>
      </c>
      <c r="E825" s="166">
        <v>50.0</v>
      </c>
      <c r="F825" s="166">
        <v>50.0</v>
      </c>
      <c r="G825" s="166">
        <v>45600.0</v>
      </c>
    </row>
    <row r="826">
      <c r="A826" s="227">
        <v>44138.0</v>
      </c>
      <c r="B826" s="166">
        <v>50.0</v>
      </c>
      <c r="C826" s="166">
        <v>50.0</v>
      </c>
      <c r="D826" s="166">
        <v>50.0</v>
      </c>
      <c r="E826" s="166">
        <v>50.0</v>
      </c>
      <c r="F826" s="166">
        <v>50.0</v>
      </c>
      <c r="G826" s="166">
        <v>33200.0</v>
      </c>
    </row>
    <row r="827">
      <c r="A827" s="227">
        <v>44168.0</v>
      </c>
      <c r="B827" s="166">
        <v>50.0</v>
      </c>
      <c r="C827" s="166">
        <v>50.0</v>
      </c>
      <c r="D827" s="166">
        <v>50.0</v>
      </c>
      <c r="E827" s="166">
        <v>50.0</v>
      </c>
      <c r="F827" s="166">
        <v>50.0</v>
      </c>
      <c r="G827" s="166">
        <v>6600.0</v>
      </c>
    </row>
    <row r="828">
      <c r="A828" s="166" t="s">
        <v>1995</v>
      </c>
      <c r="B828" s="166">
        <v>50.0</v>
      </c>
      <c r="C828" s="166">
        <v>50.0</v>
      </c>
      <c r="D828" s="166">
        <v>50.0</v>
      </c>
      <c r="E828" s="166">
        <v>50.0</v>
      </c>
      <c r="F828" s="166">
        <v>50.0</v>
      </c>
      <c r="G828" s="166">
        <v>33900.0</v>
      </c>
    </row>
    <row r="829">
      <c r="A829" s="166" t="s">
        <v>1996</v>
      </c>
      <c r="B829" s="166">
        <v>50.0</v>
      </c>
      <c r="C829" s="166">
        <v>50.0</v>
      </c>
      <c r="D829" s="166">
        <v>50.0</v>
      </c>
      <c r="E829" s="166">
        <v>50.0</v>
      </c>
      <c r="F829" s="166">
        <v>50.0</v>
      </c>
      <c r="G829" s="166">
        <v>0.0</v>
      </c>
    </row>
    <row r="830">
      <c r="A830" s="166" t="s">
        <v>1997</v>
      </c>
      <c r="B830" s="166">
        <v>50.0</v>
      </c>
      <c r="C830" s="166">
        <v>50.0</v>
      </c>
      <c r="D830" s="166">
        <v>50.0</v>
      </c>
      <c r="E830" s="166">
        <v>50.0</v>
      </c>
      <c r="F830" s="166">
        <v>50.0</v>
      </c>
      <c r="G830" s="166">
        <v>3000.0</v>
      </c>
    </row>
    <row r="831">
      <c r="A831" s="166" t="s">
        <v>1998</v>
      </c>
      <c r="B831" s="166">
        <v>50.0</v>
      </c>
      <c r="C831" s="166">
        <v>50.0</v>
      </c>
      <c r="D831" s="166">
        <v>50.0</v>
      </c>
      <c r="E831" s="166">
        <v>50.0</v>
      </c>
      <c r="F831" s="166">
        <v>50.0</v>
      </c>
      <c r="G831" s="166">
        <v>200.0</v>
      </c>
    </row>
    <row r="832">
      <c r="A832" s="166" t="s">
        <v>1999</v>
      </c>
      <c r="B832" s="166">
        <v>50.0</v>
      </c>
      <c r="C832" s="166">
        <v>50.0</v>
      </c>
      <c r="D832" s="166">
        <v>50.0</v>
      </c>
      <c r="E832" s="166">
        <v>50.0</v>
      </c>
      <c r="F832" s="166">
        <v>50.0</v>
      </c>
      <c r="G832" s="166">
        <v>100.0</v>
      </c>
    </row>
    <row r="833">
      <c r="A833" s="166" t="s">
        <v>2000</v>
      </c>
      <c r="B833" s="166">
        <v>50.0</v>
      </c>
      <c r="C833" s="166">
        <v>50.0</v>
      </c>
      <c r="D833" s="166">
        <v>50.0</v>
      </c>
      <c r="E833" s="166">
        <v>50.0</v>
      </c>
      <c r="F833" s="166">
        <v>50.0</v>
      </c>
      <c r="G833" s="166">
        <v>1000.0</v>
      </c>
    </row>
    <row r="834">
      <c r="A834" s="166" t="s">
        <v>2001</v>
      </c>
      <c r="B834" s="166">
        <v>50.0</v>
      </c>
      <c r="C834" s="166">
        <v>50.0</v>
      </c>
      <c r="D834" s="166">
        <v>50.0</v>
      </c>
      <c r="E834" s="166">
        <v>50.0</v>
      </c>
      <c r="F834" s="166">
        <v>50.0</v>
      </c>
      <c r="G834" s="166">
        <v>104500.0</v>
      </c>
    </row>
    <row r="835">
      <c r="A835" s="166" t="s">
        <v>2002</v>
      </c>
      <c r="B835" s="166">
        <v>50.0</v>
      </c>
      <c r="C835" s="166">
        <v>50.0</v>
      </c>
      <c r="D835" s="166">
        <v>50.0</v>
      </c>
      <c r="E835" s="166">
        <v>50.0</v>
      </c>
      <c r="F835" s="166">
        <v>50.0</v>
      </c>
      <c r="G835" s="166">
        <v>10100.0</v>
      </c>
    </row>
    <row r="836">
      <c r="A836" s="166" t="s">
        <v>2003</v>
      </c>
      <c r="B836" s="166">
        <v>50.0</v>
      </c>
      <c r="C836" s="166">
        <v>50.0</v>
      </c>
      <c r="D836" s="166">
        <v>50.0</v>
      </c>
      <c r="E836" s="166">
        <v>50.0</v>
      </c>
      <c r="F836" s="166">
        <v>50.0</v>
      </c>
      <c r="G836" s="166">
        <v>320500.0</v>
      </c>
    </row>
    <row r="837">
      <c r="A837" s="166" t="s">
        <v>2004</v>
      </c>
      <c r="B837" s="166">
        <v>50.0</v>
      </c>
      <c r="C837" s="166">
        <v>50.0</v>
      </c>
      <c r="D837" s="166">
        <v>50.0</v>
      </c>
      <c r="E837" s="166">
        <v>50.0</v>
      </c>
      <c r="F837" s="166">
        <v>50.0</v>
      </c>
      <c r="G837" s="166">
        <v>47400.0</v>
      </c>
    </row>
    <row r="838">
      <c r="A838" s="166" t="s">
        <v>2005</v>
      </c>
      <c r="B838" s="166">
        <v>50.0</v>
      </c>
      <c r="C838" s="166">
        <v>50.0</v>
      </c>
      <c r="D838" s="166">
        <v>50.0</v>
      </c>
      <c r="E838" s="166">
        <v>50.0</v>
      </c>
      <c r="F838" s="166">
        <v>50.0</v>
      </c>
      <c r="G838" s="166">
        <v>20100.0</v>
      </c>
    </row>
    <row r="839">
      <c r="A839" s="166" t="s">
        <v>2006</v>
      </c>
      <c r="B839" s="166">
        <v>50.0</v>
      </c>
      <c r="C839" s="166">
        <v>50.0</v>
      </c>
      <c r="D839" s="166">
        <v>50.0</v>
      </c>
      <c r="E839" s="166">
        <v>50.0</v>
      </c>
      <c r="F839" s="166">
        <v>50.0</v>
      </c>
      <c r="G839" s="166">
        <v>25500.0</v>
      </c>
    </row>
    <row r="840">
      <c r="A840" s="227">
        <v>43834.0</v>
      </c>
      <c r="B840" s="166">
        <v>50.0</v>
      </c>
      <c r="C840" s="166">
        <v>50.0</v>
      </c>
      <c r="D840" s="166">
        <v>50.0</v>
      </c>
      <c r="E840" s="166">
        <v>50.0</v>
      </c>
      <c r="F840" s="166">
        <v>50.0</v>
      </c>
      <c r="G840" s="166">
        <v>32600.0</v>
      </c>
    </row>
    <row r="841">
      <c r="A841" s="227">
        <v>43865.0</v>
      </c>
      <c r="B841" s="166">
        <v>50.0</v>
      </c>
      <c r="C841" s="166">
        <v>50.0</v>
      </c>
      <c r="D841" s="166">
        <v>50.0</v>
      </c>
      <c r="E841" s="166">
        <v>50.0</v>
      </c>
      <c r="F841" s="166">
        <v>50.0</v>
      </c>
      <c r="G841" s="166">
        <v>181100.0</v>
      </c>
    </row>
    <row r="842">
      <c r="A842" s="227">
        <v>43894.0</v>
      </c>
      <c r="B842" s="166">
        <v>50.0</v>
      </c>
      <c r="C842" s="166">
        <v>50.0</v>
      </c>
      <c r="D842" s="166">
        <v>50.0</v>
      </c>
      <c r="E842" s="166">
        <v>50.0</v>
      </c>
      <c r="F842" s="166">
        <v>50.0</v>
      </c>
      <c r="G842" s="166">
        <v>5400.0</v>
      </c>
    </row>
    <row r="843">
      <c r="A843" s="227">
        <v>43986.0</v>
      </c>
      <c r="B843" s="166">
        <v>50.0</v>
      </c>
      <c r="C843" s="166">
        <v>50.0</v>
      </c>
      <c r="D843" s="166">
        <v>50.0</v>
      </c>
      <c r="E843" s="166">
        <v>50.0</v>
      </c>
      <c r="F843" s="166">
        <v>50.0</v>
      </c>
      <c r="G843" s="166">
        <v>347300.0</v>
      </c>
    </row>
    <row r="844">
      <c r="A844" s="227">
        <v>44016.0</v>
      </c>
      <c r="B844" s="166">
        <v>50.0</v>
      </c>
      <c r="C844" s="166">
        <v>50.0</v>
      </c>
      <c r="D844" s="166">
        <v>50.0</v>
      </c>
      <c r="E844" s="166">
        <v>50.0</v>
      </c>
      <c r="F844" s="166">
        <v>50.0</v>
      </c>
      <c r="G844" s="166">
        <v>48800.0</v>
      </c>
    </row>
    <row r="845">
      <c r="A845" s="227">
        <v>44047.0</v>
      </c>
      <c r="B845" s="166">
        <v>50.0</v>
      </c>
      <c r="C845" s="166">
        <v>50.0</v>
      </c>
      <c r="D845" s="166">
        <v>50.0</v>
      </c>
      <c r="E845" s="166">
        <v>50.0</v>
      </c>
      <c r="F845" s="166">
        <v>50.0</v>
      </c>
      <c r="G845" s="166">
        <v>26700.0</v>
      </c>
    </row>
    <row r="846">
      <c r="A846" s="227">
        <v>44078.0</v>
      </c>
      <c r="B846" s="166">
        <v>50.0</v>
      </c>
      <c r="C846" s="166">
        <v>50.0</v>
      </c>
      <c r="D846" s="166">
        <v>50.0</v>
      </c>
      <c r="E846" s="166">
        <v>50.0</v>
      </c>
      <c r="F846" s="166">
        <v>50.0</v>
      </c>
      <c r="G846" s="166">
        <v>3500.0</v>
      </c>
    </row>
    <row r="847">
      <c r="A847" s="166" t="s">
        <v>2007</v>
      </c>
      <c r="B847" s="166">
        <v>50.0</v>
      </c>
      <c r="C847" s="166">
        <v>50.0</v>
      </c>
      <c r="D847" s="166">
        <v>50.0</v>
      </c>
      <c r="E847" s="166">
        <v>50.0</v>
      </c>
      <c r="F847" s="166">
        <v>50.0</v>
      </c>
      <c r="G847" s="166">
        <v>4200.0</v>
      </c>
    </row>
    <row r="848">
      <c r="A848" s="166" t="s">
        <v>2008</v>
      </c>
      <c r="B848" s="166">
        <v>50.0</v>
      </c>
      <c r="C848" s="166">
        <v>50.0</v>
      </c>
      <c r="D848" s="166">
        <v>50.0</v>
      </c>
      <c r="E848" s="166">
        <v>50.0</v>
      </c>
      <c r="F848" s="166">
        <v>50.0</v>
      </c>
      <c r="G848" s="166">
        <v>18500.0</v>
      </c>
    </row>
    <row r="849">
      <c r="A849" s="166" t="s">
        <v>2009</v>
      </c>
      <c r="B849" s="166">
        <v>50.0</v>
      </c>
      <c r="C849" s="166">
        <v>50.0</v>
      </c>
      <c r="D849" s="166">
        <v>50.0</v>
      </c>
      <c r="E849" s="166">
        <v>50.0</v>
      </c>
      <c r="F849" s="166">
        <v>50.0</v>
      </c>
      <c r="G849" s="166">
        <v>5000.0</v>
      </c>
    </row>
    <row r="850">
      <c r="A850" s="166" t="s">
        <v>2010</v>
      </c>
      <c r="B850" s="166">
        <v>50.0</v>
      </c>
      <c r="C850" s="166">
        <v>50.0</v>
      </c>
      <c r="D850" s="166">
        <v>50.0</v>
      </c>
      <c r="E850" s="166">
        <v>50.0</v>
      </c>
      <c r="F850" s="166">
        <v>50.0</v>
      </c>
      <c r="G850" s="166">
        <v>10000.0</v>
      </c>
    </row>
    <row r="851">
      <c r="A851" s="166" t="s">
        <v>2011</v>
      </c>
      <c r="B851" s="166">
        <v>50.0</v>
      </c>
      <c r="C851" s="166">
        <v>50.0</v>
      </c>
      <c r="D851" s="166">
        <v>50.0</v>
      </c>
      <c r="E851" s="166">
        <v>50.0</v>
      </c>
      <c r="F851" s="166">
        <v>50.0</v>
      </c>
      <c r="G851" s="166">
        <v>383800.0</v>
      </c>
    </row>
    <row r="852">
      <c r="A852" s="166" t="s">
        <v>2012</v>
      </c>
      <c r="B852" s="166">
        <v>50.0</v>
      </c>
      <c r="C852" s="166">
        <v>50.0</v>
      </c>
      <c r="D852" s="166">
        <v>50.0</v>
      </c>
      <c r="E852" s="166">
        <v>50.0</v>
      </c>
      <c r="F852" s="166">
        <v>50.0</v>
      </c>
      <c r="G852" s="166">
        <v>400.0</v>
      </c>
    </row>
    <row r="853">
      <c r="A853" s="166" t="s">
        <v>2013</v>
      </c>
      <c r="B853" s="166">
        <v>50.0</v>
      </c>
      <c r="C853" s="166">
        <v>50.0</v>
      </c>
      <c r="D853" s="166">
        <v>50.0</v>
      </c>
      <c r="E853" s="166">
        <v>50.0</v>
      </c>
      <c r="F853" s="166">
        <v>50.0</v>
      </c>
      <c r="G853" s="166">
        <v>70700.0</v>
      </c>
    </row>
    <row r="854">
      <c r="A854" s="166" t="s">
        <v>2014</v>
      </c>
      <c r="B854" s="166">
        <v>50.0</v>
      </c>
      <c r="C854" s="166">
        <v>50.0</v>
      </c>
      <c r="D854" s="166">
        <v>50.0</v>
      </c>
      <c r="E854" s="166">
        <v>50.0</v>
      </c>
      <c r="F854" s="166">
        <v>50.0</v>
      </c>
      <c r="G854" s="166">
        <v>37700.0</v>
      </c>
    </row>
    <row r="855">
      <c r="A855" s="166" t="s">
        <v>2015</v>
      </c>
      <c r="B855" s="166">
        <v>50.0</v>
      </c>
      <c r="C855" s="166">
        <v>50.0</v>
      </c>
      <c r="D855" s="166">
        <v>50.0</v>
      </c>
      <c r="E855" s="166">
        <v>50.0</v>
      </c>
      <c r="F855" s="166">
        <v>50.0</v>
      </c>
      <c r="G855" s="166">
        <v>8100.0</v>
      </c>
    </row>
    <row r="856">
      <c r="A856" s="166" t="s">
        <v>2016</v>
      </c>
      <c r="B856" s="166">
        <v>50.0</v>
      </c>
      <c r="C856" s="166">
        <v>50.0</v>
      </c>
      <c r="D856" s="166">
        <v>50.0</v>
      </c>
      <c r="E856" s="166">
        <v>50.0</v>
      </c>
      <c r="F856" s="166">
        <v>50.0</v>
      </c>
      <c r="G856" s="166">
        <v>14300.0</v>
      </c>
    </row>
    <row r="857">
      <c r="A857" s="166" t="s">
        <v>2017</v>
      </c>
      <c r="B857" s="166">
        <v>50.0</v>
      </c>
      <c r="C857" s="166">
        <v>50.0</v>
      </c>
      <c r="D857" s="166">
        <v>50.0</v>
      </c>
      <c r="E857" s="166">
        <v>50.0</v>
      </c>
      <c r="F857" s="166">
        <v>50.0</v>
      </c>
      <c r="G857" s="166">
        <v>31100.0</v>
      </c>
    </row>
    <row r="858">
      <c r="A858" s="166" t="s">
        <v>2018</v>
      </c>
      <c r="B858" s="166">
        <v>50.0</v>
      </c>
      <c r="C858" s="166">
        <v>50.0</v>
      </c>
      <c r="D858" s="166">
        <v>50.0</v>
      </c>
      <c r="E858" s="166">
        <v>50.0</v>
      </c>
      <c r="F858" s="166">
        <v>50.0</v>
      </c>
      <c r="G858" s="166">
        <v>1200.0</v>
      </c>
    </row>
    <row r="859">
      <c r="A859" s="166" t="s">
        <v>2019</v>
      </c>
      <c r="B859" s="166">
        <v>50.0</v>
      </c>
      <c r="C859" s="166">
        <v>50.0</v>
      </c>
      <c r="D859" s="166">
        <v>50.0</v>
      </c>
      <c r="E859" s="166">
        <v>50.0</v>
      </c>
      <c r="F859" s="166">
        <v>50.0</v>
      </c>
      <c r="G859" s="166">
        <v>400.0</v>
      </c>
    </row>
    <row r="860">
      <c r="A860" s="166" t="s">
        <v>2020</v>
      </c>
      <c r="B860" s="166">
        <v>50.0</v>
      </c>
      <c r="C860" s="166">
        <v>50.0</v>
      </c>
      <c r="D860" s="166">
        <v>50.0</v>
      </c>
      <c r="E860" s="166">
        <v>50.0</v>
      </c>
      <c r="F860" s="166">
        <v>50.0</v>
      </c>
      <c r="G860" s="166">
        <v>12800.0</v>
      </c>
    </row>
    <row r="861">
      <c r="A861" s="227">
        <v>43926.0</v>
      </c>
      <c r="B861" s="166">
        <v>50.0</v>
      </c>
      <c r="C861" s="166">
        <v>50.0</v>
      </c>
      <c r="D861" s="166">
        <v>50.0</v>
      </c>
      <c r="E861" s="166">
        <v>50.0</v>
      </c>
      <c r="F861" s="166">
        <v>50.0</v>
      </c>
      <c r="G861" s="166">
        <v>4400.0</v>
      </c>
    </row>
    <row r="862">
      <c r="A862" s="227">
        <v>43956.0</v>
      </c>
      <c r="B862" s="166">
        <v>50.0</v>
      </c>
      <c r="C862" s="166">
        <v>50.0</v>
      </c>
      <c r="D862" s="166">
        <v>50.0</v>
      </c>
      <c r="E862" s="166">
        <v>50.0</v>
      </c>
      <c r="F862" s="166">
        <v>50.0</v>
      </c>
      <c r="G862" s="166">
        <v>16600.0</v>
      </c>
    </row>
    <row r="863">
      <c r="A863" s="227">
        <v>43987.0</v>
      </c>
      <c r="B863" s="166">
        <v>50.0</v>
      </c>
      <c r="C863" s="166">
        <v>50.0</v>
      </c>
      <c r="D863" s="166">
        <v>50.0</v>
      </c>
      <c r="E863" s="166">
        <v>50.0</v>
      </c>
      <c r="F863" s="166">
        <v>50.0</v>
      </c>
      <c r="G863" s="166">
        <v>137300.0</v>
      </c>
    </row>
    <row r="864">
      <c r="A864" s="227">
        <v>44048.0</v>
      </c>
      <c r="B864" s="166">
        <v>50.0</v>
      </c>
      <c r="C864" s="166">
        <v>50.0</v>
      </c>
      <c r="D864" s="166">
        <v>50.0</v>
      </c>
      <c r="E864" s="166">
        <v>50.0</v>
      </c>
      <c r="F864" s="166">
        <v>50.0</v>
      </c>
      <c r="G864" s="166">
        <v>26100.0</v>
      </c>
    </row>
    <row r="865">
      <c r="A865" s="227">
        <v>44140.0</v>
      </c>
      <c r="B865" s="166">
        <v>50.0</v>
      </c>
      <c r="C865" s="166">
        <v>50.0</v>
      </c>
      <c r="D865" s="166">
        <v>50.0</v>
      </c>
      <c r="E865" s="166">
        <v>50.0</v>
      </c>
      <c r="F865" s="166">
        <v>50.0</v>
      </c>
      <c r="G865" s="166">
        <v>11100.0</v>
      </c>
    </row>
    <row r="866">
      <c r="A866" s="227">
        <v>44170.0</v>
      </c>
      <c r="B866" s="166">
        <v>50.0</v>
      </c>
      <c r="C866" s="166">
        <v>50.0</v>
      </c>
      <c r="D866" s="166">
        <v>50.0</v>
      </c>
      <c r="E866" s="166">
        <v>50.0</v>
      </c>
      <c r="F866" s="166">
        <v>50.0</v>
      </c>
      <c r="G866" s="166">
        <v>2800.0</v>
      </c>
    </row>
    <row r="867">
      <c r="A867" s="166" t="s">
        <v>2021</v>
      </c>
      <c r="B867" s="166">
        <v>50.0</v>
      </c>
      <c r="C867" s="166">
        <v>50.0</v>
      </c>
      <c r="D867" s="166">
        <v>50.0</v>
      </c>
      <c r="E867" s="166">
        <v>50.0</v>
      </c>
      <c r="F867" s="166">
        <v>50.0</v>
      </c>
      <c r="G867" s="166">
        <v>100.0</v>
      </c>
    </row>
    <row r="868">
      <c r="A868" s="166" t="s">
        <v>2022</v>
      </c>
      <c r="B868" s="166">
        <v>50.0</v>
      </c>
      <c r="C868" s="166">
        <v>50.0</v>
      </c>
      <c r="D868" s="166">
        <v>50.0</v>
      </c>
      <c r="E868" s="166">
        <v>50.0</v>
      </c>
      <c r="F868" s="166">
        <v>50.0</v>
      </c>
      <c r="G868" s="166">
        <v>51000.0</v>
      </c>
    </row>
    <row r="869">
      <c r="A869" s="166" t="s">
        <v>2023</v>
      </c>
      <c r="B869" s="166">
        <v>50.0</v>
      </c>
      <c r="C869" s="166">
        <v>50.0</v>
      </c>
      <c r="D869" s="166">
        <v>50.0</v>
      </c>
      <c r="E869" s="166">
        <v>50.0</v>
      </c>
      <c r="F869" s="166">
        <v>50.0</v>
      </c>
      <c r="G869" s="166">
        <v>10100.0</v>
      </c>
    </row>
    <row r="870">
      <c r="A870" s="166" t="s">
        <v>2024</v>
      </c>
      <c r="B870" s="166">
        <v>50.0</v>
      </c>
      <c r="C870" s="166">
        <v>50.0</v>
      </c>
      <c r="D870" s="166">
        <v>50.0</v>
      </c>
      <c r="E870" s="166">
        <v>50.0</v>
      </c>
      <c r="F870" s="166">
        <v>50.0</v>
      </c>
      <c r="G870" s="166">
        <v>900.0</v>
      </c>
    </row>
    <row r="871">
      <c r="A871" s="166" t="s">
        <v>2025</v>
      </c>
      <c r="B871" s="166">
        <v>50.0</v>
      </c>
      <c r="C871" s="166">
        <v>50.0</v>
      </c>
      <c r="D871" s="166">
        <v>50.0</v>
      </c>
      <c r="E871" s="166">
        <v>50.0</v>
      </c>
      <c r="F871" s="166">
        <v>50.0</v>
      </c>
      <c r="G871" s="166">
        <v>53500.0</v>
      </c>
    </row>
    <row r="872">
      <c r="A872" s="166" t="s">
        <v>2026</v>
      </c>
      <c r="B872" s="166">
        <v>50.0</v>
      </c>
      <c r="C872" s="166">
        <v>50.0</v>
      </c>
      <c r="D872" s="166">
        <v>50.0</v>
      </c>
      <c r="E872" s="166">
        <v>50.0</v>
      </c>
      <c r="F872" s="166">
        <v>50.0</v>
      </c>
      <c r="G872" s="166">
        <v>600.0</v>
      </c>
    </row>
    <row r="873">
      <c r="A873" s="166" t="s">
        <v>2027</v>
      </c>
      <c r="B873" s="166">
        <v>50.0</v>
      </c>
      <c r="C873" s="166">
        <v>50.0</v>
      </c>
      <c r="D873" s="166">
        <v>50.0</v>
      </c>
      <c r="E873" s="166">
        <v>50.0</v>
      </c>
      <c r="F873" s="166">
        <v>50.0</v>
      </c>
      <c r="G873" s="166">
        <v>54400.0</v>
      </c>
    </row>
    <row r="874">
      <c r="A874" s="166" t="s">
        <v>2028</v>
      </c>
      <c r="B874" s="166">
        <v>50.0</v>
      </c>
      <c r="C874" s="166">
        <v>50.0</v>
      </c>
      <c r="D874" s="166">
        <v>50.0</v>
      </c>
      <c r="E874" s="166">
        <v>50.0</v>
      </c>
      <c r="F874" s="166">
        <v>50.0</v>
      </c>
      <c r="G874" s="166">
        <v>2700.0</v>
      </c>
    </row>
    <row r="875">
      <c r="A875" s="166" t="s">
        <v>2029</v>
      </c>
      <c r="B875" s="166">
        <v>50.0</v>
      </c>
      <c r="C875" s="166">
        <v>50.0</v>
      </c>
      <c r="D875" s="166">
        <v>50.0</v>
      </c>
      <c r="E875" s="166">
        <v>50.0</v>
      </c>
      <c r="F875" s="166">
        <v>50.0</v>
      </c>
      <c r="G875" s="166">
        <v>2300.0</v>
      </c>
    </row>
    <row r="876">
      <c r="A876" s="166" t="s">
        <v>2030</v>
      </c>
      <c r="B876" s="166">
        <v>50.0</v>
      </c>
      <c r="C876" s="166">
        <v>50.0</v>
      </c>
      <c r="D876" s="166">
        <v>50.0</v>
      </c>
      <c r="E876" s="166">
        <v>50.0</v>
      </c>
      <c r="F876" s="166">
        <v>50.0</v>
      </c>
      <c r="G876" s="166">
        <v>1200.0</v>
      </c>
    </row>
    <row r="877">
      <c r="A877" s="227">
        <v>43867.0</v>
      </c>
      <c r="B877" s="166">
        <v>50.0</v>
      </c>
      <c r="C877" s="166">
        <v>50.0</v>
      </c>
      <c r="D877" s="166">
        <v>50.0</v>
      </c>
      <c r="E877" s="166">
        <v>50.0</v>
      </c>
      <c r="F877" s="166">
        <v>50.0</v>
      </c>
      <c r="G877" s="166">
        <v>1000.0</v>
      </c>
    </row>
    <row r="878">
      <c r="A878" s="227">
        <v>43896.0</v>
      </c>
      <c r="B878" s="166">
        <v>50.0</v>
      </c>
      <c r="C878" s="166">
        <v>50.0</v>
      </c>
      <c r="D878" s="166">
        <v>50.0</v>
      </c>
      <c r="E878" s="166">
        <v>50.0</v>
      </c>
      <c r="F878" s="166">
        <v>50.0</v>
      </c>
      <c r="G878" s="166">
        <v>175800.0</v>
      </c>
    </row>
    <row r="879">
      <c r="A879" s="227">
        <v>43927.0</v>
      </c>
      <c r="B879" s="166">
        <v>50.0</v>
      </c>
      <c r="C879" s="166">
        <v>50.0</v>
      </c>
      <c r="D879" s="166">
        <v>50.0</v>
      </c>
      <c r="E879" s="166">
        <v>50.0</v>
      </c>
      <c r="F879" s="166">
        <v>50.0</v>
      </c>
      <c r="G879" s="166">
        <v>126400.0</v>
      </c>
    </row>
    <row r="880">
      <c r="A880" s="227">
        <v>43957.0</v>
      </c>
      <c r="B880" s="166">
        <v>50.0</v>
      </c>
      <c r="C880" s="166">
        <v>50.0</v>
      </c>
      <c r="D880" s="166">
        <v>50.0</v>
      </c>
      <c r="E880" s="166">
        <v>50.0</v>
      </c>
      <c r="F880" s="166">
        <v>50.0</v>
      </c>
      <c r="G880" s="166">
        <v>11100.0</v>
      </c>
    </row>
    <row r="881">
      <c r="A881" s="227">
        <v>44049.0</v>
      </c>
      <c r="B881" s="166">
        <v>50.0</v>
      </c>
      <c r="C881" s="166">
        <v>52.0</v>
      </c>
      <c r="D881" s="166">
        <v>50.0</v>
      </c>
      <c r="E881" s="166">
        <v>50.0</v>
      </c>
      <c r="F881" s="166">
        <v>50.0</v>
      </c>
      <c r="G881" s="166">
        <v>3644900.0</v>
      </c>
    </row>
    <row r="882">
      <c r="A882" s="227">
        <v>44080.0</v>
      </c>
      <c r="B882" s="166">
        <v>50.0</v>
      </c>
      <c r="C882" s="166">
        <v>55.0</v>
      </c>
      <c r="D882" s="166">
        <v>50.0</v>
      </c>
      <c r="E882" s="166">
        <v>51.0</v>
      </c>
      <c r="F882" s="166">
        <v>51.0</v>
      </c>
      <c r="G882" s="166">
        <v>6923900.0</v>
      </c>
    </row>
    <row r="883">
      <c r="A883" s="227">
        <v>44110.0</v>
      </c>
      <c r="B883" s="166">
        <v>51.0</v>
      </c>
      <c r="C883" s="166">
        <v>52.0</v>
      </c>
      <c r="D883" s="166">
        <v>50.0</v>
      </c>
      <c r="E883" s="166">
        <v>52.0</v>
      </c>
      <c r="F883" s="166">
        <v>52.0</v>
      </c>
      <c r="G883" s="166">
        <v>1513200.0</v>
      </c>
    </row>
    <row r="884">
      <c r="A884" s="227">
        <v>44141.0</v>
      </c>
      <c r="B884" s="166">
        <v>53.0</v>
      </c>
      <c r="C884" s="166">
        <v>53.0</v>
      </c>
      <c r="D884" s="166">
        <v>50.0</v>
      </c>
      <c r="E884" s="166">
        <v>50.0</v>
      </c>
      <c r="F884" s="166">
        <v>50.0</v>
      </c>
      <c r="G884" s="166">
        <v>3329300.0</v>
      </c>
    </row>
    <row r="885">
      <c r="A885" s="227">
        <v>44171.0</v>
      </c>
      <c r="B885" s="166">
        <v>50.0</v>
      </c>
      <c r="C885" s="166">
        <v>51.0</v>
      </c>
      <c r="D885" s="166">
        <v>50.0</v>
      </c>
      <c r="E885" s="166">
        <v>50.0</v>
      </c>
      <c r="F885" s="166">
        <v>50.0</v>
      </c>
      <c r="G885" s="166">
        <v>939300.0</v>
      </c>
    </row>
    <row r="886">
      <c r="A886" s="166" t="s">
        <v>2031</v>
      </c>
      <c r="B886" s="166">
        <v>51.0</v>
      </c>
      <c r="C886" s="166">
        <v>51.0</v>
      </c>
      <c r="D886" s="166">
        <v>50.0</v>
      </c>
      <c r="E886" s="166">
        <v>50.0</v>
      </c>
      <c r="F886" s="166">
        <v>50.0</v>
      </c>
      <c r="G886" s="166">
        <v>464100.0</v>
      </c>
    </row>
    <row r="887">
      <c r="A887" s="166" t="s">
        <v>2032</v>
      </c>
      <c r="B887" s="166">
        <v>50.0</v>
      </c>
      <c r="C887" s="166">
        <v>51.0</v>
      </c>
      <c r="D887" s="166">
        <v>50.0</v>
      </c>
      <c r="E887" s="166">
        <v>50.0</v>
      </c>
      <c r="F887" s="166">
        <v>50.0</v>
      </c>
      <c r="G887" s="166">
        <v>397600.0</v>
      </c>
    </row>
    <row r="888">
      <c r="A888" s="166" t="s">
        <v>2033</v>
      </c>
      <c r="B888" s="166">
        <v>50.0</v>
      </c>
      <c r="C888" s="166">
        <v>51.0</v>
      </c>
      <c r="D888" s="166">
        <v>50.0</v>
      </c>
      <c r="E888" s="166">
        <v>50.0</v>
      </c>
      <c r="F888" s="166">
        <v>50.0</v>
      </c>
      <c r="G888" s="166">
        <v>1151900.0</v>
      </c>
    </row>
    <row r="889">
      <c r="A889" s="166" t="s">
        <v>2034</v>
      </c>
      <c r="B889" s="166">
        <v>50.0</v>
      </c>
      <c r="C889" s="166">
        <v>52.0</v>
      </c>
      <c r="D889" s="166">
        <v>50.0</v>
      </c>
      <c r="E889" s="166">
        <v>51.0</v>
      </c>
      <c r="F889" s="166">
        <v>51.0</v>
      </c>
      <c r="G889" s="166">
        <v>474400.0</v>
      </c>
    </row>
    <row r="890">
      <c r="A890" s="166" t="s">
        <v>2035</v>
      </c>
      <c r="B890" s="166">
        <v>50.0</v>
      </c>
      <c r="C890" s="166">
        <v>51.0</v>
      </c>
      <c r="D890" s="166">
        <v>50.0</v>
      </c>
      <c r="E890" s="166">
        <v>50.0</v>
      </c>
      <c r="F890" s="166">
        <v>50.0</v>
      </c>
      <c r="G890" s="166">
        <v>119900.0</v>
      </c>
    </row>
    <row r="891">
      <c r="A891" s="166" t="s">
        <v>2036</v>
      </c>
      <c r="B891" s="166">
        <v>50.0</v>
      </c>
      <c r="C891" s="166">
        <v>51.0</v>
      </c>
      <c r="D891" s="166">
        <v>50.0</v>
      </c>
      <c r="E891" s="166">
        <v>50.0</v>
      </c>
      <c r="F891" s="166">
        <v>50.0</v>
      </c>
      <c r="G891" s="166">
        <v>131000.0</v>
      </c>
    </row>
    <row r="892">
      <c r="A892" s="166" t="s">
        <v>2037</v>
      </c>
      <c r="B892" s="166">
        <v>50.0</v>
      </c>
      <c r="C892" s="166">
        <v>51.0</v>
      </c>
      <c r="D892" s="166">
        <v>50.0</v>
      </c>
      <c r="E892" s="166">
        <v>50.0</v>
      </c>
      <c r="F892" s="166">
        <v>50.0</v>
      </c>
      <c r="G892" s="166">
        <v>254900.0</v>
      </c>
    </row>
    <row r="893">
      <c r="A893" s="166" t="s">
        <v>2038</v>
      </c>
      <c r="B893" s="166">
        <v>51.0</v>
      </c>
      <c r="C893" s="166">
        <v>51.0</v>
      </c>
      <c r="D893" s="166">
        <v>50.0</v>
      </c>
      <c r="E893" s="166">
        <v>50.0</v>
      </c>
      <c r="F893" s="166">
        <v>50.0</v>
      </c>
      <c r="G893" s="166">
        <v>359100.0</v>
      </c>
    </row>
    <row r="894">
      <c r="A894" s="166" t="s">
        <v>2039</v>
      </c>
      <c r="B894" s="166">
        <v>51.0</v>
      </c>
      <c r="C894" s="166">
        <v>51.0</v>
      </c>
      <c r="D894" s="166">
        <v>50.0</v>
      </c>
      <c r="E894" s="166">
        <v>50.0</v>
      </c>
      <c r="F894" s="166">
        <v>50.0</v>
      </c>
      <c r="G894" s="166">
        <v>172700.0</v>
      </c>
    </row>
    <row r="895">
      <c r="A895" s="166" t="s">
        <v>2040</v>
      </c>
      <c r="B895" s="166">
        <v>50.0</v>
      </c>
      <c r="C895" s="166">
        <v>50.0</v>
      </c>
      <c r="D895" s="166">
        <v>50.0</v>
      </c>
      <c r="E895" s="166">
        <v>50.0</v>
      </c>
      <c r="F895" s="166">
        <v>50.0</v>
      </c>
      <c r="G895" s="166">
        <v>29500.0</v>
      </c>
    </row>
    <row r="896">
      <c r="A896" s="166" t="s">
        <v>2041</v>
      </c>
      <c r="B896" s="166">
        <v>50.0</v>
      </c>
      <c r="C896" s="166">
        <v>50.0</v>
      </c>
      <c r="D896" s="166">
        <v>50.0</v>
      </c>
      <c r="E896" s="166">
        <v>50.0</v>
      </c>
      <c r="F896" s="166">
        <v>50.0</v>
      </c>
      <c r="G896" s="166">
        <v>2800.0</v>
      </c>
    </row>
    <row r="897">
      <c r="A897" s="166" t="s">
        <v>2042</v>
      </c>
      <c r="B897" s="166">
        <v>50.0</v>
      </c>
      <c r="C897" s="166">
        <v>50.0</v>
      </c>
      <c r="D897" s="166">
        <v>50.0</v>
      </c>
      <c r="E897" s="166">
        <v>50.0</v>
      </c>
      <c r="F897" s="166">
        <v>50.0</v>
      </c>
      <c r="G897" s="166">
        <v>257200.0</v>
      </c>
    </row>
    <row r="898">
      <c r="A898" s="227">
        <v>43837.0</v>
      </c>
      <c r="B898" s="166">
        <v>50.0</v>
      </c>
      <c r="C898" s="166">
        <v>50.0</v>
      </c>
      <c r="D898" s="166">
        <v>50.0</v>
      </c>
      <c r="E898" s="166">
        <v>50.0</v>
      </c>
      <c r="F898" s="166">
        <v>50.0</v>
      </c>
      <c r="G898" s="166">
        <v>14000.0</v>
      </c>
    </row>
    <row r="899">
      <c r="A899" s="227">
        <v>43868.0</v>
      </c>
      <c r="B899" s="166">
        <v>50.0</v>
      </c>
      <c r="C899" s="166">
        <v>50.0</v>
      </c>
      <c r="D899" s="166">
        <v>50.0</v>
      </c>
      <c r="E899" s="166">
        <v>50.0</v>
      </c>
      <c r="F899" s="166">
        <v>50.0</v>
      </c>
      <c r="G899" s="166">
        <v>3400.0</v>
      </c>
    </row>
    <row r="900">
      <c r="A900" s="227">
        <v>43897.0</v>
      </c>
      <c r="B900" s="166">
        <v>50.0</v>
      </c>
      <c r="C900" s="166">
        <v>50.0</v>
      </c>
      <c r="D900" s="166">
        <v>50.0</v>
      </c>
      <c r="E900" s="166">
        <v>50.0</v>
      </c>
      <c r="F900" s="166">
        <v>50.0</v>
      </c>
      <c r="G900" s="166">
        <v>79700.0</v>
      </c>
    </row>
    <row r="901">
      <c r="A901" s="227">
        <v>43989.0</v>
      </c>
      <c r="B901" s="166">
        <v>51.0</v>
      </c>
      <c r="C901" s="166">
        <v>59.0</v>
      </c>
      <c r="D901" s="166">
        <v>50.0</v>
      </c>
      <c r="E901" s="166">
        <v>53.0</v>
      </c>
      <c r="F901" s="166">
        <v>53.0</v>
      </c>
      <c r="G901" s="166">
        <v>1.47543E7</v>
      </c>
    </row>
    <row r="902">
      <c r="A902" s="227">
        <v>44019.0</v>
      </c>
      <c r="B902" s="166">
        <v>53.0</v>
      </c>
      <c r="C902" s="166">
        <v>64.0</v>
      </c>
      <c r="D902" s="166">
        <v>53.0</v>
      </c>
      <c r="E902" s="166">
        <v>57.0</v>
      </c>
      <c r="F902" s="166">
        <v>57.0</v>
      </c>
      <c r="G902" s="166">
        <v>2.72922E7</v>
      </c>
    </row>
    <row r="903">
      <c r="A903" s="227">
        <v>44050.0</v>
      </c>
      <c r="B903" s="166">
        <v>57.0</v>
      </c>
      <c r="C903" s="166">
        <v>58.0</v>
      </c>
      <c r="D903" s="166">
        <v>55.0</v>
      </c>
      <c r="E903" s="166">
        <v>55.0</v>
      </c>
      <c r="F903" s="166">
        <v>55.0</v>
      </c>
      <c r="G903" s="166">
        <v>3815300.0</v>
      </c>
    </row>
    <row r="904">
      <c r="A904" s="227">
        <v>44081.0</v>
      </c>
      <c r="B904" s="166">
        <v>52.0</v>
      </c>
      <c r="C904" s="166">
        <v>57.0</v>
      </c>
      <c r="D904" s="166">
        <v>52.0</v>
      </c>
      <c r="E904" s="166">
        <v>55.0</v>
      </c>
      <c r="F904" s="166">
        <v>55.0</v>
      </c>
      <c r="G904" s="166">
        <v>2226700.0</v>
      </c>
    </row>
    <row r="905">
      <c r="A905" s="227">
        <v>44111.0</v>
      </c>
      <c r="B905" s="166">
        <v>52.0</v>
      </c>
      <c r="C905" s="166">
        <v>55.0</v>
      </c>
      <c r="D905" s="166">
        <v>52.0</v>
      </c>
      <c r="E905" s="166">
        <v>52.0</v>
      </c>
      <c r="F905" s="166">
        <v>52.0</v>
      </c>
      <c r="G905" s="166">
        <v>2257900.0</v>
      </c>
    </row>
    <row r="906">
      <c r="A906" s="166" t="s">
        <v>2043</v>
      </c>
      <c r="B906" s="166">
        <v>50.0</v>
      </c>
      <c r="C906" s="166">
        <v>54.0</v>
      </c>
      <c r="D906" s="166">
        <v>50.0</v>
      </c>
      <c r="E906" s="166">
        <v>52.0</v>
      </c>
      <c r="F906" s="166">
        <v>52.0</v>
      </c>
      <c r="G906" s="166">
        <v>4523100.0</v>
      </c>
    </row>
    <row r="907">
      <c r="A907" s="166" t="s">
        <v>2044</v>
      </c>
      <c r="B907" s="166">
        <v>50.0</v>
      </c>
      <c r="C907" s="166">
        <v>53.0</v>
      </c>
      <c r="D907" s="166">
        <v>50.0</v>
      </c>
      <c r="E907" s="166">
        <v>52.0</v>
      </c>
      <c r="F907" s="166">
        <v>52.0</v>
      </c>
      <c r="G907" s="166">
        <v>458200.0</v>
      </c>
    </row>
    <row r="908">
      <c r="A908" s="166" t="s">
        <v>2045</v>
      </c>
      <c r="B908" s="166">
        <v>51.0</v>
      </c>
      <c r="C908" s="166">
        <v>55.0</v>
      </c>
      <c r="D908" s="166">
        <v>51.0</v>
      </c>
      <c r="E908" s="166">
        <v>53.0</v>
      </c>
      <c r="F908" s="166">
        <v>53.0</v>
      </c>
      <c r="G908" s="166">
        <v>2338100.0</v>
      </c>
    </row>
    <row r="909">
      <c r="A909" s="166" t="s">
        <v>2046</v>
      </c>
      <c r="B909" s="166">
        <v>52.0</v>
      </c>
      <c r="C909" s="166">
        <v>54.0</v>
      </c>
      <c r="D909" s="166">
        <v>52.0</v>
      </c>
      <c r="E909" s="166">
        <v>52.0</v>
      </c>
      <c r="F909" s="166">
        <v>52.0</v>
      </c>
      <c r="G909" s="166">
        <v>579100.0</v>
      </c>
    </row>
    <row r="910">
      <c r="A910" s="166" t="s">
        <v>2047</v>
      </c>
      <c r="B910" s="166">
        <v>51.0</v>
      </c>
      <c r="C910" s="166">
        <v>54.0</v>
      </c>
      <c r="D910" s="166">
        <v>51.0</v>
      </c>
      <c r="E910" s="166">
        <v>53.0</v>
      </c>
      <c r="F910" s="166">
        <v>53.0</v>
      </c>
      <c r="G910" s="166">
        <v>889300.0</v>
      </c>
    </row>
    <row r="911">
      <c r="A911" s="166" t="s">
        <v>2048</v>
      </c>
      <c r="B911" s="166">
        <v>50.0</v>
      </c>
      <c r="C911" s="166">
        <v>53.0</v>
      </c>
      <c r="D911" s="166">
        <v>50.0</v>
      </c>
      <c r="E911" s="166">
        <v>51.0</v>
      </c>
      <c r="F911" s="166">
        <v>51.0</v>
      </c>
      <c r="G911" s="166">
        <v>4168900.0</v>
      </c>
    </row>
    <row r="912">
      <c r="A912" s="166" t="s">
        <v>2049</v>
      </c>
      <c r="B912" s="166">
        <v>52.0</v>
      </c>
      <c r="C912" s="166">
        <v>53.0</v>
      </c>
      <c r="D912" s="166">
        <v>51.0</v>
      </c>
      <c r="E912" s="166">
        <v>52.0</v>
      </c>
      <c r="F912" s="166">
        <v>52.0</v>
      </c>
      <c r="G912" s="166">
        <v>1164300.0</v>
      </c>
    </row>
    <row r="913">
      <c r="A913" s="166" t="s">
        <v>2050</v>
      </c>
      <c r="B913" s="166">
        <v>53.0</v>
      </c>
      <c r="C913" s="166">
        <v>53.0</v>
      </c>
      <c r="D913" s="166">
        <v>50.0</v>
      </c>
      <c r="E913" s="166">
        <v>52.0</v>
      </c>
      <c r="F913" s="166">
        <v>52.0</v>
      </c>
      <c r="G913" s="166">
        <v>1670100.0</v>
      </c>
    </row>
    <row r="914">
      <c r="A914" s="166" t="s">
        <v>2051</v>
      </c>
      <c r="B914" s="166">
        <v>52.0</v>
      </c>
      <c r="C914" s="166">
        <v>52.0</v>
      </c>
      <c r="D914" s="166">
        <v>50.0</v>
      </c>
      <c r="E914" s="166">
        <v>51.0</v>
      </c>
      <c r="F914" s="166">
        <v>51.0</v>
      </c>
      <c r="G914" s="166">
        <v>1249800.0</v>
      </c>
    </row>
    <row r="915">
      <c r="A915" s="166" t="s">
        <v>2052</v>
      </c>
      <c r="B915" s="166">
        <v>51.0</v>
      </c>
      <c r="C915" s="166">
        <v>52.0</v>
      </c>
      <c r="D915" s="166">
        <v>50.0</v>
      </c>
      <c r="E915" s="166">
        <v>51.0</v>
      </c>
      <c r="F915" s="166">
        <v>51.0</v>
      </c>
      <c r="G915" s="166">
        <v>3624500.0</v>
      </c>
    </row>
    <row r="916">
      <c r="A916" s="166" t="s">
        <v>2053</v>
      </c>
      <c r="B916" s="166">
        <v>51.0</v>
      </c>
      <c r="C916" s="166">
        <v>51.0</v>
      </c>
      <c r="D916" s="166">
        <v>50.0</v>
      </c>
      <c r="E916" s="166">
        <v>50.0</v>
      </c>
      <c r="F916" s="166">
        <v>50.0</v>
      </c>
      <c r="G916" s="166">
        <v>1018700.0</v>
      </c>
    </row>
    <row r="917">
      <c r="A917" s="166" t="s">
        <v>2054</v>
      </c>
      <c r="B917" s="166">
        <v>51.0</v>
      </c>
      <c r="C917" s="166">
        <v>56.0</v>
      </c>
      <c r="D917" s="166">
        <v>50.0</v>
      </c>
      <c r="E917" s="166">
        <v>50.0</v>
      </c>
      <c r="F917" s="166">
        <v>50.0</v>
      </c>
      <c r="G917" s="166">
        <v>1.70315E7</v>
      </c>
    </row>
    <row r="918">
      <c r="A918" s="166" t="s">
        <v>2055</v>
      </c>
      <c r="B918" s="166">
        <v>51.0</v>
      </c>
      <c r="C918" s="166">
        <v>52.0</v>
      </c>
      <c r="D918" s="166">
        <v>50.0</v>
      </c>
      <c r="E918" s="166">
        <v>51.0</v>
      </c>
      <c r="F918" s="166">
        <v>51.0</v>
      </c>
      <c r="G918" s="166">
        <v>2756800.0</v>
      </c>
    </row>
    <row r="919">
      <c r="A919" s="166" t="s">
        <v>2056</v>
      </c>
      <c r="B919" s="166">
        <v>51.0</v>
      </c>
      <c r="C919" s="166">
        <v>51.0</v>
      </c>
      <c r="D919" s="166">
        <v>50.0</v>
      </c>
      <c r="E919" s="166">
        <v>50.0</v>
      </c>
      <c r="F919" s="166">
        <v>50.0</v>
      </c>
      <c r="G919" s="166">
        <v>1090000.0</v>
      </c>
    </row>
    <row r="920">
      <c r="A920" s="227">
        <v>43898.0</v>
      </c>
      <c r="B920" s="166">
        <v>50.0</v>
      </c>
      <c r="C920" s="166">
        <v>51.0</v>
      </c>
      <c r="D920" s="166">
        <v>50.0</v>
      </c>
      <c r="E920" s="166">
        <v>50.0</v>
      </c>
      <c r="F920" s="166">
        <v>50.0</v>
      </c>
      <c r="G920" s="166">
        <v>3465800.0</v>
      </c>
    </row>
    <row r="921">
      <c r="A921" s="227">
        <v>43929.0</v>
      </c>
      <c r="B921" s="166">
        <v>50.0</v>
      </c>
      <c r="C921" s="166">
        <v>51.0</v>
      </c>
      <c r="D921" s="166">
        <v>50.0</v>
      </c>
      <c r="E921" s="166">
        <v>51.0</v>
      </c>
      <c r="F921" s="166">
        <v>51.0</v>
      </c>
      <c r="G921" s="166">
        <v>225100.0</v>
      </c>
    </row>
    <row r="922">
      <c r="A922" s="227">
        <v>43959.0</v>
      </c>
      <c r="B922" s="166">
        <v>50.0</v>
      </c>
      <c r="C922" s="166">
        <v>51.0</v>
      </c>
      <c r="D922" s="166">
        <v>50.0</v>
      </c>
      <c r="E922" s="166">
        <v>51.0</v>
      </c>
      <c r="F922" s="166">
        <v>51.0</v>
      </c>
      <c r="G922" s="166">
        <v>554900.0</v>
      </c>
    </row>
    <row r="923">
      <c r="A923" s="227">
        <v>43990.0</v>
      </c>
      <c r="B923" s="166">
        <v>51.0</v>
      </c>
      <c r="C923" s="166">
        <v>51.0</v>
      </c>
      <c r="D923" s="166">
        <v>50.0</v>
      </c>
      <c r="E923" s="166">
        <v>50.0</v>
      </c>
      <c r="F923" s="166">
        <v>50.0</v>
      </c>
      <c r="G923" s="166">
        <v>569100.0</v>
      </c>
    </row>
    <row r="924">
      <c r="A924" s="227">
        <v>44020.0</v>
      </c>
      <c r="B924" s="166">
        <v>51.0</v>
      </c>
      <c r="C924" s="166">
        <v>52.0</v>
      </c>
      <c r="D924" s="166">
        <v>50.0</v>
      </c>
      <c r="E924" s="166">
        <v>50.0</v>
      </c>
      <c r="F924" s="166">
        <v>50.0</v>
      </c>
      <c r="G924" s="166">
        <v>2556400.0</v>
      </c>
    </row>
    <row r="925">
      <c r="A925" s="227">
        <v>44112.0</v>
      </c>
      <c r="B925" s="166">
        <v>51.0</v>
      </c>
      <c r="C925" s="166">
        <v>51.0</v>
      </c>
      <c r="D925" s="166">
        <v>50.0</v>
      </c>
      <c r="E925" s="166">
        <v>51.0</v>
      </c>
      <c r="F925" s="166">
        <v>51.0</v>
      </c>
      <c r="G925" s="166">
        <v>1518700.0</v>
      </c>
    </row>
    <row r="926">
      <c r="A926" s="227">
        <v>44143.0</v>
      </c>
      <c r="B926" s="166">
        <v>51.0</v>
      </c>
      <c r="C926" s="166">
        <v>52.0</v>
      </c>
      <c r="D926" s="166">
        <v>51.0</v>
      </c>
      <c r="E926" s="166">
        <v>51.0</v>
      </c>
      <c r="F926" s="166">
        <v>51.0</v>
      </c>
      <c r="G926" s="166">
        <v>805900.0</v>
      </c>
    </row>
    <row r="927">
      <c r="A927" s="227">
        <v>44173.0</v>
      </c>
      <c r="B927" s="166">
        <v>51.0</v>
      </c>
      <c r="C927" s="166">
        <v>51.0</v>
      </c>
      <c r="D927" s="166">
        <v>50.0</v>
      </c>
      <c r="E927" s="166">
        <v>51.0</v>
      </c>
      <c r="F927" s="166">
        <v>51.0</v>
      </c>
      <c r="G927" s="166">
        <v>534500.0</v>
      </c>
    </row>
    <row r="928">
      <c r="A928" s="166" t="s">
        <v>2057</v>
      </c>
      <c r="B928" s="166">
        <v>51.0</v>
      </c>
      <c r="C928" s="166">
        <v>52.0</v>
      </c>
      <c r="D928" s="166">
        <v>50.0</v>
      </c>
      <c r="E928" s="166">
        <v>50.0</v>
      </c>
      <c r="F928" s="166">
        <v>50.0</v>
      </c>
      <c r="G928" s="166">
        <v>803600.0</v>
      </c>
    </row>
    <row r="929">
      <c r="A929" s="166" t="s">
        <v>2058</v>
      </c>
      <c r="B929" s="166">
        <v>51.0</v>
      </c>
      <c r="C929" s="166">
        <v>51.0</v>
      </c>
      <c r="D929" s="166">
        <v>50.0</v>
      </c>
      <c r="E929" s="166">
        <v>50.0</v>
      </c>
      <c r="F929" s="166">
        <v>50.0</v>
      </c>
      <c r="G929" s="166">
        <v>700400.0</v>
      </c>
    </row>
    <row r="930">
      <c r="A930" s="166" t="s">
        <v>2059</v>
      </c>
      <c r="B930" s="166">
        <v>51.0</v>
      </c>
      <c r="C930" s="166">
        <v>52.0</v>
      </c>
      <c r="D930" s="166">
        <v>50.0</v>
      </c>
      <c r="E930" s="166">
        <v>51.0</v>
      </c>
      <c r="F930" s="166">
        <v>51.0</v>
      </c>
      <c r="G930" s="166">
        <v>983100.0</v>
      </c>
    </row>
    <row r="931">
      <c r="A931" s="166" t="s">
        <v>2060</v>
      </c>
      <c r="B931" s="166">
        <v>51.0</v>
      </c>
      <c r="C931" s="166">
        <v>52.0</v>
      </c>
      <c r="D931" s="166">
        <v>50.0</v>
      </c>
      <c r="E931" s="166">
        <v>51.0</v>
      </c>
      <c r="F931" s="166">
        <v>51.0</v>
      </c>
      <c r="G931" s="166">
        <v>1395000.0</v>
      </c>
    </row>
    <row r="932">
      <c r="A932" s="166" t="s">
        <v>2061</v>
      </c>
      <c r="B932" s="166">
        <v>50.0</v>
      </c>
      <c r="C932" s="166">
        <v>53.0</v>
      </c>
      <c r="D932" s="166">
        <v>50.0</v>
      </c>
      <c r="E932" s="166">
        <v>52.0</v>
      </c>
      <c r="F932" s="166">
        <v>52.0</v>
      </c>
      <c r="G932" s="166">
        <v>2084000.0</v>
      </c>
    </row>
    <row r="933">
      <c r="A933" s="166" t="s">
        <v>2062</v>
      </c>
      <c r="B933" s="166">
        <v>52.0</v>
      </c>
      <c r="C933" s="166">
        <v>53.0</v>
      </c>
      <c r="D933" s="166">
        <v>51.0</v>
      </c>
      <c r="E933" s="166">
        <v>52.0</v>
      </c>
      <c r="F933" s="166">
        <v>52.0</v>
      </c>
      <c r="G933" s="166">
        <v>2130700.0</v>
      </c>
    </row>
    <row r="934">
      <c r="A934" s="166" t="s">
        <v>2063</v>
      </c>
      <c r="B934" s="166">
        <v>52.0</v>
      </c>
      <c r="C934" s="166">
        <v>52.0</v>
      </c>
      <c r="D934" s="166">
        <v>51.0</v>
      </c>
      <c r="E934" s="166">
        <v>52.0</v>
      </c>
      <c r="F934" s="166">
        <v>52.0</v>
      </c>
      <c r="G934" s="166">
        <v>1475400.0</v>
      </c>
    </row>
    <row r="935">
      <c r="A935" s="166" t="s">
        <v>2064</v>
      </c>
      <c r="B935" s="166">
        <v>50.0</v>
      </c>
      <c r="C935" s="166">
        <v>52.0</v>
      </c>
      <c r="D935" s="166">
        <v>50.0</v>
      </c>
      <c r="E935" s="166">
        <v>51.0</v>
      </c>
      <c r="F935" s="166">
        <v>51.0</v>
      </c>
      <c r="G935" s="166">
        <v>1349400.0</v>
      </c>
    </row>
    <row r="936">
      <c r="A936" s="166" t="s">
        <v>2065</v>
      </c>
      <c r="B936" s="166">
        <v>51.0</v>
      </c>
      <c r="C936" s="166">
        <v>52.0</v>
      </c>
      <c r="D936" s="166">
        <v>51.0</v>
      </c>
      <c r="E936" s="166">
        <v>52.0</v>
      </c>
      <c r="F936" s="166">
        <v>52.0</v>
      </c>
      <c r="G936" s="166">
        <v>1102700.0</v>
      </c>
    </row>
    <row r="937">
      <c r="A937" s="166" t="s">
        <v>2066</v>
      </c>
      <c r="B937" s="166">
        <v>52.0</v>
      </c>
      <c r="C937" s="166">
        <v>52.0</v>
      </c>
      <c r="D937" s="166">
        <v>50.0</v>
      </c>
      <c r="E937" s="166">
        <v>50.0</v>
      </c>
      <c r="F937" s="166">
        <v>50.0</v>
      </c>
      <c r="G937" s="166">
        <v>3247100.0</v>
      </c>
    </row>
    <row r="938">
      <c r="A938" s="227">
        <v>43839.0</v>
      </c>
      <c r="B938" s="166">
        <v>50.0</v>
      </c>
      <c r="C938" s="166">
        <v>51.0</v>
      </c>
      <c r="D938" s="166">
        <v>50.0</v>
      </c>
      <c r="E938" s="166">
        <v>51.0</v>
      </c>
      <c r="F938" s="166">
        <v>51.0</v>
      </c>
      <c r="G938" s="166">
        <v>100000.0</v>
      </c>
    </row>
    <row r="939">
      <c r="A939" s="227">
        <v>43870.0</v>
      </c>
      <c r="B939" s="166">
        <v>51.0</v>
      </c>
      <c r="C939" s="166">
        <v>51.0</v>
      </c>
      <c r="D939" s="166">
        <v>50.0</v>
      </c>
      <c r="E939" s="166">
        <v>51.0</v>
      </c>
      <c r="F939" s="166">
        <v>51.0</v>
      </c>
      <c r="G939" s="166">
        <v>209900.0</v>
      </c>
    </row>
    <row r="940">
      <c r="A940" s="227">
        <v>43899.0</v>
      </c>
      <c r="B940" s="166">
        <v>51.0</v>
      </c>
      <c r="C940" s="166">
        <v>51.0</v>
      </c>
      <c r="D940" s="166">
        <v>50.0</v>
      </c>
      <c r="E940" s="166">
        <v>51.0</v>
      </c>
      <c r="F940" s="166">
        <v>51.0</v>
      </c>
      <c r="G940" s="166">
        <v>4220700.0</v>
      </c>
    </row>
    <row r="941">
      <c r="A941" s="227">
        <v>43930.0</v>
      </c>
      <c r="B941" s="166">
        <v>50.0</v>
      </c>
      <c r="C941" s="166">
        <v>51.0</v>
      </c>
      <c r="D941" s="166">
        <v>50.0</v>
      </c>
      <c r="E941" s="166">
        <v>51.0</v>
      </c>
      <c r="F941" s="166">
        <v>51.0</v>
      </c>
      <c r="G941" s="166">
        <v>749200.0</v>
      </c>
    </row>
    <row r="942">
      <c r="A942" s="227">
        <v>44021.0</v>
      </c>
      <c r="B942" s="166">
        <v>51.0</v>
      </c>
      <c r="C942" s="166">
        <v>51.0</v>
      </c>
      <c r="D942" s="166">
        <v>50.0</v>
      </c>
      <c r="E942" s="166">
        <v>50.0</v>
      </c>
      <c r="F942" s="166">
        <v>50.0</v>
      </c>
      <c r="G942" s="166">
        <v>1038800.0</v>
      </c>
    </row>
    <row r="943">
      <c r="A943" s="227">
        <v>44052.0</v>
      </c>
      <c r="B943" s="166">
        <v>50.0</v>
      </c>
      <c r="C943" s="166">
        <v>50.0</v>
      </c>
      <c r="D943" s="166">
        <v>50.0</v>
      </c>
      <c r="E943" s="166">
        <v>50.0</v>
      </c>
      <c r="F943" s="166">
        <v>50.0</v>
      </c>
      <c r="G943" s="166">
        <v>160600.0</v>
      </c>
    </row>
    <row r="944">
      <c r="A944" s="227">
        <v>44083.0</v>
      </c>
      <c r="B944" s="166">
        <v>50.0</v>
      </c>
      <c r="C944" s="166">
        <v>50.0</v>
      </c>
      <c r="D944" s="166">
        <v>50.0</v>
      </c>
      <c r="E944" s="166">
        <v>50.0</v>
      </c>
      <c r="F944" s="166">
        <v>50.0</v>
      </c>
      <c r="G944" s="166">
        <v>56400.0</v>
      </c>
    </row>
    <row r="945">
      <c r="A945" s="227">
        <v>44113.0</v>
      </c>
      <c r="B945" s="166">
        <v>50.0</v>
      </c>
      <c r="C945" s="166">
        <v>50.0</v>
      </c>
      <c r="D945" s="166">
        <v>50.0</v>
      </c>
      <c r="E945" s="166">
        <v>50.0</v>
      </c>
      <c r="F945" s="166">
        <v>50.0</v>
      </c>
      <c r="G945" s="166">
        <v>87100.0</v>
      </c>
    </row>
    <row r="946">
      <c r="A946" s="227">
        <v>44144.0</v>
      </c>
      <c r="B946" s="166">
        <v>50.0</v>
      </c>
      <c r="C946" s="166">
        <v>50.0</v>
      </c>
      <c r="D946" s="166">
        <v>50.0</v>
      </c>
      <c r="E946" s="166">
        <v>50.0</v>
      </c>
      <c r="F946" s="166">
        <v>50.0</v>
      </c>
      <c r="G946" s="166">
        <v>59300.0</v>
      </c>
    </row>
    <row r="947">
      <c r="A947" s="166" t="s">
        <v>2067</v>
      </c>
      <c r="B947" s="166">
        <v>50.0</v>
      </c>
      <c r="C947" s="166">
        <v>50.0</v>
      </c>
      <c r="D947" s="166">
        <v>50.0</v>
      </c>
      <c r="E947" s="166">
        <v>50.0</v>
      </c>
      <c r="F947" s="166">
        <v>50.0</v>
      </c>
      <c r="G947" s="166">
        <v>182300.0</v>
      </c>
    </row>
    <row r="948">
      <c r="A948" s="166" t="s">
        <v>2068</v>
      </c>
      <c r="B948" s="166">
        <v>50.0</v>
      </c>
      <c r="C948" s="166">
        <v>50.0</v>
      </c>
      <c r="D948" s="166">
        <v>50.0</v>
      </c>
      <c r="E948" s="166">
        <v>50.0</v>
      </c>
      <c r="F948" s="166">
        <v>50.0</v>
      </c>
      <c r="G948" s="166">
        <v>52100.0</v>
      </c>
    </row>
    <row r="949">
      <c r="A949" s="166" t="s">
        <v>2069</v>
      </c>
      <c r="B949" s="166">
        <v>50.0</v>
      </c>
      <c r="C949" s="166">
        <v>50.0</v>
      </c>
      <c r="D949" s="166">
        <v>50.0</v>
      </c>
      <c r="E949" s="166">
        <v>50.0</v>
      </c>
      <c r="F949" s="166">
        <v>50.0</v>
      </c>
      <c r="G949" s="166">
        <v>633600.0</v>
      </c>
    </row>
    <row r="950">
      <c r="A950" s="166" t="s">
        <v>2070</v>
      </c>
      <c r="B950" s="166">
        <v>50.0</v>
      </c>
      <c r="C950" s="166">
        <v>50.0</v>
      </c>
      <c r="D950" s="166">
        <v>50.0</v>
      </c>
      <c r="E950" s="166">
        <v>50.0</v>
      </c>
      <c r="F950" s="166">
        <v>50.0</v>
      </c>
      <c r="G950" s="166">
        <v>1600.0</v>
      </c>
    </row>
    <row r="951">
      <c r="A951" s="166" t="s">
        <v>2071</v>
      </c>
      <c r="B951" s="166">
        <v>50.0</v>
      </c>
      <c r="C951" s="166">
        <v>50.0</v>
      </c>
      <c r="D951" s="166">
        <v>50.0</v>
      </c>
      <c r="E951" s="166">
        <v>50.0</v>
      </c>
      <c r="F951" s="166">
        <v>50.0</v>
      </c>
      <c r="G951" s="166">
        <v>153800.0</v>
      </c>
    </row>
    <row r="952">
      <c r="A952" s="166" t="s">
        <v>2072</v>
      </c>
      <c r="B952" s="166">
        <v>50.0</v>
      </c>
      <c r="C952" s="166">
        <v>50.0</v>
      </c>
      <c r="D952" s="166">
        <v>50.0</v>
      </c>
      <c r="E952" s="166">
        <v>50.0</v>
      </c>
      <c r="F952" s="166">
        <v>50.0</v>
      </c>
      <c r="G952" s="166">
        <v>700.0</v>
      </c>
    </row>
    <row r="953">
      <c r="A953" s="166" t="s">
        <v>2073</v>
      </c>
      <c r="B953" s="166">
        <v>50.0</v>
      </c>
      <c r="C953" s="166">
        <v>50.0</v>
      </c>
      <c r="D953" s="166">
        <v>50.0</v>
      </c>
      <c r="E953" s="166">
        <v>50.0</v>
      </c>
      <c r="F953" s="166">
        <v>50.0</v>
      </c>
      <c r="G953" s="166">
        <v>100.0</v>
      </c>
    </row>
    <row r="954">
      <c r="A954" s="166" t="s">
        <v>2074</v>
      </c>
      <c r="B954" s="166">
        <v>50.0</v>
      </c>
      <c r="C954" s="166">
        <v>50.0</v>
      </c>
      <c r="D954" s="166">
        <v>50.0</v>
      </c>
      <c r="E954" s="166">
        <v>50.0</v>
      </c>
      <c r="F954" s="166">
        <v>50.0</v>
      </c>
      <c r="G954" s="166">
        <v>600.0</v>
      </c>
    </row>
    <row r="955">
      <c r="A955" s="166" t="s">
        <v>2075</v>
      </c>
      <c r="B955" s="166">
        <v>50.0</v>
      </c>
      <c r="C955" s="166">
        <v>50.0</v>
      </c>
      <c r="D955" s="166">
        <v>50.0</v>
      </c>
      <c r="E955" s="166">
        <v>50.0</v>
      </c>
      <c r="F955" s="166">
        <v>50.0</v>
      </c>
      <c r="G955" s="166">
        <v>600.0</v>
      </c>
    </row>
    <row r="956">
      <c r="A956" s="166" t="s">
        <v>2076</v>
      </c>
      <c r="B956" s="166">
        <v>50.0</v>
      </c>
      <c r="C956" s="166">
        <v>50.0</v>
      </c>
      <c r="D956" s="166">
        <v>50.0</v>
      </c>
      <c r="E956" s="166">
        <v>50.0</v>
      </c>
      <c r="F956" s="166">
        <v>50.0</v>
      </c>
      <c r="G956" s="166">
        <v>100500.0</v>
      </c>
    </row>
    <row r="957">
      <c r="A957" s="166" t="s">
        <v>2077</v>
      </c>
      <c r="B957" s="166">
        <v>50.0</v>
      </c>
      <c r="C957" s="166">
        <v>50.0</v>
      </c>
      <c r="D957" s="166">
        <v>50.0</v>
      </c>
      <c r="E957" s="166">
        <v>50.0</v>
      </c>
      <c r="F957" s="166">
        <v>50.0</v>
      </c>
      <c r="G957" s="166">
        <v>15500.0</v>
      </c>
    </row>
    <row r="958">
      <c r="A958" s="166" t="s">
        <v>2078</v>
      </c>
      <c r="B958" s="166">
        <v>50.0</v>
      </c>
      <c r="C958" s="166">
        <v>50.0</v>
      </c>
      <c r="D958" s="166">
        <v>50.0</v>
      </c>
      <c r="E958" s="166">
        <v>50.0</v>
      </c>
      <c r="F958" s="166">
        <v>50.0</v>
      </c>
      <c r="G958" s="166">
        <v>300.0</v>
      </c>
    </row>
    <row r="959">
      <c r="A959" s="166" t="s">
        <v>2079</v>
      </c>
      <c r="B959" s="166">
        <v>50.0</v>
      </c>
      <c r="C959" s="166">
        <v>50.0</v>
      </c>
      <c r="D959" s="166">
        <v>50.0</v>
      </c>
      <c r="E959" s="166">
        <v>50.0</v>
      </c>
      <c r="F959" s="166">
        <v>50.0</v>
      </c>
      <c r="G959" s="166">
        <v>2000.0</v>
      </c>
    </row>
    <row r="960">
      <c r="A960" s="227">
        <v>43840.0</v>
      </c>
      <c r="B960" s="166">
        <v>50.0</v>
      </c>
      <c r="C960" s="166">
        <v>50.0</v>
      </c>
      <c r="D960" s="166">
        <v>50.0</v>
      </c>
      <c r="E960" s="166">
        <v>50.0</v>
      </c>
      <c r="F960" s="166">
        <v>50.0</v>
      </c>
      <c r="G960" s="166">
        <v>2600.0</v>
      </c>
    </row>
    <row r="961">
      <c r="A961" s="227">
        <v>43871.0</v>
      </c>
      <c r="B961" s="166">
        <v>50.0</v>
      </c>
      <c r="C961" s="166">
        <v>50.0</v>
      </c>
      <c r="D961" s="166">
        <v>50.0</v>
      </c>
      <c r="E961" s="166">
        <v>50.0</v>
      </c>
      <c r="F961" s="166">
        <v>50.0</v>
      </c>
      <c r="G961" s="166">
        <v>12100.0</v>
      </c>
    </row>
    <row r="962">
      <c r="A962" s="227">
        <v>43961.0</v>
      </c>
      <c r="B962" s="166">
        <v>50.0</v>
      </c>
      <c r="C962" s="166">
        <v>50.0</v>
      </c>
      <c r="D962" s="166">
        <v>50.0</v>
      </c>
      <c r="E962" s="166">
        <v>50.0</v>
      </c>
      <c r="F962" s="166">
        <v>50.0</v>
      </c>
      <c r="G962" s="166">
        <v>75300.0</v>
      </c>
    </row>
    <row r="963">
      <c r="A963" s="227">
        <v>43992.0</v>
      </c>
      <c r="B963" s="166">
        <v>50.0</v>
      </c>
      <c r="C963" s="166">
        <v>50.0</v>
      </c>
      <c r="D963" s="166">
        <v>50.0</v>
      </c>
      <c r="E963" s="166">
        <v>50.0</v>
      </c>
      <c r="F963" s="166">
        <v>50.0</v>
      </c>
      <c r="G963" s="166">
        <v>3200.0</v>
      </c>
    </row>
    <row r="964">
      <c r="A964" s="227">
        <v>44022.0</v>
      </c>
      <c r="B964" s="166">
        <v>50.0</v>
      </c>
      <c r="C964" s="166">
        <v>51.0</v>
      </c>
      <c r="D964" s="166">
        <v>50.0</v>
      </c>
      <c r="E964" s="166">
        <v>50.0</v>
      </c>
      <c r="F964" s="166">
        <v>50.0</v>
      </c>
      <c r="G964" s="166">
        <v>2167100.0</v>
      </c>
    </row>
    <row r="965">
      <c r="A965" s="227">
        <v>44053.0</v>
      </c>
      <c r="B965" s="166">
        <v>50.0</v>
      </c>
      <c r="C965" s="166">
        <v>51.0</v>
      </c>
      <c r="D965" s="166">
        <v>50.0</v>
      </c>
      <c r="E965" s="166">
        <v>51.0</v>
      </c>
      <c r="F965" s="166">
        <v>51.0</v>
      </c>
      <c r="G965" s="166">
        <v>2731800.0</v>
      </c>
    </row>
    <row r="966">
      <c r="A966" s="227">
        <v>44084.0</v>
      </c>
      <c r="B966" s="166">
        <v>50.0</v>
      </c>
      <c r="C966" s="166">
        <v>51.0</v>
      </c>
      <c r="D966" s="166">
        <v>50.0</v>
      </c>
      <c r="E966" s="166">
        <v>50.0</v>
      </c>
      <c r="F966" s="166">
        <v>50.0</v>
      </c>
      <c r="G966" s="166">
        <v>1572500.0</v>
      </c>
    </row>
    <row r="967">
      <c r="A967" s="227">
        <v>44175.0</v>
      </c>
      <c r="B967" s="166">
        <v>51.0</v>
      </c>
      <c r="C967" s="166">
        <v>65.0</v>
      </c>
      <c r="D967" s="166">
        <v>50.0</v>
      </c>
      <c r="E967" s="166">
        <v>60.0</v>
      </c>
      <c r="F967" s="166">
        <v>60.0</v>
      </c>
      <c r="G967" s="166">
        <v>5.63081E7</v>
      </c>
    </row>
    <row r="968">
      <c r="A968" s="166" t="s">
        <v>2080</v>
      </c>
      <c r="B968" s="166">
        <v>57.0</v>
      </c>
      <c r="C968" s="166">
        <v>57.0</v>
      </c>
      <c r="D968" s="166">
        <v>56.0</v>
      </c>
      <c r="E968" s="166">
        <v>56.0</v>
      </c>
      <c r="F968" s="166">
        <v>56.0</v>
      </c>
      <c r="G968" s="166">
        <v>3937800.0</v>
      </c>
    </row>
    <row r="969">
      <c r="A969" s="166" t="s">
        <v>2081</v>
      </c>
      <c r="B969" s="166">
        <v>53.0</v>
      </c>
      <c r="C969" s="166">
        <v>57.0</v>
      </c>
      <c r="D969" s="166">
        <v>53.0</v>
      </c>
      <c r="E969" s="166">
        <v>53.0</v>
      </c>
      <c r="F969" s="166">
        <v>53.0</v>
      </c>
      <c r="G969" s="166">
        <v>1.82955E7</v>
      </c>
    </row>
    <row r="970">
      <c r="A970" s="166" t="s">
        <v>2082</v>
      </c>
      <c r="B970" s="166">
        <v>52.0</v>
      </c>
      <c r="C970" s="166">
        <v>53.0</v>
      </c>
      <c r="D970" s="166">
        <v>50.0</v>
      </c>
      <c r="E970" s="166">
        <v>51.0</v>
      </c>
      <c r="F970" s="166">
        <v>51.0</v>
      </c>
      <c r="G970" s="166">
        <v>4371000.0</v>
      </c>
    </row>
    <row r="971">
      <c r="A971" s="166" t="s">
        <v>2083</v>
      </c>
      <c r="B971" s="166">
        <v>51.0</v>
      </c>
      <c r="C971" s="166">
        <v>53.0</v>
      </c>
      <c r="D971" s="166">
        <v>51.0</v>
      </c>
      <c r="E971" s="166">
        <v>51.0</v>
      </c>
      <c r="F971" s="166">
        <v>51.0</v>
      </c>
      <c r="G971" s="166">
        <v>1434600.0</v>
      </c>
    </row>
    <row r="972">
      <c r="A972" s="166" t="s">
        <v>2084</v>
      </c>
      <c r="B972" s="166">
        <v>52.0</v>
      </c>
      <c r="C972" s="166">
        <v>53.0</v>
      </c>
      <c r="D972" s="166">
        <v>51.0</v>
      </c>
      <c r="E972" s="166">
        <v>52.0</v>
      </c>
      <c r="F972" s="166">
        <v>52.0</v>
      </c>
      <c r="G972" s="166">
        <v>2685300.0</v>
      </c>
    </row>
    <row r="973">
      <c r="A973" s="166" t="s">
        <v>2085</v>
      </c>
      <c r="B973" s="166">
        <v>52.0</v>
      </c>
      <c r="C973" s="166">
        <v>59.0</v>
      </c>
      <c r="D973" s="166">
        <v>51.0</v>
      </c>
      <c r="E973" s="166">
        <v>52.0</v>
      </c>
      <c r="F973" s="166">
        <v>52.0</v>
      </c>
      <c r="G973" s="166">
        <v>1.15028E7</v>
      </c>
    </row>
    <row r="974">
      <c r="A974" s="166" t="s">
        <v>2086</v>
      </c>
      <c r="B974" s="166">
        <v>52.0</v>
      </c>
      <c r="C974" s="166">
        <v>55.0</v>
      </c>
      <c r="D974" s="166">
        <v>52.0</v>
      </c>
      <c r="E974" s="166">
        <v>54.0</v>
      </c>
      <c r="F974" s="166">
        <v>54.0</v>
      </c>
      <c r="G974" s="166">
        <v>3300800.0</v>
      </c>
    </row>
    <row r="975">
      <c r="A975" s="166" t="s">
        <v>2087</v>
      </c>
      <c r="B975" s="166">
        <v>53.0</v>
      </c>
      <c r="C975" s="166">
        <v>54.0</v>
      </c>
      <c r="D975" s="166">
        <v>51.0</v>
      </c>
      <c r="E975" s="166">
        <v>52.0</v>
      </c>
      <c r="F975" s="166">
        <v>52.0</v>
      </c>
      <c r="G975" s="166">
        <v>1641000.0</v>
      </c>
    </row>
    <row r="976">
      <c r="A976" s="166" t="s">
        <v>2088</v>
      </c>
      <c r="B976" s="166">
        <v>52.0</v>
      </c>
      <c r="C976" s="166">
        <v>53.0</v>
      </c>
      <c r="D976" s="166">
        <v>51.0</v>
      </c>
      <c r="E976" s="166">
        <v>51.0</v>
      </c>
      <c r="F976" s="166">
        <v>51.0</v>
      </c>
      <c r="G976" s="166">
        <v>963100.0</v>
      </c>
    </row>
    <row r="977">
      <c r="A977" s="166" t="s">
        <v>2089</v>
      </c>
      <c r="B977" s="166">
        <v>52.0</v>
      </c>
      <c r="C977" s="166">
        <v>53.0</v>
      </c>
      <c r="D977" s="166">
        <v>51.0</v>
      </c>
      <c r="E977" s="166">
        <v>51.0</v>
      </c>
      <c r="F977" s="166">
        <v>51.0</v>
      </c>
      <c r="G977" s="166">
        <v>949000.0</v>
      </c>
    </row>
    <row r="978">
      <c r="A978" s="166" t="s">
        <v>2090</v>
      </c>
      <c r="B978" s="166">
        <v>51.0</v>
      </c>
      <c r="C978" s="166">
        <v>52.0</v>
      </c>
      <c r="D978" s="166">
        <v>50.0</v>
      </c>
      <c r="E978" s="166">
        <v>50.0</v>
      </c>
      <c r="F978" s="166">
        <v>50.0</v>
      </c>
      <c r="G978" s="166">
        <v>1555600.0</v>
      </c>
    </row>
    <row r="979">
      <c r="A979" s="227">
        <v>43872.0</v>
      </c>
      <c r="B979" s="166">
        <v>50.0</v>
      </c>
      <c r="C979" s="166">
        <v>51.0</v>
      </c>
      <c r="D979" s="166">
        <v>50.0</v>
      </c>
      <c r="E979" s="166">
        <v>51.0</v>
      </c>
      <c r="F979" s="166">
        <v>51.0</v>
      </c>
      <c r="G979" s="166">
        <v>2357700.0</v>
      </c>
    </row>
    <row r="980">
      <c r="A980" s="227">
        <v>43901.0</v>
      </c>
      <c r="B980" s="166">
        <v>51.0</v>
      </c>
      <c r="C980" s="166">
        <v>68.0</v>
      </c>
      <c r="D980" s="166">
        <v>51.0</v>
      </c>
      <c r="E980" s="166">
        <v>68.0</v>
      </c>
      <c r="F980" s="166">
        <v>68.0</v>
      </c>
      <c r="G980" s="166" t="s">
        <v>1266</v>
      </c>
    </row>
    <row r="981">
      <c r="A981" s="227">
        <v>43932.0</v>
      </c>
      <c r="B981" s="166">
        <v>68.0</v>
      </c>
      <c r="C981" s="166">
        <v>80.0</v>
      </c>
      <c r="D981" s="166">
        <v>64.0</v>
      </c>
      <c r="E981" s="166">
        <v>64.0</v>
      </c>
      <c r="F981" s="166">
        <v>64.0</v>
      </c>
      <c r="G981" s="166" t="s">
        <v>2091</v>
      </c>
    </row>
    <row r="982">
      <c r="A982" s="227">
        <v>43962.0</v>
      </c>
      <c r="B982" s="166">
        <v>60.0</v>
      </c>
      <c r="C982" s="166">
        <v>68.0</v>
      </c>
      <c r="D982" s="166">
        <v>60.0</v>
      </c>
      <c r="E982" s="166">
        <v>61.0</v>
      </c>
      <c r="F982" s="166">
        <v>61.0</v>
      </c>
      <c r="G982" s="166">
        <v>6.32416E7</v>
      </c>
    </row>
    <row r="983">
      <c r="A983" s="227">
        <v>43993.0</v>
      </c>
      <c r="B983" s="166">
        <v>61.0</v>
      </c>
      <c r="C983" s="166">
        <v>63.0</v>
      </c>
      <c r="D983" s="166">
        <v>57.0</v>
      </c>
      <c r="E983" s="166">
        <v>58.0</v>
      </c>
      <c r="F983" s="166">
        <v>58.0</v>
      </c>
      <c r="G983" s="166">
        <v>1.74701E7</v>
      </c>
    </row>
    <row r="984">
      <c r="A984" s="227">
        <v>44085.0</v>
      </c>
      <c r="B984" s="166">
        <v>59.0</v>
      </c>
      <c r="C984" s="166">
        <v>60.0</v>
      </c>
      <c r="D984" s="166">
        <v>55.0</v>
      </c>
      <c r="E984" s="166">
        <v>56.0</v>
      </c>
      <c r="F984" s="166">
        <v>56.0</v>
      </c>
      <c r="G984" s="166">
        <v>1.11093E7</v>
      </c>
    </row>
    <row r="985">
      <c r="A985" s="227">
        <v>44115.0</v>
      </c>
      <c r="B985" s="166">
        <v>56.0</v>
      </c>
      <c r="C985" s="166">
        <v>64.0</v>
      </c>
      <c r="D985" s="166">
        <v>56.0</v>
      </c>
      <c r="E985" s="166">
        <v>59.0</v>
      </c>
      <c r="F985" s="166">
        <v>59.0</v>
      </c>
      <c r="G985" s="166">
        <v>3.70454E7</v>
      </c>
    </row>
    <row r="986">
      <c r="A986" s="227">
        <v>44146.0</v>
      </c>
      <c r="B986" s="166">
        <v>57.0</v>
      </c>
      <c r="C986" s="166">
        <v>60.0</v>
      </c>
      <c r="D986" s="166">
        <v>57.0</v>
      </c>
      <c r="E986" s="166">
        <v>59.0</v>
      </c>
      <c r="F986" s="166">
        <v>59.0</v>
      </c>
      <c r="G986" s="166">
        <v>6417900.0</v>
      </c>
    </row>
    <row r="987">
      <c r="A987" s="227">
        <v>44176.0</v>
      </c>
      <c r="B987" s="166">
        <v>60.0</v>
      </c>
      <c r="C987" s="166">
        <v>60.0</v>
      </c>
      <c r="D987" s="166">
        <v>57.0</v>
      </c>
      <c r="E987" s="166">
        <v>58.0</v>
      </c>
      <c r="F987" s="166">
        <v>58.0</v>
      </c>
      <c r="G987" s="166">
        <v>3738200.0</v>
      </c>
    </row>
    <row r="988">
      <c r="A988" s="166" t="s">
        <v>2092</v>
      </c>
      <c r="B988" s="166">
        <v>58.0</v>
      </c>
      <c r="C988" s="166">
        <v>69.0</v>
      </c>
      <c r="D988" s="166">
        <v>57.0</v>
      </c>
      <c r="E988" s="166">
        <v>66.0</v>
      </c>
      <c r="F988" s="166">
        <v>66.0</v>
      </c>
      <c r="G988" s="166" t="s">
        <v>2093</v>
      </c>
    </row>
    <row r="989">
      <c r="A989" s="166" t="s">
        <v>2094</v>
      </c>
      <c r="B989" s="166">
        <v>67.0</v>
      </c>
      <c r="C989" s="166">
        <v>69.0</v>
      </c>
      <c r="D989" s="166">
        <v>62.0</v>
      </c>
      <c r="E989" s="166">
        <v>62.0</v>
      </c>
      <c r="F989" s="166">
        <v>62.0</v>
      </c>
      <c r="G989" s="166">
        <v>1.77732E7</v>
      </c>
    </row>
    <row r="990">
      <c r="A990" s="166" t="s">
        <v>2095</v>
      </c>
      <c r="B990" s="166">
        <v>60.0</v>
      </c>
      <c r="C990" s="166">
        <v>63.0</v>
      </c>
      <c r="D990" s="166">
        <v>60.0</v>
      </c>
      <c r="E990" s="166">
        <v>62.0</v>
      </c>
      <c r="F990" s="166">
        <v>62.0</v>
      </c>
      <c r="G990" s="166">
        <v>9090700.0</v>
      </c>
    </row>
    <row r="991">
      <c r="A991" s="166" t="s">
        <v>2096</v>
      </c>
      <c r="B991" s="166">
        <v>62.0</v>
      </c>
      <c r="C991" s="166">
        <v>78.0</v>
      </c>
      <c r="D991" s="166">
        <v>61.0</v>
      </c>
      <c r="E991" s="166">
        <v>69.0</v>
      </c>
      <c r="F991" s="166">
        <v>69.0</v>
      </c>
      <c r="G991" s="175">
        <v>2.0E8</v>
      </c>
    </row>
    <row r="992">
      <c r="A992" s="166" t="s">
        <v>2097</v>
      </c>
      <c r="B992" s="166">
        <v>69.0</v>
      </c>
      <c r="C992" s="166">
        <v>71.0</v>
      </c>
      <c r="D992" s="166">
        <v>65.0</v>
      </c>
      <c r="E992" s="166">
        <v>67.0</v>
      </c>
      <c r="F992" s="166">
        <v>67.0</v>
      </c>
      <c r="G992" s="166">
        <v>4.64235E7</v>
      </c>
    </row>
    <row r="993">
      <c r="A993" s="166" t="s">
        <v>2098</v>
      </c>
      <c r="B993" s="166">
        <v>67.0</v>
      </c>
      <c r="C993" s="166">
        <v>69.0</v>
      </c>
      <c r="D993" s="166">
        <v>65.0</v>
      </c>
      <c r="E993" s="166">
        <v>66.0</v>
      </c>
      <c r="F993" s="166">
        <v>66.0</v>
      </c>
      <c r="G993" s="166">
        <v>8494700.0</v>
      </c>
    </row>
    <row r="994">
      <c r="A994" s="166" t="s">
        <v>2099</v>
      </c>
      <c r="B994" s="166">
        <v>66.0</v>
      </c>
      <c r="C994" s="166">
        <v>80.0</v>
      </c>
      <c r="D994" s="166">
        <v>66.0</v>
      </c>
      <c r="E994" s="166">
        <v>71.0</v>
      </c>
      <c r="F994" s="166">
        <v>71.0</v>
      </c>
      <c r="G994" s="166" t="s">
        <v>2100</v>
      </c>
    </row>
    <row r="995">
      <c r="A995" s="166" t="s">
        <v>2101</v>
      </c>
      <c r="B995" s="166">
        <v>71.0</v>
      </c>
      <c r="C995" s="166">
        <v>72.0</v>
      </c>
      <c r="D995" s="166">
        <v>67.0</v>
      </c>
      <c r="E995" s="166">
        <v>69.0</v>
      </c>
      <c r="F995" s="166">
        <v>69.0</v>
      </c>
      <c r="G995" s="166">
        <v>3.38919E7</v>
      </c>
    </row>
    <row r="996">
      <c r="A996" s="166" t="s">
        <v>2102</v>
      </c>
      <c r="B996" s="166">
        <v>70.0</v>
      </c>
      <c r="C996" s="166">
        <v>71.0</v>
      </c>
      <c r="D996" s="166">
        <v>67.0</v>
      </c>
      <c r="E996" s="166">
        <v>68.0</v>
      </c>
      <c r="F996" s="166">
        <v>68.0</v>
      </c>
      <c r="G996" s="166">
        <v>8636500.0</v>
      </c>
    </row>
    <row r="997">
      <c r="A997" s="166" t="s">
        <v>2103</v>
      </c>
      <c r="B997" s="166">
        <v>68.0</v>
      </c>
      <c r="C997" s="166">
        <v>71.0</v>
      </c>
      <c r="D997" s="166">
        <v>67.0</v>
      </c>
      <c r="E997" s="166">
        <v>70.0</v>
      </c>
      <c r="F997" s="166">
        <v>70.0</v>
      </c>
      <c r="G997" s="166">
        <v>2.13285E7</v>
      </c>
    </row>
    <row r="998">
      <c r="A998" s="166" t="s">
        <v>2104</v>
      </c>
      <c r="B998" s="166">
        <v>71.0</v>
      </c>
      <c r="C998" s="166">
        <v>72.0</v>
      </c>
      <c r="D998" s="166">
        <v>68.0</v>
      </c>
      <c r="E998" s="166">
        <v>69.0</v>
      </c>
      <c r="F998" s="166">
        <v>69.0</v>
      </c>
      <c r="G998" s="166">
        <v>2.12151E7</v>
      </c>
    </row>
    <row r="999">
      <c r="A999" s="166" t="s">
        <v>2105</v>
      </c>
      <c r="B999" s="166">
        <v>69.0</v>
      </c>
      <c r="C999" s="166">
        <v>70.0</v>
      </c>
      <c r="D999" s="166">
        <v>65.0</v>
      </c>
      <c r="E999" s="166">
        <v>65.0</v>
      </c>
      <c r="F999" s="166">
        <v>65.0</v>
      </c>
      <c r="G999" s="166">
        <v>1.22696E7</v>
      </c>
    </row>
    <row r="1000">
      <c r="A1000" s="227">
        <v>43842.0</v>
      </c>
      <c r="B1000" s="166">
        <v>65.0</v>
      </c>
      <c r="C1000" s="166">
        <v>67.0</v>
      </c>
      <c r="D1000" s="166">
        <v>62.0</v>
      </c>
      <c r="E1000" s="166">
        <v>66.0</v>
      </c>
      <c r="F1000" s="166">
        <v>66.0</v>
      </c>
      <c r="G1000" s="166">
        <v>8760200.0</v>
      </c>
    </row>
    <row r="1001">
      <c r="A1001" s="227">
        <v>43873.0</v>
      </c>
      <c r="B1001" s="166">
        <v>67.0</v>
      </c>
      <c r="C1001" s="166">
        <v>69.0</v>
      </c>
      <c r="D1001" s="166">
        <v>64.0</v>
      </c>
      <c r="E1001" s="166">
        <v>68.0</v>
      </c>
      <c r="F1001" s="166">
        <v>68.0</v>
      </c>
      <c r="G1001" s="166">
        <v>1.00339E7</v>
      </c>
    </row>
    <row r="1002">
      <c r="A1002" s="227">
        <v>43902.0</v>
      </c>
      <c r="B1002" s="166">
        <v>69.0</v>
      </c>
      <c r="C1002" s="166">
        <v>70.0</v>
      </c>
      <c r="D1002" s="166">
        <v>66.0</v>
      </c>
      <c r="E1002" s="166">
        <v>68.0</v>
      </c>
      <c r="F1002" s="166">
        <v>68.0</v>
      </c>
      <c r="G1002" s="166">
        <v>1.65775E7</v>
      </c>
    </row>
    <row r="1003">
      <c r="A1003" s="227">
        <v>43933.0</v>
      </c>
      <c r="B1003" s="166">
        <v>68.0</v>
      </c>
      <c r="C1003" s="166">
        <v>73.0</v>
      </c>
      <c r="D1003" s="166">
        <v>66.0</v>
      </c>
      <c r="E1003" s="166">
        <v>67.0</v>
      </c>
      <c r="F1003" s="166">
        <v>67.0</v>
      </c>
      <c r="G1003" s="166">
        <v>2.79429E7</v>
      </c>
    </row>
    <row r="1004">
      <c r="A1004" s="227">
        <v>44024.0</v>
      </c>
      <c r="B1004" s="166">
        <v>67.0</v>
      </c>
      <c r="C1004" s="166">
        <v>69.0</v>
      </c>
      <c r="D1004" s="166">
        <v>66.0</v>
      </c>
      <c r="E1004" s="166">
        <v>67.0</v>
      </c>
      <c r="F1004" s="166">
        <v>67.0</v>
      </c>
      <c r="G1004" s="166">
        <v>7001300.0</v>
      </c>
    </row>
    <row r="1005">
      <c r="A1005" s="227">
        <v>44055.0</v>
      </c>
      <c r="B1005" s="166">
        <v>67.0</v>
      </c>
      <c r="C1005" s="166">
        <v>71.0</v>
      </c>
      <c r="D1005" s="166">
        <v>66.0</v>
      </c>
      <c r="E1005" s="166">
        <v>69.0</v>
      </c>
      <c r="F1005" s="166">
        <v>69.0</v>
      </c>
      <c r="G1005" s="166">
        <v>2.3212E7</v>
      </c>
    </row>
    <row r="1006">
      <c r="A1006" s="227">
        <v>44116.0</v>
      </c>
      <c r="B1006" s="166">
        <v>69.0</v>
      </c>
      <c r="C1006" s="166">
        <v>71.0</v>
      </c>
      <c r="D1006" s="166">
        <v>67.0</v>
      </c>
      <c r="E1006" s="166">
        <v>67.0</v>
      </c>
      <c r="F1006" s="166">
        <v>67.0</v>
      </c>
      <c r="G1006" s="166">
        <v>8371000.0</v>
      </c>
    </row>
    <row r="1007">
      <c r="A1007" s="227">
        <v>44147.0</v>
      </c>
      <c r="B1007" s="166">
        <v>67.0</v>
      </c>
      <c r="C1007" s="166">
        <v>75.0</v>
      </c>
      <c r="D1007" s="166">
        <v>67.0</v>
      </c>
      <c r="E1007" s="166">
        <v>70.0</v>
      </c>
      <c r="F1007" s="166">
        <v>70.0</v>
      </c>
      <c r="G1007" s="166">
        <v>9.58654E7</v>
      </c>
    </row>
    <row r="1008">
      <c r="A1008" s="166" t="s">
        <v>2106</v>
      </c>
      <c r="B1008" s="166">
        <v>70.0</v>
      </c>
      <c r="C1008" s="166">
        <v>70.0</v>
      </c>
      <c r="D1008" s="166">
        <v>67.0</v>
      </c>
      <c r="E1008" s="166">
        <v>68.0</v>
      </c>
      <c r="F1008" s="166">
        <v>68.0</v>
      </c>
      <c r="G1008" s="166">
        <v>1.21143E7</v>
      </c>
    </row>
    <row r="1009">
      <c r="A1009" s="166" t="s">
        <v>2107</v>
      </c>
      <c r="B1009" s="166">
        <v>68.0</v>
      </c>
      <c r="C1009" s="166">
        <v>69.0</v>
      </c>
      <c r="D1009" s="166">
        <v>67.0</v>
      </c>
      <c r="E1009" s="166">
        <v>68.0</v>
      </c>
      <c r="F1009" s="166">
        <v>68.0</v>
      </c>
      <c r="G1009" s="166">
        <v>9707600.0</v>
      </c>
    </row>
    <row r="1010">
      <c r="A1010" s="166" t="s">
        <v>2108</v>
      </c>
      <c r="B1010" s="166">
        <v>68.0</v>
      </c>
      <c r="C1010" s="166">
        <v>78.0</v>
      </c>
      <c r="D1010" s="166">
        <v>67.0</v>
      </c>
      <c r="E1010" s="166">
        <v>69.0</v>
      </c>
      <c r="F1010" s="166">
        <v>69.0</v>
      </c>
      <c r="G1010" s="166">
        <v>6.82605E7</v>
      </c>
    </row>
    <row r="1011">
      <c r="A1011" s="166" t="s">
        <v>2109</v>
      </c>
      <c r="B1011" s="166">
        <v>73.0</v>
      </c>
      <c r="C1011" s="166">
        <v>73.0</v>
      </c>
      <c r="D1011" s="166">
        <v>69.0</v>
      </c>
      <c r="E1011" s="166">
        <v>70.0</v>
      </c>
      <c r="F1011" s="166">
        <v>70.0</v>
      </c>
      <c r="G1011" s="166">
        <v>1.88082E7</v>
      </c>
    </row>
    <row r="1012">
      <c r="A1012" s="166" t="s">
        <v>2110</v>
      </c>
      <c r="B1012" s="166">
        <v>70.0</v>
      </c>
      <c r="C1012" s="166">
        <v>72.0</v>
      </c>
      <c r="D1012" s="166">
        <v>68.0</v>
      </c>
      <c r="E1012" s="166">
        <v>69.0</v>
      </c>
      <c r="F1012" s="166">
        <v>69.0</v>
      </c>
      <c r="G1012" s="166">
        <v>1.29446E7</v>
      </c>
    </row>
    <row r="1013">
      <c r="A1013" s="166" t="s">
        <v>2111</v>
      </c>
      <c r="B1013" s="166">
        <v>69.0</v>
      </c>
      <c r="C1013" s="166">
        <v>85.0</v>
      </c>
      <c r="D1013" s="166">
        <v>68.0</v>
      </c>
      <c r="E1013" s="166">
        <v>77.0</v>
      </c>
      <c r="F1013" s="166">
        <v>77.0</v>
      </c>
      <c r="G1013" s="166" t="s">
        <v>1708</v>
      </c>
    </row>
    <row r="1014">
      <c r="A1014" s="166" t="s">
        <v>2112</v>
      </c>
      <c r="B1014" s="166">
        <v>77.0</v>
      </c>
      <c r="C1014" s="166">
        <v>79.0</v>
      </c>
      <c r="D1014" s="166">
        <v>72.0</v>
      </c>
      <c r="E1014" s="166">
        <v>73.0</v>
      </c>
      <c r="F1014" s="166">
        <v>73.0</v>
      </c>
      <c r="G1014" s="166">
        <v>2.68078E7</v>
      </c>
    </row>
    <row r="1015">
      <c r="A1015" s="166" t="s">
        <v>2113</v>
      </c>
      <c r="B1015" s="166">
        <v>73.0</v>
      </c>
      <c r="C1015" s="166">
        <v>75.0</v>
      </c>
      <c r="D1015" s="166">
        <v>69.0</v>
      </c>
      <c r="E1015" s="166">
        <v>70.0</v>
      </c>
      <c r="F1015" s="166">
        <v>70.0</v>
      </c>
      <c r="G1015" s="166">
        <v>1.45689E7</v>
      </c>
    </row>
    <row r="1016">
      <c r="A1016" s="166" t="s">
        <v>2114</v>
      </c>
      <c r="B1016" s="166">
        <v>70.0</v>
      </c>
      <c r="C1016" s="166">
        <v>73.0</v>
      </c>
      <c r="D1016" s="166">
        <v>69.0</v>
      </c>
      <c r="E1016" s="166">
        <v>71.0</v>
      </c>
      <c r="F1016" s="166">
        <v>71.0</v>
      </c>
      <c r="G1016" s="166">
        <v>1.45342E7</v>
      </c>
    </row>
    <row r="1017">
      <c r="A1017" s="166" t="s">
        <v>2115</v>
      </c>
      <c r="B1017" s="166">
        <v>72.0</v>
      </c>
      <c r="C1017" s="166">
        <v>72.0</v>
      </c>
      <c r="D1017" s="166">
        <v>70.0</v>
      </c>
      <c r="E1017" s="166">
        <v>70.0</v>
      </c>
      <c r="F1017" s="166">
        <v>70.0</v>
      </c>
      <c r="G1017" s="166">
        <v>1.09638E7</v>
      </c>
    </row>
    <row r="1018">
      <c r="A1018" s="166" t="s">
        <v>2116</v>
      </c>
      <c r="B1018" s="166">
        <v>71.0</v>
      </c>
      <c r="C1018" s="166">
        <v>91.0</v>
      </c>
      <c r="D1018" s="166">
        <v>70.0</v>
      </c>
      <c r="E1018" s="166">
        <v>74.0</v>
      </c>
      <c r="F1018" s="166">
        <v>74.0</v>
      </c>
      <c r="G1018" s="166" t="s">
        <v>2117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8.86"/>
  </cols>
  <sheetData>
    <row r="1">
      <c r="E1" s="2" t="s">
        <v>1029</v>
      </c>
      <c r="F1" s="2" t="s">
        <v>1030</v>
      </c>
    </row>
    <row r="2">
      <c r="A2" s="2" t="s">
        <v>1031</v>
      </c>
      <c r="B2" s="2" t="s">
        <v>1032</v>
      </c>
      <c r="C2" s="2" t="s">
        <v>1033</v>
      </c>
      <c r="E2" s="2" t="b">
        <v>1</v>
      </c>
      <c r="F2" s="2" t="b">
        <v>1</v>
      </c>
      <c r="G2" s="2" t="b">
        <v>1</v>
      </c>
    </row>
    <row r="3">
      <c r="A3" s="2" t="s">
        <v>1034</v>
      </c>
      <c r="B3" s="2" t="s">
        <v>1032</v>
      </c>
      <c r="C3" s="2" t="s">
        <v>1035</v>
      </c>
      <c r="E3" s="2" t="b">
        <v>1</v>
      </c>
      <c r="F3" s="2" t="b">
        <v>1</v>
      </c>
      <c r="G3" s="2" t="b">
        <v>1</v>
      </c>
    </row>
    <row r="4">
      <c r="A4" s="2" t="s">
        <v>1036</v>
      </c>
      <c r="B4" s="2" t="s">
        <v>1037</v>
      </c>
      <c r="C4" s="2" t="s">
        <v>1038</v>
      </c>
      <c r="E4" s="2" t="b">
        <v>1</v>
      </c>
      <c r="F4" s="2" t="b">
        <v>1</v>
      </c>
      <c r="G4" s="2" t="b">
        <v>1</v>
      </c>
    </row>
    <row r="5">
      <c r="A5" s="6" t="s">
        <v>1039</v>
      </c>
      <c r="B5" s="2" t="s">
        <v>1032</v>
      </c>
      <c r="C5" s="2" t="s">
        <v>1040</v>
      </c>
      <c r="D5" s="2" t="s">
        <v>1041</v>
      </c>
      <c r="E5" s="2" t="b">
        <v>0</v>
      </c>
      <c r="F5" s="2" t="b">
        <v>0</v>
      </c>
      <c r="G5" s="2" t="b">
        <v>0</v>
      </c>
    </row>
    <row r="6">
      <c r="A6" s="2" t="s">
        <v>1042</v>
      </c>
      <c r="B6" s="2" t="s">
        <v>1032</v>
      </c>
      <c r="C6" s="2" t="s">
        <v>1043</v>
      </c>
      <c r="E6" s="2" t="b">
        <v>1</v>
      </c>
      <c r="F6" s="2" t="b">
        <v>1</v>
      </c>
      <c r="G6" s="2" t="b">
        <v>1</v>
      </c>
    </row>
    <row r="7">
      <c r="A7" s="2" t="s">
        <v>1044</v>
      </c>
      <c r="B7" s="2" t="s">
        <v>1032</v>
      </c>
      <c r="C7" s="2" t="s">
        <v>1045</v>
      </c>
      <c r="E7" s="2" t="b">
        <v>1</v>
      </c>
      <c r="F7" s="2" t="b">
        <v>1</v>
      </c>
      <c r="G7" s="2" t="b">
        <v>1</v>
      </c>
    </row>
    <row r="8">
      <c r="A8" s="2" t="s">
        <v>1046</v>
      </c>
      <c r="B8" s="2" t="s">
        <v>1047</v>
      </c>
      <c r="C8" s="2" t="s">
        <v>1048</v>
      </c>
      <c r="E8" s="2" t="b">
        <v>1</v>
      </c>
      <c r="F8" s="2" t="b">
        <v>1</v>
      </c>
      <c r="G8" s="2" t="b">
        <v>1</v>
      </c>
    </row>
    <row r="9">
      <c r="A9" s="2" t="s">
        <v>1049</v>
      </c>
      <c r="B9" s="2" t="s">
        <v>1050</v>
      </c>
      <c r="C9" s="2" t="s">
        <v>1051</v>
      </c>
      <c r="E9" s="2" t="b">
        <v>1</v>
      </c>
      <c r="F9" s="2" t="b">
        <v>1</v>
      </c>
      <c r="G9" s="2" t="b">
        <v>1</v>
      </c>
    </row>
    <row r="10">
      <c r="A10" s="2" t="s">
        <v>1052</v>
      </c>
      <c r="B10" s="2" t="s">
        <v>1053</v>
      </c>
      <c r="C10" s="2" t="s">
        <v>1054</v>
      </c>
      <c r="E10" s="2" t="b">
        <v>0</v>
      </c>
      <c r="F10" s="2" t="b">
        <v>0</v>
      </c>
      <c r="G10" s="2" t="b">
        <v>0</v>
      </c>
    </row>
    <row r="11">
      <c r="A11" s="6" t="s">
        <v>1055</v>
      </c>
      <c r="B11" s="2" t="s">
        <v>1056</v>
      </c>
      <c r="E11" s="7" t="b">
        <v>0</v>
      </c>
      <c r="F11" s="7" t="b">
        <v>0</v>
      </c>
      <c r="G11" s="7" t="b">
        <v>0</v>
      </c>
    </row>
    <row r="12">
      <c r="A12" s="2" t="s">
        <v>1057</v>
      </c>
      <c r="B12" s="2" t="s">
        <v>1058</v>
      </c>
      <c r="C12" s="2" t="s">
        <v>1059</v>
      </c>
      <c r="E12" s="2" t="b">
        <v>1</v>
      </c>
      <c r="F12" s="2" t="b">
        <v>1</v>
      </c>
      <c r="G12" s="2" t="b">
        <v>1</v>
      </c>
    </row>
    <row r="13">
      <c r="A13" s="2" t="s">
        <v>1060</v>
      </c>
      <c r="B13" s="2" t="s">
        <v>1058</v>
      </c>
      <c r="C13" s="2" t="s">
        <v>1061</v>
      </c>
      <c r="E13" s="2" t="b">
        <v>1</v>
      </c>
      <c r="F13" s="2" t="b">
        <v>1</v>
      </c>
      <c r="G13" s="2" t="b">
        <v>1</v>
      </c>
    </row>
    <row r="14">
      <c r="A14" s="2" t="s">
        <v>1062</v>
      </c>
      <c r="B14" s="2" t="s">
        <v>1063</v>
      </c>
      <c r="C14" s="2" t="s">
        <v>1064</v>
      </c>
      <c r="E14" s="2" t="b">
        <v>1</v>
      </c>
      <c r="F14" s="2" t="b">
        <v>1</v>
      </c>
      <c r="G14" s="2" t="b">
        <v>1</v>
      </c>
    </row>
    <row r="15">
      <c r="A15" s="2" t="s">
        <v>1065</v>
      </c>
      <c r="B15" s="2" t="s">
        <v>1066</v>
      </c>
      <c r="C15" s="2" t="s">
        <v>1067</v>
      </c>
      <c r="E15" s="2" t="b">
        <v>1</v>
      </c>
      <c r="F15" s="2" t="b">
        <v>1</v>
      </c>
      <c r="G15" s="7" t="b">
        <v>0</v>
      </c>
    </row>
    <row r="16">
      <c r="A16" s="6" t="s">
        <v>1068</v>
      </c>
      <c r="B16" s="2" t="s">
        <v>1069</v>
      </c>
      <c r="E16" s="7" t="b">
        <v>0</v>
      </c>
      <c r="F16" s="7" t="b">
        <v>0</v>
      </c>
      <c r="G16" s="7" t="b">
        <v>0</v>
      </c>
    </row>
    <row r="17">
      <c r="A17" s="2" t="s">
        <v>1070</v>
      </c>
      <c r="B17" s="2" t="s">
        <v>1071</v>
      </c>
      <c r="C17" s="2" t="s">
        <v>1072</v>
      </c>
      <c r="E17" s="2" t="b">
        <v>1</v>
      </c>
      <c r="F17" s="2" t="b">
        <v>1</v>
      </c>
      <c r="G17" s="7" t="b">
        <v>0</v>
      </c>
    </row>
    <row r="18">
      <c r="A18" s="6" t="s">
        <v>1073</v>
      </c>
      <c r="B18" s="2" t="s">
        <v>1074</v>
      </c>
      <c r="C18" s="2" t="s">
        <v>1075</v>
      </c>
      <c r="E18" s="2" t="b">
        <v>0</v>
      </c>
      <c r="F18" s="2" t="b">
        <v>0</v>
      </c>
      <c r="G18" s="7" t="b">
        <v>0</v>
      </c>
    </row>
    <row r="19">
      <c r="A19" s="6" t="s">
        <v>1076</v>
      </c>
      <c r="B19" s="2" t="s">
        <v>1077</v>
      </c>
      <c r="C19" s="2" t="s">
        <v>1078</v>
      </c>
      <c r="E19" s="7" t="b">
        <v>0</v>
      </c>
      <c r="F19" s="7" t="b">
        <v>0</v>
      </c>
      <c r="G19" s="7" t="b">
        <v>0</v>
      </c>
    </row>
    <row r="20">
      <c r="A20" s="2" t="s">
        <v>1079</v>
      </c>
      <c r="B20" s="2" t="s">
        <v>1050</v>
      </c>
      <c r="C20" s="2" t="s">
        <v>1080</v>
      </c>
      <c r="E20" s="2" t="b">
        <v>1</v>
      </c>
      <c r="F20" s="2" t="b">
        <v>1</v>
      </c>
      <c r="G20" s="7" t="b">
        <v>0</v>
      </c>
    </row>
    <row r="21">
      <c r="A21" s="2" t="s">
        <v>1081</v>
      </c>
      <c r="B21" s="2" t="s">
        <v>1063</v>
      </c>
      <c r="C21" s="2" t="s">
        <v>1082</v>
      </c>
      <c r="E21" s="2" t="b">
        <v>1</v>
      </c>
      <c r="F21" s="2" t="b">
        <v>1</v>
      </c>
      <c r="G21" s="7" t="b">
        <v>0</v>
      </c>
    </row>
    <row r="22">
      <c r="A22" s="6" t="s">
        <v>1083</v>
      </c>
      <c r="B22" s="2" t="s">
        <v>1084</v>
      </c>
      <c r="E22" s="7" t="b">
        <v>0</v>
      </c>
      <c r="F22" s="7" t="b">
        <v>0</v>
      </c>
      <c r="G22" s="7" t="b">
        <v>0</v>
      </c>
    </row>
    <row r="23">
      <c r="A23" s="2" t="s">
        <v>1085</v>
      </c>
      <c r="B23" s="2" t="s">
        <v>1086</v>
      </c>
      <c r="C23" s="2" t="s">
        <v>1040</v>
      </c>
      <c r="E23" s="2" t="b">
        <v>1</v>
      </c>
      <c r="F23" s="2" t="b">
        <v>1</v>
      </c>
      <c r="G23" s="2" t="b">
        <v>1</v>
      </c>
    </row>
    <row r="24">
      <c r="A24" s="6" t="s">
        <v>1087</v>
      </c>
      <c r="C24" s="2" t="s">
        <v>1088</v>
      </c>
      <c r="E24" s="7" t="b">
        <v>0</v>
      </c>
      <c r="F24" s="7" t="b">
        <v>0</v>
      </c>
      <c r="G24" s="7" t="b">
        <v>0</v>
      </c>
    </row>
    <row r="25">
      <c r="A25" s="2" t="s">
        <v>1089</v>
      </c>
      <c r="B25" s="2" t="s">
        <v>1090</v>
      </c>
      <c r="E25" s="2" t="b">
        <v>1</v>
      </c>
      <c r="F25" s="2" t="b">
        <v>1</v>
      </c>
      <c r="G25" s="7" t="b">
        <v>0</v>
      </c>
    </row>
    <row r="26">
      <c r="A26" s="2" t="s">
        <v>1091</v>
      </c>
      <c r="B26" s="2" t="s">
        <v>1092</v>
      </c>
      <c r="E26" s="2" t="b">
        <v>1</v>
      </c>
      <c r="F26" s="2" t="b">
        <v>1</v>
      </c>
      <c r="G26" s="7" t="b">
        <v>0</v>
      </c>
    </row>
    <row r="27">
      <c r="A27" s="2" t="s">
        <v>1093</v>
      </c>
      <c r="B27" s="2" t="s">
        <v>1092</v>
      </c>
      <c r="E27" s="2" t="b">
        <v>1</v>
      </c>
      <c r="F27" s="2" t="b">
        <v>1</v>
      </c>
      <c r="G27" s="7" t="b">
        <v>0</v>
      </c>
    </row>
    <row r="28">
      <c r="A28" s="6" t="s">
        <v>1094</v>
      </c>
      <c r="C28" s="2" t="s">
        <v>1088</v>
      </c>
      <c r="E28" s="7" t="b">
        <v>0</v>
      </c>
      <c r="F28" s="7" t="b">
        <v>0</v>
      </c>
      <c r="G28" s="7" t="b">
        <v>0</v>
      </c>
    </row>
    <row r="29">
      <c r="A29" s="6" t="s">
        <v>1095</v>
      </c>
      <c r="C29" s="2" t="s">
        <v>1096</v>
      </c>
      <c r="E29" s="7" t="b">
        <v>0</v>
      </c>
      <c r="F29" s="7" t="b">
        <v>0</v>
      </c>
      <c r="G29" s="7" t="b">
        <v>0</v>
      </c>
    </row>
    <row r="30">
      <c r="A30" s="6" t="s">
        <v>1097</v>
      </c>
      <c r="C30" s="2" t="s">
        <v>1098</v>
      </c>
      <c r="E30" s="7" t="b">
        <v>0</v>
      </c>
      <c r="F30" s="7" t="b">
        <v>0</v>
      </c>
      <c r="G30" s="7" t="b">
        <v>0</v>
      </c>
    </row>
    <row r="31">
      <c r="A31" s="6" t="s">
        <v>1099</v>
      </c>
      <c r="C31" s="2" t="s">
        <v>1100</v>
      </c>
      <c r="E31" s="7" t="b">
        <v>0</v>
      </c>
      <c r="F31" s="7" t="b">
        <v>0</v>
      </c>
      <c r="G31" s="7" t="b">
        <v>0</v>
      </c>
    </row>
    <row r="32">
      <c r="A32" s="6" t="s">
        <v>1101</v>
      </c>
      <c r="B32" s="2" t="s">
        <v>1102</v>
      </c>
      <c r="E32" s="7" t="b">
        <v>0</v>
      </c>
      <c r="F32" s="7" t="b">
        <v>0</v>
      </c>
      <c r="G32" s="7" t="b">
        <v>0</v>
      </c>
    </row>
    <row r="33">
      <c r="A33" s="2" t="s">
        <v>1103</v>
      </c>
      <c r="C33" s="2" t="s">
        <v>1104</v>
      </c>
      <c r="E33" s="2" t="b">
        <v>1</v>
      </c>
      <c r="F33" s="2" t="b">
        <v>1</v>
      </c>
      <c r="G33" s="7" t="b">
        <v>0</v>
      </c>
    </row>
    <row r="34">
      <c r="A34" s="6" t="s">
        <v>1105</v>
      </c>
      <c r="B34" s="2" t="s">
        <v>1102</v>
      </c>
      <c r="E34" s="7" t="b">
        <v>0</v>
      </c>
      <c r="F34" s="7" t="b">
        <v>0</v>
      </c>
      <c r="G34" s="7" t="b">
        <v>0</v>
      </c>
    </row>
    <row r="35">
      <c r="A35" s="6" t="s">
        <v>1106</v>
      </c>
      <c r="C35" s="2" t="s">
        <v>1107</v>
      </c>
      <c r="E35" s="7" t="b">
        <v>0</v>
      </c>
      <c r="F35" s="7" t="b">
        <v>0</v>
      </c>
      <c r="G35" s="7" t="b">
        <v>0</v>
      </c>
    </row>
    <row r="36">
      <c r="A36" s="6" t="s">
        <v>1108</v>
      </c>
      <c r="B36" s="2" t="s">
        <v>1109</v>
      </c>
      <c r="C36" s="2" t="s">
        <v>1110</v>
      </c>
      <c r="E36" s="7" t="b">
        <v>0</v>
      </c>
      <c r="F36" s="7" t="b">
        <v>0</v>
      </c>
      <c r="G36" s="7" t="b">
        <v>0</v>
      </c>
    </row>
    <row r="37">
      <c r="A37" s="2" t="s">
        <v>1111</v>
      </c>
      <c r="B37" s="2" t="s">
        <v>1086</v>
      </c>
      <c r="C37" s="2" t="s">
        <v>1040</v>
      </c>
      <c r="E37" s="2" t="b">
        <v>1</v>
      </c>
      <c r="F37" s="2" t="b">
        <v>1</v>
      </c>
      <c r="G37" s="7" t="b">
        <v>0</v>
      </c>
    </row>
    <row r="38">
      <c r="A38" s="6" t="s">
        <v>1112</v>
      </c>
      <c r="B38" s="2" t="s">
        <v>1113</v>
      </c>
      <c r="E38" s="7" t="b">
        <v>0</v>
      </c>
      <c r="F38" s="7" t="b">
        <v>0</v>
      </c>
      <c r="G38" s="7" t="b">
        <v>0</v>
      </c>
    </row>
    <row r="39">
      <c r="A39" s="6" t="s">
        <v>1114</v>
      </c>
      <c r="B39" s="2" t="s">
        <v>1115</v>
      </c>
      <c r="E39" s="7" t="b">
        <v>0</v>
      </c>
      <c r="F39" s="7" t="b">
        <v>0</v>
      </c>
      <c r="G39" s="7" t="b">
        <v>0</v>
      </c>
    </row>
    <row r="40">
      <c r="A40" s="2" t="s">
        <v>1116</v>
      </c>
      <c r="C40" s="2" t="s">
        <v>1040</v>
      </c>
      <c r="E40" s="2" t="b">
        <v>1</v>
      </c>
      <c r="F40" s="2" t="b">
        <v>1</v>
      </c>
      <c r="G40" s="7" t="b">
        <v>0</v>
      </c>
    </row>
    <row r="41">
      <c r="A41" s="2" t="s">
        <v>1117</v>
      </c>
      <c r="C41" s="2" t="s">
        <v>1040</v>
      </c>
      <c r="E41" s="2" t="b">
        <v>1</v>
      </c>
      <c r="F41" s="2" t="b">
        <v>1</v>
      </c>
      <c r="G41" s="7" t="b">
        <v>0</v>
      </c>
    </row>
    <row r="42">
      <c r="A42" s="2" t="s">
        <v>1118</v>
      </c>
      <c r="B42" s="2" t="s">
        <v>1119</v>
      </c>
      <c r="C42" s="2" t="s">
        <v>1120</v>
      </c>
      <c r="E42" s="2" t="b">
        <v>1</v>
      </c>
      <c r="F42" s="2" t="b">
        <v>1</v>
      </c>
      <c r="G42" s="7" t="b">
        <v>0</v>
      </c>
    </row>
    <row r="43">
      <c r="A43" s="6" t="s">
        <v>1121</v>
      </c>
      <c r="B43" s="2" t="s">
        <v>1074</v>
      </c>
      <c r="C43" s="2" t="s">
        <v>1122</v>
      </c>
      <c r="E43" s="2" t="b">
        <v>0</v>
      </c>
      <c r="F43" s="2" t="b">
        <v>0</v>
      </c>
      <c r="G43" s="7" t="b">
        <v>0</v>
      </c>
    </row>
    <row r="44">
      <c r="A44" s="6" t="s">
        <v>1123</v>
      </c>
      <c r="B44" s="2" t="s">
        <v>1032</v>
      </c>
      <c r="C44" s="2" t="s">
        <v>1124</v>
      </c>
      <c r="E44" s="2" t="b">
        <v>0</v>
      </c>
      <c r="F44" s="7" t="b">
        <v>0</v>
      </c>
      <c r="G44" s="7" t="b">
        <v>0</v>
      </c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2118</v>
      </c>
      <c r="I1" s="206" t="s">
        <v>1446</v>
      </c>
      <c r="J1" s="177" t="s">
        <v>1232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2118</v>
      </c>
      <c r="X1" s="206" t="s">
        <v>1446</v>
      </c>
      <c r="Y1" s="177" t="s">
        <v>1232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2118</v>
      </c>
      <c r="AM1" s="206" t="s">
        <v>1446</v>
      </c>
      <c r="AN1" s="177" t="s">
        <v>1232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2118</v>
      </c>
      <c r="BB1" s="206" t="s">
        <v>1446</v>
      </c>
      <c r="BC1" s="177" t="s">
        <v>1232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1449</v>
      </c>
      <c r="BI1" s="177" t="s">
        <v>1238</v>
      </c>
      <c r="BJ1" s="177" t="s">
        <v>1347</v>
      </c>
    </row>
    <row r="2">
      <c r="A2" s="179">
        <v>42696.0</v>
      </c>
      <c r="B2" s="166">
        <v>1450.0</v>
      </c>
      <c r="C2" s="166">
        <v>1510.0</v>
      </c>
      <c r="D2" s="166">
        <v>1420.0</v>
      </c>
      <c r="E2" s="166">
        <v>1500.0</v>
      </c>
      <c r="F2" s="228">
        <v>1107.842</v>
      </c>
      <c r="G2" s="166">
        <v>5204.674</v>
      </c>
      <c r="H2" s="166"/>
      <c r="I2" s="166"/>
      <c r="J2" s="166"/>
      <c r="K2" s="166"/>
      <c r="L2" s="166">
        <v>7244300.0</v>
      </c>
      <c r="M2" s="166">
        <v>9.740399289E9</v>
      </c>
      <c r="N2" s="7">
        <f t="shared" ref="N2:N34" si="2">L2/M2</f>
        <v>0.0007437374778</v>
      </c>
      <c r="P2" s="179">
        <v>43062.0</v>
      </c>
      <c r="Q2" s="166">
        <v>2420.0</v>
      </c>
      <c r="R2" s="166">
        <v>2420.0</v>
      </c>
      <c r="S2" s="166">
        <v>2370.0</v>
      </c>
      <c r="T2" s="166">
        <v>2390.0</v>
      </c>
      <c r="U2" s="180">
        <v>1846.1</v>
      </c>
      <c r="V2" s="166">
        <v>6063.245</v>
      </c>
      <c r="W2" s="166"/>
      <c r="X2" s="166"/>
      <c r="Y2" s="166"/>
      <c r="Z2" s="166"/>
      <c r="AA2" s="166">
        <v>1.04094E7</v>
      </c>
      <c r="AB2" s="166">
        <v>9.740399289E9</v>
      </c>
      <c r="AC2" s="7">
        <f t="shared" ref="AC2:AC34" si="4">AA2/AB2</f>
        <v>0.001068683089</v>
      </c>
      <c r="AE2" s="179">
        <v>43427.0</v>
      </c>
      <c r="AF2" s="166">
        <v>1925.0</v>
      </c>
      <c r="AG2" s="166">
        <v>1945.0</v>
      </c>
      <c r="AH2" s="166">
        <v>1915.0</v>
      </c>
      <c r="AI2" s="166">
        <v>1945.0</v>
      </c>
      <c r="AJ2" s="228">
        <v>1563.214</v>
      </c>
      <c r="AK2" s="166">
        <v>6006.202</v>
      </c>
      <c r="AL2" s="166"/>
      <c r="AM2" s="166"/>
      <c r="AN2" s="166"/>
      <c r="AO2" s="166"/>
      <c r="AP2" s="166">
        <v>7840100.0</v>
      </c>
      <c r="AQ2" s="166">
        <v>9.740399289E9</v>
      </c>
      <c r="AR2" s="7">
        <f t="shared" ref="AR2:AR34" si="6">AP2/AQ2</f>
        <v>0.0008049054015</v>
      </c>
      <c r="AT2" s="179">
        <v>43789.0</v>
      </c>
      <c r="AU2" s="166">
        <v>1590.0</v>
      </c>
      <c r="AV2" s="166">
        <v>1600.0</v>
      </c>
      <c r="AW2" s="166">
        <v>1570.0</v>
      </c>
      <c r="AX2" s="166">
        <v>1585.0</v>
      </c>
      <c r="AY2" s="229">
        <v>1337.303</v>
      </c>
      <c r="AZ2" s="166">
        <v>6155.109</v>
      </c>
      <c r="BA2" s="166"/>
      <c r="BB2" s="166"/>
      <c r="BC2" s="166"/>
      <c r="BD2" s="166"/>
      <c r="BE2" s="166">
        <v>969200.0</v>
      </c>
      <c r="BF2" s="166">
        <v>9.740399289E9</v>
      </c>
      <c r="BG2" s="166">
        <f t="shared" ref="BG2:BG34" si="8">BE2/BF2</f>
        <v>0.00009950310775</v>
      </c>
      <c r="BH2" s="166"/>
      <c r="BI2" s="166"/>
      <c r="BJ2" s="166">
        <f t="shared" ref="BJ2:BJ34" si="9">average(BG2,AR2,AC2,N2)</f>
        <v>0.000679207269</v>
      </c>
    </row>
    <row r="3">
      <c r="A3" s="179">
        <v>42697.0</v>
      </c>
      <c r="B3" s="166">
        <v>1510.0</v>
      </c>
      <c r="C3" s="166">
        <v>1520.0</v>
      </c>
      <c r="D3" s="166">
        <v>1475.0</v>
      </c>
      <c r="E3" s="166">
        <v>1495.0</v>
      </c>
      <c r="F3" s="228">
        <v>1104.149</v>
      </c>
      <c r="G3" s="166">
        <v>5211.996</v>
      </c>
      <c r="H3" s="181">
        <f t="shared" ref="H3:I3" si="1">(F3-F2)/F2</f>
        <v>-0.003333507847</v>
      </c>
      <c r="I3" s="181">
        <f t="shared" si="1"/>
        <v>0.001406812415</v>
      </c>
      <c r="J3" s="166"/>
      <c r="K3" s="166"/>
      <c r="L3" s="166">
        <v>1830000.0</v>
      </c>
      <c r="M3" s="166">
        <v>9.740399289E9</v>
      </c>
      <c r="N3" s="7">
        <f t="shared" si="2"/>
        <v>0.0001878773083</v>
      </c>
      <c r="P3" s="179">
        <v>43063.0</v>
      </c>
      <c r="Q3" s="166">
        <v>2400.0</v>
      </c>
      <c r="R3" s="166">
        <v>2490.0</v>
      </c>
      <c r="S3" s="166">
        <v>2370.0</v>
      </c>
      <c r="T3" s="166">
        <v>2420.0</v>
      </c>
      <c r="U3" s="180">
        <v>1869.272</v>
      </c>
      <c r="V3" s="166">
        <v>6067.142</v>
      </c>
      <c r="W3" s="181">
        <f t="shared" ref="W3:X3" si="3">(U3-U2)/U2</f>
        <v>0.0125518661</v>
      </c>
      <c r="X3" s="181">
        <f t="shared" si="3"/>
        <v>0.0006427251414</v>
      </c>
      <c r="Y3" s="166"/>
      <c r="Z3" s="166"/>
      <c r="AA3" s="166">
        <v>1.57274E7</v>
      </c>
      <c r="AB3" s="166">
        <v>9.740399289E9</v>
      </c>
      <c r="AC3" s="7">
        <f t="shared" si="4"/>
        <v>0.0016146566</v>
      </c>
      <c r="AE3" s="179">
        <v>43430.0</v>
      </c>
      <c r="AF3" s="166">
        <v>1940.0</v>
      </c>
      <c r="AG3" s="166">
        <v>1950.0</v>
      </c>
      <c r="AH3" s="166">
        <v>1905.0</v>
      </c>
      <c r="AI3" s="166">
        <v>1905.0</v>
      </c>
      <c r="AJ3" s="228">
        <v>1531.065</v>
      </c>
      <c r="AK3" s="166">
        <v>6022.778</v>
      </c>
      <c r="AL3" s="181">
        <f t="shared" ref="AL3:AM3" si="5">(AJ3-AJ2)/AJ2</f>
        <v>-0.02056596218</v>
      </c>
      <c r="AM3" s="181">
        <f t="shared" si="5"/>
        <v>0.002759813939</v>
      </c>
      <c r="AN3" s="166"/>
      <c r="AO3" s="166"/>
      <c r="AP3" s="166">
        <v>1.25986E7</v>
      </c>
      <c r="AQ3" s="166">
        <v>9.740399289E9</v>
      </c>
      <c r="AR3" s="7">
        <f t="shared" si="6"/>
        <v>0.001293437736</v>
      </c>
      <c r="AT3" s="179">
        <v>43790.0</v>
      </c>
      <c r="AU3" s="166">
        <v>1605.0</v>
      </c>
      <c r="AV3" s="166">
        <v>1625.0</v>
      </c>
      <c r="AW3" s="166">
        <v>1570.0</v>
      </c>
      <c r="AX3" s="166">
        <v>1575.0</v>
      </c>
      <c r="AY3" s="229">
        <v>1328.866</v>
      </c>
      <c r="AZ3" s="166">
        <v>6117.364</v>
      </c>
      <c r="BA3" s="181">
        <f t="shared" ref="BA3:BB3" si="7">(AY3-AY2)/AY2</f>
        <v>-0.006308966629</v>
      </c>
      <c r="BB3" s="181">
        <f t="shared" si="7"/>
        <v>-0.006132304075</v>
      </c>
      <c r="BC3" s="166"/>
      <c r="BD3" s="166"/>
      <c r="BE3" s="166">
        <v>518900.0</v>
      </c>
      <c r="BF3" s="166">
        <v>9.740399289E9</v>
      </c>
      <c r="BG3" s="166">
        <f t="shared" si="8"/>
        <v>0.00005327297009</v>
      </c>
      <c r="BH3" s="181">
        <f t="shared" ref="BH3:BH34" si="14">average(H3,W3,AL3,BA3)</f>
        <v>-0.004414142639</v>
      </c>
      <c r="BI3" s="166"/>
      <c r="BJ3" s="166">
        <f t="shared" si="9"/>
        <v>0.0007873111535</v>
      </c>
    </row>
    <row r="4">
      <c r="A4" s="179">
        <v>42698.0</v>
      </c>
      <c r="B4" s="166">
        <v>1495.0</v>
      </c>
      <c r="C4" s="166">
        <v>1495.0</v>
      </c>
      <c r="D4" s="166">
        <v>1445.0</v>
      </c>
      <c r="E4" s="166">
        <v>1450.0</v>
      </c>
      <c r="F4" s="228">
        <v>1070.914</v>
      </c>
      <c r="G4" s="166">
        <v>5107.623</v>
      </c>
      <c r="H4" s="181">
        <f t="shared" ref="H4:I4" si="10">(F4-F3)/F3</f>
        <v>-0.03010010424</v>
      </c>
      <c r="I4" s="181">
        <f t="shared" si="10"/>
        <v>-0.0200255334</v>
      </c>
      <c r="J4" s="166"/>
      <c r="K4" s="166"/>
      <c r="L4" s="166">
        <v>1130900.0</v>
      </c>
      <c r="M4" s="166">
        <v>9.740399289E9</v>
      </c>
      <c r="N4" s="7">
        <f t="shared" si="2"/>
        <v>0.0001161040699</v>
      </c>
      <c r="P4" s="179">
        <v>43066.0</v>
      </c>
      <c r="Q4" s="166">
        <v>2420.0</v>
      </c>
      <c r="R4" s="166">
        <v>2450.0</v>
      </c>
      <c r="S4" s="166">
        <v>2390.0</v>
      </c>
      <c r="T4" s="166">
        <v>2400.0</v>
      </c>
      <c r="U4" s="180">
        <v>1853.824</v>
      </c>
      <c r="V4" s="166">
        <v>6064.589</v>
      </c>
      <c r="W4" s="181">
        <f t="shared" ref="W4:X4" si="11">(U4-U3)/U3</f>
        <v>-0.008264179852</v>
      </c>
      <c r="X4" s="181">
        <f t="shared" si="11"/>
        <v>-0.0004207912061</v>
      </c>
      <c r="Y4" s="166"/>
      <c r="Z4" s="166"/>
      <c r="AA4" s="166">
        <v>8325400.0</v>
      </c>
      <c r="AB4" s="166">
        <v>9.740399289E9</v>
      </c>
      <c r="AC4" s="7">
        <f t="shared" si="4"/>
        <v>0.000854728821</v>
      </c>
      <c r="AE4" s="179">
        <v>43431.0</v>
      </c>
      <c r="AF4" s="166">
        <v>1910.0</v>
      </c>
      <c r="AG4" s="166">
        <v>1930.0</v>
      </c>
      <c r="AH4" s="166">
        <v>1890.0</v>
      </c>
      <c r="AI4" s="166">
        <v>1910.0</v>
      </c>
      <c r="AJ4" s="228">
        <v>1535.084</v>
      </c>
      <c r="AK4" s="166">
        <v>6013.589</v>
      </c>
      <c r="AL4" s="181">
        <f t="shared" ref="AL4:AM4" si="12">(AJ4-AJ3)/AJ3</f>
        <v>0.0026249702</v>
      </c>
      <c r="AM4" s="181">
        <f t="shared" si="12"/>
        <v>-0.001525707904</v>
      </c>
      <c r="AN4" s="166"/>
      <c r="AO4" s="166"/>
      <c r="AP4" s="166">
        <v>1.00046E7</v>
      </c>
      <c r="AQ4" s="166">
        <v>9.740399289E9</v>
      </c>
      <c r="AR4" s="7">
        <f t="shared" si="6"/>
        <v>0.001027124218</v>
      </c>
      <c r="AT4" s="179">
        <v>43791.0</v>
      </c>
      <c r="AU4" s="166">
        <v>1575.0</v>
      </c>
      <c r="AV4" s="166">
        <v>1585.0</v>
      </c>
      <c r="AW4" s="166">
        <v>1560.0</v>
      </c>
      <c r="AX4" s="166">
        <v>1580.0</v>
      </c>
      <c r="AY4" s="229">
        <v>1333.084</v>
      </c>
      <c r="AZ4" s="166">
        <v>6100.242</v>
      </c>
      <c r="BA4" s="181">
        <f t="shared" ref="BA4:BB4" si="13">(AY4-AY3)/AY3</f>
        <v>0.003174134939</v>
      </c>
      <c r="BB4" s="181">
        <f t="shared" si="13"/>
        <v>-0.002798917965</v>
      </c>
      <c r="BC4" s="166"/>
      <c r="BD4" s="166"/>
      <c r="BE4" s="166">
        <v>502200.0</v>
      </c>
      <c r="BF4" s="166">
        <v>9.740399289E9</v>
      </c>
      <c r="BG4" s="166">
        <f t="shared" si="8"/>
        <v>0.00005155846132</v>
      </c>
      <c r="BH4" s="181">
        <f t="shared" si="14"/>
        <v>-0.008141294739</v>
      </c>
      <c r="BI4" s="166"/>
      <c r="BJ4" s="166">
        <f t="shared" si="9"/>
        <v>0.0005123788925</v>
      </c>
    </row>
    <row r="5">
      <c r="A5" s="179">
        <v>42699.0</v>
      </c>
      <c r="B5" s="166">
        <v>1475.0</v>
      </c>
      <c r="C5" s="166">
        <v>1545.0</v>
      </c>
      <c r="D5" s="166">
        <v>1445.0</v>
      </c>
      <c r="E5" s="166">
        <v>1540.0</v>
      </c>
      <c r="F5" s="228">
        <v>1137.385</v>
      </c>
      <c r="G5" s="166">
        <v>5122.104</v>
      </c>
      <c r="H5" s="181">
        <f t="shared" ref="H5:I5" si="15">(F5-F4)/F4</f>
        <v>0.06206940987</v>
      </c>
      <c r="I5" s="181">
        <f t="shared" si="15"/>
        <v>0.002835174013</v>
      </c>
      <c r="J5" s="166"/>
      <c r="K5" s="166"/>
      <c r="L5" s="166">
        <v>1.76767E7</v>
      </c>
      <c r="M5" s="166">
        <v>9.740399289E9</v>
      </c>
      <c r="N5" s="7">
        <f t="shared" si="2"/>
        <v>0.001814781866</v>
      </c>
      <c r="P5" s="179">
        <v>43067.0</v>
      </c>
      <c r="Q5" s="166">
        <v>2430.0</v>
      </c>
      <c r="R5" s="166">
        <v>2430.0</v>
      </c>
      <c r="S5" s="166">
        <v>2360.0</v>
      </c>
      <c r="T5" s="166">
        <v>2360.0</v>
      </c>
      <c r="U5" s="180">
        <v>1822.927</v>
      </c>
      <c r="V5" s="166">
        <v>6070.716</v>
      </c>
      <c r="W5" s="181">
        <f t="shared" ref="W5:X5" si="16">(U5-U4)/U4</f>
        <v>-0.0166666307</v>
      </c>
      <c r="X5" s="181">
        <f t="shared" si="16"/>
        <v>0.001010291052</v>
      </c>
      <c r="Y5" s="166"/>
      <c r="Z5" s="166"/>
      <c r="AA5" s="166">
        <v>8185700.0</v>
      </c>
      <c r="AB5" s="166">
        <v>9.740399289E9</v>
      </c>
      <c r="AC5" s="7">
        <f t="shared" si="4"/>
        <v>0.0008403864931</v>
      </c>
      <c r="AE5" s="179">
        <v>43432.0</v>
      </c>
      <c r="AF5" s="166">
        <v>1930.0</v>
      </c>
      <c r="AG5" s="166">
        <v>1985.0</v>
      </c>
      <c r="AH5" s="166">
        <v>1930.0</v>
      </c>
      <c r="AI5" s="166">
        <v>1985.0</v>
      </c>
      <c r="AJ5" s="228">
        <v>1595.362</v>
      </c>
      <c r="AK5" s="166">
        <v>5991.246</v>
      </c>
      <c r="AL5" s="181">
        <f t="shared" ref="AL5:AM5" si="17">(AJ5-AJ4)/AJ4</f>
        <v>0.03926690657</v>
      </c>
      <c r="AM5" s="181">
        <f t="shared" si="17"/>
        <v>-0.00371541853</v>
      </c>
      <c r="AN5" s="166"/>
      <c r="AO5" s="166"/>
      <c r="AP5" s="166">
        <v>1.23736E7</v>
      </c>
      <c r="AQ5" s="166">
        <v>9.740399289E9</v>
      </c>
      <c r="AR5" s="7">
        <f t="shared" si="6"/>
        <v>0.001270338067</v>
      </c>
      <c r="AT5" s="179">
        <v>43794.0</v>
      </c>
      <c r="AU5" s="166">
        <v>1580.0</v>
      </c>
      <c r="AV5" s="166">
        <v>1580.0</v>
      </c>
      <c r="AW5" s="166">
        <v>1550.0</v>
      </c>
      <c r="AX5" s="166">
        <v>1555.0</v>
      </c>
      <c r="AY5" s="229">
        <v>1311.991</v>
      </c>
      <c r="AZ5" s="166">
        <v>6070.762</v>
      </c>
      <c r="BA5" s="181">
        <f t="shared" ref="BA5:BB5" si="18">(AY5-AY4)/AY4</f>
        <v>-0.01582270885</v>
      </c>
      <c r="BB5" s="181">
        <f t="shared" si="18"/>
        <v>-0.004832595166</v>
      </c>
      <c r="BC5" s="166"/>
      <c r="BD5" s="166"/>
      <c r="BE5" s="166">
        <v>740400.0</v>
      </c>
      <c r="BF5" s="166">
        <v>9.740399289E9</v>
      </c>
      <c r="BG5" s="166">
        <f t="shared" si="8"/>
        <v>0.00007601331096</v>
      </c>
      <c r="BH5" s="181">
        <f t="shared" si="14"/>
        <v>0.01721174422</v>
      </c>
      <c r="BI5" s="166"/>
      <c r="BJ5" s="166">
        <f t="shared" si="9"/>
        <v>0.001000379934</v>
      </c>
    </row>
    <row r="6">
      <c r="A6" s="179">
        <v>42702.0</v>
      </c>
      <c r="B6" s="166">
        <v>1540.0</v>
      </c>
      <c r="C6" s="166">
        <v>1540.0</v>
      </c>
      <c r="D6" s="166">
        <v>1465.0</v>
      </c>
      <c r="E6" s="166">
        <v>1515.0</v>
      </c>
      <c r="F6" s="228">
        <v>1118.921</v>
      </c>
      <c r="G6" s="166">
        <v>5114.572</v>
      </c>
      <c r="H6" s="181">
        <f t="shared" ref="H6:I6" si="19">(F6-F5)/F5</f>
        <v>-0.01623372912</v>
      </c>
      <c r="I6" s="181">
        <f t="shared" si="19"/>
        <v>-0.001470489471</v>
      </c>
      <c r="J6" s="166"/>
      <c r="K6" s="166"/>
      <c r="L6" s="166">
        <v>2901700.0</v>
      </c>
      <c r="M6" s="166">
        <v>9.740399289E9</v>
      </c>
      <c r="N6" s="7">
        <f t="shared" si="2"/>
        <v>0.0002979035986</v>
      </c>
      <c r="P6" s="179">
        <v>43068.0</v>
      </c>
      <c r="Q6" s="166">
        <v>2360.0</v>
      </c>
      <c r="R6" s="166">
        <v>2390.0</v>
      </c>
      <c r="S6" s="166">
        <v>2350.0</v>
      </c>
      <c r="T6" s="166">
        <v>2360.0</v>
      </c>
      <c r="U6" s="180">
        <v>1822.927</v>
      </c>
      <c r="V6" s="166">
        <v>6061.367</v>
      </c>
      <c r="W6" s="181">
        <f t="shared" ref="W6:X6" si="20">(U6-U5)/U5</f>
        <v>0</v>
      </c>
      <c r="X6" s="181">
        <f t="shared" si="20"/>
        <v>-0.001540016038</v>
      </c>
      <c r="Y6" s="166"/>
      <c r="Z6" s="166"/>
      <c r="AA6" s="166">
        <v>6729800.0</v>
      </c>
      <c r="AB6" s="166">
        <v>9.740399289E9</v>
      </c>
      <c r="AC6" s="7">
        <f t="shared" si="4"/>
        <v>0.0006909162346</v>
      </c>
      <c r="AE6" s="179">
        <v>43433.0</v>
      </c>
      <c r="AF6" s="166">
        <v>2000.0</v>
      </c>
      <c r="AG6" s="166">
        <v>2030.0</v>
      </c>
      <c r="AH6" s="166">
        <v>1980.0</v>
      </c>
      <c r="AI6" s="166">
        <v>1980.0</v>
      </c>
      <c r="AJ6" s="228">
        <v>1591.344</v>
      </c>
      <c r="AK6" s="166">
        <v>6107.168</v>
      </c>
      <c r="AL6" s="181">
        <f t="shared" ref="AL6:AM6" si="21">(AJ6-AJ5)/AJ5</f>
        <v>-0.002518550649</v>
      </c>
      <c r="AM6" s="181">
        <f t="shared" si="21"/>
        <v>0.01934856289</v>
      </c>
      <c r="AN6" s="166"/>
      <c r="AO6" s="166"/>
      <c r="AP6" s="166">
        <v>1.07745E7</v>
      </c>
      <c r="AQ6" s="166">
        <v>9.740399289E9</v>
      </c>
      <c r="AR6" s="7">
        <f t="shared" si="6"/>
        <v>0.001106166152</v>
      </c>
      <c r="AT6" s="179">
        <v>43795.0</v>
      </c>
      <c r="AU6" s="166">
        <v>1555.0</v>
      </c>
      <c r="AV6" s="166">
        <v>1655.0</v>
      </c>
      <c r="AW6" s="166">
        <v>1555.0</v>
      </c>
      <c r="AX6" s="166">
        <v>1655.0</v>
      </c>
      <c r="AY6" s="229">
        <v>1396.364</v>
      </c>
      <c r="AZ6" s="166">
        <v>6026.188</v>
      </c>
      <c r="BA6" s="181">
        <f t="shared" ref="BA6:BB6" si="22">(AY6-AY5)/AY5</f>
        <v>0.06430913017</v>
      </c>
      <c r="BB6" s="181">
        <f t="shared" si="22"/>
        <v>-0.00734240611</v>
      </c>
      <c r="BC6" s="166"/>
      <c r="BD6" s="166"/>
      <c r="BE6" s="166">
        <v>4813800.0</v>
      </c>
      <c r="BF6" s="166">
        <v>9.740399289E9</v>
      </c>
      <c r="BG6" s="166">
        <f t="shared" si="8"/>
        <v>0.0004942097195</v>
      </c>
      <c r="BH6" s="181">
        <f t="shared" si="14"/>
        <v>0.0113892126</v>
      </c>
      <c r="BI6" s="166"/>
      <c r="BJ6" s="166">
        <f t="shared" si="9"/>
        <v>0.0006472989261</v>
      </c>
    </row>
    <row r="7">
      <c r="A7" s="179">
        <v>42703.0</v>
      </c>
      <c r="B7" s="166">
        <v>1515.0</v>
      </c>
      <c r="C7" s="166">
        <v>1515.0</v>
      </c>
      <c r="D7" s="166">
        <v>1495.0</v>
      </c>
      <c r="E7" s="166">
        <v>1505.0</v>
      </c>
      <c r="F7" s="228">
        <v>1111.535</v>
      </c>
      <c r="G7" s="166">
        <v>5136.667</v>
      </c>
      <c r="H7" s="181">
        <f t="shared" ref="H7:I7" si="23">(F7-F6)/F6</f>
        <v>-0.006601002216</v>
      </c>
      <c r="I7" s="181">
        <f t="shared" si="23"/>
        <v>0.004320009573</v>
      </c>
      <c r="J7" s="166"/>
      <c r="K7" s="166"/>
      <c r="L7" s="166">
        <v>6176600.0</v>
      </c>
      <c r="M7" s="166">
        <v>9.740399289E9</v>
      </c>
      <c r="N7" s="7">
        <f t="shared" si="2"/>
        <v>0.0006341218483</v>
      </c>
      <c r="P7" s="179">
        <v>43069.0</v>
      </c>
      <c r="Q7" s="166">
        <v>2360.0</v>
      </c>
      <c r="R7" s="166">
        <v>2490.0</v>
      </c>
      <c r="S7" s="166">
        <v>2310.0</v>
      </c>
      <c r="T7" s="166">
        <v>2490.0</v>
      </c>
      <c r="U7" s="180">
        <v>1923.342</v>
      </c>
      <c r="V7" s="166">
        <v>5952.138</v>
      </c>
      <c r="W7" s="181">
        <f t="shared" ref="W7:X7" si="24">(U7-U6)/U6</f>
        <v>0.05508448775</v>
      </c>
      <c r="X7" s="181">
        <f t="shared" si="24"/>
        <v>-0.01802052243</v>
      </c>
      <c r="Y7" s="166"/>
      <c r="Z7" s="166"/>
      <c r="AA7" s="166">
        <v>1.12346E7</v>
      </c>
      <c r="AB7" s="166">
        <v>9.740399289E9</v>
      </c>
      <c r="AC7" s="7">
        <f t="shared" si="4"/>
        <v>0.001153402409</v>
      </c>
      <c r="AE7" s="179">
        <v>43434.0</v>
      </c>
      <c r="AF7" s="166">
        <v>1985.0</v>
      </c>
      <c r="AG7" s="166">
        <v>2010.0</v>
      </c>
      <c r="AH7" s="166">
        <v>1975.0</v>
      </c>
      <c r="AI7" s="166">
        <v>2010.0</v>
      </c>
      <c r="AJ7" s="228">
        <v>1615.455</v>
      </c>
      <c r="AK7" s="166">
        <v>6056.124</v>
      </c>
      <c r="AL7" s="181">
        <f t="shared" ref="AL7:AM7" si="25">(AJ7-AJ6)/AJ6</f>
        <v>0.01515134377</v>
      </c>
      <c r="AM7" s="181">
        <f t="shared" si="25"/>
        <v>-0.008358047462</v>
      </c>
      <c r="AN7" s="166"/>
      <c r="AO7" s="166"/>
      <c r="AP7" s="166">
        <v>2.04857E7</v>
      </c>
      <c r="AQ7" s="166">
        <v>9.740399289E9</v>
      </c>
      <c r="AR7" s="7">
        <f t="shared" si="6"/>
        <v>0.002103168401</v>
      </c>
      <c r="AT7" s="179">
        <v>43796.0</v>
      </c>
      <c r="AU7" s="166">
        <v>1650.0</v>
      </c>
      <c r="AV7" s="166">
        <v>1655.0</v>
      </c>
      <c r="AW7" s="166">
        <v>1585.0</v>
      </c>
      <c r="AX7" s="166">
        <v>1600.0</v>
      </c>
      <c r="AY7" s="229">
        <v>1349.959</v>
      </c>
      <c r="AZ7" s="166">
        <v>6023.039</v>
      </c>
      <c r="BA7" s="181">
        <f t="shared" ref="BA7:BB7" si="26">(AY7-AY6)/AY6</f>
        <v>-0.03323273874</v>
      </c>
      <c r="BB7" s="181">
        <f t="shared" si="26"/>
        <v>-0.0005225525656</v>
      </c>
      <c r="BC7" s="166"/>
      <c r="BD7" s="166"/>
      <c r="BE7" s="166">
        <v>1570500.0</v>
      </c>
      <c r="BF7" s="166">
        <v>9.740399289E9</v>
      </c>
      <c r="BG7" s="166">
        <f t="shared" si="8"/>
        <v>0.00016123569</v>
      </c>
      <c r="BH7" s="181">
        <f t="shared" si="14"/>
        <v>0.007600522641</v>
      </c>
      <c r="BI7" s="166"/>
      <c r="BJ7" s="166">
        <f t="shared" si="9"/>
        <v>0.001012982087</v>
      </c>
    </row>
    <row r="8">
      <c r="A8" s="179">
        <v>42704.0</v>
      </c>
      <c r="B8" s="166">
        <v>1530.0</v>
      </c>
      <c r="C8" s="166">
        <v>1550.0</v>
      </c>
      <c r="D8" s="166">
        <v>1475.0</v>
      </c>
      <c r="E8" s="166">
        <v>1550.0</v>
      </c>
      <c r="F8" s="228">
        <v>1144.77</v>
      </c>
      <c r="G8" s="166">
        <v>5148.91</v>
      </c>
      <c r="H8" s="181">
        <f t="shared" ref="H8:I8" si="27">(F8-F7)/F7</f>
        <v>0.02990009311</v>
      </c>
      <c r="I8" s="181">
        <f t="shared" si="27"/>
        <v>0.002383452149</v>
      </c>
      <c r="J8" s="166"/>
      <c r="K8" s="166"/>
      <c r="L8" s="166">
        <v>1.45892E7</v>
      </c>
      <c r="M8" s="166">
        <v>9.740399289E9</v>
      </c>
      <c r="N8" s="7">
        <f t="shared" si="2"/>
        <v>0.001497803074</v>
      </c>
      <c r="P8" s="179">
        <v>43070.0</v>
      </c>
      <c r="Q8" s="166">
        <v>2490.0</v>
      </c>
      <c r="R8" s="166">
        <v>2490.0</v>
      </c>
      <c r="S8" s="166">
        <v>2490.0</v>
      </c>
      <c r="T8" s="166">
        <v>2490.0</v>
      </c>
      <c r="U8" s="180">
        <v>1923.342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9.740399289E9</v>
      </c>
      <c r="AC8" s="7">
        <f t="shared" si="4"/>
        <v>0</v>
      </c>
      <c r="AE8" s="179">
        <v>43437.0</v>
      </c>
      <c r="AF8" s="166">
        <v>2010.0</v>
      </c>
      <c r="AG8" s="166">
        <v>2070.0</v>
      </c>
      <c r="AH8" s="166">
        <v>2010.0</v>
      </c>
      <c r="AI8" s="166">
        <v>2070.0</v>
      </c>
      <c r="AJ8" s="228">
        <v>1663.677</v>
      </c>
      <c r="AK8" s="166">
        <v>6118.32</v>
      </c>
      <c r="AL8" s="181">
        <f t="shared" ref="AL8:AM8" si="29">(AJ8-AJ7)/AJ7</f>
        <v>0.02985041366</v>
      </c>
      <c r="AM8" s="181">
        <f t="shared" si="29"/>
        <v>0.01026993503</v>
      </c>
      <c r="AN8" s="166"/>
      <c r="AO8" s="166"/>
      <c r="AP8" s="166">
        <v>1.46978E7</v>
      </c>
      <c r="AQ8" s="166">
        <v>9.740399289E9</v>
      </c>
      <c r="AR8" s="7">
        <f t="shared" si="6"/>
        <v>0.001508952515</v>
      </c>
      <c r="AT8" s="179">
        <v>43797.0</v>
      </c>
      <c r="AU8" s="166">
        <v>1600.0</v>
      </c>
      <c r="AV8" s="166">
        <v>1600.0</v>
      </c>
      <c r="AW8" s="166">
        <v>1555.0</v>
      </c>
      <c r="AX8" s="166">
        <v>1560.0</v>
      </c>
      <c r="AY8" s="229">
        <v>1316.21</v>
      </c>
      <c r="AZ8" s="166">
        <v>5953.06</v>
      </c>
      <c r="BA8" s="181">
        <f t="shared" ref="BA8:BB8" si="30">(AY8-AY7)/AY7</f>
        <v>-0.02500001852</v>
      </c>
      <c r="BB8" s="181">
        <f t="shared" si="30"/>
        <v>-0.01161855336</v>
      </c>
      <c r="BC8" s="166"/>
      <c r="BD8" s="166"/>
      <c r="BE8" s="166">
        <v>654100.0</v>
      </c>
      <c r="BF8" s="166">
        <v>9.740399289E9</v>
      </c>
      <c r="BG8" s="166">
        <f t="shared" si="8"/>
        <v>0.00006715330456</v>
      </c>
      <c r="BH8" s="181">
        <f t="shared" si="14"/>
        <v>0.008687622064</v>
      </c>
      <c r="BI8" s="166"/>
      <c r="BJ8" s="166">
        <f t="shared" si="9"/>
        <v>0.0007684772234</v>
      </c>
    </row>
    <row r="9">
      <c r="A9" s="179">
        <v>42705.0</v>
      </c>
      <c r="B9" s="166">
        <v>1550.0</v>
      </c>
      <c r="C9" s="166">
        <v>1580.0</v>
      </c>
      <c r="D9" s="166">
        <v>1530.0</v>
      </c>
      <c r="E9" s="166">
        <v>1550.0</v>
      </c>
      <c r="F9" s="228">
        <v>1144.77</v>
      </c>
      <c r="G9" s="166">
        <v>5198.755</v>
      </c>
      <c r="H9" s="181">
        <f t="shared" ref="H9:I9" si="31">(F9-F8)/F8</f>
        <v>0</v>
      </c>
      <c r="I9" s="181">
        <f t="shared" si="31"/>
        <v>0.009680689699</v>
      </c>
      <c r="J9" s="166"/>
      <c r="K9" s="166"/>
      <c r="L9" s="166">
        <v>6899700.0</v>
      </c>
      <c r="M9" s="166">
        <v>9.740399289E9</v>
      </c>
      <c r="N9" s="7">
        <f t="shared" si="2"/>
        <v>0.0007083590513</v>
      </c>
      <c r="P9" s="179">
        <v>43073.0</v>
      </c>
      <c r="Q9" s="166">
        <v>2470.0</v>
      </c>
      <c r="R9" s="166">
        <v>2470.0</v>
      </c>
      <c r="S9" s="166">
        <v>2360.0</v>
      </c>
      <c r="T9" s="166">
        <v>2370.0</v>
      </c>
      <c r="U9" s="180">
        <v>1830.651</v>
      </c>
      <c r="V9" s="166">
        <v>5998.195</v>
      </c>
      <c r="W9" s="181">
        <f t="shared" ref="W9:X9" si="32">(U9-U8)/U8</f>
        <v>-0.04819267712</v>
      </c>
      <c r="X9" s="181">
        <f t="shared" si="32"/>
        <v>0.00773789183</v>
      </c>
      <c r="Y9" s="166"/>
      <c r="Z9" s="166"/>
      <c r="AA9" s="166">
        <v>1.08717E7</v>
      </c>
      <c r="AB9" s="166">
        <v>9.740399289E9</v>
      </c>
      <c r="AC9" s="7">
        <f t="shared" si="4"/>
        <v>0.001116145209</v>
      </c>
      <c r="AE9" s="179">
        <v>43438.0</v>
      </c>
      <c r="AF9" s="166">
        <v>2060.0</v>
      </c>
      <c r="AG9" s="166">
        <v>2070.0</v>
      </c>
      <c r="AH9" s="166">
        <v>2000.0</v>
      </c>
      <c r="AI9" s="166">
        <v>2000.0</v>
      </c>
      <c r="AJ9" s="228">
        <v>1607.418</v>
      </c>
      <c r="AK9" s="166">
        <v>6152.86</v>
      </c>
      <c r="AL9" s="181">
        <f t="shared" ref="AL9:AM9" si="33">(AJ9-AJ8)/AJ8</f>
        <v>-0.03381605925</v>
      </c>
      <c r="AM9" s="181">
        <f t="shared" si="33"/>
        <v>0.005645340551</v>
      </c>
      <c r="AN9" s="166"/>
      <c r="AO9" s="166"/>
      <c r="AP9" s="166">
        <v>1.5408E7</v>
      </c>
      <c r="AQ9" s="166">
        <v>9.740399289E9</v>
      </c>
      <c r="AR9" s="7">
        <f t="shared" si="6"/>
        <v>0.001581865337</v>
      </c>
      <c r="AT9" s="179">
        <v>43798.0</v>
      </c>
      <c r="AU9" s="166">
        <v>1555.0</v>
      </c>
      <c r="AV9" s="166">
        <v>1570.0</v>
      </c>
      <c r="AW9" s="166">
        <v>1555.0</v>
      </c>
      <c r="AX9" s="166">
        <v>1570.0</v>
      </c>
      <c r="AY9" s="229">
        <v>1324.647</v>
      </c>
      <c r="AZ9" s="166">
        <v>6011.83</v>
      </c>
      <c r="BA9" s="181">
        <f t="shared" ref="BA9:BB9" si="34">(AY9-AY8)/AY8</f>
        <v>0.006410071341</v>
      </c>
      <c r="BB9" s="181">
        <f t="shared" si="34"/>
        <v>0.009872233776</v>
      </c>
      <c r="BC9" s="166"/>
      <c r="BD9" s="166"/>
      <c r="BE9" s="166">
        <v>554200.0</v>
      </c>
      <c r="BF9" s="166">
        <v>9.740399289E9</v>
      </c>
      <c r="BG9" s="166">
        <f t="shared" si="8"/>
        <v>0.0000568970515</v>
      </c>
      <c r="BH9" s="181">
        <f t="shared" si="14"/>
        <v>-0.01889966626</v>
      </c>
      <c r="BI9" s="166"/>
      <c r="BJ9" s="166">
        <f t="shared" si="9"/>
        <v>0.0008658166621</v>
      </c>
    </row>
    <row r="10">
      <c r="A10" s="179">
        <v>42706.0</v>
      </c>
      <c r="B10" s="166">
        <v>1560.0</v>
      </c>
      <c r="C10" s="166">
        <v>1750.0</v>
      </c>
      <c r="D10" s="166">
        <v>1505.0</v>
      </c>
      <c r="E10" s="166">
        <v>1745.0</v>
      </c>
      <c r="F10" s="228">
        <v>1288.79</v>
      </c>
      <c r="G10" s="166">
        <v>5245.956</v>
      </c>
      <c r="H10" s="181">
        <f t="shared" ref="H10:I10" si="35">(F10-F9)/F9</f>
        <v>0.1258069306</v>
      </c>
      <c r="I10" s="181">
        <f t="shared" si="35"/>
        <v>0.009079289176</v>
      </c>
      <c r="J10" s="166"/>
      <c r="K10" s="166"/>
      <c r="L10" s="166">
        <v>3.92258E7</v>
      </c>
      <c r="M10" s="166">
        <v>9.740399289E9</v>
      </c>
      <c r="N10" s="7">
        <f t="shared" si="2"/>
        <v>0.004027124437</v>
      </c>
      <c r="P10" s="179">
        <v>43074.0</v>
      </c>
      <c r="Q10" s="166">
        <v>2370.0</v>
      </c>
      <c r="R10" s="166">
        <v>2380.0</v>
      </c>
      <c r="S10" s="166">
        <v>2300.0</v>
      </c>
      <c r="T10" s="166">
        <v>2330.0</v>
      </c>
      <c r="U10" s="180">
        <v>1799.754</v>
      </c>
      <c r="V10" s="166">
        <v>6000.474</v>
      </c>
      <c r="W10" s="181">
        <f t="shared" ref="W10:X10" si="36">(U10-U9)/U9</f>
        <v>-0.01687760256</v>
      </c>
      <c r="X10" s="181">
        <f t="shared" si="36"/>
        <v>0.0003799476342</v>
      </c>
      <c r="Y10" s="166"/>
      <c r="Z10" s="166"/>
      <c r="AA10" s="166">
        <v>7935600.0</v>
      </c>
      <c r="AB10" s="166">
        <v>9.740399289E9</v>
      </c>
      <c r="AC10" s="7">
        <f t="shared" si="4"/>
        <v>0.0008147099276</v>
      </c>
      <c r="AE10" s="179">
        <v>43439.0</v>
      </c>
      <c r="AF10" s="166">
        <v>2000.0</v>
      </c>
      <c r="AG10" s="166">
        <v>2040.0</v>
      </c>
      <c r="AH10" s="166">
        <v>2000.0</v>
      </c>
      <c r="AI10" s="166">
        <v>2020.0</v>
      </c>
      <c r="AJ10" s="228">
        <v>1623.492</v>
      </c>
      <c r="AK10" s="166">
        <v>6133.12</v>
      </c>
      <c r="AL10" s="181">
        <f t="shared" ref="AL10:AM10" si="37">(AJ10-AJ9)/AJ9</f>
        <v>0.009999888019</v>
      </c>
      <c r="AM10" s="181">
        <f t="shared" si="37"/>
        <v>-0.003208264124</v>
      </c>
      <c r="AN10" s="166"/>
      <c r="AO10" s="166"/>
      <c r="AP10" s="166">
        <v>1.32755E7</v>
      </c>
      <c r="AQ10" s="166">
        <v>9.740399289E9</v>
      </c>
      <c r="AR10" s="7">
        <f t="shared" si="6"/>
        <v>0.001362931807</v>
      </c>
      <c r="AT10" s="179">
        <v>43801.0</v>
      </c>
      <c r="AU10" s="166">
        <v>1570.0</v>
      </c>
      <c r="AV10" s="166">
        <v>1595.0</v>
      </c>
      <c r="AW10" s="166">
        <v>1570.0</v>
      </c>
      <c r="AX10" s="166">
        <v>1575.0</v>
      </c>
      <c r="AY10" s="229">
        <v>1328.866</v>
      </c>
      <c r="AZ10" s="166">
        <v>6130.055</v>
      </c>
      <c r="BA10" s="181">
        <f t="shared" ref="BA10:BB10" si="38">(AY10-AY9)/AY9</f>
        <v>0.003184999475</v>
      </c>
      <c r="BB10" s="181">
        <f t="shared" si="38"/>
        <v>0.01966539307</v>
      </c>
      <c r="BC10" s="166"/>
      <c r="BD10" s="166"/>
      <c r="BE10" s="166">
        <v>748100.0</v>
      </c>
      <c r="BF10" s="166">
        <v>9.740399289E9</v>
      </c>
      <c r="BG10" s="166">
        <f t="shared" si="8"/>
        <v>0.00007680383296</v>
      </c>
      <c r="BH10" s="181">
        <f t="shared" si="14"/>
        <v>0.0305285539</v>
      </c>
      <c r="BI10" s="166"/>
      <c r="BJ10" s="166">
        <f t="shared" si="9"/>
        <v>0.001570392501</v>
      </c>
    </row>
    <row r="11">
      <c r="A11" s="179">
        <v>42709.0</v>
      </c>
      <c r="B11" s="166">
        <v>1745.0</v>
      </c>
      <c r="C11" s="166">
        <v>1910.0</v>
      </c>
      <c r="D11" s="166">
        <v>1680.0</v>
      </c>
      <c r="E11" s="166">
        <v>1890.0</v>
      </c>
      <c r="F11" s="228">
        <v>1395.881</v>
      </c>
      <c r="G11" s="166">
        <v>5268.308</v>
      </c>
      <c r="H11" s="181">
        <f t="shared" ref="H11:I11" si="39">(F11-F10)/F10</f>
        <v>0.08309422016</v>
      </c>
      <c r="I11" s="181">
        <f t="shared" si="39"/>
        <v>0.004260805847</v>
      </c>
      <c r="J11" s="166"/>
      <c r="K11" s="166"/>
      <c r="L11" s="166">
        <v>5.34727E7</v>
      </c>
      <c r="M11" s="166">
        <v>9.740399289E9</v>
      </c>
      <c r="N11" s="7">
        <f t="shared" si="2"/>
        <v>0.005489785214</v>
      </c>
      <c r="P11" s="179">
        <v>43075.0</v>
      </c>
      <c r="Q11" s="166">
        <v>2340.0</v>
      </c>
      <c r="R11" s="166">
        <v>2370.0</v>
      </c>
      <c r="S11" s="166">
        <v>2320.0</v>
      </c>
      <c r="T11" s="166">
        <v>2320.0</v>
      </c>
      <c r="U11" s="180">
        <v>1792.03</v>
      </c>
      <c r="V11" s="166">
        <v>6035.508</v>
      </c>
      <c r="W11" s="181">
        <f t="shared" ref="W11:X11" si="40">(U11-U10)/U10</f>
        <v>-0.004291697643</v>
      </c>
      <c r="X11" s="181">
        <f t="shared" si="40"/>
        <v>0.005838538755</v>
      </c>
      <c r="Y11" s="166"/>
      <c r="Z11" s="166"/>
      <c r="AA11" s="166">
        <v>7118600.0</v>
      </c>
      <c r="AB11" s="166">
        <v>9.740399289E9</v>
      </c>
      <c r="AC11" s="7">
        <f t="shared" si="4"/>
        <v>0.0007308324627</v>
      </c>
      <c r="AE11" s="179">
        <v>43440.0</v>
      </c>
      <c r="AF11" s="166">
        <v>1990.0</v>
      </c>
      <c r="AG11" s="166">
        <v>2050.0</v>
      </c>
      <c r="AH11" s="166">
        <v>1985.0</v>
      </c>
      <c r="AI11" s="166">
        <v>2020.0</v>
      </c>
      <c r="AJ11" s="228">
        <v>1623.492</v>
      </c>
      <c r="AK11" s="166">
        <v>6115.493</v>
      </c>
      <c r="AL11" s="181">
        <f t="shared" ref="AL11:AM11" si="41">(AJ11-AJ10)/AJ10</f>
        <v>0</v>
      </c>
      <c r="AM11" s="181">
        <f t="shared" si="41"/>
        <v>-0.002874067359</v>
      </c>
      <c r="AN11" s="166"/>
      <c r="AO11" s="166"/>
      <c r="AP11" s="166">
        <v>1.24213E7</v>
      </c>
      <c r="AQ11" s="166">
        <v>9.740399289E9</v>
      </c>
      <c r="AR11" s="7">
        <f t="shared" si="6"/>
        <v>0.001275235196</v>
      </c>
      <c r="AT11" s="179">
        <v>43802.0</v>
      </c>
      <c r="AU11" s="166">
        <v>1600.0</v>
      </c>
      <c r="AV11" s="166">
        <v>1600.0</v>
      </c>
      <c r="AW11" s="166">
        <v>1560.0</v>
      </c>
      <c r="AX11" s="166">
        <v>1565.0</v>
      </c>
      <c r="AY11" s="229">
        <v>1320.428</v>
      </c>
      <c r="AZ11" s="166">
        <v>6133.896</v>
      </c>
      <c r="BA11" s="181">
        <f t="shared" ref="BA11:BB11" si="42">(AY11-AY10)/AY10</f>
        <v>-0.006349774921</v>
      </c>
      <c r="BB11" s="181">
        <f t="shared" si="42"/>
        <v>0.0006265849164</v>
      </c>
      <c r="BC11" s="166"/>
      <c r="BD11" s="166"/>
      <c r="BE11" s="166">
        <v>596000.0</v>
      </c>
      <c r="BF11" s="166">
        <v>9.740399289E9</v>
      </c>
      <c r="BG11" s="166">
        <f t="shared" si="8"/>
        <v>0.00006118845669</v>
      </c>
      <c r="BH11" s="181">
        <f t="shared" si="14"/>
        <v>0.0181131869</v>
      </c>
      <c r="BI11" s="166"/>
      <c r="BJ11" s="166">
        <f t="shared" si="9"/>
        <v>0.001889260333</v>
      </c>
    </row>
    <row r="12">
      <c r="A12" s="179">
        <v>42710.0</v>
      </c>
      <c r="B12" s="166">
        <v>1890.0</v>
      </c>
      <c r="C12" s="166">
        <v>2260.0</v>
      </c>
      <c r="D12" s="166">
        <v>1865.0</v>
      </c>
      <c r="E12" s="166">
        <v>2250.0</v>
      </c>
      <c r="F12" s="228">
        <v>1661.763</v>
      </c>
      <c r="G12" s="166">
        <v>5272.965</v>
      </c>
      <c r="H12" s="181">
        <f t="shared" ref="H12:I12" si="43">(F12-F11)/F11</f>
        <v>0.1904761222</v>
      </c>
      <c r="I12" s="181">
        <f t="shared" si="43"/>
        <v>0.0008839650225</v>
      </c>
      <c r="J12" s="166"/>
      <c r="K12" s="166"/>
      <c r="L12" s="166">
        <v>6.85786E7</v>
      </c>
      <c r="M12" s="166">
        <v>9.740399289E9</v>
      </c>
      <c r="N12" s="7">
        <f t="shared" si="2"/>
        <v>0.007040635395</v>
      </c>
      <c r="P12" s="179">
        <v>43076.0</v>
      </c>
      <c r="Q12" s="166">
        <v>2340.0</v>
      </c>
      <c r="R12" s="166">
        <v>2350.0</v>
      </c>
      <c r="S12" s="166">
        <v>2300.0</v>
      </c>
      <c r="T12" s="166">
        <v>2300.0</v>
      </c>
      <c r="U12" s="180">
        <v>1776.581</v>
      </c>
      <c r="V12" s="166">
        <v>6006.835</v>
      </c>
      <c r="W12" s="181">
        <f t="shared" ref="W12:X12" si="44">(U12-U11)/U11</f>
        <v>-0.008620949426</v>
      </c>
      <c r="X12" s="181">
        <f t="shared" si="44"/>
        <v>-0.004750718581</v>
      </c>
      <c r="Y12" s="166"/>
      <c r="Z12" s="166"/>
      <c r="AA12" s="166">
        <v>1.08888E7</v>
      </c>
      <c r="AB12" s="166">
        <v>9.740399289E9</v>
      </c>
      <c r="AC12" s="7">
        <f t="shared" si="4"/>
        <v>0.001117900784</v>
      </c>
      <c r="AE12" s="179">
        <v>43441.0</v>
      </c>
      <c r="AF12" s="166">
        <v>2020.0</v>
      </c>
      <c r="AG12" s="166">
        <v>2050.0</v>
      </c>
      <c r="AH12" s="166">
        <v>2010.0</v>
      </c>
      <c r="AI12" s="166">
        <v>2010.0</v>
      </c>
      <c r="AJ12" s="228">
        <v>1615.455</v>
      </c>
      <c r="AK12" s="166">
        <v>6126.356</v>
      </c>
      <c r="AL12" s="181">
        <f t="shared" ref="AL12:AM12" si="45">(AJ12-AJ11)/AJ11</f>
        <v>-0.004950440162</v>
      </c>
      <c r="AM12" s="181">
        <f t="shared" si="45"/>
        <v>0.001776308141</v>
      </c>
      <c r="AN12" s="166"/>
      <c r="AO12" s="166"/>
      <c r="AP12" s="166">
        <v>1.24253E7</v>
      </c>
      <c r="AQ12" s="166">
        <v>9.740399289E9</v>
      </c>
      <c r="AR12" s="7">
        <f t="shared" si="6"/>
        <v>0.001275645857</v>
      </c>
      <c r="AT12" s="179">
        <v>43803.0</v>
      </c>
      <c r="AU12" s="166">
        <v>1555.0</v>
      </c>
      <c r="AV12" s="166">
        <v>1570.0</v>
      </c>
      <c r="AW12" s="166">
        <v>1550.0</v>
      </c>
      <c r="AX12" s="166">
        <v>1570.0</v>
      </c>
      <c r="AY12" s="229">
        <v>1324.647</v>
      </c>
      <c r="AZ12" s="166">
        <v>6112.879</v>
      </c>
      <c r="BA12" s="181">
        <f t="shared" ref="BA12:BB12" si="46">(AY12-AY11)/AY11</f>
        <v>0.00319517611</v>
      </c>
      <c r="BB12" s="181">
        <f t="shared" si="46"/>
        <v>-0.00342637045</v>
      </c>
      <c r="BC12" s="166"/>
      <c r="BD12" s="166"/>
      <c r="BE12" s="166">
        <v>1691400.0</v>
      </c>
      <c r="BF12" s="166">
        <v>9.740399289E9</v>
      </c>
      <c r="BG12" s="166">
        <f t="shared" si="8"/>
        <v>0.0001736479121</v>
      </c>
      <c r="BH12" s="181">
        <f t="shared" si="14"/>
        <v>0.04502497719</v>
      </c>
      <c r="BI12" s="166"/>
      <c r="BJ12" s="166">
        <f t="shared" si="9"/>
        <v>0.002401957487</v>
      </c>
    </row>
    <row r="13">
      <c r="A13" s="179">
        <v>42711.0</v>
      </c>
      <c r="B13" s="166">
        <v>2250.0</v>
      </c>
      <c r="C13" s="166">
        <v>2760.0</v>
      </c>
      <c r="D13" s="166">
        <v>2150.0</v>
      </c>
      <c r="E13" s="166">
        <v>2700.0</v>
      </c>
      <c r="F13" s="228">
        <v>1994.116</v>
      </c>
      <c r="G13" s="166">
        <v>5265.368</v>
      </c>
      <c r="H13" s="181">
        <f t="shared" ref="H13:I13" si="47">(F13-F12)/F12</f>
        <v>0.2000002407</v>
      </c>
      <c r="I13" s="181">
        <f t="shared" si="47"/>
        <v>-0.001440745387</v>
      </c>
      <c r="J13" s="166"/>
      <c r="K13" s="166"/>
      <c r="L13" s="166">
        <v>1.012205E8</v>
      </c>
      <c r="M13" s="166">
        <v>9.740399289E9</v>
      </c>
      <c r="N13" s="7">
        <f t="shared" si="2"/>
        <v>0.01039182245</v>
      </c>
      <c r="P13" s="179">
        <v>43077.0</v>
      </c>
      <c r="Q13" s="166">
        <v>2300.0</v>
      </c>
      <c r="R13" s="166">
        <v>2330.0</v>
      </c>
      <c r="S13" s="166">
        <v>2290.0</v>
      </c>
      <c r="T13" s="166">
        <v>2300.0</v>
      </c>
      <c r="U13" s="180">
        <v>1776.581</v>
      </c>
      <c r="V13" s="166">
        <v>6030.958</v>
      </c>
      <c r="W13" s="181">
        <f t="shared" ref="W13:X13" si="48">(U13-U12)/U12</f>
        <v>0</v>
      </c>
      <c r="X13" s="181">
        <f t="shared" si="48"/>
        <v>0.004015925192</v>
      </c>
      <c r="Y13" s="166"/>
      <c r="Z13" s="166"/>
      <c r="AA13" s="166">
        <v>6805900.0</v>
      </c>
      <c r="AB13" s="166">
        <v>9.740399289E9</v>
      </c>
      <c r="AC13" s="7">
        <f t="shared" si="4"/>
        <v>0.000698729056</v>
      </c>
      <c r="AE13" s="179">
        <v>43444.0</v>
      </c>
      <c r="AF13" s="166">
        <v>2010.0</v>
      </c>
      <c r="AG13" s="166">
        <v>2020.0</v>
      </c>
      <c r="AH13" s="166">
        <v>1975.0</v>
      </c>
      <c r="AI13" s="166">
        <v>2010.0</v>
      </c>
      <c r="AJ13" s="228">
        <v>1615.455</v>
      </c>
      <c r="AK13" s="166">
        <v>6111.36</v>
      </c>
      <c r="AL13" s="181">
        <f t="shared" ref="AL13:AM13" si="49">(AJ13-AJ12)/AJ12</f>
        <v>0</v>
      </c>
      <c r="AM13" s="181">
        <f t="shared" si="49"/>
        <v>-0.002447784621</v>
      </c>
      <c r="AN13" s="166"/>
      <c r="AO13" s="166"/>
      <c r="AP13" s="166">
        <v>1.10661E7</v>
      </c>
      <c r="AQ13" s="166">
        <v>9.740399289E9</v>
      </c>
      <c r="AR13" s="7">
        <f t="shared" si="6"/>
        <v>0.001136103323</v>
      </c>
      <c r="AT13" s="179">
        <v>43804.0</v>
      </c>
      <c r="AU13" s="166">
        <v>1570.0</v>
      </c>
      <c r="AV13" s="166">
        <v>1575.0</v>
      </c>
      <c r="AW13" s="166">
        <v>1515.0</v>
      </c>
      <c r="AX13" s="166">
        <v>1525.0</v>
      </c>
      <c r="AY13" s="229">
        <v>1286.679</v>
      </c>
      <c r="AZ13" s="166">
        <v>6152.117</v>
      </c>
      <c r="BA13" s="181">
        <f t="shared" ref="BA13:BB13" si="50">(AY13-AY12)/AY12</f>
        <v>-0.02866273052</v>
      </c>
      <c r="BB13" s="181">
        <f t="shared" si="50"/>
        <v>0.006418906705</v>
      </c>
      <c r="BC13" s="166"/>
      <c r="BD13" s="166"/>
      <c r="BE13" s="166">
        <v>1802200.0</v>
      </c>
      <c r="BF13" s="166">
        <v>9.740399289E9</v>
      </c>
      <c r="BG13" s="166">
        <f t="shared" si="8"/>
        <v>0.0001850232158</v>
      </c>
      <c r="BH13" s="181">
        <f t="shared" si="14"/>
        <v>0.04283437755</v>
      </c>
      <c r="BI13" s="166"/>
      <c r="BJ13" s="166">
        <f t="shared" si="9"/>
        <v>0.003102919511</v>
      </c>
    </row>
    <row r="14">
      <c r="A14" s="179">
        <v>42712.0</v>
      </c>
      <c r="B14" s="166">
        <v>2730.0</v>
      </c>
      <c r="C14" s="166">
        <v>2730.0</v>
      </c>
      <c r="D14" s="166">
        <v>2430.0</v>
      </c>
      <c r="E14" s="166">
        <v>2430.0</v>
      </c>
      <c r="F14" s="228">
        <v>1794.705</v>
      </c>
      <c r="G14" s="166">
        <v>5303.734</v>
      </c>
      <c r="H14" s="181">
        <f t="shared" ref="H14:I14" si="51">(F14-F13)/F13</f>
        <v>-0.09999969911</v>
      </c>
      <c r="I14" s="181">
        <f t="shared" si="51"/>
        <v>0.007286480261</v>
      </c>
      <c r="J14" s="166"/>
      <c r="K14" s="166"/>
      <c r="L14" s="166">
        <v>1.005621E8</v>
      </c>
      <c r="M14" s="166">
        <v>9.740399289E9</v>
      </c>
      <c r="N14" s="7">
        <f t="shared" si="2"/>
        <v>0.01032422768</v>
      </c>
      <c r="P14" s="179">
        <v>43080.0</v>
      </c>
      <c r="Q14" s="166">
        <v>2300.0</v>
      </c>
      <c r="R14" s="166">
        <v>2300.0</v>
      </c>
      <c r="S14" s="166">
        <v>2230.0</v>
      </c>
      <c r="T14" s="166">
        <v>2230.0</v>
      </c>
      <c r="U14" s="180">
        <v>1722.511</v>
      </c>
      <c r="V14" s="166">
        <v>6026.633</v>
      </c>
      <c r="W14" s="181">
        <f t="shared" ref="W14:X14" si="52">(U14-U13)/U13</f>
        <v>-0.03043486337</v>
      </c>
      <c r="X14" s="181">
        <f t="shared" si="52"/>
        <v>-0.0007171331652</v>
      </c>
      <c r="Y14" s="166"/>
      <c r="Z14" s="166"/>
      <c r="AA14" s="166">
        <v>5997200.0</v>
      </c>
      <c r="AB14" s="166">
        <v>9.740399289E9</v>
      </c>
      <c r="AC14" s="7">
        <f t="shared" si="4"/>
        <v>0.0006157037121</v>
      </c>
      <c r="AE14" s="179">
        <v>43445.0</v>
      </c>
      <c r="AF14" s="166">
        <v>1985.0</v>
      </c>
      <c r="AG14" s="166">
        <v>2010.0</v>
      </c>
      <c r="AH14" s="166">
        <v>1925.0</v>
      </c>
      <c r="AI14" s="166">
        <v>1940.0</v>
      </c>
      <c r="AJ14" s="228">
        <v>1559.195</v>
      </c>
      <c r="AK14" s="166">
        <v>6076.587</v>
      </c>
      <c r="AL14" s="181">
        <f t="shared" ref="AL14:AM14" si="53">(AJ14-AJ13)/AJ13</f>
        <v>-0.03482610162</v>
      </c>
      <c r="AM14" s="181">
        <f t="shared" si="53"/>
        <v>-0.005689895539</v>
      </c>
      <c r="AN14" s="166"/>
      <c r="AO14" s="166"/>
      <c r="AP14" s="166">
        <v>1.42274E7</v>
      </c>
      <c r="AQ14" s="166">
        <v>9.740399289E9</v>
      </c>
      <c r="AR14" s="7">
        <f t="shared" si="6"/>
        <v>0.001460658806</v>
      </c>
      <c r="AT14" s="179">
        <v>43805.0</v>
      </c>
      <c r="AU14" s="166">
        <v>1525.0</v>
      </c>
      <c r="AV14" s="166">
        <v>1530.0</v>
      </c>
      <c r="AW14" s="166">
        <v>1485.0</v>
      </c>
      <c r="AX14" s="166">
        <v>1500.0</v>
      </c>
      <c r="AY14" s="229">
        <v>1265.586</v>
      </c>
      <c r="AZ14" s="166">
        <v>6186.868</v>
      </c>
      <c r="BA14" s="181">
        <f t="shared" ref="BA14:BB14" si="54">(AY14-AY13)/AY13</f>
        <v>-0.01639336618</v>
      </c>
      <c r="BB14" s="181">
        <f t="shared" si="54"/>
        <v>0.005648624693</v>
      </c>
      <c r="BC14" s="166"/>
      <c r="BD14" s="166"/>
      <c r="BE14" s="166">
        <v>1894300.0</v>
      </c>
      <c r="BF14" s="166">
        <v>9.740399289E9</v>
      </c>
      <c r="BG14" s="166">
        <f t="shared" si="8"/>
        <v>0.0001944786804</v>
      </c>
      <c r="BH14" s="181">
        <f t="shared" si="14"/>
        <v>-0.04541350757</v>
      </c>
      <c r="BI14" s="166"/>
      <c r="BJ14" s="166">
        <f t="shared" si="9"/>
        <v>0.003148767221</v>
      </c>
    </row>
    <row r="15">
      <c r="A15" s="179">
        <v>42713.0</v>
      </c>
      <c r="B15" s="166">
        <v>2430.0</v>
      </c>
      <c r="C15" s="166">
        <v>2440.0</v>
      </c>
      <c r="D15" s="166">
        <v>2190.0</v>
      </c>
      <c r="E15" s="166">
        <v>2200.0</v>
      </c>
      <c r="F15" s="228">
        <v>1624.835</v>
      </c>
      <c r="G15" s="166">
        <v>5308.126</v>
      </c>
      <c r="H15" s="181">
        <f t="shared" ref="H15:I15" si="55">(F15-F14)/F14</f>
        <v>-0.09465065289</v>
      </c>
      <c r="I15" s="181">
        <f t="shared" si="55"/>
        <v>0.0008280958283</v>
      </c>
      <c r="J15" s="166"/>
      <c r="K15" s="166"/>
      <c r="L15" s="166">
        <v>6.78968E7</v>
      </c>
      <c r="M15" s="166">
        <v>9.740399289E9</v>
      </c>
      <c r="N15" s="7">
        <f t="shared" si="2"/>
        <v>0.006970638265</v>
      </c>
      <c r="P15" s="179">
        <v>43081.0</v>
      </c>
      <c r="Q15" s="166">
        <v>2230.0</v>
      </c>
      <c r="R15" s="166">
        <v>2350.0</v>
      </c>
      <c r="S15" s="166">
        <v>2210.0</v>
      </c>
      <c r="T15" s="166">
        <v>2220.0</v>
      </c>
      <c r="U15" s="180">
        <v>1714.787</v>
      </c>
      <c r="V15" s="166">
        <v>6032.371</v>
      </c>
      <c r="W15" s="181">
        <f t="shared" ref="W15:X15" si="56">(U15-U14)/U14</f>
        <v>-0.004484151335</v>
      </c>
      <c r="X15" s="181">
        <f t="shared" si="56"/>
        <v>0.0009521070887</v>
      </c>
      <c r="Y15" s="166"/>
      <c r="Z15" s="166"/>
      <c r="AA15" s="166">
        <v>2.40513E7</v>
      </c>
      <c r="AB15" s="166">
        <v>9.740399289E9</v>
      </c>
      <c r="AC15" s="7">
        <f t="shared" si="4"/>
        <v>0.002469231423</v>
      </c>
      <c r="AE15" s="179">
        <v>43446.0</v>
      </c>
      <c r="AF15" s="166">
        <v>1950.0</v>
      </c>
      <c r="AG15" s="166">
        <v>1965.0</v>
      </c>
      <c r="AH15" s="166">
        <v>1925.0</v>
      </c>
      <c r="AI15" s="166">
        <v>1965.0</v>
      </c>
      <c r="AJ15" s="228">
        <v>1579.288</v>
      </c>
      <c r="AK15" s="166">
        <v>6115.577</v>
      </c>
      <c r="AL15" s="181">
        <f t="shared" ref="AL15:AM15" si="57">(AJ15-AJ14)/AJ14</f>
        <v>0.01288677811</v>
      </c>
      <c r="AM15" s="181">
        <f t="shared" si="57"/>
        <v>0.006416430802</v>
      </c>
      <c r="AN15" s="166"/>
      <c r="AO15" s="166"/>
      <c r="AP15" s="166">
        <v>1.57706E7</v>
      </c>
      <c r="AQ15" s="166">
        <v>9.740399289E9</v>
      </c>
      <c r="AR15" s="7">
        <f t="shared" si="6"/>
        <v>0.001619091737</v>
      </c>
      <c r="AT15" s="179">
        <v>43808.0</v>
      </c>
      <c r="AU15" s="166">
        <v>1510.0</v>
      </c>
      <c r="AV15" s="166">
        <v>1515.0</v>
      </c>
      <c r="AW15" s="166">
        <v>1485.0</v>
      </c>
      <c r="AX15" s="166">
        <v>1490.0</v>
      </c>
      <c r="AY15" s="229">
        <v>1257.149</v>
      </c>
      <c r="AZ15" s="166">
        <v>6193.791</v>
      </c>
      <c r="BA15" s="181">
        <f t="shared" ref="BA15:BB15" si="58">(AY15-AY14)/AY14</f>
        <v>-0.006666477031</v>
      </c>
      <c r="BB15" s="181">
        <f t="shared" si="58"/>
        <v>0.001118982981</v>
      </c>
      <c r="BC15" s="166"/>
      <c r="BD15" s="166"/>
      <c r="BE15" s="166">
        <v>1180700.0</v>
      </c>
      <c r="BF15" s="166">
        <v>9.740399289E9</v>
      </c>
      <c r="BG15" s="166">
        <f t="shared" si="8"/>
        <v>0.0001212167967</v>
      </c>
      <c r="BH15" s="181">
        <f t="shared" si="14"/>
        <v>-0.02322862579</v>
      </c>
      <c r="BI15" s="166"/>
      <c r="BJ15" s="166">
        <f t="shared" si="9"/>
        <v>0.002795044555</v>
      </c>
    </row>
    <row r="16">
      <c r="A16" s="179">
        <v>42717.0</v>
      </c>
      <c r="B16" s="166">
        <v>2200.0</v>
      </c>
      <c r="C16" s="166">
        <v>2360.0</v>
      </c>
      <c r="D16" s="166">
        <v>2140.0</v>
      </c>
      <c r="E16" s="166">
        <v>2150.0</v>
      </c>
      <c r="F16" s="228">
        <v>1587.907</v>
      </c>
      <c r="G16" s="166">
        <v>5293.619</v>
      </c>
      <c r="H16" s="181">
        <f t="shared" ref="H16:I16" si="59">(F16-F15)/F15</f>
        <v>-0.02272723076</v>
      </c>
      <c r="I16" s="181">
        <f t="shared" si="59"/>
        <v>-0.002732979586</v>
      </c>
      <c r="J16" s="166"/>
      <c r="K16" s="166"/>
      <c r="L16" s="166">
        <v>5.2847E7</v>
      </c>
      <c r="M16" s="166">
        <v>9.740399289E9</v>
      </c>
      <c r="N16" s="7">
        <f t="shared" si="2"/>
        <v>0.005425547601</v>
      </c>
      <c r="P16" s="179">
        <v>43082.0</v>
      </c>
      <c r="Q16" s="166">
        <v>2230.0</v>
      </c>
      <c r="R16" s="166">
        <v>2270.0</v>
      </c>
      <c r="S16" s="166">
        <v>2220.0</v>
      </c>
      <c r="T16" s="166">
        <v>2230.0</v>
      </c>
      <c r="U16" s="180">
        <v>1722.511</v>
      </c>
      <c r="V16" s="166">
        <v>6054.604</v>
      </c>
      <c r="W16" s="181">
        <f t="shared" ref="W16:X16" si="60">(U16-U15)/U15</f>
        <v>0.00450434952</v>
      </c>
      <c r="X16" s="181">
        <f t="shared" si="60"/>
        <v>0.00368561549</v>
      </c>
      <c r="Y16" s="166"/>
      <c r="Z16" s="166"/>
      <c r="AA16" s="166">
        <v>6198000.0</v>
      </c>
      <c r="AB16" s="166">
        <v>9.740399289E9</v>
      </c>
      <c r="AC16" s="7">
        <f t="shared" si="4"/>
        <v>0.0006363188835</v>
      </c>
      <c r="AE16" s="179">
        <v>43447.0</v>
      </c>
      <c r="AF16" s="166">
        <v>1965.0</v>
      </c>
      <c r="AG16" s="166">
        <v>2090.0</v>
      </c>
      <c r="AH16" s="166">
        <v>1955.0</v>
      </c>
      <c r="AI16" s="166">
        <v>2040.0</v>
      </c>
      <c r="AJ16" s="228">
        <v>1639.566</v>
      </c>
      <c r="AK16" s="166">
        <v>6177.72</v>
      </c>
      <c r="AL16" s="181">
        <f t="shared" ref="AL16:AM16" si="61">(AJ16-AJ15)/AJ15</f>
        <v>0.03816783259</v>
      </c>
      <c r="AM16" s="181">
        <f t="shared" si="61"/>
        <v>0.01016142876</v>
      </c>
      <c r="AN16" s="166"/>
      <c r="AO16" s="166"/>
      <c r="AP16" s="166">
        <v>1.52487E7</v>
      </c>
      <c r="AQ16" s="166">
        <v>9.740399289E9</v>
      </c>
      <c r="AR16" s="7">
        <f t="shared" si="6"/>
        <v>0.001565510771</v>
      </c>
      <c r="AT16" s="179">
        <v>43809.0</v>
      </c>
      <c r="AU16" s="166">
        <v>1490.0</v>
      </c>
      <c r="AV16" s="166">
        <v>1500.0</v>
      </c>
      <c r="AW16" s="166">
        <v>1460.0</v>
      </c>
      <c r="AX16" s="166">
        <v>1470.0</v>
      </c>
      <c r="AY16" s="229">
        <v>1240.275</v>
      </c>
      <c r="AZ16" s="166">
        <v>6183.505</v>
      </c>
      <c r="BA16" s="181">
        <f t="shared" ref="BA16:BB16" si="62">(AY16-AY15)/AY15</f>
        <v>-0.01342243441</v>
      </c>
      <c r="BB16" s="181">
        <f t="shared" si="62"/>
        <v>-0.001660695364</v>
      </c>
      <c r="BC16" s="166"/>
      <c r="BD16" s="166"/>
      <c r="BE16" s="166">
        <v>1963100.0</v>
      </c>
      <c r="BF16" s="166">
        <v>9.740399289E9</v>
      </c>
      <c r="BG16" s="166">
        <f t="shared" si="8"/>
        <v>0.0002015420458</v>
      </c>
      <c r="BH16" s="181">
        <f t="shared" si="14"/>
        <v>0.001630629234</v>
      </c>
      <c r="BI16" s="166"/>
      <c r="BJ16" s="166">
        <f t="shared" si="9"/>
        <v>0.001957229825</v>
      </c>
    </row>
    <row r="17">
      <c r="A17" s="179">
        <v>42718.0</v>
      </c>
      <c r="B17" s="166">
        <v>2150.0</v>
      </c>
      <c r="C17" s="166">
        <v>2370.0</v>
      </c>
      <c r="D17" s="166">
        <v>2150.0</v>
      </c>
      <c r="E17" s="166">
        <v>2200.0</v>
      </c>
      <c r="F17" s="228">
        <v>1624.835</v>
      </c>
      <c r="G17" s="166">
        <v>5262.817</v>
      </c>
      <c r="H17" s="181">
        <f t="shared" ref="H17:I17" si="63">(F17-F16)/F16</f>
        <v>0.02325577002</v>
      </c>
      <c r="I17" s="181">
        <f t="shared" si="63"/>
        <v>-0.005818703613</v>
      </c>
      <c r="J17" s="166"/>
      <c r="K17" s="166"/>
      <c r="L17" s="166">
        <v>8.24855E7</v>
      </c>
      <c r="M17" s="166">
        <v>9.740399289E9</v>
      </c>
      <c r="N17" s="7">
        <f t="shared" si="2"/>
        <v>0.008468390007</v>
      </c>
      <c r="P17" s="179">
        <v>43083.0</v>
      </c>
      <c r="Q17" s="166">
        <v>2240.0</v>
      </c>
      <c r="R17" s="166">
        <v>2260.0</v>
      </c>
      <c r="S17" s="166">
        <v>2220.0</v>
      </c>
      <c r="T17" s="166">
        <v>2230.0</v>
      </c>
      <c r="U17" s="180">
        <v>1722.511</v>
      </c>
      <c r="V17" s="166">
        <v>6113.653</v>
      </c>
      <c r="W17" s="181">
        <f t="shared" ref="W17:X17" si="64">(U17-U16)/U16</f>
        <v>0</v>
      </c>
      <c r="X17" s="181">
        <f t="shared" si="64"/>
        <v>0.009752743532</v>
      </c>
      <c r="Y17" s="166"/>
      <c r="Z17" s="166"/>
      <c r="AA17" s="166">
        <v>1.2377E7</v>
      </c>
      <c r="AB17" s="166">
        <v>9.740399289E9</v>
      </c>
      <c r="AC17" s="7">
        <f t="shared" si="4"/>
        <v>0.001270687128</v>
      </c>
      <c r="AE17" s="179">
        <v>43448.0</v>
      </c>
      <c r="AF17" s="166">
        <v>2060.0</v>
      </c>
      <c r="AG17" s="166">
        <v>2090.0</v>
      </c>
      <c r="AH17" s="166">
        <v>2040.0</v>
      </c>
      <c r="AI17" s="166">
        <v>2070.0</v>
      </c>
      <c r="AJ17" s="228">
        <v>1663.677</v>
      </c>
      <c r="AK17" s="166">
        <v>6169.843</v>
      </c>
      <c r="AL17" s="181">
        <f t="shared" ref="AL17:AM17" si="65">(AJ17-AJ16)/AJ16</f>
        <v>0.0147057209</v>
      </c>
      <c r="AM17" s="181">
        <f t="shared" si="65"/>
        <v>-0.001275065882</v>
      </c>
      <c r="AN17" s="166"/>
      <c r="AO17" s="166"/>
      <c r="AP17" s="166">
        <v>1.80794E7</v>
      </c>
      <c r="AQ17" s="166">
        <v>9.740399289E9</v>
      </c>
      <c r="AR17" s="7">
        <f t="shared" si="6"/>
        <v>0.001856125141</v>
      </c>
      <c r="AT17" s="179">
        <v>43810.0</v>
      </c>
      <c r="AU17" s="166">
        <v>1500.0</v>
      </c>
      <c r="AV17" s="166">
        <v>1500.0</v>
      </c>
      <c r="AW17" s="166">
        <v>1460.0</v>
      </c>
      <c r="AX17" s="166">
        <v>1460.0</v>
      </c>
      <c r="AY17" s="229">
        <v>1231.837</v>
      </c>
      <c r="AZ17" s="166">
        <v>6180.099</v>
      </c>
      <c r="BA17" s="181">
        <f t="shared" ref="BA17:BB17" si="66">(AY17-AY16)/AY16</f>
        <v>-0.006803329907</v>
      </c>
      <c r="BB17" s="181">
        <f t="shared" si="66"/>
        <v>-0.0005508202872</v>
      </c>
      <c r="BC17" s="166"/>
      <c r="BD17" s="166"/>
      <c r="BE17" s="166">
        <v>2234600.0</v>
      </c>
      <c r="BF17" s="166">
        <v>9.740399289E9</v>
      </c>
      <c r="BG17" s="166">
        <f t="shared" si="8"/>
        <v>0.0002294156465</v>
      </c>
      <c r="BH17" s="181">
        <f t="shared" si="14"/>
        <v>0.007789540254</v>
      </c>
      <c r="BI17" s="166"/>
      <c r="BJ17" s="166">
        <f t="shared" si="9"/>
        <v>0.00295615448</v>
      </c>
    </row>
    <row r="18">
      <c r="A18" s="179">
        <v>42719.0</v>
      </c>
      <c r="B18" s="166">
        <v>2180.0</v>
      </c>
      <c r="C18" s="166">
        <v>2520.0</v>
      </c>
      <c r="D18" s="166">
        <v>2180.0</v>
      </c>
      <c r="E18" s="166">
        <v>2400.0</v>
      </c>
      <c r="F18" s="228">
        <v>1772.548</v>
      </c>
      <c r="G18" s="166">
        <v>5254.362</v>
      </c>
      <c r="H18" s="181">
        <f t="shared" ref="H18:I18" si="67">(F18-F17)/F17</f>
        <v>0.09090953851</v>
      </c>
      <c r="I18" s="181">
        <f t="shared" si="67"/>
        <v>-0.001606554057</v>
      </c>
      <c r="J18" s="166"/>
      <c r="K18" s="166"/>
      <c r="L18" s="166">
        <v>9.61626E7</v>
      </c>
      <c r="M18" s="166">
        <v>9.740399289E9</v>
      </c>
      <c r="N18" s="7">
        <f t="shared" si="2"/>
        <v>0.009872552156</v>
      </c>
      <c r="P18" s="179">
        <v>43084.0</v>
      </c>
      <c r="Q18" s="166">
        <v>2240.0</v>
      </c>
      <c r="R18" s="166">
        <v>2270.0</v>
      </c>
      <c r="S18" s="166">
        <v>2200.0</v>
      </c>
      <c r="T18" s="166">
        <v>2200.0</v>
      </c>
      <c r="U18" s="180">
        <v>1699.338</v>
      </c>
      <c r="V18" s="166">
        <v>6119.419</v>
      </c>
      <c r="W18" s="181">
        <f t="shared" ref="W18:X18" si="68">(U18-U17)/U17</f>
        <v>-0.01345303455</v>
      </c>
      <c r="X18" s="181">
        <f t="shared" si="68"/>
        <v>0.00094313498</v>
      </c>
      <c r="Y18" s="166"/>
      <c r="Z18" s="166"/>
      <c r="AA18" s="166">
        <v>1.44826E7</v>
      </c>
      <c r="AB18" s="166">
        <v>9.740399289E9</v>
      </c>
      <c r="AC18" s="7">
        <f t="shared" si="4"/>
        <v>0.001486858964</v>
      </c>
      <c r="AE18" s="179">
        <v>43451.0</v>
      </c>
      <c r="AF18" s="166">
        <v>2070.0</v>
      </c>
      <c r="AG18" s="166">
        <v>2100.0</v>
      </c>
      <c r="AH18" s="166">
        <v>2000.0</v>
      </c>
      <c r="AI18" s="166">
        <v>2080.0</v>
      </c>
      <c r="AJ18" s="228">
        <v>1671.714</v>
      </c>
      <c r="AK18" s="166">
        <v>6089.305</v>
      </c>
      <c r="AL18" s="181">
        <f t="shared" ref="AL18:AM18" si="69">(AJ18-AJ17)/AJ17</f>
        <v>0.004830865607</v>
      </c>
      <c r="AM18" s="181">
        <f t="shared" si="69"/>
        <v>-0.01305349261</v>
      </c>
      <c r="AN18" s="166"/>
      <c r="AO18" s="166"/>
      <c r="AP18" s="166">
        <v>1.09453E7</v>
      </c>
      <c r="AQ18" s="166">
        <v>9.740399289E9</v>
      </c>
      <c r="AR18" s="7">
        <f t="shared" si="6"/>
        <v>0.001123701367</v>
      </c>
      <c r="AT18" s="179">
        <v>43811.0</v>
      </c>
      <c r="AU18" s="166">
        <v>1470.0</v>
      </c>
      <c r="AV18" s="166">
        <v>1470.0</v>
      </c>
      <c r="AW18" s="166">
        <v>1410.0</v>
      </c>
      <c r="AX18" s="166">
        <v>1430.0</v>
      </c>
      <c r="AY18" s="229">
        <v>1206.526</v>
      </c>
      <c r="AZ18" s="166">
        <v>6139.397</v>
      </c>
      <c r="BA18" s="181">
        <f t="shared" ref="BA18:BB18" si="70">(AY18-AY17)/AY17</f>
        <v>-0.02054736138</v>
      </c>
      <c r="BB18" s="181">
        <f t="shared" si="70"/>
        <v>-0.006585978639</v>
      </c>
      <c r="BC18" s="166"/>
      <c r="BD18" s="166"/>
      <c r="BE18" s="166">
        <v>3321700.0</v>
      </c>
      <c r="BF18" s="166">
        <v>9.740399289E9</v>
      </c>
      <c r="BG18" s="166">
        <f t="shared" si="8"/>
        <v>0.0003410229808</v>
      </c>
      <c r="BH18" s="181">
        <f t="shared" si="14"/>
        <v>0.01543500205</v>
      </c>
      <c r="BI18" s="166"/>
      <c r="BJ18" s="166">
        <f t="shared" si="9"/>
        <v>0.003206033867</v>
      </c>
    </row>
    <row r="19">
      <c r="A19" s="179">
        <v>42720.0</v>
      </c>
      <c r="B19" s="166">
        <v>2400.0</v>
      </c>
      <c r="C19" s="166">
        <v>2970.0</v>
      </c>
      <c r="D19" s="166">
        <v>2400.0</v>
      </c>
      <c r="E19" s="166">
        <v>2950.0</v>
      </c>
      <c r="F19" s="228">
        <v>2178.757</v>
      </c>
      <c r="G19" s="166">
        <v>5231.652</v>
      </c>
      <c r="H19" s="181">
        <f t="shared" ref="H19:I19" si="71">(F19-F18)/F18</f>
        <v>0.2291667137</v>
      </c>
      <c r="I19" s="181">
        <f t="shared" si="71"/>
        <v>-0.004322123219</v>
      </c>
      <c r="J19" s="166"/>
      <c r="K19" s="166"/>
      <c r="L19" s="166">
        <v>1.421601E8</v>
      </c>
      <c r="M19" s="166">
        <v>9.740399289E9</v>
      </c>
      <c r="N19" s="7">
        <f t="shared" si="2"/>
        <v>0.0145948945</v>
      </c>
      <c r="P19" s="179">
        <v>43087.0</v>
      </c>
      <c r="Q19" s="166">
        <v>2200.0</v>
      </c>
      <c r="R19" s="166">
        <v>2230.0</v>
      </c>
      <c r="S19" s="166">
        <v>2200.0</v>
      </c>
      <c r="T19" s="166">
        <v>2200.0</v>
      </c>
      <c r="U19" s="180">
        <v>1699.338</v>
      </c>
      <c r="V19" s="166">
        <v>6133.963</v>
      </c>
      <c r="W19" s="181">
        <f t="shared" ref="W19:X19" si="72">(U19-U18)/U18</f>
        <v>0</v>
      </c>
      <c r="X19" s="181">
        <f t="shared" si="72"/>
        <v>0.002376696219</v>
      </c>
      <c r="Y19" s="166"/>
      <c r="Z19" s="166"/>
      <c r="AA19" s="166">
        <v>7242500.0</v>
      </c>
      <c r="AB19" s="166">
        <v>9.740399289E9</v>
      </c>
      <c r="AC19" s="7">
        <f t="shared" si="4"/>
        <v>0.0007435526805</v>
      </c>
      <c r="AE19" s="179">
        <v>43452.0</v>
      </c>
      <c r="AF19" s="166">
        <v>2090.0</v>
      </c>
      <c r="AG19" s="166">
        <v>2200.0</v>
      </c>
      <c r="AH19" s="166">
        <v>2080.0</v>
      </c>
      <c r="AI19" s="166">
        <v>2130.0</v>
      </c>
      <c r="AJ19" s="228">
        <v>1711.9</v>
      </c>
      <c r="AK19" s="166">
        <v>6081.867</v>
      </c>
      <c r="AL19" s="181">
        <f t="shared" ref="AL19:AM19" si="73">(AJ19-AJ18)/AJ18</f>
        <v>0.0240388009</v>
      </c>
      <c r="AM19" s="181">
        <f t="shared" si="73"/>
        <v>-0.001221485867</v>
      </c>
      <c r="AN19" s="166"/>
      <c r="AO19" s="166"/>
      <c r="AP19" s="166">
        <v>1.39846E7</v>
      </c>
      <c r="AQ19" s="166">
        <v>9.740399289E9</v>
      </c>
      <c r="AR19" s="7">
        <f t="shared" si="6"/>
        <v>0.001435731697</v>
      </c>
      <c r="AT19" s="179">
        <v>43812.0</v>
      </c>
      <c r="AU19" s="166">
        <v>1440.0</v>
      </c>
      <c r="AV19" s="166">
        <v>1440.0</v>
      </c>
      <c r="AW19" s="166">
        <v>1400.0</v>
      </c>
      <c r="AX19" s="166">
        <v>1405.0</v>
      </c>
      <c r="AY19" s="229">
        <v>1185.432</v>
      </c>
      <c r="AZ19" s="166">
        <v>6197.318</v>
      </c>
      <c r="BA19" s="181">
        <f t="shared" ref="BA19:BB19" si="74">(AY19-AY18)/AY18</f>
        <v>-0.01748325357</v>
      </c>
      <c r="BB19" s="181">
        <f t="shared" si="74"/>
        <v>0.009434314152</v>
      </c>
      <c r="BC19" s="166"/>
      <c r="BD19" s="166"/>
      <c r="BE19" s="166">
        <v>4244100.0</v>
      </c>
      <c r="BF19" s="166">
        <v>9.740399289E9</v>
      </c>
      <c r="BG19" s="166">
        <f t="shared" si="8"/>
        <v>0.0004357213574</v>
      </c>
      <c r="BH19" s="181">
        <f t="shared" si="14"/>
        <v>0.05893056525</v>
      </c>
      <c r="BI19" s="166"/>
      <c r="BJ19" s="166">
        <f t="shared" si="9"/>
        <v>0.004302475058</v>
      </c>
    </row>
    <row r="20">
      <c r="A20" s="179">
        <v>42723.0</v>
      </c>
      <c r="B20" s="166">
        <v>2970.0</v>
      </c>
      <c r="C20" s="166">
        <v>3280.0</v>
      </c>
      <c r="D20" s="166">
        <v>2830.0</v>
      </c>
      <c r="E20" s="166">
        <v>3040.0</v>
      </c>
      <c r="F20" s="228">
        <v>2245.227</v>
      </c>
      <c r="G20" s="166">
        <v>5191.912</v>
      </c>
      <c r="H20" s="181">
        <f t="shared" ref="H20:I20" si="75">(F20-F19)/F19</f>
        <v>0.03050822097</v>
      </c>
      <c r="I20" s="181">
        <f t="shared" si="75"/>
        <v>-0.007596070992</v>
      </c>
      <c r="J20" s="166"/>
      <c r="K20" s="166"/>
      <c r="L20" s="166">
        <v>7.05838E7</v>
      </c>
      <c r="M20" s="166">
        <v>9.740399289E9</v>
      </c>
      <c r="N20" s="7">
        <f t="shared" si="2"/>
        <v>0.007246499646</v>
      </c>
      <c r="P20" s="179">
        <v>43088.0</v>
      </c>
      <c r="Q20" s="166">
        <v>2200.0</v>
      </c>
      <c r="R20" s="166">
        <v>2270.0</v>
      </c>
      <c r="S20" s="166">
        <v>2200.0</v>
      </c>
      <c r="T20" s="166">
        <v>2220.0</v>
      </c>
      <c r="U20" s="180">
        <v>1714.787</v>
      </c>
      <c r="V20" s="166">
        <v>6167.666</v>
      </c>
      <c r="W20" s="181">
        <f t="shared" ref="W20:X20" si="76">(U20-U19)/U19</f>
        <v>0.009091187274</v>
      </c>
      <c r="X20" s="181">
        <f t="shared" si="76"/>
        <v>0.005494490267</v>
      </c>
      <c r="Y20" s="166"/>
      <c r="Z20" s="166"/>
      <c r="AA20" s="166">
        <v>8030100.0</v>
      </c>
      <c r="AB20" s="166">
        <v>9.740399289E9</v>
      </c>
      <c r="AC20" s="7">
        <f t="shared" si="4"/>
        <v>0.0008244117886</v>
      </c>
      <c r="AE20" s="179">
        <v>43453.0</v>
      </c>
      <c r="AF20" s="166">
        <v>2150.0</v>
      </c>
      <c r="AG20" s="166">
        <v>2150.0</v>
      </c>
      <c r="AH20" s="166">
        <v>2070.0</v>
      </c>
      <c r="AI20" s="166">
        <v>2080.0</v>
      </c>
      <c r="AJ20" s="228">
        <v>1671.714</v>
      </c>
      <c r="AK20" s="166">
        <v>6176.094</v>
      </c>
      <c r="AL20" s="181">
        <f t="shared" ref="AL20:AM20" si="77">(AJ20-AJ19)/AJ19</f>
        <v>-0.02347450202</v>
      </c>
      <c r="AM20" s="181">
        <f t="shared" si="77"/>
        <v>0.01549310434</v>
      </c>
      <c r="AN20" s="166"/>
      <c r="AO20" s="166"/>
      <c r="AP20" s="166">
        <v>1.12812E7</v>
      </c>
      <c r="AQ20" s="166">
        <v>9.740399289E9</v>
      </c>
      <c r="AR20" s="7">
        <f t="shared" si="6"/>
        <v>0.001158186607</v>
      </c>
      <c r="AT20" s="179">
        <v>43815.0</v>
      </c>
      <c r="AU20" s="166">
        <v>1410.0</v>
      </c>
      <c r="AV20" s="166">
        <v>1420.0</v>
      </c>
      <c r="AW20" s="166">
        <v>1365.0</v>
      </c>
      <c r="AX20" s="166">
        <v>1375.0</v>
      </c>
      <c r="AY20" s="229">
        <v>1160.121</v>
      </c>
      <c r="AZ20" s="166">
        <v>6211.592</v>
      </c>
      <c r="BA20" s="181">
        <f t="shared" ref="BA20:BB20" si="78">(AY20-AY19)/AY19</f>
        <v>-0.02135170976</v>
      </c>
      <c r="BB20" s="181">
        <f t="shared" si="78"/>
        <v>0.002303254408</v>
      </c>
      <c r="BC20" s="166"/>
      <c r="BD20" s="166"/>
      <c r="BE20" s="166">
        <v>5194800.0</v>
      </c>
      <c r="BF20" s="166">
        <v>9.740399289E9</v>
      </c>
      <c r="BG20" s="166">
        <f t="shared" si="8"/>
        <v>0.000533325159</v>
      </c>
      <c r="BH20" s="181">
        <f t="shared" si="14"/>
        <v>-0.001306700881</v>
      </c>
      <c r="BI20" s="166"/>
      <c r="BJ20" s="166">
        <f t="shared" si="9"/>
        <v>0.0024406058</v>
      </c>
    </row>
    <row r="21">
      <c r="A21" s="179">
        <v>42724.0</v>
      </c>
      <c r="B21" s="166">
        <v>3040.0</v>
      </c>
      <c r="C21" s="166">
        <v>3510.0</v>
      </c>
      <c r="D21" s="166">
        <v>2910.0</v>
      </c>
      <c r="E21" s="166">
        <v>3010.0</v>
      </c>
      <c r="F21" s="228">
        <v>2223.07</v>
      </c>
      <c r="G21" s="166">
        <v>5162.477</v>
      </c>
      <c r="H21" s="181">
        <f t="shared" ref="H21:I21" si="79">(F21-F20)/F20</f>
        <v>-0.009868489912</v>
      </c>
      <c r="I21" s="181">
        <f t="shared" si="79"/>
        <v>-0.005669395013</v>
      </c>
      <c r="J21" s="166"/>
      <c r="K21" s="166"/>
      <c r="L21" s="166">
        <v>3.599333E8</v>
      </c>
      <c r="M21" s="166">
        <v>9.740399289E9</v>
      </c>
      <c r="N21" s="7">
        <f t="shared" si="2"/>
        <v>0.03695262271</v>
      </c>
      <c r="P21" s="179">
        <v>43089.0</v>
      </c>
      <c r="Q21" s="166">
        <v>2230.0</v>
      </c>
      <c r="R21" s="166">
        <v>2250.0</v>
      </c>
      <c r="S21" s="166">
        <v>2210.0</v>
      </c>
      <c r="T21" s="166">
        <v>2230.0</v>
      </c>
      <c r="U21" s="180">
        <v>1722.511</v>
      </c>
      <c r="V21" s="166">
        <v>6109.482</v>
      </c>
      <c r="W21" s="181">
        <f t="shared" ref="W21:X21" si="80">(U21-U20)/U20</f>
        <v>0.00450434952</v>
      </c>
      <c r="X21" s="181">
        <f t="shared" si="80"/>
        <v>-0.009433714472</v>
      </c>
      <c r="Y21" s="166"/>
      <c r="Z21" s="166"/>
      <c r="AA21" s="166">
        <v>9251500.0</v>
      </c>
      <c r="AB21" s="166">
        <v>9.740399289E9</v>
      </c>
      <c r="AC21" s="7">
        <f t="shared" si="4"/>
        <v>0.0009498070588</v>
      </c>
      <c r="AE21" s="179">
        <v>43454.0</v>
      </c>
      <c r="AF21" s="166">
        <v>2070.0</v>
      </c>
      <c r="AG21" s="166">
        <v>2080.0</v>
      </c>
      <c r="AH21" s="166">
        <v>2020.0</v>
      </c>
      <c r="AI21" s="166">
        <v>2030.0</v>
      </c>
      <c r="AJ21" s="228">
        <v>1631.529</v>
      </c>
      <c r="AK21" s="166">
        <v>6147.876</v>
      </c>
      <c r="AL21" s="181">
        <f t="shared" ref="AL21:AM21" si="81">(AJ21-AJ20)/AJ20</f>
        <v>-0.02403820271</v>
      </c>
      <c r="AM21" s="181">
        <f t="shared" si="81"/>
        <v>-0.004568907144</v>
      </c>
      <c r="AN21" s="166"/>
      <c r="AO21" s="166"/>
      <c r="AP21" s="166">
        <v>1.53364E7</v>
      </c>
      <c r="AQ21" s="166">
        <v>9.740399289E9</v>
      </c>
      <c r="AR21" s="7">
        <f t="shared" si="6"/>
        <v>0.001574514509</v>
      </c>
      <c r="AT21" s="179">
        <v>43816.0</v>
      </c>
      <c r="AU21" s="166">
        <v>1385.0</v>
      </c>
      <c r="AV21" s="166">
        <v>1385.0</v>
      </c>
      <c r="AW21" s="166">
        <v>1345.0</v>
      </c>
      <c r="AX21" s="166">
        <v>1370.0</v>
      </c>
      <c r="AY21" s="229">
        <v>1155.902</v>
      </c>
      <c r="AZ21" s="166">
        <v>6244.352</v>
      </c>
      <c r="BA21" s="181">
        <f t="shared" ref="BA21:BB21" si="82">(AY21-AY20)/AY20</f>
        <v>-0.003636689621</v>
      </c>
      <c r="BB21" s="181">
        <f t="shared" si="82"/>
        <v>0.00527401027</v>
      </c>
      <c r="BC21" s="166"/>
      <c r="BD21" s="166"/>
      <c r="BE21" s="166">
        <v>4248900.0</v>
      </c>
      <c r="BF21" s="166">
        <v>9.740399289E9</v>
      </c>
      <c r="BG21" s="166">
        <f t="shared" si="8"/>
        <v>0.0004362141504</v>
      </c>
      <c r="BH21" s="181">
        <f t="shared" si="14"/>
        <v>-0.00825975818</v>
      </c>
      <c r="BI21" s="166"/>
      <c r="BJ21" s="166">
        <f t="shared" si="9"/>
        <v>0.009978289608</v>
      </c>
    </row>
    <row r="22">
      <c r="A22" s="179">
        <v>42725.0</v>
      </c>
      <c r="B22" s="166">
        <v>3010.0</v>
      </c>
      <c r="C22" s="166">
        <v>3240.0</v>
      </c>
      <c r="D22" s="166">
        <v>2990.0</v>
      </c>
      <c r="E22" s="166">
        <v>2990.0</v>
      </c>
      <c r="F22" s="228">
        <v>2208.299</v>
      </c>
      <c r="G22" s="166">
        <v>5111.392</v>
      </c>
      <c r="H22" s="181">
        <f t="shared" ref="H22:I22" si="83">(F22-F21)/F21</f>
        <v>-0.006644415156</v>
      </c>
      <c r="I22" s="181">
        <f t="shared" si="83"/>
        <v>-0.009895443602</v>
      </c>
      <c r="J22" s="166"/>
      <c r="K22" s="166"/>
      <c r="L22" s="166">
        <v>2.93172E7</v>
      </c>
      <c r="M22" s="166">
        <v>9.740399289E9</v>
      </c>
      <c r="N22" s="7">
        <f t="shared" si="2"/>
        <v>0.003009856078</v>
      </c>
      <c r="P22" s="179">
        <v>43090.0</v>
      </c>
      <c r="Q22" s="166">
        <v>2230.0</v>
      </c>
      <c r="R22" s="166">
        <v>2320.0</v>
      </c>
      <c r="S22" s="166">
        <v>2230.0</v>
      </c>
      <c r="T22" s="166">
        <v>2270.0</v>
      </c>
      <c r="U22" s="180">
        <v>1753.408</v>
      </c>
      <c r="V22" s="166">
        <v>6183.391</v>
      </c>
      <c r="W22" s="181">
        <f t="shared" ref="W22:X22" si="84">(U22-U21)/U21</f>
        <v>0.01793718589</v>
      </c>
      <c r="X22" s="181">
        <f t="shared" si="84"/>
        <v>0.01209742495</v>
      </c>
      <c r="Y22" s="166"/>
      <c r="Z22" s="166"/>
      <c r="AA22" s="166">
        <v>1.40104E7</v>
      </c>
      <c r="AB22" s="166">
        <v>9.740399289E9</v>
      </c>
      <c r="AC22" s="7">
        <f t="shared" si="4"/>
        <v>0.001438380459</v>
      </c>
      <c r="AE22" s="179">
        <v>43455.0</v>
      </c>
      <c r="AF22" s="166">
        <v>2050.0</v>
      </c>
      <c r="AG22" s="166">
        <v>2070.0</v>
      </c>
      <c r="AH22" s="166">
        <v>2030.0</v>
      </c>
      <c r="AI22" s="166">
        <v>2030.0</v>
      </c>
      <c r="AJ22" s="228">
        <v>1631.529</v>
      </c>
      <c r="AK22" s="166">
        <v>6163.596</v>
      </c>
      <c r="AL22" s="181">
        <f t="shared" ref="AL22:AM22" si="85">(AJ22-AJ21)/AJ21</f>
        <v>0</v>
      </c>
      <c r="AM22" s="181">
        <f t="shared" si="85"/>
        <v>0.002556980655</v>
      </c>
      <c r="AN22" s="166"/>
      <c r="AO22" s="166"/>
      <c r="AP22" s="166">
        <v>1.55658E7</v>
      </c>
      <c r="AQ22" s="166">
        <v>9.740399289E9</v>
      </c>
      <c r="AR22" s="7">
        <f t="shared" si="6"/>
        <v>0.001598065905</v>
      </c>
      <c r="AT22" s="179">
        <v>43817.0</v>
      </c>
      <c r="AU22" s="166">
        <v>1380.0</v>
      </c>
      <c r="AV22" s="166">
        <v>1380.0</v>
      </c>
      <c r="AW22" s="166">
        <v>1355.0</v>
      </c>
      <c r="AX22" s="166">
        <v>1360.0</v>
      </c>
      <c r="AY22" s="229">
        <v>1147.465</v>
      </c>
      <c r="AZ22" s="166">
        <v>6287.25</v>
      </c>
      <c r="BA22" s="181">
        <f t="shared" ref="BA22:BB22" si="86">(AY22-AY21)/AY21</f>
        <v>-0.007299061685</v>
      </c>
      <c r="BB22" s="181">
        <f t="shared" si="86"/>
        <v>0.006869888181</v>
      </c>
      <c r="BC22" s="166"/>
      <c r="BD22" s="166"/>
      <c r="BE22" s="166">
        <v>3275500.0</v>
      </c>
      <c r="BF22" s="166">
        <v>9.740399289E9</v>
      </c>
      <c r="BG22" s="166">
        <f t="shared" si="8"/>
        <v>0.0003362798488</v>
      </c>
      <c r="BH22" s="181">
        <f t="shared" si="14"/>
        <v>0.0009984272616</v>
      </c>
      <c r="BI22" s="166"/>
      <c r="BJ22" s="166">
        <f t="shared" si="9"/>
        <v>0.001595645573</v>
      </c>
    </row>
    <row r="23">
      <c r="A23" s="179">
        <v>42726.0</v>
      </c>
      <c r="B23" s="166">
        <v>3000.0</v>
      </c>
      <c r="C23" s="166">
        <v>3160.0</v>
      </c>
      <c r="D23" s="166">
        <v>2860.0</v>
      </c>
      <c r="E23" s="166">
        <v>2980.0</v>
      </c>
      <c r="F23" s="228">
        <v>2200.913</v>
      </c>
      <c r="G23" s="166">
        <v>5042.87</v>
      </c>
      <c r="H23" s="181">
        <f t="shared" ref="H23:I23" si="87">(F23-F22)/F22</f>
        <v>-0.003344655774</v>
      </c>
      <c r="I23" s="181">
        <f t="shared" si="87"/>
        <v>-0.01340574153</v>
      </c>
      <c r="J23" s="166"/>
      <c r="K23" s="166"/>
      <c r="L23" s="166">
        <v>1.90462E7</v>
      </c>
      <c r="M23" s="166">
        <v>9.740399289E9</v>
      </c>
      <c r="N23" s="7">
        <f t="shared" si="2"/>
        <v>0.001955381852</v>
      </c>
      <c r="P23" s="179">
        <v>43091.0</v>
      </c>
      <c r="Q23" s="166">
        <v>2280.0</v>
      </c>
      <c r="R23" s="166">
        <v>2300.0</v>
      </c>
      <c r="S23" s="166">
        <v>2240.0</v>
      </c>
      <c r="T23" s="166">
        <v>2250.0</v>
      </c>
      <c r="U23" s="180">
        <v>1737.96</v>
      </c>
      <c r="V23" s="166">
        <v>6221.013</v>
      </c>
      <c r="W23" s="181">
        <f t="shared" ref="W23:X23" si="88">(U23-U22)/U22</f>
        <v>-0.008810271198</v>
      </c>
      <c r="X23" s="181">
        <f t="shared" si="88"/>
        <v>0.006084363742</v>
      </c>
      <c r="Y23" s="166"/>
      <c r="Z23" s="166"/>
      <c r="AA23" s="166">
        <v>1.28983E7</v>
      </c>
      <c r="AB23" s="166">
        <v>9.740399289E9</v>
      </c>
      <c r="AC23" s="7">
        <f t="shared" si="4"/>
        <v>0.001324206495</v>
      </c>
      <c r="AE23" s="179">
        <v>43458.0</v>
      </c>
      <c r="AF23" s="166">
        <v>2030.0</v>
      </c>
      <c r="AG23" s="166">
        <v>2030.0</v>
      </c>
      <c r="AH23" s="166">
        <v>2030.0</v>
      </c>
      <c r="AI23" s="166">
        <v>2030.0</v>
      </c>
      <c r="AJ23" s="228">
        <v>1631.529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9.740399289E9</v>
      </c>
      <c r="AR23" s="7">
        <f t="shared" si="6"/>
        <v>0</v>
      </c>
      <c r="AT23" s="179">
        <v>43818.0</v>
      </c>
      <c r="AU23" s="166">
        <v>1370.0</v>
      </c>
      <c r="AV23" s="166">
        <v>1425.0</v>
      </c>
      <c r="AW23" s="166">
        <v>1360.0</v>
      </c>
      <c r="AX23" s="166">
        <v>1400.0</v>
      </c>
      <c r="AY23" s="229">
        <v>1181.214</v>
      </c>
      <c r="AZ23" s="166">
        <v>6249.93</v>
      </c>
      <c r="BA23" s="181">
        <f t="shared" ref="BA23:BB23" si="90">(AY23-AY22)/AY22</f>
        <v>0.02941179034</v>
      </c>
      <c r="BB23" s="181">
        <f t="shared" si="90"/>
        <v>-0.005935822498</v>
      </c>
      <c r="BC23" s="166"/>
      <c r="BD23" s="166"/>
      <c r="BE23" s="166">
        <v>1.17511E7</v>
      </c>
      <c r="BF23" s="166">
        <v>9.740399289E9</v>
      </c>
      <c r="BG23" s="166">
        <f t="shared" si="8"/>
        <v>0.001206428982</v>
      </c>
      <c r="BH23" s="181">
        <f t="shared" si="14"/>
        <v>0.004314215842</v>
      </c>
      <c r="BI23" s="166"/>
      <c r="BJ23" s="166">
        <f t="shared" si="9"/>
        <v>0.001121504332</v>
      </c>
    </row>
    <row r="24">
      <c r="A24" s="182">
        <v>42727.0</v>
      </c>
      <c r="B24" s="183">
        <v>3000.0</v>
      </c>
      <c r="C24" s="183">
        <v>3220.0</v>
      </c>
      <c r="D24" s="183">
        <v>2950.0</v>
      </c>
      <c r="E24" s="183">
        <v>3170.0</v>
      </c>
      <c r="F24" s="230">
        <v>2341.24</v>
      </c>
      <c r="G24" s="183">
        <v>5027.704</v>
      </c>
      <c r="H24" s="185">
        <f t="shared" ref="H24:I24" si="91">(F24-F23)/F23</f>
        <v>0.06375854021</v>
      </c>
      <c r="I24" s="185">
        <f t="shared" si="91"/>
        <v>-0.003007414429</v>
      </c>
      <c r="J24" s="185">
        <f t="shared" ref="J24:J34" si="96">$G$65+(I24*$G$66)</f>
        <v>0.02309285551</v>
      </c>
      <c r="K24" s="185">
        <f t="shared" ref="K24:K34" si="97">H24-J24</f>
        <v>0.0406656847</v>
      </c>
      <c r="L24" s="183">
        <v>5.11628E7</v>
      </c>
      <c r="M24" s="183">
        <v>9.740399289E9</v>
      </c>
      <c r="N24" s="186">
        <f t="shared" si="2"/>
        <v>0.005252638879</v>
      </c>
      <c r="O24" s="186"/>
      <c r="P24" s="182">
        <v>43094.0</v>
      </c>
      <c r="Q24" s="183">
        <v>2250.0</v>
      </c>
      <c r="R24" s="183">
        <v>2250.0</v>
      </c>
      <c r="S24" s="183">
        <v>2250.0</v>
      </c>
      <c r="T24" s="183">
        <v>2250.0</v>
      </c>
      <c r="U24" s="184">
        <v>1737.96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-0.00093</v>
      </c>
      <c r="Z24" s="185">
        <f t="shared" ref="Z24:Z34" si="100">W24-Y24</f>
        <v>0.00093</v>
      </c>
      <c r="AA24" s="183">
        <v>0.0</v>
      </c>
      <c r="AB24" s="183">
        <v>9.740399289E9</v>
      </c>
      <c r="AC24" s="186">
        <f t="shared" si="4"/>
        <v>0</v>
      </c>
      <c r="AD24" s="186"/>
      <c r="AE24" s="182">
        <v>43459.0</v>
      </c>
      <c r="AF24" s="183">
        <v>2030.0</v>
      </c>
      <c r="AG24" s="183">
        <v>2030.0</v>
      </c>
      <c r="AH24" s="183">
        <v>2030.0</v>
      </c>
      <c r="AI24" s="183">
        <v>2030.0</v>
      </c>
      <c r="AJ24" s="230">
        <v>1631.529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$AK$65+(AL24*$AK$66)</f>
        <v>0.002743</v>
      </c>
      <c r="AO24" s="185">
        <f t="shared" ref="AO24:AO34" si="103">AL24-AN24</f>
        <v>-0.002743</v>
      </c>
      <c r="AP24" s="183">
        <v>0.0</v>
      </c>
      <c r="AQ24" s="183">
        <v>9.740399289E9</v>
      </c>
      <c r="AR24" s="186">
        <f t="shared" si="6"/>
        <v>0</v>
      </c>
      <c r="AS24" s="186"/>
      <c r="AT24" s="182">
        <v>43819.0</v>
      </c>
      <c r="AU24" s="183">
        <v>1410.0</v>
      </c>
      <c r="AV24" s="183">
        <v>1430.0</v>
      </c>
      <c r="AW24" s="183">
        <v>1380.0</v>
      </c>
      <c r="AX24" s="183">
        <v>1380.0</v>
      </c>
      <c r="AY24" s="231">
        <v>1164.339</v>
      </c>
      <c r="AZ24" s="183">
        <v>6284.372</v>
      </c>
      <c r="BA24" s="185">
        <f t="shared" ref="BA24:BB24" si="94">(AY24-AY23)/AY23</f>
        <v>-0.01428614967</v>
      </c>
      <c r="BB24" s="185">
        <f t="shared" si="94"/>
        <v>0.005510781721</v>
      </c>
      <c r="BC24" s="185">
        <f t="shared" ref="BC24:BC34" si="105">$AZ$65+(BB24*$AZ$66)</f>
        <v>-0.01041094697</v>
      </c>
      <c r="BD24" s="185">
        <f t="shared" ref="BD24:BD34" si="106">BA24-BC24</f>
        <v>-0.003875202699</v>
      </c>
      <c r="BE24" s="183">
        <v>8192300.0</v>
      </c>
      <c r="BF24" s="183">
        <v>9.740399289E9</v>
      </c>
      <c r="BG24" s="183">
        <f t="shared" si="8"/>
        <v>0.0008410640834</v>
      </c>
      <c r="BH24" s="187">
        <f t="shared" si="14"/>
        <v>0.01236809763</v>
      </c>
      <c r="BI24" s="214">
        <f t="shared" ref="BI24:BI34" si="107">average(BD24,AO24,Z24,K24)</f>
        <v>0.0087443705</v>
      </c>
      <c r="BJ24" s="183">
        <f t="shared" si="9"/>
        <v>0.001523425741</v>
      </c>
    </row>
    <row r="25">
      <c r="A25" s="179">
        <v>42731.0</v>
      </c>
      <c r="B25" s="166">
        <v>3170.0</v>
      </c>
      <c r="C25" s="166">
        <v>3390.0</v>
      </c>
      <c r="D25" s="166">
        <v>3170.0</v>
      </c>
      <c r="E25" s="166">
        <v>3300.0</v>
      </c>
      <c r="F25" s="228">
        <v>2437.253</v>
      </c>
      <c r="G25" s="166">
        <v>5102.954</v>
      </c>
      <c r="H25" s="181">
        <f t="shared" ref="H25:I25" si="95">(F25-F24)/F24</f>
        <v>0.04100946507</v>
      </c>
      <c r="I25" s="181">
        <f t="shared" si="95"/>
        <v>0.01496707046</v>
      </c>
      <c r="J25" s="181">
        <f t="shared" si="96"/>
        <v>0.02462376036</v>
      </c>
      <c r="K25" s="181">
        <f t="shared" si="97"/>
        <v>0.01638570471</v>
      </c>
      <c r="L25" s="166">
        <v>3.50314E7</v>
      </c>
      <c r="M25" s="166">
        <v>9.740399289E9</v>
      </c>
      <c r="N25" s="7">
        <f t="shared" si="2"/>
        <v>0.00359650554</v>
      </c>
      <c r="P25" s="179">
        <v>43095.0</v>
      </c>
      <c r="Q25" s="166">
        <v>2250.0</v>
      </c>
      <c r="R25" s="166">
        <v>2250.0</v>
      </c>
      <c r="S25" s="166">
        <v>2250.0</v>
      </c>
      <c r="T25" s="166">
        <v>2250.0</v>
      </c>
      <c r="U25" s="180">
        <v>1737.96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-0.004497508456</v>
      </c>
      <c r="Z25" s="181">
        <f t="shared" si="100"/>
        <v>0.004497508456</v>
      </c>
      <c r="AA25" s="166">
        <v>0.0</v>
      </c>
      <c r="AB25" s="166">
        <v>9.740399289E9</v>
      </c>
      <c r="AC25" s="7">
        <f t="shared" si="4"/>
        <v>0</v>
      </c>
      <c r="AE25" s="179">
        <v>43460.0</v>
      </c>
      <c r="AF25" s="166">
        <v>2040.0</v>
      </c>
      <c r="AG25" s="166">
        <v>2060.0</v>
      </c>
      <c r="AH25" s="166">
        <v>1985.0</v>
      </c>
      <c r="AI25" s="166">
        <v>2000.0</v>
      </c>
      <c r="AJ25" s="228">
        <v>1607.418</v>
      </c>
      <c r="AK25" s="166">
        <v>6127.85</v>
      </c>
      <c r="AL25" s="181">
        <f t="shared" ref="AL25:AM25" si="101">(AJ25-AJ24)/AJ24</f>
        <v>-0.01477816208</v>
      </c>
      <c r="AM25" s="181">
        <f t="shared" si="101"/>
        <v>0</v>
      </c>
      <c r="AN25" s="181">
        <f t="shared" si="102"/>
        <v>0.001323631423</v>
      </c>
      <c r="AO25" s="181">
        <f t="shared" si="103"/>
        <v>-0.0161017935</v>
      </c>
      <c r="AP25" s="166">
        <v>1.43324E7</v>
      </c>
      <c r="AQ25" s="166">
        <v>9.740399289E9</v>
      </c>
      <c r="AR25" s="7">
        <f t="shared" si="6"/>
        <v>0.001471438652</v>
      </c>
      <c r="AT25" s="179">
        <v>43822.0</v>
      </c>
      <c r="AU25" s="166">
        <v>1380.0</v>
      </c>
      <c r="AV25" s="166">
        <v>1390.0</v>
      </c>
      <c r="AW25" s="166">
        <v>1355.0</v>
      </c>
      <c r="AX25" s="166">
        <v>1355.0</v>
      </c>
      <c r="AY25" s="229">
        <v>1143.246</v>
      </c>
      <c r="AZ25" s="166">
        <v>6305.91</v>
      </c>
      <c r="BA25" s="181">
        <f t="shared" ref="BA25:BB25" si="104">(AY25-AY24)/AY24</f>
        <v>-0.01811585801</v>
      </c>
      <c r="BB25" s="181">
        <f t="shared" si="104"/>
        <v>0.00342723187</v>
      </c>
      <c r="BC25" s="181">
        <f t="shared" si="105"/>
        <v>-0.009586361285</v>
      </c>
      <c r="BD25" s="181">
        <f t="shared" si="106"/>
        <v>-0.008529496726</v>
      </c>
      <c r="BE25" s="166">
        <v>4472200.0</v>
      </c>
      <c r="BF25" s="166">
        <v>9.740399289E9</v>
      </c>
      <c r="BG25" s="166">
        <f t="shared" si="8"/>
        <v>0.0004591392886</v>
      </c>
      <c r="BH25" s="188">
        <f t="shared" si="14"/>
        <v>0.002028861245</v>
      </c>
      <c r="BI25" s="215">
        <f t="shared" si="107"/>
        <v>-0.0009370192652</v>
      </c>
      <c r="BJ25" s="166">
        <f t="shared" si="9"/>
        <v>0.00138177087</v>
      </c>
    </row>
    <row r="26">
      <c r="A26" s="179">
        <v>42732.0</v>
      </c>
      <c r="B26" s="166">
        <v>3310.0</v>
      </c>
      <c r="C26" s="166">
        <v>3460.0</v>
      </c>
      <c r="D26" s="166">
        <v>3300.0</v>
      </c>
      <c r="E26" s="166">
        <v>3400.0</v>
      </c>
      <c r="F26" s="228">
        <v>2511.109</v>
      </c>
      <c r="G26" s="166">
        <v>5209.445</v>
      </c>
      <c r="H26" s="181">
        <f t="shared" ref="H26:I26" si="108">(F26-F25)/F25</f>
        <v>0.03030296814</v>
      </c>
      <c r="I26" s="181">
        <f t="shared" si="108"/>
        <v>0.02086850087</v>
      </c>
      <c r="J26" s="181">
        <f t="shared" si="96"/>
        <v>0.02512639109</v>
      </c>
      <c r="K26" s="181">
        <f t="shared" si="97"/>
        <v>0.005176577049</v>
      </c>
      <c r="L26" s="166">
        <v>4.21897E7</v>
      </c>
      <c r="M26" s="166">
        <v>9.740399289E9</v>
      </c>
      <c r="N26" s="7">
        <f t="shared" si="2"/>
        <v>0.00433141381</v>
      </c>
      <c r="P26" s="179">
        <v>43096.0</v>
      </c>
      <c r="Q26" s="166">
        <v>2270.0</v>
      </c>
      <c r="R26" s="166">
        <v>2290.0</v>
      </c>
      <c r="S26" s="166">
        <v>2250.0</v>
      </c>
      <c r="T26" s="166">
        <v>2250.0</v>
      </c>
      <c r="U26" s="180">
        <v>1737.96</v>
      </c>
      <c r="V26" s="166">
        <v>6277.165</v>
      </c>
      <c r="W26" s="181">
        <f t="shared" ref="W26:X26" si="109">(U26-U25)/U25</f>
        <v>0</v>
      </c>
      <c r="X26" s="181">
        <f t="shared" si="109"/>
        <v>0</v>
      </c>
      <c r="Y26" s="181">
        <f t="shared" si="99"/>
        <v>-0.00093</v>
      </c>
      <c r="Z26" s="181">
        <f t="shared" si="100"/>
        <v>0.00093</v>
      </c>
      <c r="AA26" s="166">
        <v>7990600.0</v>
      </c>
      <c r="AB26" s="166">
        <v>9.740399289E9</v>
      </c>
      <c r="AC26" s="7">
        <f t="shared" si="4"/>
        <v>0.0008203565134</v>
      </c>
      <c r="AE26" s="179">
        <v>43461.0</v>
      </c>
      <c r="AF26" s="166">
        <v>2020.0</v>
      </c>
      <c r="AG26" s="166">
        <v>2030.0</v>
      </c>
      <c r="AH26" s="166">
        <v>1995.0</v>
      </c>
      <c r="AI26" s="166">
        <v>1995.0</v>
      </c>
      <c r="AJ26" s="228">
        <v>1603.399</v>
      </c>
      <c r="AK26" s="166">
        <v>6190.643</v>
      </c>
      <c r="AL26" s="181">
        <f t="shared" ref="AL26:AM26" si="110">(AJ26-AJ25)/AJ25</f>
        <v>-0.002500283063</v>
      </c>
      <c r="AM26" s="181">
        <f t="shared" si="110"/>
        <v>0.01024715031</v>
      </c>
      <c r="AN26" s="181">
        <f t="shared" si="102"/>
        <v>0.002502860313</v>
      </c>
      <c r="AO26" s="181">
        <f t="shared" si="103"/>
        <v>-0.005003143376</v>
      </c>
      <c r="AP26" s="166">
        <v>1.17385E7</v>
      </c>
      <c r="AQ26" s="166">
        <v>9.740399289E9</v>
      </c>
      <c r="AR26" s="7">
        <f t="shared" si="6"/>
        <v>0.001205135401</v>
      </c>
      <c r="AT26" s="179">
        <v>43825.0</v>
      </c>
      <c r="AU26" s="166">
        <v>1355.0</v>
      </c>
      <c r="AV26" s="166">
        <v>1370.0</v>
      </c>
      <c r="AW26" s="166">
        <v>1320.0</v>
      </c>
      <c r="AX26" s="166">
        <v>1320.0</v>
      </c>
      <c r="AY26" s="229">
        <v>1113.716</v>
      </c>
      <c r="AZ26" s="166">
        <v>6319.443</v>
      </c>
      <c r="BA26" s="181">
        <f t="shared" ref="BA26:BB26" si="111">(AY26-AY25)/AY25</f>
        <v>-0.02582996136</v>
      </c>
      <c r="BB26" s="181">
        <f t="shared" si="111"/>
        <v>0.002146082009</v>
      </c>
      <c r="BC26" s="181">
        <f t="shared" si="105"/>
        <v>-0.009079333416</v>
      </c>
      <c r="BD26" s="181">
        <f t="shared" si="106"/>
        <v>-0.01675062794</v>
      </c>
      <c r="BE26" s="166">
        <v>6394300.0</v>
      </c>
      <c r="BF26" s="166">
        <v>9.740399289E9</v>
      </c>
      <c r="BG26" s="166">
        <f t="shared" si="8"/>
        <v>0.0006564720614</v>
      </c>
      <c r="BH26" s="188">
        <f t="shared" si="14"/>
        <v>0.0004931809296</v>
      </c>
      <c r="BI26" s="215">
        <f t="shared" si="107"/>
        <v>-0.003911798567</v>
      </c>
      <c r="BJ26" s="166">
        <f t="shared" si="9"/>
        <v>0.001753344446</v>
      </c>
    </row>
    <row r="27">
      <c r="A27" s="179">
        <v>42733.0</v>
      </c>
      <c r="B27" s="166">
        <v>3400.0</v>
      </c>
      <c r="C27" s="166">
        <v>3440.0</v>
      </c>
      <c r="D27" s="166">
        <v>3330.0</v>
      </c>
      <c r="E27" s="166">
        <v>3350.0</v>
      </c>
      <c r="F27" s="228">
        <v>2474.181</v>
      </c>
      <c r="G27" s="166">
        <v>5302.566</v>
      </c>
      <c r="H27" s="181">
        <f t="shared" ref="H27:I27" si="112">(F27-F26)/F26</f>
        <v>-0.01470585307</v>
      </c>
      <c r="I27" s="181">
        <f t="shared" si="112"/>
        <v>0.01787541667</v>
      </c>
      <c r="J27" s="181">
        <f t="shared" si="96"/>
        <v>0.02487146711</v>
      </c>
      <c r="K27" s="181">
        <f t="shared" si="97"/>
        <v>-0.03957732018</v>
      </c>
      <c r="L27" s="166">
        <v>1.47025E7</v>
      </c>
      <c r="M27" s="166">
        <v>9.740399289E9</v>
      </c>
      <c r="N27" s="7">
        <f t="shared" si="2"/>
        <v>0.001509435041</v>
      </c>
      <c r="P27" s="179">
        <v>43097.0</v>
      </c>
      <c r="Q27" s="166">
        <v>2270.0</v>
      </c>
      <c r="R27" s="166">
        <v>2280.0</v>
      </c>
      <c r="S27" s="166">
        <v>2240.0</v>
      </c>
      <c r="T27" s="166">
        <v>2260.0</v>
      </c>
      <c r="U27" s="180">
        <v>1745.684</v>
      </c>
      <c r="V27" s="166">
        <v>6314.046</v>
      </c>
      <c r="W27" s="181">
        <f t="shared" ref="W27:X27" si="113">(U27-U26)/U26</f>
        <v>0.004444291008</v>
      </c>
      <c r="X27" s="181">
        <f t="shared" si="113"/>
        <v>0.005875423061</v>
      </c>
      <c r="Y27" s="181">
        <f t="shared" si="99"/>
        <v>-0.003252202211</v>
      </c>
      <c r="Z27" s="181">
        <f t="shared" si="100"/>
        <v>0.007696493219</v>
      </c>
      <c r="AA27" s="166">
        <v>7908800.0</v>
      </c>
      <c r="AB27" s="166">
        <v>9.740399289E9</v>
      </c>
      <c r="AC27" s="7">
        <f t="shared" si="4"/>
        <v>0.0008119585004</v>
      </c>
      <c r="AE27" s="179">
        <v>43462.0</v>
      </c>
      <c r="AF27" s="166">
        <v>2010.0</v>
      </c>
      <c r="AG27" s="166">
        <v>2080.0</v>
      </c>
      <c r="AH27" s="166">
        <v>2000.0</v>
      </c>
      <c r="AI27" s="166">
        <v>2050.0</v>
      </c>
      <c r="AJ27" s="228">
        <v>1647.603</v>
      </c>
      <c r="AK27" s="166">
        <v>6194.498</v>
      </c>
      <c r="AL27" s="181">
        <f t="shared" ref="AL27:AM27" si="114">(AJ27-AJ26)/AJ26</f>
        <v>0.02756893325</v>
      </c>
      <c r="AM27" s="181">
        <f t="shared" si="114"/>
        <v>0.0006227139895</v>
      </c>
      <c r="AN27" s="181">
        <f t="shared" si="102"/>
        <v>0.005390858194</v>
      </c>
      <c r="AO27" s="181">
        <f t="shared" si="103"/>
        <v>0.02217807505</v>
      </c>
      <c r="AP27" s="166">
        <v>1.36877E7</v>
      </c>
      <c r="AQ27" s="166">
        <v>9.740399289E9</v>
      </c>
      <c r="AR27" s="7">
        <f t="shared" si="6"/>
        <v>0.0014052504</v>
      </c>
      <c r="AT27" s="179">
        <v>43826.0</v>
      </c>
      <c r="AU27" s="166">
        <v>1325.0</v>
      </c>
      <c r="AV27" s="166">
        <v>1325.0</v>
      </c>
      <c r="AW27" s="166">
        <v>1245.0</v>
      </c>
      <c r="AX27" s="166">
        <v>1250.0</v>
      </c>
      <c r="AY27" s="229">
        <v>1054.655</v>
      </c>
      <c r="AZ27" s="166">
        <v>6329.314</v>
      </c>
      <c r="BA27" s="181">
        <f t="shared" ref="BA27:BB27" si="115">(AY27-AY26)/AY26</f>
        <v>-0.05303057512</v>
      </c>
      <c r="BB27" s="181">
        <f t="shared" si="115"/>
        <v>0.001562004753</v>
      </c>
      <c r="BC27" s="181">
        <f t="shared" si="105"/>
        <v>-0.008848179001</v>
      </c>
      <c r="BD27" s="181">
        <f t="shared" si="106"/>
        <v>-0.04418239612</v>
      </c>
      <c r="BE27" s="166">
        <v>1.19259E7</v>
      </c>
      <c r="BF27" s="166">
        <v>9.740399289E9</v>
      </c>
      <c r="BG27" s="166">
        <f t="shared" si="8"/>
        <v>0.001224374858</v>
      </c>
      <c r="BH27" s="188">
        <f t="shared" si="14"/>
        <v>-0.008930800984</v>
      </c>
      <c r="BI27" s="215">
        <f t="shared" si="107"/>
        <v>-0.01347128701</v>
      </c>
      <c r="BJ27" s="166">
        <f t="shared" si="9"/>
        <v>0.0012377547</v>
      </c>
    </row>
    <row r="28">
      <c r="A28" s="179">
        <v>42734.0</v>
      </c>
      <c r="B28" s="166">
        <v>3370.0</v>
      </c>
      <c r="C28" s="166">
        <v>3420.0</v>
      </c>
      <c r="D28" s="166">
        <v>3270.0</v>
      </c>
      <c r="E28" s="166">
        <v>3390.0</v>
      </c>
      <c r="F28" s="228">
        <v>2503.723</v>
      </c>
      <c r="G28" s="166">
        <v>5296.711</v>
      </c>
      <c r="H28" s="181">
        <f t="shared" ref="H28:I28" si="116">(F28-F27)/F27</f>
        <v>0.01194011271</v>
      </c>
      <c r="I28" s="181">
        <f t="shared" si="116"/>
        <v>-0.00110418239</v>
      </c>
      <c r="J28" s="181">
        <f t="shared" si="96"/>
        <v>0.02325495568</v>
      </c>
      <c r="K28" s="181">
        <f t="shared" si="97"/>
        <v>-0.01131484297</v>
      </c>
      <c r="L28" s="166">
        <v>3.74989E7</v>
      </c>
      <c r="M28" s="166">
        <v>9.740399289E9</v>
      </c>
      <c r="N28" s="7">
        <f t="shared" si="2"/>
        <v>0.00384983191</v>
      </c>
      <c r="P28" s="179">
        <v>43098.0</v>
      </c>
      <c r="Q28" s="166">
        <v>2280.0</v>
      </c>
      <c r="R28" s="166">
        <v>2420.0</v>
      </c>
      <c r="S28" s="166">
        <v>2260.0</v>
      </c>
      <c r="T28" s="166">
        <v>2400.0</v>
      </c>
      <c r="U28" s="180">
        <v>1853.824</v>
      </c>
      <c r="V28" s="166">
        <v>6355.654</v>
      </c>
      <c r="W28" s="181">
        <f t="shared" ref="W28:X28" si="117">(U28-U27)/U27</f>
        <v>0.06194706488</v>
      </c>
      <c r="X28" s="181">
        <f t="shared" si="117"/>
        <v>0.006589752434</v>
      </c>
      <c r="Y28" s="181">
        <f t="shared" si="99"/>
        <v>-0.003534533752</v>
      </c>
      <c r="Z28" s="181">
        <f t="shared" si="100"/>
        <v>0.06548159863</v>
      </c>
      <c r="AA28" s="166">
        <v>2.68227E7</v>
      </c>
      <c r="AB28" s="166">
        <v>9.740399289E9</v>
      </c>
      <c r="AC28" s="7">
        <f t="shared" si="4"/>
        <v>0.002753757747</v>
      </c>
      <c r="AE28" s="179">
        <v>43465.0</v>
      </c>
      <c r="AF28" s="166">
        <v>2050.0</v>
      </c>
      <c r="AG28" s="166">
        <v>2050.0</v>
      </c>
      <c r="AH28" s="166">
        <v>2050.0</v>
      </c>
      <c r="AI28" s="166">
        <v>2050.0</v>
      </c>
      <c r="AJ28" s="228">
        <v>1647.603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0.002743</v>
      </c>
      <c r="AO28" s="181">
        <f t="shared" si="103"/>
        <v>-0.002743</v>
      </c>
      <c r="AP28" s="166">
        <v>0.0</v>
      </c>
      <c r="AQ28" s="166">
        <v>9.740399289E9</v>
      </c>
      <c r="AR28" s="7">
        <f t="shared" si="6"/>
        <v>0</v>
      </c>
      <c r="AT28" s="179">
        <v>43829.0</v>
      </c>
      <c r="AU28" s="166">
        <v>1250.0</v>
      </c>
      <c r="AV28" s="166">
        <v>1255.0</v>
      </c>
      <c r="AW28" s="166">
        <v>1180.0</v>
      </c>
      <c r="AX28" s="166">
        <v>1185.0</v>
      </c>
      <c r="AY28" s="229">
        <v>999.8131</v>
      </c>
      <c r="AZ28" s="166">
        <v>6299.539</v>
      </c>
      <c r="BA28" s="181">
        <f t="shared" ref="BA28:BB28" si="119">(AY28-AY27)/AY27</f>
        <v>-0.05199984829</v>
      </c>
      <c r="BB28" s="181">
        <f t="shared" si="119"/>
        <v>-0.004704301288</v>
      </c>
      <c r="BC28" s="181">
        <f t="shared" si="105"/>
        <v>-0.006368225722</v>
      </c>
      <c r="BD28" s="181">
        <f t="shared" si="106"/>
        <v>-0.04563162257</v>
      </c>
      <c r="BE28" s="166">
        <v>1.47301E7</v>
      </c>
      <c r="BF28" s="166">
        <v>9.740399289E9</v>
      </c>
      <c r="BG28" s="166">
        <f t="shared" si="8"/>
        <v>0.0015122686</v>
      </c>
      <c r="BH28" s="188">
        <f t="shared" si="14"/>
        <v>0.005471832323</v>
      </c>
      <c r="BI28" s="215">
        <f t="shared" si="107"/>
        <v>0.001448033271</v>
      </c>
      <c r="BJ28" s="166">
        <f t="shared" si="9"/>
        <v>0.002028964564</v>
      </c>
    </row>
    <row r="29">
      <c r="A29" s="189">
        <v>42738.0</v>
      </c>
      <c r="B29" s="190">
        <v>3390.0</v>
      </c>
      <c r="C29" s="190">
        <v>3400.0</v>
      </c>
      <c r="D29" s="190">
        <v>3280.0</v>
      </c>
      <c r="E29" s="190">
        <v>3280.0</v>
      </c>
      <c r="F29" s="232">
        <v>2422.482</v>
      </c>
      <c r="G29" s="190">
        <v>5275.971</v>
      </c>
      <c r="H29" s="192">
        <f t="shared" ref="H29:I29" si="120">(F29-F28)/F28</f>
        <v>-0.03244807832</v>
      </c>
      <c r="I29" s="192">
        <f t="shared" si="120"/>
        <v>-0.003915637459</v>
      </c>
      <c r="J29" s="192">
        <f t="shared" si="96"/>
        <v>0.02301550124</v>
      </c>
      <c r="K29" s="192">
        <f t="shared" si="97"/>
        <v>-0.05546357956</v>
      </c>
      <c r="L29" s="190">
        <v>6412200.0</v>
      </c>
      <c r="M29" s="190">
        <v>9.740399289E9</v>
      </c>
      <c r="N29" s="193">
        <f t="shared" si="2"/>
        <v>0.0006583097684</v>
      </c>
      <c r="O29" s="193"/>
      <c r="P29" s="189">
        <v>43102.0</v>
      </c>
      <c r="Q29" s="190">
        <v>2390.0</v>
      </c>
      <c r="R29" s="190">
        <v>2400.0</v>
      </c>
      <c r="S29" s="190">
        <v>2350.0</v>
      </c>
      <c r="T29" s="190">
        <v>2360.0</v>
      </c>
      <c r="U29" s="191">
        <v>1822.927</v>
      </c>
      <c r="V29" s="190">
        <v>6339.238</v>
      </c>
      <c r="W29" s="192">
        <f t="shared" ref="W29:X29" si="121">(U29-U28)/U28</f>
        <v>-0.0166666307</v>
      </c>
      <c r="X29" s="192">
        <f t="shared" si="121"/>
        <v>-0.002582897055</v>
      </c>
      <c r="Y29" s="192">
        <f t="shared" si="99"/>
        <v>0.00009086423207</v>
      </c>
      <c r="Z29" s="192">
        <f t="shared" si="100"/>
        <v>-0.01675749494</v>
      </c>
      <c r="AA29" s="190">
        <v>7947700.0</v>
      </c>
      <c r="AB29" s="190">
        <v>9.740399289E9</v>
      </c>
      <c r="AC29" s="193">
        <f t="shared" si="4"/>
        <v>0.0008159521765</v>
      </c>
      <c r="AD29" s="193"/>
      <c r="AE29" s="189">
        <v>43467.0</v>
      </c>
      <c r="AF29" s="190">
        <v>2070.0</v>
      </c>
      <c r="AG29" s="190">
        <v>2100.0</v>
      </c>
      <c r="AH29" s="190">
        <v>2020.0</v>
      </c>
      <c r="AI29" s="190">
        <v>2030.0</v>
      </c>
      <c r="AJ29" s="232">
        <v>1647.603</v>
      </c>
      <c r="AK29" s="190">
        <v>6181.175</v>
      </c>
      <c r="AL29" s="192">
        <f t="shared" ref="AL29:AM29" si="122">(AJ29-AJ28)/AJ28</f>
        <v>0</v>
      </c>
      <c r="AM29" s="192">
        <f t="shared" si="122"/>
        <v>-0.002150779611</v>
      </c>
      <c r="AN29" s="192">
        <f t="shared" si="102"/>
        <v>0.002743</v>
      </c>
      <c r="AO29" s="192">
        <f t="shared" si="103"/>
        <v>-0.002743</v>
      </c>
      <c r="AP29" s="190">
        <v>8845400.0</v>
      </c>
      <c r="AQ29" s="190">
        <v>9.740399289E9</v>
      </c>
      <c r="AR29" s="193">
        <f t="shared" si="6"/>
        <v>0.0009081147228</v>
      </c>
      <c r="AS29" s="193"/>
      <c r="AT29" s="189">
        <v>43832.0</v>
      </c>
      <c r="AU29" s="190">
        <v>1185.0</v>
      </c>
      <c r="AV29" s="190">
        <v>1210.0</v>
      </c>
      <c r="AW29" s="190">
        <v>1130.0</v>
      </c>
      <c r="AX29" s="190">
        <v>1175.0</v>
      </c>
      <c r="AY29" s="233">
        <v>991.3759</v>
      </c>
      <c r="AZ29" s="190">
        <v>6283.581</v>
      </c>
      <c r="BA29" s="192">
        <f t="shared" ref="BA29:BB29" si="123">(AY29-AY28)/AY28</f>
        <v>-0.008438777207</v>
      </c>
      <c r="BB29" s="192">
        <f t="shared" si="123"/>
        <v>-0.002533201239</v>
      </c>
      <c r="BC29" s="192">
        <f t="shared" si="105"/>
        <v>-0.007227460278</v>
      </c>
      <c r="BD29" s="192">
        <f t="shared" si="106"/>
        <v>-0.00121131693</v>
      </c>
      <c r="BE29" s="190">
        <v>6193900.0</v>
      </c>
      <c r="BF29" s="190">
        <v>9.740399289E9</v>
      </c>
      <c r="BG29" s="190">
        <f t="shared" si="8"/>
        <v>0.0006358979562</v>
      </c>
      <c r="BH29" s="202">
        <f t="shared" si="14"/>
        <v>-0.01438837156</v>
      </c>
      <c r="BI29" s="219">
        <f t="shared" si="107"/>
        <v>-0.01904384786</v>
      </c>
      <c r="BJ29" s="190">
        <f t="shared" si="9"/>
        <v>0.000754568656</v>
      </c>
    </row>
    <row r="30">
      <c r="A30" s="179">
        <v>42739.0</v>
      </c>
      <c r="B30" s="166">
        <v>3280.0</v>
      </c>
      <c r="C30" s="166">
        <v>3330.0</v>
      </c>
      <c r="D30" s="166">
        <v>3120.0</v>
      </c>
      <c r="E30" s="166">
        <v>3170.0</v>
      </c>
      <c r="F30" s="228">
        <v>2341.24</v>
      </c>
      <c r="G30" s="166">
        <v>5301.183</v>
      </c>
      <c r="H30" s="181">
        <f t="shared" ref="H30:I30" si="124">(F30-F29)/F29</f>
        <v>-0.0335366785</v>
      </c>
      <c r="I30" s="181">
        <f t="shared" si="124"/>
        <v>0.004778646433</v>
      </c>
      <c r="J30" s="181">
        <f t="shared" si="96"/>
        <v>0.0237560021</v>
      </c>
      <c r="K30" s="181">
        <f t="shared" si="97"/>
        <v>-0.05729268059</v>
      </c>
      <c r="L30" s="166">
        <v>2.56653E7</v>
      </c>
      <c r="M30" s="166">
        <v>9.740399289E9</v>
      </c>
      <c r="N30" s="7">
        <f t="shared" si="2"/>
        <v>0.002634933049</v>
      </c>
      <c r="P30" s="179">
        <v>43103.0</v>
      </c>
      <c r="Q30" s="166">
        <v>2360.0</v>
      </c>
      <c r="R30" s="166">
        <v>2360.0</v>
      </c>
      <c r="S30" s="166">
        <v>2300.0</v>
      </c>
      <c r="T30" s="166">
        <v>2320.0</v>
      </c>
      <c r="U30" s="180">
        <v>1792.03</v>
      </c>
      <c r="V30" s="166">
        <v>6251.479</v>
      </c>
      <c r="W30" s="181">
        <f t="shared" ref="W30:X30" si="125">(U30-U29)/U29</f>
        <v>-0.01694911535</v>
      </c>
      <c r="X30" s="181">
        <f t="shared" si="125"/>
        <v>-0.01384377744</v>
      </c>
      <c r="Y30" s="181">
        <f t="shared" si="99"/>
        <v>0.004541614595</v>
      </c>
      <c r="Z30" s="181">
        <f t="shared" si="100"/>
        <v>-0.02149072995</v>
      </c>
      <c r="AA30" s="166">
        <v>8772300.0</v>
      </c>
      <c r="AB30" s="166">
        <v>9.740399289E9</v>
      </c>
      <c r="AC30" s="7">
        <f t="shared" si="4"/>
        <v>0.000900609897</v>
      </c>
      <c r="AE30" s="179">
        <v>43468.0</v>
      </c>
      <c r="AF30" s="166">
        <v>2060.0</v>
      </c>
      <c r="AG30" s="166">
        <v>2090.0</v>
      </c>
      <c r="AH30" s="166">
        <v>2060.0</v>
      </c>
      <c r="AI30" s="166">
        <v>2080.0</v>
      </c>
      <c r="AJ30" s="228">
        <v>1671.714</v>
      </c>
      <c r="AK30" s="166">
        <v>6221.01</v>
      </c>
      <c r="AL30" s="181">
        <f t="shared" ref="AL30:AM30" si="126">(AJ30-AJ29)/AJ29</f>
        <v>0.01463398646</v>
      </c>
      <c r="AM30" s="181">
        <f t="shared" si="126"/>
        <v>0.006444567578</v>
      </c>
      <c r="AN30" s="181">
        <f t="shared" si="102"/>
        <v>0.00414852123</v>
      </c>
      <c r="AO30" s="181">
        <f t="shared" si="103"/>
        <v>0.01048546523</v>
      </c>
      <c r="AP30" s="166">
        <v>8998300.0</v>
      </c>
      <c r="AQ30" s="166">
        <v>9.740399289E9</v>
      </c>
      <c r="AR30" s="7">
        <f t="shared" si="6"/>
        <v>0.0009238122312</v>
      </c>
      <c r="AT30" s="179">
        <v>43833.0</v>
      </c>
      <c r="AU30" s="166">
        <v>1180.0</v>
      </c>
      <c r="AV30" s="166">
        <v>1220.0</v>
      </c>
      <c r="AW30" s="166">
        <v>1175.0</v>
      </c>
      <c r="AX30" s="166">
        <v>1205.0</v>
      </c>
      <c r="AY30" s="229">
        <v>1016.688</v>
      </c>
      <c r="AZ30" s="166">
        <v>6323.466</v>
      </c>
      <c r="BA30" s="181">
        <f t="shared" ref="BA30:BB30" si="127">(AY30-AY29)/AY29</f>
        <v>0.02553229305</v>
      </c>
      <c r="BB30" s="181">
        <f t="shared" si="127"/>
        <v>0.006347495162</v>
      </c>
      <c r="BC30" s="181">
        <f t="shared" si="105"/>
        <v>-0.01074208469</v>
      </c>
      <c r="BD30" s="181">
        <f t="shared" si="106"/>
        <v>0.03627437773</v>
      </c>
      <c r="BE30" s="166">
        <v>1.19117E7</v>
      </c>
      <c r="BF30" s="166">
        <v>9.740399289E9</v>
      </c>
      <c r="BG30" s="166">
        <f t="shared" si="8"/>
        <v>0.001222917013</v>
      </c>
      <c r="BH30" s="188">
        <f t="shared" si="14"/>
        <v>-0.002579878584</v>
      </c>
      <c r="BI30" s="215">
        <f t="shared" si="107"/>
        <v>-0.008005891893</v>
      </c>
      <c r="BJ30" s="166">
        <f t="shared" si="9"/>
        <v>0.001420568048</v>
      </c>
    </row>
    <row r="31">
      <c r="A31" s="179">
        <v>42740.0</v>
      </c>
      <c r="B31" s="166">
        <v>3200.0</v>
      </c>
      <c r="C31" s="166">
        <v>3210.0</v>
      </c>
      <c r="D31" s="166">
        <v>2850.0</v>
      </c>
      <c r="E31" s="166">
        <v>2850.0</v>
      </c>
      <c r="F31" s="228">
        <v>2104.9</v>
      </c>
      <c r="G31" s="166">
        <v>5325.504</v>
      </c>
      <c r="H31" s="181">
        <f t="shared" ref="H31:I31" si="128">(F31-F30)/F30</f>
        <v>-0.100946507</v>
      </c>
      <c r="I31" s="181">
        <f t="shared" si="128"/>
        <v>0.004587843883</v>
      </c>
      <c r="J31" s="181">
        <f t="shared" si="96"/>
        <v>0.02373975125</v>
      </c>
      <c r="K31" s="181">
        <f t="shared" si="97"/>
        <v>-0.1246862582</v>
      </c>
      <c r="L31" s="166">
        <v>4.18792E7</v>
      </c>
      <c r="M31" s="166">
        <v>9.740399289E9</v>
      </c>
      <c r="N31" s="7">
        <f t="shared" si="2"/>
        <v>0.004299536267</v>
      </c>
      <c r="P31" s="179">
        <v>43104.0</v>
      </c>
      <c r="Q31" s="166">
        <v>2320.0</v>
      </c>
      <c r="R31" s="166">
        <v>2330.0</v>
      </c>
      <c r="S31" s="166">
        <v>2300.0</v>
      </c>
      <c r="T31" s="166">
        <v>2330.0</v>
      </c>
      <c r="U31" s="180">
        <v>1799.754</v>
      </c>
      <c r="V31" s="166">
        <v>6292.321</v>
      </c>
      <c r="W31" s="181">
        <f t="shared" ref="W31:X31" si="129">(U31-U30)/U30</f>
        <v>0.0043101957</v>
      </c>
      <c r="X31" s="181">
        <f t="shared" si="129"/>
        <v>0.00653317399</v>
      </c>
      <c r="Y31" s="181">
        <f t="shared" si="99"/>
        <v>-0.003512171688</v>
      </c>
      <c r="Z31" s="181">
        <f t="shared" si="100"/>
        <v>0.007822367388</v>
      </c>
      <c r="AA31" s="166">
        <v>7794600.0</v>
      </c>
      <c r="AB31" s="166">
        <v>9.740399289E9</v>
      </c>
      <c r="AC31" s="7">
        <f t="shared" si="4"/>
        <v>0.000800234135</v>
      </c>
      <c r="AE31" s="179">
        <v>43469.0</v>
      </c>
      <c r="AF31" s="166">
        <v>2080.0</v>
      </c>
      <c r="AG31" s="166">
        <v>2130.0</v>
      </c>
      <c r="AH31" s="166">
        <v>2060.0</v>
      </c>
      <c r="AI31" s="166">
        <v>2120.0</v>
      </c>
      <c r="AJ31" s="228">
        <v>1703.863</v>
      </c>
      <c r="AK31" s="166">
        <v>6274.54</v>
      </c>
      <c r="AL31" s="181">
        <f t="shared" ref="AL31:AM31" si="130">(AJ31-AJ30)/AJ30</f>
        <v>0.01923116035</v>
      </c>
      <c r="AM31" s="181">
        <f t="shared" si="130"/>
        <v>0.008604712097</v>
      </c>
      <c r="AN31" s="181">
        <f t="shared" si="102"/>
        <v>0.004590056796</v>
      </c>
      <c r="AO31" s="181">
        <f t="shared" si="103"/>
        <v>0.01464110356</v>
      </c>
      <c r="AP31" s="166">
        <v>1.33194E7</v>
      </c>
      <c r="AQ31" s="166">
        <v>9.740399289E9</v>
      </c>
      <c r="AR31" s="7">
        <f t="shared" si="6"/>
        <v>0.001367438809</v>
      </c>
      <c r="AT31" s="179">
        <v>43836.0</v>
      </c>
      <c r="AU31" s="166">
        <v>1215.0</v>
      </c>
      <c r="AV31" s="166">
        <v>1275.0</v>
      </c>
      <c r="AW31" s="166">
        <v>1195.0</v>
      </c>
      <c r="AX31" s="166">
        <v>1270.0</v>
      </c>
      <c r="AY31" s="229">
        <v>1071.53</v>
      </c>
      <c r="AZ31" s="166">
        <v>6257.403</v>
      </c>
      <c r="BA31" s="181">
        <f t="shared" ref="BA31:BB31" si="131">(AY31-AY30)/AY30</f>
        <v>0.05394181893</v>
      </c>
      <c r="BB31" s="181">
        <f t="shared" si="131"/>
        <v>-0.01044727686</v>
      </c>
      <c r="BC31" s="181">
        <f t="shared" si="105"/>
        <v>-0.004095385711</v>
      </c>
      <c r="BD31" s="181">
        <f t="shared" si="106"/>
        <v>0.05803720464</v>
      </c>
      <c r="BE31" s="166">
        <v>2.14221E7</v>
      </c>
      <c r="BF31" s="166">
        <v>9.740399289E9</v>
      </c>
      <c r="BG31" s="166">
        <f t="shared" si="8"/>
        <v>0.002199304091</v>
      </c>
      <c r="BH31" s="188">
        <f t="shared" si="14"/>
        <v>-0.005865833</v>
      </c>
      <c r="BI31" s="215">
        <f t="shared" si="107"/>
        <v>-0.01104639566</v>
      </c>
      <c r="BJ31" s="166">
        <f t="shared" si="9"/>
        <v>0.002166628325</v>
      </c>
    </row>
    <row r="32">
      <c r="A32" s="179">
        <v>42741.0</v>
      </c>
      <c r="B32" s="166">
        <v>2850.0</v>
      </c>
      <c r="C32" s="166">
        <v>3000.0</v>
      </c>
      <c r="D32" s="166">
        <v>2800.0</v>
      </c>
      <c r="E32" s="166">
        <v>2910.0</v>
      </c>
      <c r="F32" s="228">
        <v>2149.214</v>
      </c>
      <c r="G32" s="166">
        <v>5347.022</v>
      </c>
      <c r="H32" s="181">
        <f t="shared" ref="H32:I32" si="132">(F32-F31)/F31</f>
        <v>0.0210527816</v>
      </c>
      <c r="I32" s="181">
        <f t="shared" si="132"/>
        <v>0.004040556537</v>
      </c>
      <c r="J32" s="181">
        <f t="shared" si="96"/>
        <v>0.02369313824</v>
      </c>
      <c r="K32" s="181">
        <f t="shared" si="97"/>
        <v>-0.002640356636</v>
      </c>
      <c r="L32" s="166">
        <v>1.56517E7</v>
      </c>
      <c r="M32" s="166">
        <v>9.740399289E9</v>
      </c>
      <c r="N32" s="7">
        <f t="shared" si="2"/>
        <v>0.001606884845</v>
      </c>
      <c r="P32" s="179">
        <v>43105.0</v>
      </c>
      <c r="Q32" s="166">
        <v>2330.0</v>
      </c>
      <c r="R32" s="166">
        <v>2350.0</v>
      </c>
      <c r="S32" s="166">
        <v>2270.0</v>
      </c>
      <c r="T32" s="166">
        <v>2290.0</v>
      </c>
      <c r="U32" s="180">
        <v>1768.857</v>
      </c>
      <c r="V32" s="166">
        <v>6353.738</v>
      </c>
      <c r="W32" s="181">
        <f t="shared" ref="W32:X32" si="133">(U32-U31)/U31</f>
        <v>-0.0171673462</v>
      </c>
      <c r="X32" s="181">
        <f t="shared" si="133"/>
        <v>0.009760627279</v>
      </c>
      <c r="Y32" s="181">
        <f t="shared" si="99"/>
        <v>-0.004787790326</v>
      </c>
      <c r="Z32" s="181">
        <f t="shared" si="100"/>
        <v>-0.01237955588</v>
      </c>
      <c r="AA32" s="166">
        <v>1.248E7</v>
      </c>
      <c r="AB32" s="166">
        <v>9.740399289E9</v>
      </c>
      <c r="AC32" s="7">
        <f t="shared" si="4"/>
        <v>0.001281261643</v>
      </c>
      <c r="AE32" s="179">
        <v>43472.0</v>
      </c>
      <c r="AF32" s="166">
        <v>2130.0</v>
      </c>
      <c r="AG32" s="166">
        <v>2140.0</v>
      </c>
      <c r="AH32" s="166">
        <v>2060.0</v>
      </c>
      <c r="AI32" s="166">
        <v>2080.0</v>
      </c>
      <c r="AJ32" s="228">
        <v>1671.714</v>
      </c>
      <c r="AK32" s="166">
        <v>6287.224</v>
      </c>
      <c r="AL32" s="181">
        <f t="shared" ref="AL32:AM32" si="134">(AJ32-AJ31)/AJ31</f>
        <v>-0.01886830103</v>
      </c>
      <c r="AM32" s="181">
        <f t="shared" si="134"/>
        <v>0.002021502772</v>
      </c>
      <c r="AN32" s="181">
        <f t="shared" si="102"/>
        <v>0.0009307940275</v>
      </c>
      <c r="AO32" s="181">
        <f t="shared" si="103"/>
        <v>-0.01979909506</v>
      </c>
      <c r="AP32" s="166">
        <v>1.4377E7</v>
      </c>
      <c r="AQ32" s="166">
        <v>9.740399289E9</v>
      </c>
      <c r="AR32" s="7">
        <f t="shared" si="6"/>
        <v>0.00147601752</v>
      </c>
      <c r="AT32" s="179">
        <v>43837.0</v>
      </c>
      <c r="AU32" s="166">
        <v>1270.0</v>
      </c>
      <c r="AV32" s="166">
        <v>1285.0</v>
      </c>
      <c r="AW32" s="166">
        <v>1230.0</v>
      </c>
      <c r="AX32" s="166">
        <v>1230.0</v>
      </c>
      <c r="AY32" s="229">
        <v>1037.781</v>
      </c>
      <c r="AZ32" s="166">
        <v>6279.346</v>
      </c>
      <c r="BA32" s="181">
        <f t="shared" ref="BA32:BB32" si="135">(AY32-AY31)/AY31</f>
        <v>-0.03149608504</v>
      </c>
      <c r="BB32" s="181">
        <f t="shared" si="135"/>
        <v>0.003506726353</v>
      </c>
      <c r="BC32" s="181">
        <f t="shared" si="105"/>
        <v>-0.009617822021</v>
      </c>
      <c r="BD32" s="181">
        <f t="shared" si="106"/>
        <v>-0.02187826302</v>
      </c>
      <c r="BE32" s="166">
        <v>1.26491E7</v>
      </c>
      <c r="BF32" s="166">
        <v>9.740399289E9</v>
      </c>
      <c r="BG32" s="166">
        <f t="shared" si="8"/>
        <v>0.001298622328</v>
      </c>
      <c r="BH32" s="188">
        <f t="shared" si="14"/>
        <v>-0.01161973767</v>
      </c>
      <c r="BI32" s="215">
        <f t="shared" si="107"/>
        <v>-0.01417431765</v>
      </c>
      <c r="BJ32" s="166">
        <f t="shared" si="9"/>
        <v>0.001415696584</v>
      </c>
    </row>
    <row r="33">
      <c r="A33" s="179">
        <v>42744.0</v>
      </c>
      <c r="B33" s="166">
        <v>2910.0</v>
      </c>
      <c r="C33" s="166">
        <v>2960.0</v>
      </c>
      <c r="D33" s="166">
        <v>2810.0</v>
      </c>
      <c r="E33" s="166">
        <v>2810.0</v>
      </c>
      <c r="F33" s="228">
        <v>2075.358</v>
      </c>
      <c r="G33" s="166">
        <v>5316.364</v>
      </c>
      <c r="H33" s="181">
        <f t="shared" ref="H33:I33" si="136">(F33-F32)/F32</f>
        <v>-0.03436419082</v>
      </c>
      <c r="I33" s="181">
        <f t="shared" si="136"/>
        <v>-0.005733658848</v>
      </c>
      <c r="J33" s="181">
        <f t="shared" si="96"/>
        <v>0.02286065854</v>
      </c>
      <c r="K33" s="181">
        <f t="shared" si="97"/>
        <v>-0.05722484936</v>
      </c>
      <c r="L33" s="166">
        <v>8510500.0</v>
      </c>
      <c r="M33" s="166">
        <v>9.740399289E9</v>
      </c>
      <c r="N33" s="7">
        <f t="shared" si="2"/>
        <v>0.0008737321487</v>
      </c>
      <c r="P33" s="179">
        <v>43108.0</v>
      </c>
      <c r="Q33" s="166">
        <v>2300.0</v>
      </c>
      <c r="R33" s="166">
        <v>2320.0</v>
      </c>
      <c r="S33" s="166">
        <v>2280.0</v>
      </c>
      <c r="T33" s="166">
        <v>2280.0</v>
      </c>
      <c r="U33" s="180">
        <v>1761.132</v>
      </c>
      <c r="V33" s="166">
        <v>6385.404</v>
      </c>
      <c r="W33" s="181">
        <f t="shared" ref="W33:X33" si="137">(U33-U32)/U32</f>
        <v>-0.004367226972</v>
      </c>
      <c r="X33" s="181">
        <f t="shared" si="137"/>
        <v>0.00498383786</v>
      </c>
      <c r="Y33" s="181">
        <f t="shared" si="99"/>
        <v>-0.002899812076</v>
      </c>
      <c r="Z33" s="181">
        <f t="shared" si="100"/>
        <v>-0.001467414896</v>
      </c>
      <c r="AA33" s="166">
        <v>9144100.0</v>
      </c>
      <c r="AB33" s="166">
        <v>9.740399289E9</v>
      </c>
      <c r="AC33" s="7">
        <f t="shared" si="4"/>
        <v>0.0009387808168</v>
      </c>
      <c r="AE33" s="179">
        <v>43473.0</v>
      </c>
      <c r="AF33" s="166">
        <v>2080.0</v>
      </c>
      <c r="AG33" s="166">
        <v>2110.0</v>
      </c>
      <c r="AH33" s="166">
        <v>2070.0</v>
      </c>
      <c r="AI33" s="166">
        <v>2070.0</v>
      </c>
      <c r="AJ33" s="228">
        <v>1663.677</v>
      </c>
      <c r="AK33" s="166">
        <v>6262.847</v>
      </c>
      <c r="AL33" s="181">
        <f t="shared" ref="AL33:AM33" si="138">(AJ33-AJ32)/AJ32</f>
        <v>-0.004807640541</v>
      </c>
      <c r="AM33" s="181">
        <f t="shared" si="138"/>
        <v>-0.003877227851</v>
      </c>
      <c r="AN33" s="181">
        <f t="shared" si="102"/>
        <v>0.002281250164</v>
      </c>
      <c r="AO33" s="181">
        <f t="shared" si="103"/>
        <v>-0.007088890706</v>
      </c>
      <c r="AP33" s="166">
        <v>1.42924E7</v>
      </c>
      <c r="AQ33" s="166">
        <v>9.740399289E9</v>
      </c>
      <c r="AR33" s="7">
        <f t="shared" si="6"/>
        <v>0.001467332044</v>
      </c>
      <c r="AT33" s="179">
        <v>43838.0</v>
      </c>
      <c r="AU33" s="166">
        <v>1230.0</v>
      </c>
      <c r="AV33" s="166">
        <v>1230.0</v>
      </c>
      <c r="AW33" s="166">
        <v>1185.0</v>
      </c>
      <c r="AX33" s="166">
        <v>1190.0</v>
      </c>
      <c r="AY33" s="229">
        <v>1004.032</v>
      </c>
      <c r="AZ33" s="166">
        <v>6225.686</v>
      </c>
      <c r="BA33" s="181">
        <f t="shared" ref="BA33:BB33" si="139">(AY33-AY32)/AY32</f>
        <v>-0.03252034871</v>
      </c>
      <c r="BB33" s="181">
        <f t="shared" si="139"/>
        <v>-0.008545475914</v>
      </c>
      <c r="BC33" s="181">
        <f t="shared" si="105"/>
        <v>-0.004848042452</v>
      </c>
      <c r="BD33" s="181">
        <f t="shared" si="106"/>
        <v>-0.02767230625</v>
      </c>
      <c r="BE33" s="166">
        <v>8205100.0</v>
      </c>
      <c r="BF33" s="166">
        <v>9.740399289E9</v>
      </c>
      <c r="BG33" s="166">
        <f t="shared" si="8"/>
        <v>0.0008423781979</v>
      </c>
      <c r="BH33" s="188">
        <f t="shared" si="14"/>
        <v>-0.01901485176</v>
      </c>
      <c r="BI33" s="215">
        <f t="shared" si="107"/>
        <v>-0.0233633653</v>
      </c>
      <c r="BJ33" s="166">
        <f t="shared" si="9"/>
        <v>0.001030555802</v>
      </c>
    </row>
    <row r="34">
      <c r="A34" s="179">
        <v>42745.0</v>
      </c>
      <c r="B34" s="166">
        <v>2810.0</v>
      </c>
      <c r="C34" s="166">
        <v>2960.0</v>
      </c>
      <c r="D34" s="166">
        <v>2770.0</v>
      </c>
      <c r="E34" s="166">
        <v>2880.0</v>
      </c>
      <c r="F34" s="228">
        <v>2127.057</v>
      </c>
      <c r="G34" s="166">
        <v>5309.924</v>
      </c>
      <c r="H34" s="181">
        <f t="shared" ref="H34:I34" si="140">(F34-F33)/F33</f>
        <v>0.02491088285</v>
      </c>
      <c r="I34" s="181">
        <f t="shared" si="140"/>
        <v>-0.001211354226</v>
      </c>
      <c r="J34" s="181">
        <f t="shared" si="96"/>
        <v>0.02324582775</v>
      </c>
      <c r="K34" s="181">
        <f t="shared" si="97"/>
        <v>0.001665055096</v>
      </c>
      <c r="L34" s="166">
        <v>2.42271E7</v>
      </c>
      <c r="M34" s="166">
        <v>9.740399289E9</v>
      </c>
      <c r="N34" s="7">
        <f t="shared" si="2"/>
        <v>0.002487279965</v>
      </c>
      <c r="P34" s="179">
        <v>43109.0</v>
      </c>
      <c r="Q34" s="166">
        <v>2280.0</v>
      </c>
      <c r="R34" s="166">
        <v>2320.0</v>
      </c>
      <c r="S34" s="166">
        <v>2250.0</v>
      </c>
      <c r="T34" s="166">
        <v>2260.0</v>
      </c>
      <c r="U34" s="180">
        <v>1745.684</v>
      </c>
      <c r="V34" s="166">
        <v>6373.144</v>
      </c>
      <c r="W34" s="181">
        <f t="shared" ref="W34:X34" si="141">(U34-U33)/U33</f>
        <v>-0.008771630974</v>
      </c>
      <c r="X34" s="181">
        <f t="shared" si="141"/>
        <v>-0.001920003809</v>
      </c>
      <c r="Y34" s="181">
        <f t="shared" si="99"/>
        <v>-0.0001711376947</v>
      </c>
      <c r="Z34" s="181">
        <f t="shared" si="100"/>
        <v>-0.008600493279</v>
      </c>
      <c r="AA34" s="166">
        <v>9828200.0</v>
      </c>
      <c r="AB34" s="166">
        <v>9.740399289E9</v>
      </c>
      <c r="AC34" s="7">
        <f t="shared" si="4"/>
        <v>0.001009014077</v>
      </c>
      <c r="AE34" s="179">
        <v>43474.0</v>
      </c>
      <c r="AF34" s="166">
        <v>2080.0</v>
      </c>
      <c r="AG34" s="166">
        <v>2120.0</v>
      </c>
      <c r="AH34" s="166">
        <v>2050.0</v>
      </c>
      <c r="AI34" s="166">
        <v>2120.0</v>
      </c>
      <c r="AJ34" s="228">
        <v>1703.863</v>
      </c>
      <c r="AK34" s="166">
        <v>6272.238</v>
      </c>
      <c r="AL34" s="181">
        <f t="shared" ref="AL34:AM34" si="142">(AJ34-AJ33)/AJ33</f>
        <v>0.02415492911</v>
      </c>
      <c r="AM34" s="181">
        <f t="shared" si="142"/>
        <v>0.001499477793</v>
      </c>
      <c r="AN34" s="181">
        <f t="shared" si="102"/>
        <v>0.005062960167</v>
      </c>
      <c r="AO34" s="181">
        <f t="shared" si="103"/>
        <v>0.01909196895</v>
      </c>
      <c r="AP34" s="166">
        <v>1.39054E7</v>
      </c>
      <c r="AQ34" s="166">
        <v>9.740399289E9</v>
      </c>
      <c r="AR34" s="7">
        <f t="shared" si="6"/>
        <v>0.001427600613</v>
      </c>
      <c r="AT34" s="179">
        <v>43839.0</v>
      </c>
      <c r="AU34" s="166">
        <v>1190.0</v>
      </c>
      <c r="AV34" s="166">
        <v>1225.0</v>
      </c>
      <c r="AW34" s="166">
        <v>1185.0</v>
      </c>
      <c r="AX34" s="166">
        <v>1195.0</v>
      </c>
      <c r="AY34" s="229">
        <v>1008.25</v>
      </c>
      <c r="AZ34" s="166">
        <v>6274.493</v>
      </c>
      <c r="BA34" s="181">
        <f t="shared" ref="BA34:BB34" si="143">(AY34-AY33)/AY33</f>
        <v>0.004201061321</v>
      </c>
      <c r="BB34" s="181">
        <f t="shared" si="143"/>
        <v>0.007839617996</v>
      </c>
      <c r="BC34" s="181">
        <f t="shared" si="105"/>
        <v>-0.01133260722</v>
      </c>
      <c r="BD34" s="181">
        <f t="shared" si="106"/>
        <v>0.01553366854</v>
      </c>
      <c r="BE34" s="166">
        <v>7919400.0</v>
      </c>
      <c r="BF34" s="166">
        <v>9.740399289E9</v>
      </c>
      <c r="BG34" s="166">
        <f t="shared" si="8"/>
        <v>0.0008130467515</v>
      </c>
      <c r="BH34" s="200">
        <f t="shared" si="14"/>
        <v>0.01112381058</v>
      </c>
      <c r="BI34" s="215">
        <f t="shared" si="107"/>
        <v>0.006922549825</v>
      </c>
      <c r="BJ34" s="166">
        <f t="shared" si="9"/>
        <v>0.001434235352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>
        <f t="shared" ref="F37:F47" si="148">A24</f>
        <v>42727</v>
      </c>
      <c r="G37" s="161">
        <f t="shared" ref="G37:J37" si="144">H24</f>
        <v>0.06375854021</v>
      </c>
      <c r="H37" s="161">
        <f t="shared" si="144"/>
        <v>-0.003007414429</v>
      </c>
      <c r="I37" s="161">
        <f t="shared" si="144"/>
        <v>0.02309285551</v>
      </c>
      <c r="J37" s="161">
        <f t="shared" si="144"/>
        <v>0.0406656847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>
        <f t="shared" ref="U37:U47" si="150">P24</f>
        <v>43094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-0.00093</v>
      </c>
      <c r="Y37" s="161">
        <f t="shared" si="145"/>
        <v>0.00093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>
        <f t="shared" ref="AJ37:AJ47" si="152">AE24</f>
        <v>43459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0.002743</v>
      </c>
      <c r="AN37" s="161">
        <f t="shared" si="146"/>
        <v>-0.002743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>
        <f t="shared" ref="AY37:AY47" si="154">AT24</f>
        <v>43819</v>
      </c>
      <c r="AZ37" s="161">
        <f t="shared" ref="AZ37:BC37" si="147">BA24</f>
        <v>-0.01428614967</v>
      </c>
      <c r="BA37" s="161">
        <f t="shared" si="147"/>
        <v>0.005510781721</v>
      </c>
      <c r="BB37" s="161">
        <f t="shared" si="147"/>
        <v>-0.01041094697</v>
      </c>
      <c r="BC37" s="161">
        <f t="shared" si="147"/>
        <v>-0.003875202699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>
        <f t="shared" si="148"/>
        <v>42731</v>
      </c>
      <c r="G38" s="161">
        <f t="shared" ref="G38:J38" si="149">H25</f>
        <v>0.04100946507</v>
      </c>
      <c r="H38" s="161">
        <f t="shared" si="149"/>
        <v>0.01496707046</v>
      </c>
      <c r="I38" s="161">
        <f t="shared" si="149"/>
        <v>0.02462376036</v>
      </c>
      <c r="J38" s="161">
        <f t="shared" si="149"/>
        <v>0.01638570471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>
        <f t="shared" si="150"/>
        <v>43095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-0.004497508456</v>
      </c>
      <c r="Y38" s="161">
        <f t="shared" si="151"/>
        <v>0.004497508456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>
        <f t="shared" si="152"/>
        <v>43460</v>
      </c>
      <c r="AK38" s="161">
        <f t="shared" ref="AK38:AN38" si="153">AL25</f>
        <v>-0.01477816208</v>
      </c>
      <c r="AL38" s="161">
        <f t="shared" si="153"/>
        <v>0</v>
      </c>
      <c r="AM38" s="161">
        <f t="shared" si="153"/>
        <v>0.001323631423</v>
      </c>
      <c r="AN38" s="161">
        <f t="shared" si="153"/>
        <v>-0.0161017935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>
        <f t="shared" si="154"/>
        <v>43822</v>
      </c>
      <c r="AZ38" s="161">
        <f t="shared" ref="AZ38:BC38" si="155">BA25</f>
        <v>-0.01811585801</v>
      </c>
      <c r="BA38" s="161">
        <f t="shared" si="155"/>
        <v>0.00342723187</v>
      </c>
      <c r="BB38" s="161">
        <f t="shared" si="155"/>
        <v>-0.009586361285</v>
      </c>
      <c r="BC38" s="161">
        <f t="shared" si="155"/>
        <v>-0.008529496726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>
        <f t="shared" si="148"/>
        <v>42732</v>
      </c>
      <c r="G39" s="161">
        <f t="shared" ref="G39:J39" si="156">H26</f>
        <v>0.03030296814</v>
      </c>
      <c r="H39" s="161">
        <f t="shared" si="156"/>
        <v>0.02086850087</v>
      </c>
      <c r="I39" s="161">
        <f t="shared" si="156"/>
        <v>0.02512639109</v>
      </c>
      <c r="J39" s="161">
        <f t="shared" si="156"/>
        <v>0.005176577049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>
        <f t="shared" si="150"/>
        <v>43096</v>
      </c>
      <c r="V39" s="161">
        <f t="shared" ref="V39:Y39" si="157">W26</f>
        <v>0</v>
      </c>
      <c r="W39" s="161">
        <f t="shared" si="157"/>
        <v>0</v>
      </c>
      <c r="X39" s="161">
        <f t="shared" si="157"/>
        <v>-0.00093</v>
      </c>
      <c r="Y39" s="161">
        <f t="shared" si="157"/>
        <v>0.00093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>
        <f t="shared" si="152"/>
        <v>43461</v>
      </c>
      <c r="AK39" s="161">
        <f t="shared" ref="AK39:AN39" si="158">AL26</f>
        <v>-0.002500283063</v>
      </c>
      <c r="AL39" s="161">
        <f t="shared" si="158"/>
        <v>0.01024715031</v>
      </c>
      <c r="AM39" s="161">
        <f t="shared" si="158"/>
        <v>0.002502860313</v>
      </c>
      <c r="AN39" s="161">
        <f t="shared" si="158"/>
        <v>-0.005003143376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>
        <f t="shared" si="154"/>
        <v>43825</v>
      </c>
      <c r="AZ39" s="161">
        <f t="shared" ref="AZ39:BC39" si="159">BA26</f>
        <v>-0.02582996136</v>
      </c>
      <c r="BA39" s="161">
        <f t="shared" si="159"/>
        <v>0.002146082009</v>
      </c>
      <c r="BB39" s="161">
        <f t="shared" si="159"/>
        <v>-0.009079333416</v>
      </c>
      <c r="BC39" s="161">
        <f t="shared" si="159"/>
        <v>-0.01675062794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>
        <f t="shared" si="148"/>
        <v>42733</v>
      </c>
      <c r="G40" s="161">
        <f t="shared" ref="G40:J40" si="160">H27</f>
        <v>-0.01470585307</v>
      </c>
      <c r="H40" s="161">
        <f t="shared" si="160"/>
        <v>0.01787541667</v>
      </c>
      <c r="I40" s="161">
        <f t="shared" si="160"/>
        <v>0.02487146711</v>
      </c>
      <c r="J40" s="161">
        <f t="shared" si="160"/>
        <v>-0.03957732018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>
        <f t="shared" si="150"/>
        <v>43097</v>
      </c>
      <c r="V40" s="161">
        <f t="shared" ref="V40:Y40" si="161">W27</f>
        <v>0.004444291008</v>
      </c>
      <c r="W40" s="161">
        <f t="shared" si="161"/>
        <v>0.005875423061</v>
      </c>
      <c r="X40" s="161">
        <f t="shared" si="161"/>
        <v>-0.003252202211</v>
      </c>
      <c r="Y40" s="161">
        <f t="shared" si="161"/>
        <v>0.007696493219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>
        <f t="shared" si="152"/>
        <v>43462</v>
      </c>
      <c r="AK40" s="161">
        <f t="shared" ref="AK40:AN40" si="162">AL27</f>
        <v>0.02756893325</v>
      </c>
      <c r="AL40" s="161">
        <f t="shared" si="162"/>
        <v>0.0006227139895</v>
      </c>
      <c r="AM40" s="161">
        <f t="shared" si="162"/>
        <v>0.005390858194</v>
      </c>
      <c r="AN40" s="161">
        <f t="shared" si="162"/>
        <v>0.02217807505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>
        <f t="shared" si="154"/>
        <v>43826</v>
      </c>
      <c r="AZ40" s="161">
        <f t="shared" ref="AZ40:BC40" si="163">BA27</f>
        <v>-0.05303057512</v>
      </c>
      <c r="BA40" s="161">
        <f t="shared" si="163"/>
        <v>0.001562004753</v>
      </c>
      <c r="BB40" s="161">
        <f t="shared" si="163"/>
        <v>-0.008848179001</v>
      </c>
      <c r="BC40" s="161">
        <f t="shared" si="163"/>
        <v>-0.04418239612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>
        <f t="shared" si="148"/>
        <v>42734</v>
      </c>
      <c r="G41" s="161">
        <f t="shared" ref="G41:J41" si="164">H28</f>
        <v>0.01194011271</v>
      </c>
      <c r="H41" s="161">
        <f t="shared" si="164"/>
        <v>-0.00110418239</v>
      </c>
      <c r="I41" s="161">
        <f t="shared" si="164"/>
        <v>0.02325495568</v>
      </c>
      <c r="J41" s="161">
        <f t="shared" si="164"/>
        <v>-0.01131484297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>
        <f t="shared" si="150"/>
        <v>43098</v>
      </c>
      <c r="V41" s="161">
        <f t="shared" ref="V41:Y41" si="165">W28</f>
        <v>0.06194706488</v>
      </c>
      <c r="W41" s="161">
        <f t="shared" si="165"/>
        <v>0.006589752434</v>
      </c>
      <c r="X41" s="161">
        <f t="shared" si="165"/>
        <v>-0.003534533752</v>
      </c>
      <c r="Y41" s="161">
        <f t="shared" si="165"/>
        <v>0.06548159863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>
        <f t="shared" si="152"/>
        <v>43465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0.002743</v>
      </c>
      <c r="AN41" s="161">
        <f t="shared" si="166"/>
        <v>-0.002743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>
        <f t="shared" si="154"/>
        <v>43829</v>
      </c>
      <c r="AZ41" s="161">
        <f t="shared" ref="AZ41:BC41" si="167">BA28</f>
        <v>-0.05199984829</v>
      </c>
      <c r="BA41" s="161">
        <f t="shared" si="167"/>
        <v>-0.004704301288</v>
      </c>
      <c r="BB41" s="161">
        <f t="shared" si="167"/>
        <v>-0.006368225722</v>
      </c>
      <c r="BC41" s="161">
        <f t="shared" si="167"/>
        <v>-0.04563162257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42738</v>
      </c>
      <c r="G42" s="161">
        <f t="shared" ref="G42:J42" si="168">H29</f>
        <v>-0.03244807832</v>
      </c>
      <c r="H42" s="161">
        <f t="shared" si="168"/>
        <v>-0.003915637459</v>
      </c>
      <c r="I42" s="161">
        <f t="shared" si="168"/>
        <v>0.02301550124</v>
      </c>
      <c r="J42" s="161">
        <f t="shared" si="168"/>
        <v>-0.05546357956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43102</v>
      </c>
      <c r="V42" s="161">
        <f t="shared" ref="V42:Y42" si="169">W29</f>
        <v>-0.0166666307</v>
      </c>
      <c r="W42" s="161">
        <f t="shared" si="169"/>
        <v>-0.002582897055</v>
      </c>
      <c r="X42" s="161">
        <f t="shared" si="169"/>
        <v>0.00009086423207</v>
      </c>
      <c r="Y42" s="161">
        <f t="shared" si="169"/>
        <v>-0.01675749494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43467</v>
      </c>
      <c r="AK42" s="161">
        <f t="shared" ref="AK42:AN42" si="170">AL29</f>
        <v>0</v>
      </c>
      <c r="AL42" s="161">
        <f t="shared" si="170"/>
        <v>-0.002150779611</v>
      </c>
      <c r="AM42" s="161">
        <f t="shared" si="170"/>
        <v>0.002743</v>
      </c>
      <c r="AN42" s="161">
        <f t="shared" si="170"/>
        <v>-0.002743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43832</v>
      </c>
      <c r="AZ42" s="161">
        <f t="shared" ref="AZ42:BC42" si="171">BA29</f>
        <v>-0.008438777207</v>
      </c>
      <c r="BA42" s="161">
        <f t="shared" si="171"/>
        <v>-0.002533201239</v>
      </c>
      <c r="BB42" s="161">
        <f t="shared" si="171"/>
        <v>-0.007227460278</v>
      </c>
      <c r="BC42" s="161">
        <f t="shared" si="171"/>
        <v>-0.00121131693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42739</v>
      </c>
      <c r="G43" s="161">
        <f t="shared" ref="G43:J43" si="172">H30</f>
        <v>-0.0335366785</v>
      </c>
      <c r="H43" s="161">
        <f t="shared" si="172"/>
        <v>0.004778646433</v>
      </c>
      <c r="I43" s="161">
        <f t="shared" si="172"/>
        <v>0.0237560021</v>
      </c>
      <c r="J43" s="161">
        <f t="shared" si="172"/>
        <v>-0.05729268059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43103</v>
      </c>
      <c r="V43" s="161">
        <f t="shared" ref="V43:Y43" si="173">W30</f>
        <v>-0.01694911535</v>
      </c>
      <c r="W43" s="161">
        <f t="shared" si="173"/>
        <v>-0.01384377744</v>
      </c>
      <c r="X43" s="161">
        <f t="shared" si="173"/>
        <v>0.004541614595</v>
      </c>
      <c r="Y43" s="161">
        <f t="shared" si="173"/>
        <v>-0.02149072995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43468</v>
      </c>
      <c r="AK43" s="161">
        <f t="shared" ref="AK43:AN43" si="174">AL30</f>
        <v>0.01463398646</v>
      </c>
      <c r="AL43" s="161">
        <f t="shared" si="174"/>
        <v>0.006444567578</v>
      </c>
      <c r="AM43" s="161">
        <f t="shared" si="174"/>
        <v>0.00414852123</v>
      </c>
      <c r="AN43" s="161">
        <f t="shared" si="174"/>
        <v>0.01048546523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43833</v>
      </c>
      <c r="AZ43" s="161">
        <f t="shared" ref="AZ43:BC43" si="175">BA30</f>
        <v>0.02553229305</v>
      </c>
      <c r="BA43" s="161">
        <f t="shared" si="175"/>
        <v>0.006347495162</v>
      </c>
      <c r="BB43" s="161">
        <f t="shared" si="175"/>
        <v>-0.01074208469</v>
      </c>
      <c r="BC43" s="161">
        <f t="shared" si="175"/>
        <v>0.03627437773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42740</v>
      </c>
      <c r="G44" s="161">
        <f t="shared" ref="G44:J44" si="176">H31</f>
        <v>-0.100946507</v>
      </c>
      <c r="H44" s="161">
        <f t="shared" si="176"/>
        <v>0.004587843883</v>
      </c>
      <c r="I44" s="161">
        <f t="shared" si="176"/>
        <v>0.02373975125</v>
      </c>
      <c r="J44" s="161">
        <f t="shared" si="176"/>
        <v>-0.1246862582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43104</v>
      </c>
      <c r="V44" s="161">
        <f t="shared" ref="V44:Y44" si="177">W31</f>
        <v>0.0043101957</v>
      </c>
      <c r="W44" s="161">
        <f t="shared" si="177"/>
        <v>0.00653317399</v>
      </c>
      <c r="X44" s="161">
        <f t="shared" si="177"/>
        <v>-0.003512171688</v>
      </c>
      <c r="Y44" s="161">
        <f t="shared" si="177"/>
        <v>0.007822367388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43469</v>
      </c>
      <c r="AK44" s="161">
        <f t="shared" ref="AK44:AN44" si="178">AL31</f>
        <v>0.01923116035</v>
      </c>
      <c r="AL44" s="161">
        <f t="shared" si="178"/>
        <v>0.008604712097</v>
      </c>
      <c r="AM44" s="161">
        <f t="shared" si="178"/>
        <v>0.004590056796</v>
      </c>
      <c r="AN44" s="161">
        <f t="shared" si="178"/>
        <v>0.01464110356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43836</v>
      </c>
      <c r="AZ44" s="161">
        <f t="shared" ref="AZ44:BC44" si="179">BA31</f>
        <v>0.05394181893</v>
      </c>
      <c r="BA44" s="161">
        <f t="shared" si="179"/>
        <v>-0.01044727686</v>
      </c>
      <c r="BB44" s="161">
        <f t="shared" si="179"/>
        <v>-0.004095385711</v>
      </c>
      <c r="BC44" s="161">
        <f t="shared" si="179"/>
        <v>0.05803720464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42741</v>
      </c>
      <c r="G45" s="161">
        <f t="shared" ref="G45:J45" si="180">H32</f>
        <v>0.0210527816</v>
      </c>
      <c r="H45" s="161">
        <f t="shared" si="180"/>
        <v>0.004040556537</v>
      </c>
      <c r="I45" s="161">
        <f t="shared" si="180"/>
        <v>0.02369313824</v>
      </c>
      <c r="J45" s="161">
        <f t="shared" si="180"/>
        <v>-0.002640356636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43105</v>
      </c>
      <c r="V45" s="161">
        <f t="shared" ref="V45:Y45" si="181">W32</f>
        <v>-0.0171673462</v>
      </c>
      <c r="W45" s="161">
        <f t="shared" si="181"/>
        <v>0.009760627279</v>
      </c>
      <c r="X45" s="161">
        <f t="shared" si="181"/>
        <v>-0.004787790326</v>
      </c>
      <c r="Y45" s="161">
        <f t="shared" si="181"/>
        <v>-0.01237955588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43472</v>
      </c>
      <c r="AK45" s="161">
        <f t="shared" ref="AK45:AN45" si="182">AL32</f>
        <v>-0.01886830103</v>
      </c>
      <c r="AL45" s="161">
        <f t="shared" si="182"/>
        <v>0.002021502772</v>
      </c>
      <c r="AM45" s="161">
        <f t="shared" si="182"/>
        <v>0.0009307940275</v>
      </c>
      <c r="AN45" s="161">
        <f t="shared" si="182"/>
        <v>-0.01979909506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43837</v>
      </c>
      <c r="AZ45" s="161">
        <f t="shared" ref="AZ45:BC45" si="183">BA32</f>
        <v>-0.03149608504</v>
      </c>
      <c r="BA45" s="161">
        <f t="shared" si="183"/>
        <v>0.003506726353</v>
      </c>
      <c r="BB45" s="161">
        <f t="shared" si="183"/>
        <v>-0.009617822021</v>
      </c>
      <c r="BC45" s="161">
        <f t="shared" si="183"/>
        <v>-0.02187826302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42744</v>
      </c>
      <c r="G46" s="161">
        <f t="shared" ref="G46:J46" si="184">H33</f>
        <v>-0.03436419082</v>
      </c>
      <c r="H46" s="161">
        <f t="shared" si="184"/>
        <v>-0.005733658848</v>
      </c>
      <c r="I46" s="161">
        <f t="shared" si="184"/>
        <v>0.02286065854</v>
      </c>
      <c r="J46" s="161">
        <f t="shared" si="184"/>
        <v>-0.05722484936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43108</v>
      </c>
      <c r="V46" s="161">
        <f t="shared" ref="V46:Y46" si="185">W33</f>
        <v>-0.004367226972</v>
      </c>
      <c r="W46" s="161">
        <f t="shared" si="185"/>
        <v>0.00498383786</v>
      </c>
      <c r="X46" s="161">
        <f t="shared" si="185"/>
        <v>-0.002899812076</v>
      </c>
      <c r="Y46" s="161">
        <f t="shared" si="185"/>
        <v>-0.001467414896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43473</v>
      </c>
      <c r="AK46" s="161">
        <f t="shared" ref="AK46:AN46" si="186">AL33</f>
        <v>-0.004807640541</v>
      </c>
      <c r="AL46" s="161">
        <f t="shared" si="186"/>
        <v>-0.003877227851</v>
      </c>
      <c r="AM46" s="161">
        <f t="shared" si="186"/>
        <v>0.002281250164</v>
      </c>
      <c r="AN46" s="161">
        <f t="shared" si="186"/>
        <v>-0.007088890706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43838</v>
      </c>
      <c r="AZ46" s="161">
        <f t="shared" ref="AZ46:BC46" si="187">BA33</f>
        <v>-0.03252034871</v>
      </c>
      <c r="BA46" s="161">
        <f t="shared" si="187"/>
        <v>-0.008545475914</v>
      </c>
      <c r="BB46" s="161">
        <f t="shared" si="187"/>
        <v>-0.004848042452</v>
      </c>
      <c r="BC46" s="161">
        <f t="shared" si="187"/>
        <v>-0.02767230625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42745</v>
      </c>
      <c r="G47" s="161">
        <f t="shared" ref="G47:J47" si="188">H34</f>
        <v>0.02491088285</v>
      </c>
      <c r="H47" s="161">
        <f t="shared" si="188"/>
        <v>-0.001211354226</v>
      </c>
      <c r="I47" s="161">
        <f t="shared" si="188"/>
        <v>0.02324582775</v>
      </c>
      <c r="J47" s="161">
        <f t="shared" si="188"/>
        <v>0.001665055096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43109</v>
      </c>
      <c r="V47" s="161">
        <f t="shared" ref="V47:Y47" si="189">W34</f>
        <v>-0.008771630974</v>
      </c>
      <c r="W47" s="161">
        <f t="shared" si="189"/>
        <v>-0.001920003809</v>
      </c>
      <c r="X47" s="161">
        <f t="shared" si="189"/>
        <v>-0.0001711376947</v>
      </c>
      <c r="Y47" s="161">
        <f t="shared" si="189"/>
        <v>-0.008600493279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43474</v>
      </c>
      <c r="AK47" s="161">
        <f t="shared" ref="AK47:AN47" si="190">AL34</f>
        <v>0.02415492911</v>
      </c>
      <c r="AL47" s="161">
        <f t="shared" si="190"/>
        <v>0.001499477793</v>
      </c>
      <c r="AM47" s="161">
        <f t="shared" si="190"/>
        <v>0.005062960167</v>
      </c>
      <c r="AN47" s="161">
        <f t="shared" si="190"/>
        <v>0.01909196895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43839</v>
      </c>
      <c r="AZ47" s="161">
        <f t="shared" ref="AZ47:BC47" si="191">BA34</f>
        <v>0.004201061321</v>
      </c>
      <c r="BA47" s="161">
        <f t="shared" si="191"/>
        <v>0.007839617996</v>
      </c>
      <c r="BB47" s="161">
        <f t="shared" si="191"/>
        <v>-0.01133260722</v>
      </c>
      <c r="BC47" s="161">
        <f t="shared" si="191"/>
        <v>0.01553366854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0.009153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0.127871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0.034468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0.106478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75">
        <v>8.38E-5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0.016351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0.001188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0.011338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-0.03325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-0.01644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-0.03211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-0.02162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66">
        <v>0.079787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0.020358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0.019503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0.025574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75">
        <v>1.6E-5</v>
      </c>
      <c r="I60" s="175">
        <v>1.6E-5</v>
      </c>
      <c r="J60" s="166">
        <v>0.002513</v>
      </c>
      <c r="K60" s="166">
        <v>0.960349</v>
      </c>
      <c r="L60" s="14"/>
      <c r="M60" s="14"/>
      <c r="N60" s="14"/>
      <c r="U60" s="1" t="s">
        <v>1332</v>
      </c>
      <c r="V60" s="166">
        <v>1.0</v>
      </c>
      <c r="W60" s="166">
        <v>2.07E-4</v>
      </c>
      <c r="X60" s="166">
        <v>2.07E-4</v>
      </c>
      <c r="Y60" s="166">
        <v>0.498683</v>
      </c>
      <c r="Z60" s="166">
        <v>0.485528</v>
      </c>
      <c r="AA60" s="14"/>
      <c r="AB60" s="14"/>
      <c r="AC60" s="14"/>
      <c r="AJ60" s="1" t="s">
        <v>1332</v>
      </c>
      <c r="AK60" s="166">
        <v>1.0</v>
      </c>
      <c r="AL60" s="175">
        <v>1.36E-5</v>
      </c>
      <c r="AM60" s="175">
        <v>1.36E-5</v>
      </c>
      <c r="AN60" s="166">
        <v>0.035683</v>
      </c>
      <c r="AO60" s="166">
        <v>0.851443</v>
      </c>
      <c r="AP60" s="14"/>
      <c r="AQ60" s="14"/>
      <c r="AR60" s="14"/>
      <c r="AY60" s="1" t="s">
        <v>1332</v>
      </c>
      <c r="AZ60" s="166">
        <v>1.0</v>
      </c>
      <c r="BA60" s="166">
        <v>2.25E-4</v>
      </c>
      <c r="BB60" s="166">
        <v>2.25E-4</v>
      </c>
      <c r="BC60" s="166">
        <v>0.344029</v>
      </c>
      <c r="BD60" s="166">
        <v>0.561901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66">
        <v>0.190981</v>
      </c>
      <c r="I61" s="166">
        <v>0.006366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0.012434</v>
      </c>
      <c r="X61" s="166">
        <v>4.14E-4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0.011411</v>
      </c>
      <c r="AM61" s="166">
        <v>3.8E-4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0.01962</v>
      </c>
      <c r="BB61" s="166">
        <v>6.54E-4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0.190997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0.01264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0.011425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0.019845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F65" s="1" t="s">
        <v>1342</v>
      </c>
      <c r="G65" s="166">
        <v>0.023349</v>
      </c>
      <c r="H65" s="166">
        <v>0.01415</v>
      </c>
      <c r="I65" s="166">
        <v>1.6501</v>
      </c>
      <c r="J65" s="166">
        <v>0.109355</v>
      </c>
      <c r="K65" s="166">
        <v>-0.00555</v>
      </c>
      <c r="L65" s="166">
        <v>0.052248</v>
      </c>
      <c r="M65" s="166">
        <v>-0.00555</v>
      </c>
      <c r="N65" s="166">
        <v>0.052248</v>
      </c>
      <c r="U65" s="1" t="s">
        <v>1342</v>
      </c>
      <c r="V65" s="166">
        <v>-9.3E-4</v>
      </c>
      <c r="W65" s="166">
        <v>0.003707</v>
      </c>
      <c r="X65" s="166">
        <v>-0.25176</v>
      </c>
      <c r="Y65" s="166">
        <v>0.802941</v>
      </c>
      <c r="Z65" s="166">
        <v>-0.0085</v>
      </c>
      <c r="AA65" s="166">
        <v>0.006637</v>
      </c>
      <c r="AB65" s="166">
        <v>-0.0085</v>
      </c>
      <c r="AC65" s="166">
        <v>0.006637</v>
      </c>
      <c r="AJ65" s="1" t="s">
        <v>1342</v>
      </c>
      <c r="AK65" s="166">
        <v>0.002743</v>
      </c>
      <c r="AL65" s="166">
        <v>0.003518</v>
      </c>
      <c r="AM65" s="166">
        <v>0.779874</v>
      </c>
      <c r="AN65" s="166">
        <v>0.441575</v>
      </c>
      <c r="AO65" s="166">
        <v>-0.00444</v>
      </c>
      <c r="AP65" s="166">
        <v>0.009927</v>
      </c>
      <c r="AQ65" s="166">
        <v>-0.00444</v>
      </c>
      <c r="AR65" s="166">
        <v>0.009927</v>
      </c>
      <c r="AY65" s="1" t="s">
        <v>1342</v>
      </c>
      <c r="AZ65" s="166">
        <v>-0.00823</v>
      </c>
      <c r="BA65" s="166">
        <v>0.00454</v>
      </c>
      <c r="BB65" s="166">
        <v>-1.81208</v>
      </c>
      <c r="BC65" s="166">
        <v>0.079995</v>
      </c>
      <c r="BD65" s="166">
        <v>-0.0175</v>
      </c>
      <c r="BE65" s="166">
        <v>0.001045</v>
      </c>
      <c r="BF65" s="166">
        <v>-0.0175</v>
      </c>
      <c r="BG65" s="166"/>
      <c r="BH65" s="166">
        <v>0.001045</v>
      </c>
      <c r="BI65" s="166"/>
      <c r="BJ65" s="166"/>
    </row>
    <row r="66">
      <c r="F66" s="169" t="s">
        <v>1343</v>
      </c>
      <c r="G66" s="168">
        <v>0.085171</v>
      </c>
      <c r="H66" s="168">
        <v>1.698892</v>
      </c>
      <c r="I66" s="168">
        <v>0.050133</v>
      </c>
      <c r="J66" s="168">
        <v>0.960349</v>
      </c>
      <c r="K66" s="168">
        <v>-3.38443</v>
      </c>
      <c r="L66" s="168">
        <v>3.554771</v>
      </c>
      <c r="M66" s="168">
        <v>-3.38443</v>
      </c>
      <c r="N66" s="168">
        <v>3.554771</v>
      </c>
      <c r="U66" s="169" t="s">
        <v>1343</v>
      </c>
      <c r="V66" s="168">
        <v>-0.39524</v>
      </c>
      <c r="W66" s="168">
        <v>0.559694</v>
      </c>
      <c r="X66" s="168">
        <v>-0.70617</v>
      </c>
      <c r="Y66" s="168">
        <v>0.485528</v>
      </c>
      <c r="Z66" s="168">
        <v>-1.53829</v>
      </c>
      <c r="AA66" s="168">
        <v>0.747806</v>
      </c>
      <c r="AB66" s="168">
        <v>-1.53829</v>
      </c>
      <c r="AC66" s="168">
        <v>0.747806</v>
      </c>
      <c r="AJ66" s="169" t="s">
        <v>1343</v>
      </c>
      <c r="AK66" s="168">
        <v>0.096045</v>
      </c>
      <c r="AL66" s="168">
        <v>0.508444</v>
      </c>
      <c r="AM66" s="168">
        <v>0.1889</v>
      </c>
      <c r="AN66" s="168">
        <v>0.851443</v>
      </c>
      <c r="AO66" s="168">
        <v>-0.94234</v>
      </c>
      <c r="AP66" s="168">
        <v>1.134425</v>
      </c>
      <c r="AQ66" s="168">
        <v>-0.94234</v>
      </c>
      <c r="AR66" s="168">
        <v>1.134425</v>
      </c>
      <c r="AY66" s="169" t="s">
        <v>1343</v>
      </c>
      <c r="AZ66" s="168">
        <v>-0.39576</v>
      </c>
      <c r="BA66" s="168">
        <v>0.67474</v>
      </c>
      <c r="BB66" s="168">
        <v>-0.58654</v>
      </c>
      <c r="BC66" s="168">
        <v>0.561901</v>
      </c>
      <c r="BD66" s="168">
        <v>-1.77377</v>
      </c>
      <c r="BE66" s="168">
        <v>0.982241</v>
      </c>
      <c r="BF66" s="168">
        <v>-1.77377</v>
      </c>
      <c r="BG66" s="168"/>
      <c r="BH66" s="168">
        <v>0.982241</v>
      </c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2119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2119</v>
      </c>
      <c r="X1" s="206" t="s">
        <v>1446</v>
      </c>
      <c r="Y1" s="177" t="s">
        <v>1448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2119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2119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1449</v>
      </c>
      <c r="BI1" s="177" t="s">
        <v>1238</v>
      </c>
      <c r="BJ1" s="177" t="s">
        <v>1347</v>
      </c>
    </row>
    <row r="2">
      <c r="A2" s="179">
        <v>42696.0</v>
      </c>
      <c r="B2" s="166">
        <v>258.9169</v>
      </c>
      <c r="C2" s="166">
        <v>274.6089</v>
      </c>
      <c r="D2" s="166">
        <v>249.5018</v>
      </c>
      <c r="E2" s="166">
        <v>274.6089</v>
      </c>
      <c r="F2" s="180">
        <v>274.6089</v>
      </c>
      <c r="G2" s="166">
        <v>5204.674</v>
      </c>
      <c r="H2" s="166"/>
      <c r="I2" s="166"/>
      <c r="J2" s="166"/>
      <c r="K2" s="166"/>
      <c r="L2" s="166">
        <v>28294.0</v>
      </c>
      <c r="M2" s="7">
        <f t="shared" ref="M2:M34" si="2">AB2/1.94046</f>
        <v>8526789499</v>
      </c>
      <c r="N2" s="7">
        <f t="shared" ref="N2:N34" si="3">L2/M2</f>
        <v>0.000003318247742</v>
      </c>
      <c r="P2" s="179">
        <v>43062.0</v>
      </c>
      <c r="Q2" s="166">
        <v>230.0</v>
      </c>
      <c r="R2" s="166">
        <v>230.0</v>
      </c>
      <c r="S2" s="166">
        <v>212.0</v>
      </c>
      <c r="T2" s="166">
        <v>228.0</v>
      </c>
      <c r="U2" s="180">
        <v>228.0</v>
      </c>
      <c r="V2" s="166">
        <v>6063.245</v>
      </c>
      <c r="W2" s="166"/>
      <c r="X2" s="166"/>
      <c r="Y2" s="166"/>
      <c r="Z2" s="166"/>
      <c r="AA2" s="166">
        <v>137500.0</v>
      </c>
      <c r="AB2" s="7">
        <f t="shared" ref="AB2:AB34" si="5">AQ2/1.2228</f>
        <v>16545893952</v>
      </c>
      <c r="AC2" s="7">
        <f t="shared" ref="AC2:AC34" si="6">AA2/AB2</f>
        <v>0.000008310218862</v>
      </c>
      <c r="AE2" s="179">
        <v>43427.0</v>
      </c>
      <c r="AF2" s="166">
        <v>184.0</v>
      </c>
      <c r="AG2" s="166">
        <v>184.0</v>
      </c>
      <c r="AH2" s="166">
        <v>184.0</v>
      </c>
      <c r="AI2" s="166">
        <v>184.0</v>
      </c>
      <c r="AJ2" s="180">
        <v>184.0</v>
      </c>
      <c r="AK2" s="166">
        <v>6006.202</v>
      </c>
      <c r="AL2" s="166"/>
      <c r="AM2" s="166"/>
      <c r="AN2" s="166"/>
      <c r="AO2" s="166"/>
      <c r="AP2" s="166">
        <v>0.0</v>
      </c>
      <c r="AQ2" s="166">
        <v>2.0232319124E10</v>
      </c>
      <c r="AR2" s="7">
        <f t="shared" ref="AR2:AR34" si="8">AP2/AQ2</f>
        <v>0</v>
      </c>
      <c r="AT2" s="179">
        <v>43789.0</v>
      </c>
      <c r="AU2" s="166">
        <v>150.0</v>
      </c>
      <c r="AV2" s="166">
        <v>160.0</v>
      </c>
      <c r="AW2" s="166">
        <v>149.0</v>
      </c>
      <c r="AX2" s="166">
        <v>160.0</v>
      </c>
      <c r="AY2" s="180">
        <v>160.0</v>
      </c>
      <c r="AZ2" s="166">
        <v>6155.109</v>
      </c>
      <c r="BA2" s="166"/>
      <c r="BB2" s="166"/>
      <c r="BC2" s="166"/>
      <c r="BD2" s="166"/>
      <c r="BE2" s="166">
        <v>6300.0</v>
      </c>
      <c r="BF2" s="166">
        <v>2.0232319124E10</v>
      </c>
      <c r="BG2" s="166">
        <f t="shared" ref="BG2:BG34" si="10">BE2/BF2</f>
        <v>0.0000003113829888</v>
      </c>
      <c r="BH2" s="166"/>
      <c r="BI2" s="166"/>
      <c r="BJ2" s="166">
        <f t="shared" ref="BJ2:BJ34" si="11">average(BG2,AR2,AC2,N2)</f>
        <v>0.000002984962398</v>
      </c>
    </row>
    <row r="3">
      <c r="A3" s="179">
        <v>42697.0</v>
      </c>
      <c r="B3" s="166">
        <v>247.9326</v>
      </c>
      <c r="C3" s="166">
        <v>249.5018</v>
      </c>
      <c r="D3" s="166">
        <v>247.9326</v>
      </c>
      <c r="E3" s="166">
        <v>249.5018</v>
      </c>
      <c r="F3" s="180">
        <v>249.5018</v>
      </c>
      <c r="G3" s="166">
        <v>5211.996</v>
      </c>
      <c r="H3" s="181">
        <f t="shared" ref="H3:I3" si="1">(F3-F2)/F2</f>
        <v>-0.09142857351</v>
      </c>
      <c r="I3" s="181">
        <f t="shared" si="1"/>
        <v>0.001406812415</v>
      </c>
      <c r="J3" s="166"/>
      <c r="K3" s="166"/>
      <c r="L3" s="166">
        <v>2676.0</v>
      </c>
      <c r="M3" s="7">
        <f t="shared" si="2"/>
        <v>8526789499</v>
      </c>
      <c r="N3" s="7">
        <f t="shared" si="3"/>
        <v>0.0000003138344157</v>
      </c>
      <c r="P3" s="179">
        <v>43063.0</v>
      </c>
      <c r="Q3" s="166">
        <v>230.0</v>
      </c>
      <c r="R3" s="166">
        <v>236.0</v>
      </c>
      <c r="S3" s="166">
        <v>224.0</v>
      </c>
      <c r="T3" s="166">
        <v>224.0</v>
      </c>
      <c r="U3" s="180">
        <v>224.0</v>
      </c>
      <c r="V3" s="166">
        <v>6067.142</v>
      </c>
      <c r="W3" s="181">
        <f t="shared" ref="W3:X3" si="4">(U3-U2)/U2</f>
        <v>-0.01754385965</v>
      </c>
      <c r="X3" s="181">
        <f t="shared" si="4"/>
        <v>0.0006427251414</v>
      </c>
      <c r="Y3" s="166"/>
      <c r="Z3" s="166"/>
      <c r="AA3" s="166">
        <v>14300.0</v>
      </c>
      <c r="AB3" s="7">
        <f t="shared" si="5"/>
        <v>16545893952</v>
      </c>
      <c r="AC3" s="7">
        <f t="shared" si="6"/>
        <v>0.0000008642627616</v>
      </c>
      <c r="AE3" s="179">
        <v>43430.0</v>
      </c>
      <c r="AF3" s="166">
        <v>189.0</v>
      </c>
      <c r="AG3" s="166">
        <v>189.0</v>
      </c>
      <c r="AH3" s="166">
        <v>171.0</v>
      </c>
      <c r="AI3" s="166">
        <v>189.0</v>
      </c>
      <c r="AJ3" s="180">
        <v>189.0</v>
      </c>
      <c r="AK3" s="166">
        <v>6022.778</v>
      </c>
      <c r="AL3" s="181">
        <f t="shared" ref="AL3:AM3" si="7">(AJ3-AJ2)/AJ2</f>
        <v>0.02717391304</v>
      </c>
      <c r="AM3" s="181">
        <f t="shared" si="7"/>
        <v>0.002759813939</v>
      </c>
      <c r="AN3" s="166"/>
      <c r="AO3" s="166"/>
      <c r="AP3" s="166">
        <v>11100.0</v>
      </c>
      <c r="AQ3" s="166">
        <v>2.0232319124E10</v>
      </c>
      <c r="AR3" s="7">
        <f t="shared" si="8"/>
        <v>0.0000005486271708</v>
      </c>
      <c r="AT3" s="179">
        <v>43790.0</v>
      </c>
      <c r="AU3" s="166">
        <v>160.0</v>
      </c>
      <c r="AV3" s="166">
        <v>160.0</v>
      </c>
      <c r="AW3" s="166">
        <v>160.0</v>
      </c>
      <c r="AX3" s="166">
        <v>160.0</v>
      </c>
      <c r="AY3" s="180">
        <v>160.0</v>
      </c>
      <c r="AZ3" s="166">
        <v>6117.364</v>
      </c>
      <c r="BA3" s="181">
        <f t="shared" ref="BA3:BB3" si="9">(AY3-AY2)/AY2</f>
        <v>0</v>
      </c>
      <c r="BB3" s="181">
        <f t="shared" si="9"/>
        <v>-0.006132304075</v>
      </c>
      <c r="BC3" s="166"/>
      <c r="BD3" s="166"/>
      <c r="BE3" s="166">
        <v>0.0</v>
      </c>
      <c r="BF3" s="166">
        <v>2.0232319124E10</v>
      </c>
      <c r="BG3" s="166">
        <f t="shared" si="10"/>
        <v>0</v>
      </c>
      <c r="BH3" s="181">
        <f t="shared" ref="BH3:BH34" si="16">average(H3,W3,AL3,BA3)</f>
        <v>-0.02044963003</v>
      </c>
      <c r="BI3" s="166"/>
      <c r="BJ3" s="166">
        <f t="shared" si="11"/>
        <v>0.000000431681087</v>
      </c>
    </row>
    <row r="4">
      <c r="A4" s="179">
        <v>42698.0</v>
      </c>
      <c r="B4" s="166">
        <v>229.1023</v>
      </c>
      <c r="C4" s="166">
        <v>280.8857</v>
      </c>
      <c r="D4" s="166">
        <v>229.1023</v>
      </c>
      <c r="E4" s="166">
        <v>252.6402</v>
      </c>
      <c r="F4" s="180">
        <v>252.6402</v>
      </c>
      <c r="G4" s="166">
        <v>5107.623</v>
      </c>
      <c r="H4" s="181">
        <f t="shared" ref="H4:I4" si="12">(F4-F3)/F3</f>
        <v>0.01257866677</v>
      </c>
      <c r="I4" s="181">
        <f t="shared" si="12"/>
        <v>-0.0200255334</v>
      </c>
      <c r="J4" s="166"/>
      <c r="K4" s="166"/>
      <c r="L4" s="166">
        <v>26892.0</v>
      </c>
      <c r="M4" s="7">
        <f t="shared" si="2"/>
        <v>8526789499</v>
      </c>
      <c r="N4" s="7">
        <f t="shared" si="3"/>
        <v>0.000003153824778</v>
      </c>
      <c r="P4" s="179">
        <v>43066.0</v>
      </c>
      <c r="Q4" s="166">
        <v>210.0</v>
      </c>
      <c r="R4" s="166">
        <v>224.0</v>
      </c>
      <c r="S4" s="166">
        <v>200.0</v>
      </c>
      <c r="T4" s="166">
        <v>206.0</v>
      </c>
      <c r="U4" s="180">
        <v>206.0</v>
      </c>
      <c r="V4" s="166">
        <v>6064.589</v>
      </c>
      <c r="W4" s="181">
        <f t="shared" ref="W4:X4" si="13">(U4-U3)/U3</f>
        <v>-0.08035714286</v>
      </c>
      <c r="X4" s="181">
        <f t="shared" si="13"/>
        <v>-0.0004207912061</v>
      </c>
      <c r="Y4" s="166"/>
      <c r="Z4" s="166"/>
      <c r="AA4" s="166">
        <v>179500.0</v>
      </c>
      <c r="AB4" s="7">
        <f t="shared" si="5"/>
        <v>16545893952</v>
      </c>
      <c r="AC4" s="7">
        <f t="shared" si="6"/>
        <v>0.00001084861299</v>
      </c>
      <c r="AE4" s="179">
        <v>43431.0</v>
      </c>
      <c r="AF4" s="166">
        <v>187.0</v>
      </c>
      <c r="AG4" s="166">
        <v>190.0</v>
      </c>
      <c r="AH4" s="166">
        <v>181.0</v>
      </c>
      <c r="AI4" s="166">
        <v>190.0</v>
      </c>
      <c r="AJ4" s="180">
        <v>190.0</v>
      </c>
      <c r="AK4" s="166">
        <v>6013.589</v>
      </c>
      <c r="AL4" s="181">
        <f t="shared" ref="AL4:AM4" si="14">(AJ4-AJ3)/AJ3</f>
        <v>0.005291005291</v>
      </c>
      <c r="AM4" s="181">
        <f t="shared" si="14"/>
        <v>-0.001525707904</v>
      </c>
      <c r="AN4" s="166"/>
      <c r="AO4" s="166"/>
      <c r="AP4" s="166">
        <v>7800.0</v>
      </c>
      <c r="AQ4" s="166">
        <v>2.0232319124E10</v>
      </c>
      <c r="AR4" s="7">
        <f t="shared" si="8"/>
        <v>0.0000003855217957</v>
      </c>
      <c r="AT4" s="179">
        <v>43791.0</v>
      </c>
      <c r="AU4" s="166">
        <v>160.0</v>
      </c>
      <c r="AV4" s="166">
        <v>174.0</v>
      </c>
      <c r="AW4" s="166">
        <v>120.0</v>
      </c>
      <c r="AX4" s="166">
        <v>120.0</v>
      </c>
      <c r="AY4" s="180">
        <v>120.0</v>
      </c>
      <c r="AZ4" s="166">
        <v>6100.242</v>
      </c>
      <c r="BA4" s="181">
        <f t="shared" ref="BA4:BB4" si="15">(AY4-AY3)/AY3</f>
        <v>-0.25</v>
      </c>
      <c r="BB4" s="181">
        <f t="shared" si="15"/>
        <v>-0.002798917965</v>
      </c>
      <c r="BC4" s="166"/>
      <c r="BD4" s="166"/>
      <c r="BE4" s="166">
        <v>148400.0</v>
      </c>
      <c r="BF4" s="166">
        <v>2.0232319124E10</v>
      </c>
      <c r="BG4" s="166">
        <f t="shared" si="10"/>
        <v>0.000007334799293</v>
      </c>
      <c r="BH4" s="181">
        <f t="shared" si="16"/>
        <v>-0.0781218677</v>
      </c>
      <c r="BI4" s="166"/>
      <c r="BJ4" s="166">
        <f t="shared" si="11"/>
        <v>0.000005430689713</v>
      </c>
    </row>
    <row r="5">
      <c r="A5" s="179">
        <v>42699.0</v>
      </c>
      <c r="B5" s="166">
        <v>282.4548</v>
      </c>
      <c r="C5" s="166">
        <v>282.4548</v>
      </c>
      <c r="D5" s="166">
        <v>282.4548</v>
      </c>
      <c r="E5" s="166">
        <v>282.4548</v>
      </c>
      <c r="F5" s="180">
        <v>282.4548</v>
      </c>
      <c r="G5" s="166">
        <v>5122.104</v>
      </c>
      <c r="H5" s="181">
        <f t="shared" ref="H5:I5" si="17">(F5-F4)/F4</f>
        <v>0.1180120978</v>
      </c>
      <c r="I5" s="181">
        <f t="shared" si="17"/>
        <v>0.002835174013</v>
      </c>
      <c r="J5" s="166"/>
      <c r="K5" s="166"/>
      <c r="L5" s="166">
        <v>127.0</v>
      </c>
      <c r="M5" s="7">
        <f t="shared" si="2"/>
        <v>8526789499</v>
      </c>
      <c r="N5" s="7">
        <f t="shared" si="3"/>
        <v>0.00000001489423423</v>
      </c>
      <c r="P5" s="179">
        <v>43067.0</v>
      </c>
      <c r="Q5" s="166">
        <v>224.0</v>
      </c>
      <c r="R5" s="166">
        <v>224.0</v>
      </c>
      <c r="S5" s="166">
        <v>206.0</v>
      </c>
      <c r="T5" s="166">
        <v>208.0</v>
      </c>
      <c r="U5" s="180">
        <v>208.0</v>
      </c>
      <c r="V5" s="166">
        <v>6070.716</v>
      </c>
      <c r="W5" s="181">
        <f t="shared" ref="W5:X5" si="18">(U5-U4)/U4</f>
        <v>0.009708737864</v>
      </c>
      <c r="X5" s="181">
        <f t="shared" si="18"/>
        <v>0.001010291052</v>
      </c>
      <c r="Y5" s="166"/>
      <c r="Z5" s="166"/>
      <c r="AA5" s="166">
        <v>93900.0</v>
      </c>
      <c r="AB5" s="7">
        <f t="shared" si="5"/>
        <v>16545893952</v>
      </c>
      <c r="AC5" s="7">
        <f t="shared" si="6"/>
        <v>0.000005675124008</v>
      </c>
      <c r="AE5" s="179">
        <v>43432.0</v>
      </c>
      <c r="AF5" s="166">
        <v>190.0</v>
      </c>
      <c r="AG5" s="166">
        <v>190.0</v>
      </c>
      <c r="AH5" s="166">
        <v>190.0</v>
      </c>
      <c r="AI5" s="166">
        <v>190.0</v>
      </c>
      <c r="AJ5" s="180">
        <v>190.0</v>
      </c>
      <c r="AK5" s="166">
        <v>5991.246</v>
      </c>
      <c r="AL5" s="181">
        <f t="shared" ref="AL5:AM5" si="19">(AJ5-AJ4)/AJ4</f>
        <v>0</v>
      </c>
      <c r="AM5" s="181">
        <f t="shared" si="19"/>
        <v>-0.00371541853</v>
      </c>
      <c r="AN5" s="166"/>
      <c r="AO5" s="166"/>
      <c r="AP5" s="166">
        <v>0.0</v>
      </c>
      <c r="AQ5" s="166">
        <v>2.0232319124E10</v>
      </c>
      <c r="AR5" s="7">
        <f t="shared" si="8"/>
        <v>0</v>
      </c>
      <c r="AT5" s="179">
        <v>43794.0</v>
      </c>
      <c r="AU5" s="166">
        <v>136.0</v>
      </c>
      <c r="AV5" s="166">
        <v>136.0</v>
      </c>
      <c r="AW5" s="166">
        <v>121.0</v>
      </c>
      <c r="AX5" s="166">
        <v>122.0</v>
      </c>
      <c r="AY5" s="180">
        <v>122.0</v>
      </c>
      <c r="AZ5" s="166">
        <v>6070.762</v>
      </c>
      <c r="BA5" s="181">
        <f t="shared" ref="BA5:BB5" si="20">(AY5-AY4)/AY4</f>
        <v>0.01666666667</v>
      </c>
      <c r="BB5" s="181">
        <f t="shared" si="20"/>
        <v>-0.004832595166</v>
      </c>
      <c r="BC5" s="166"/>
      <c r="BD5" s="166"/>
      <c r="BE5" s="166">
        <v>40300.0</v>
      </c>
      <c r="BF5" s="166">
        <v>2.0232319124E10</v>
      </c>
      <c r="BG5" s="166">
        <f t="shared" si="10"/>
        <v>0.000001991862611</v>
      </c>
      <c r="BH5" s="181">
        <f t="shared" si="16"/>
        <v>0.03609687559</v>
      </c>
      <c r="BI5" s="166"/>
      <c r="BJ5" s="166">
        <f t="shared" si="11"/>
        <v>0.000001920470213</v>
      </c>
    </row>
    <row r="6">
      <c r="A6" s="179">
        <v>42702.0</v>
      </c>
      <c r="B6" s="166">
        <v>282.4548</v>
      </c>
      <c r="C6" s="166">
        <v>282.4548</v>
      </c>
      <c r="D6" s="166">
        <v>282.4548</v>
      </c>
      <c r="E6" s="166">
        <v>282.4548</v>
      </c>
      <c r="F6" s="180">
        <v>282.4548</v>
      </c>
      <c r="G6" s="166">
        <v>5114.572</v>
      </c>
      <c r="H6" s="181">
        <f t="shared" ref="H6:I6" si="21">(F6-F5)/F5</f>
        <v>0</v>
      </c>
      <c r="I6" s="181">
        <f t="shared" si="21"/>
        <v>-0.001470489471</v>
      </c>
      <c r="J6" s="166"/>
      <c r="K6" s="166"/>
      <c r="L6" s="166">
        <v>127.0</v>
      </c>
      <c r="M6" s="7">
        <f t="shared" si="2"/>
        <v>8526789499</v>
      </c>
      <c r="N6" s="7">
        <f t="shared" si="3"/>
        <v>0.00000001489423423</v>
      </c>
      <c r="P6" s="179">
        <v>43068.0</v>
      </c>
      <c r="Q6" s="166">
        <v>208.0</v>
      </c>
      <c r="R6" s="166">
        <v>220.0</v>
      </c>
      <c r="S6" s="166">
        <v>208.0</v>
      </c>
      <c r="T6" s="166">
        <v>208.0</v>
      </c>
      <c r="U6" s="180">
        <v>208.0</v>
      </c>
      <c r="V6" s="166">
        <v>6061.367</v>
      </c>
      <c r="W6" s="181">
        <f t="shared" ref="W6:X6" si="22">(U6-U5)/U5</f>
        <v>0</v>
      </c>
      <c r="X6" s="181">
        <f t="shared" si="22"/>
        <v>-0.001540016038</v>
      </c>
      <c r="Y6" s="166"/>
      <c r="Z6" s="166"/>
      <c r="AA6" s="166">
        <v>64200.0</v>
      </c>
      <c r="AB6" s="7">
        <f t="shared" si="5"/>
        <v>16545893952</v>
      </c>
      <c r="AC6" s="7">
        <f t="shared" si="6"/>
        <v>0.000003880116734</v>
      </c>
      <c r="AE6" s="179">
        <v>43433.0</v>
      </c>
      <c r="AF6" s="166">
        <v>190.0</v>
      </c>
      <c r="AG6" s="166">
        <v>190.0</v>
      </c>
      <c r="AH6" s="166">
        <v>190.0</v>
      </c>
      <c r="AI6" s="166">
        <v>190.0</v>
      </c>
      <c r="AJ6" s="180">
        <v>190.0</v>
      </c>
      <c r="AK6" s="166">
        <v>6107.168</v>
      </c>
      <c r="AL6" s="181">
        <f t="shared" ref="AL6:AM6" si="23">(AJ6-AJ5)/AJ5</f>
        <v>0</v>
      </c>
      <c r="AM6" s="181">
        <f t="shared" si="23"/>
        <v>0.01934856289</v>
      </c>
      <c r="AN6" s="166"/>
      <c r="AO6" s="166"/>
      <c r="AP6" s="166">
        <v>0.0</v>
      </c>
      <c r="AQ6" s="166">
        <v>2.0232319124E10</v>
      </c>
      <c r="AR6" s="7">
        <f t="shared" si="8"/>
        <v>0</v>
      </c>
      <c r="AT6" s="179">
        <v>43795.0</v>
      </c>
      <c r="AU6" s="166">
        <v>125.0</v>
      </c>
      <c r="AV6" s="166">
        <v>125.0</v>
      </c>
      <c r="AW6" s="166">
        <v>115.0</v>
      </c>
      <c r="AX6" s="166">
        <v>125.0</v>
      </c>
      <c r="AY6" s="180">
        <v>125.0</v>
      </c>
      <c r="AZ6" s="166">
        <v>6026.188</v>
      </c>
      <c r="BA6" s="181">
        <f t="shared" ref="BA6:BB6" si="24">(AY6-AY5)/AY5</f>
        <v>0.02459016393</v>
      </c>
      <c r="BB6" s="181">
        <f t="shared" si="24"/>
        <v>-0.00734240611</v>
      </c>
      <c r="BC6" s="166"/>
      <c r="BD6" s="166"/>
      <c r="BE6" s="166">
        <v>28600.0</v>
      </c>
      <c r="BF6" s="166">
        <v>2.0232319124E10</v>
      </c>
      <c r="BG6" s="166">
        <f t="shared" si="10"/>
        <v>0.000001413579918</v>
      </c>
      <c r="BH6" s="181">
        <f t="shared" si="16"/>
        <v>0.006147540984</v>
      </c>
      <c r="BI6" s="166"/>
      <c r="BJ6" s="166">
        <f t="shared" si="11"/>
        <v>0.000001327147721</v>
      </c>
    </row>
    <row r="7">
      <c r="A7" s="179">
        <v>42703.0</v>
      </c>
      <c r="B7" s="166">
        <v>280.8857</v>
      </c>
      <c r="C7" s="166">
        <v>280.8857</v>
      </c>
      <c r="D7" s="166">
        <v>266.7629</v>
      </c>
      <c r="E7" s="166">
        <v>280.8857</v>
      </c>
      <c r="F7" s="180">
        <v>280.8857</v>
      </c>
      <c r="G7" s="166">
        <v>5136.667</v>
      </c>
      <c r="H7" s="181">
        <f t="shared" ref="H7:I7" si="25">(F7-F6)/F6</f>
        <v>-0.005555225119</v>
      </c>
      <c r="I7" s="181">
        <f t="shared" si="25"/>
        <v>0.004320009573</v>
      </c>
      <c r="J7" s="166"/>
      <c r="K7" s="166"/>
      <c r="L7" s="166">
        <v>3951.0</v>
      </c>
      <c r="M7" s="7">
        <f t="shared" si="2"/>
        <v>8526789499</v>
      </c>
      <c r="N7" s="7">
        <f t="shared" si="3"/>
        <v>0.0000004633631451</v>
      </c>
      <c r="P7" s="179">
        <v>43069.0</v>
      </c>
      <c r="Q7" s="166">
        <v>214.0</v>
      </c>
      <c r="R7" s="166">
        <v>214.0</v>
      </c>
      <c r="S7" s="166">
        <v>202.0</v>
      </c>
      <c r="T7" s="166">
        <v>208.0</v>
      </c>
      <c r="U7" s="180">
        <v>208.0</v>
      </c>
      <c r="V7" s="166">
        <v>5952.138</v>
      </c>
      <c r="W7" s="181">
        <f t="shared" ref="W7:X7" si="26">(U7-U6)/U6</f>
        <v>0</v>
      </c>
      <c r="X7" s="181">
        <f t="shared" si="26"/>
        <v>-0.01802052243</v>
      </c>
      <c r="Y7" s="166"/>
      <c r="Z7" s="166"/>
      <c r="AA7" s="166">
        <v>203800.0</v>
      </c>
      <c r="AB7" s="7">
        <f t="shared" si="5"/>
        <v>16545893952</v>
      </c>
      <c r="AC7" s="7">
        <f t="shared" si="6"/>
        <v>0.0000123172553</v>
      </c>
      <c r="AE7" s="179">
        <v>43434.0</v>
      </c>
      <c r="AF7" s="166">
        <v>190.0</v>
      </c>
      <c r="AG7" s="166">
        <v>190.0</v>
      </c>
      <c r="AH7" s="166">
        <v>185.0</v>
      </c>
      <c r="AI7" s="166">
        <v>187.0</v>
      </c>
      <c r="AJ7" s="180">
        <v>187.0</v>
      </c>
      <c r="AK7" s="166">
        <v>6056.124</v>
      </c>
      <c r="AL7" s="181">
        <f t="shared" ref="AL7:AM7" si="27">(AJ7-AJ6)/AJ6</f>
        <v>-0.01578947368</v>
      </c>
      <c r="AM7" s="181">
        <f t="shared" si="27"/>
        <v>-0.008358047462</v>
      </c>
      <c r="AN7" s="166"/>
      <c r="AO7" s="166"/>
      <c r="AP7" s="166">
        <v>5700.0</v>
      </c>
      <c r="AQ7" s="166">
        <v>2.0232319124E10</v>
      </c>
      <c r="AR7" s="7">
        <f t="shared" si="8"/>
        <v>0.0000002817274661</v>
      </c>
      <c r="AT7" s="179">
        <v>43796.0</v>
      </c>
      <c r="AU7" s="166">
        <v>125.0</v>
      </c>
      <c r="AV7" s="166">
        <v>125.0</v>
      </c>
      <c r="AW7" s="166">
        <v>125.0</v>
      </c>
      <c r="AX7" s="166">
        <v>125.0</v>
      </c>
      <c r="AY7" s="180">
        <v>125.0</v>
      </c>
      <c r="AZ7" s="166">
        <v>6023.039</v>
      </c>
      <c r="BA7" s="181">
        <f t="shared" ref="BA7:BB7" si="28">(AY7-AY6)/AY6</f>
        <v>0</v>
      </c>
      <c r="BB7" s="181">
        <f t="shared" si="28"/>
        <v>-0.0005225525656</v>
      </c>
      <c r="BC7" s="166"/>
      <c r="BD7" s="166"/>
      <c r="BE7" s="166">
        <v>500.0</v>
      </c>
      <c r="BF7" s="166">
        <v>2.0232319124E10</v>
      </c>
      <c r="BG7" s="166">
        <f t="shared" si="10"/>
        <v>0.00000002471293562</v>
      </c>
      <c r="BH7" s="181">
        <f t="shared" si="16"/>
        <v>-0.005336174701</v>
      </c>
      <c r="BI7" s="166"/>
      <c r="BJ7" s="166">
        <f t="shared" si="11"/>
        <v>0.000003271764712</v>
      </c>
    </row>
    <row r="8">
      <c r="A8" s="179">
        <v>42704.0</v>
      </c>
      <c r="B8" s="166">
        <v>284.024</v>
      </c>
      <c r="C8" s="166">
        <v>284.024</v>
      </c>
      <c r="D8" s="166">
        <v>284.024</v>
      </c>
      <c r="E8" s="166">
        <v>284.024</v>
      </c>
      <c r="F8" s="180">
        <v>284.024</v>
      </c>
      <c r="G8" s="166">
        <v>5148.91</v>
      </c>
      <c r="H8" s="181">
        <f t="shared" ref="H8:I8" si="29">(F8-F7)/F7</f>
        <v>0.0111728721</v>
      </c>
      <c r="I8" s="181">
        <f t="shared" si="29"/>
        <v>0.002383452149</v>
      </c>
      <c r="J8" s="166"/>
      <c r="K8" s="166"/>
      <c r="L8" s="166">
        <v>127.0</v>
      </c>
      <c r="M8" s="7">
        <f t="shared" si="2"/>
        <v>8526789499</v>
      </c>
      <c r="N8" s="7">
        <f t="shared" si="3"/>
        <v>0.00000001489423423</v>
      </c>
      <c r="P8" s="179">
        <v>43070.0</v>
      </c>
      <c r="Q8" s="166">
        <v>208.0</v>
      </c>
      <c r="R8" s="166">
        <v>208.0</v>
      </c>
      <c r="S8" s="166">
        <v>208.0</v>
      </c>
      <c r="T8" s="166">
        <v>208.0</v>
      </c>
      <c r="U8" s="180">
        <v>208.0</v>
      </c>
      <c r="V8" s="166">
        <v>5952.138</v>
      </c>
      <c r="W8" s="181">
        <f t="shared" ref="W8:X8" si="30">(U8-U7)/U7</f>
        <v>0</v>
      </c>
      <c r="X8" s="181">
        <f t="shared" si="30"/>
        <v>0</v>
      </c>
      <c r="Y8" s="166"/>
      <c r="Z8" s="166"/>
      <c r="AA8" s="166">
        <v>0.0</v>
      </c>
      <c r="AB8" s="7">
        <f t="shared" si="5"/>
        <v>16545893952</v>
      </c>
      <c r="AC8" s="7">
        <f t="shared" si="6"/>
        <v>0</v>
      </c>
      <c r="AE8" s="179">
        <v>43437.0</v>
      </c>
      <c r="AF8" s="166">
        <v>187.0</v>
      </c>
      <c r="AG8" s="166">
        <v>187.0</v>
      </c>
      <c r="AH8" s="166">
        <v>187.0</v>
      </c>
      <c r="AI8" s="166">
        <v>187.0</v>
      </c>
      <c r="AJ8" s="180">
        <v>187.0</v>
      </c>
      <c r="AK8" s="166">
        <v>6118.32</v>
      </c>
      <c r="AL8" s="181">
        <f t="shared" ref="AL8:AM8" si="31">(AJ8-AJ7)/AJ7</f>
        <v>0</v>
      </c>
      <c r="AM8" s="181">
        <f t="shared" si="31"/>
        <v>0.01026993503</v>
      </c>
      <c r="AN8" s="166"/>
      <c r="AO8" s="166"/>
      <c r="AP8" s="166">
        <v>0.0</v>
      </c>
      <c r="AQ8" s="166">
        <v>2.0232319124E10</v>
      </c>
      <c r="AR8" s="7">
        <f t="shared" si="8"/>
        <v>0</v>
      </c>
      <c r="AT8" s="179">
        <v>43797.0</v>
      </c>
      <c r="AU8" s="166">
        <v>125.0</v>
      </c>
      <c r="AV8" s="166">
        <v>125.0</v>
      </c>
      <c r="AW8" s="166">
        <v>125.0</v>
      </c>
      <c r="AX8" s="166">
        <v>125.0</v>
      </c>
      <c r="AY8" s="180">
        <v>125.0</v>
      </c>
      <c r="AZ8" s="166">
        <v>5953.06</v>
      </c>
      <c r="BA8" s="181">
        <f t="shared" ref="BA8:BB8" si="32">(AY8-AY7)/AY7</f>
        <v>0</v>
      </c>
      <c r="BB8" s="181">
        <f t="shared" si="32"/>
        <v>-0.01161855336</v>
      </c>
      <c r="BC8" s="166"/>
      <c r="BD8" s="166"/>
      <c r="BE8" s="166">
        <v>200.0</v>
      </c>
      <c r="BF8" s="166">
        <v>2.0232319124E10</v>
      </c>
      <c r="BG8" s="166">
        <f t="shared" si="10"/>
        <v>0.000000009885174249</v>
      </c>
      <c r="BH8" s="181">
        <f t="shared" si="16"/>
        <v>0.002793218024</v>
      </c>
      <c r="BI8" s="166"/>
      <c r="BJ8" s="166">
        <f t="shared" si="11"/>
        <v>0.000000006194852119</v>
      </c>
    </row>
    <row r="9">
      <c r="A9" s="179">
        <v>42705.0</v>
      </c>
      <c r="B9" s="166">
        <v>284.024</v>
      </c>
      <c r="C9" s="166">
        <v>291.87</v>
      </c>
      <c r="D9" s="166">
        <v>284.024</v>
      </c>
      <c r="E9" s="166">
        <v>291.87</v>
      </c>
      <c r="F9" s="180">
        <v>291.87</v>
      </c>
      <c r="G9" s="166">
        <v>5198.755</v>
      </c>
      <c r="H9" s="181">
        <f t="shared" ref="H9:I9" si="33">(F9-F8)/F8</f>
        <v>0.0276244261</v>
      </c>
      <c r="I9" s="181">
        <f t="shared" si="33"/>
        <v>0.009680689699</v>
      </c>
      <c r="J9" s="166"/>
      <c r="K9" s="166"/>
      <c r="L9" s="166">
        <v>127.0</v>
      </c>
      <c r="M9" s="7">
        <f t="shared" si="2"/>
        <v>8526789499</v>
      </c>
      <c r="N9" s="7">
        <f t="shared" si="3"/>
        <v>0.00000001489423423</v>
      </c>
      <c r="P9" s="179">
        <v>43073.0</v>
      </c>
      <c r="Q9" s="166">
        <v>216.0</v>
      </c>
      <c r="R9" s="166">
        <v>216.0</v>
      </c>
      <c r="S9" s="166">
        <v>202.0</v>
      </c>
      <c r="T9" s="166">
        <v>212.0</v>
      </c>
      <c r="U9" s="180">
        <v>212.0</v>
      </c>
      <c r="V9" s="166">
        <v>5998.195</v>
      </c>
      <c r="W9" s="181">
        <f t="shared" ref="W9:X9" si="34">(U9-U8)/U8</f>
        <v>0.01923076923</v>
      </c>
      <c r="X9" s="181">
        <f t="shared" si="34"/>
        <v>0.00773789183</v>
      </c>
      <c r="Y9" s="166"/>
      <c r="Z9" s="166"/>
      <c r="AA9" s="166">
        <v>26400.0</v>
      </c>
      <c r="AB9" s="7">
        <f t="shared" si="5"/>
        <v>16545893952</v>
      </c>
      <c r="AC9" s="7">
        <f t="shared" si="6"/>
        <v>0.000001595562021</v>
      </c>
      <c r="AE9" s="179">
        <v>43438.0</v>
      </c>
      <c r="AF9" s="166">
        <v>187.0</v>
      </c>
      <c r="AG9" s="166">
        <v>187.0</v>
      </c>
      <c r="AH9" s="166">
        <v>187.0</v>
      </c>
      <c r="AI9" s="166">
        <v>187.0</v>
      </c>
      <c r="AJ9" s="180">
        <v>187.0</v>
      </c>
      <c r="AK9" s="166">
        <v>6152.86</v>
      </c>
      <c r="AL9" s="181">
        <f t="shared" ref="AL9:AM9" si="35">(AJ9-AJ8)/AJ8</f>
        <v>0</v>
      </c>
      <c r="AM9" s="181">
        <f t="shared" si="35"/>
        <v>0.005645340551</v>
      </c>
      <c r="AN9" s="166"/>
      <c r="AO9" s="166"/>
      <c r="AP9" s="166">
        <v>6500.0</v>
      </c>
      <c r="AQ9" s="166">
        <v>2.0232319124E10</v>
      </c>
      <c r="AR9" s="7">
        <f t="shared" si="8"/>
        <v>0.0000003212681631</v>
      </c>
      <c r="AT9" s="179">
        <v>43798.0</v>
      </c>
      <c r="AU9" s="166">
        <v>135.0</v>
      </c>
      <c r="AV9" s="166">
        <v>143.0</v>
      </c>
      <c r="AW9" s="166">
        <v>129.0</v>
      </c>
      <c r="AX9" s="166">
        <v>143.0</v>
      </c>
      <c r="AY9" s="180">
        <v>143.0</v>
      </c>
      <c r="AZ9" s="166">
        <v>6011.83</v>
      </c>
      <c r="BA9" s="181">
        <f t="shared" ref="BA9:BB9" si="36">(AY9-AY8)/AY8</f>
        <v>0.144</v>
      </c>
      <c r="BB9" s="181">
        <f t="shared" si="36"/>
        <v>0.009872233776</v>
      </c>
      <c r="BC9" s="166"/>
      <c r="BD9" s="166"/>
      <c r="BE9" s="166">
        <v>35900.0</v>
      </c>
      <c r="BF9" s="166">
        <v>2.0232319124E10</v>
      </c>
      <c r="BG9" s="166">
        <f t="shared" si="10"/>
        <v>0.000001774388778</v>
      </c>
      <c r="BH9" s="181">
        <f t="shared" si="16"/>
        <v>0.04771379883</v>
      </c>
      <c r="BI9" s="166"/>
      <c r="BJ9" s="166">
        <f t="shared" si="11"/>
        <v>0.0000009265282991</v>
      </c>
    </row>
    <row r="10">
      <c r="A10" s="179">
        <v>42706.0</v>
      </c>
      <c r="B10" s="166">
        <v>274.6089</v>
      </c>
      <c r="C10" s="166">
        <v>274.6089</v>
      </c>
      <c r="D10" s="166">
        <v>263.6245</v>
      </c>
      <c r="E10" s="166">
        <v>263.6245</v>
      </c>
      <c r="F10" s="180">
        <v>263.6245</v>
      </c>
      <c r="G10" s="166">
        <v>5245.956</v>
      </c>
      <c r="H10" s="181">
        <f t="shared" ref="H10:I10" si="37">(F10-F9)/F9</f>
        <v>-0.09677424881</v>
      </c>
      <c r="I10" s="181">
        <f t="shared" si="37"/>
        <v>0.009079289176</v>
      </c>
      <c r="J10" s="166"/>
      <c r="K10" s="166"/>
      <c r="L10" s="166">
        <v>41550.0</v>
      </c>
      <c r="M10" s="7">
        <f t="shared" si="2"/>
        <v>8526789499</v>
      </c>
      <c r="N10" s="7">
        <f t="shared" si="3"/>
        <v>0.000004872877418</v>
      </c>
      <c r="P10" s="179">
        <v>43074.0</v>
      </c>
      <c r="Q10" s="166">
        <v>216.0</v>
      </c>
      <c r="R10" s="166">
        <v>216.0</v>
      </c>
      <c r="S10" s="166">
        <v>210.0</v>
      </c>
      <c r="T10" s="166">
        <v>210.0</v>
      </c>
      <c r="U10" s="180">
        <v>210.0</v>
      </c>
      <c r="V10" s="166">
        <v>6000.474</v>
      </c>
      <c r="W10" s="181">
        <f t="shared" ref="W10:X10" si="38">(U10-U9)/U9</f>
        <v>-0.009433962264</v>
      </c>
      <c r="X10" s="181">
        <f t="shared" si="38"/>
        <v>0.0003799476342</v>
      </c>
      <c r="Y10" s="166"/>
      <c r="Z10" s="166"/>
      <c r="AA10" s="166">
        <v>25100.0</v>
      </c>
      <c r="AB10" s="7">
        <f t="shared" si="5"/>
        <v>16545893952</v>
      </c>
      <c r="AC10" s="7">
        <f t="shared" si="6"/>
        <v>0.000001516992679</v>
      </c>
      <c r="AE10" s="179">
        <v>43439.0</v>
      </c>
      <c r="AF10" s="166">
        <v>187.0</v>
      </c>
      <c r="AG10" s="166">
        <v>187.0</v>
      </c>
      <c r="AH10" s="166">
        <v>187.0</v>
      </c>
      <c r="AI10" s="166">
        <v>187.0</v>
      </c>
      <c r="AJ10" s="180">
        <v>187.0</v>
      </c>
      <c r="AK10" s="166">
        <v>6133.12</v>
      </c>
      <c r="AL10" s="181">
        <f t="shared" ref="AL10:AM10" si="39">(AJ10-AJ9)/AJ9</f>
        <v>0</v>
      </c>
      <c r="AM10" s="181">
        <f t="shared" si="39"/>
        <v>-0.003208264124</v>
      </c>
      <c r="AN10" s="166"/>
      <c r="AO10" s="166"/>
      <c r="AP10" s="166">
        <v>0.0</v>
      </c>
      <c r="AQ10" s="166">
        <v>2.0232319124E10</v>
      </c>
      <c r="AR10" s="7">
        <f t="shared" si="8"/>
        <v>0</v>
      </c>
      <c r="AT10" s="179">
        <v>43801.0</v>
      </c>
      <c r="AU10" s="166">
        <v>157.0</v>
      </c>
      <c r="AV10" s="166">
        <v>190.0</v>
      </c>
      <c r="AW10" s="166">
        <v>110.0</v>
      </c>
      <c r="AX10" s="166">
        <v>139.0</v>
      </c>
      <c r="AY10" s="180">
        <v>139.0</v>
      </c>
      <c r="AZ10" s="166">
        <v>6130.055</v>
      </c>
      <c r="BA10" s="181">
        <f t="shared" ref="BA10:BB10" si="40">(AY10-AY9)/AY9</f>
        <v>-0.02797202797</v>
      </c>
      <c r="BB10" s="181">
        <f t="shared" si="40"/>
        <v>0.01966539307</v>
      </c>
      <c r="BC10" s="166"/>
      <c r="BD10" s="166"/>
      <c r="BE10" s="166">
        <v>73900.0</v>
      </c>
      <c r="BF10" s="166">
        <v>2.0232319124E10</v>
      </c>
      <c r="BG10" s="166">
        <f t="shared" si="10"/>
        <v>0.000003652571885</v>
      </c>
      <c r="BH10" s="181">
        <f t="shared" si="16"/>
        <v>-0.03354505976</v>
      </c>
      <c r="BI10" s="166"/>
      <c r="BJ10" s="166">
        <f t="shared" si="11"/>
        <v>0.000002510610496</v>
      </c>
    </row>
    <row r="11">
      <c r="A11" s="179">
        <v>42709.0</v>
      </c>
      <c r="B11" s="166">
        <v>274.6089</v>
      </c>
      <c r="C11" s="166">
        <v>274.6089</v>
      </c>
      <c r="D11" s="166">
        <v>273.0397</v>
      </c>
      <c r="E11" s="166">
        <v>273.0397</v>
      </c>
      <c r="F11" s="180">
        <v>273.0397</v>
      </c>
      <c r="G11" s="166">
        <v>5268.308</v>
      </c>
      <c r="H11" s="181">
        <f t="shared" ref="H11:I11" si="41">(F11-F10)/F10</f>
        <v>0.03571443474</v>
      </c>
      <c r="I11" s="181">
        <f t="shared" si="41"/>
        <v>0.004260805847</v>
      </c>
      <c r="J11" s="166"/>
      <c r="K11" s="166"/>
      <c r="L11" s="166">
        <v>254.0</v>
      </c>
      <c r="M11" s="7">
        <f t="shared" si="2"/>
        <v>8526789499</v>
      </c>
      <c r="N11" s="7">
        <f t="shared" si="3"/>
        <v>0.00000002978846845</v>
      </c>
      <c r="P11" s="179">
        <v>43075.0</v>
      </c>
      <c r="Q11" s="166">
        <v>202.0</v>
      </c>
      <c r="R11" s="166">
        <v>206.0</v>
      </c>
      <c r="S11" s="166">
        <v>202.0</v>
      </c>
      <c r="T11" s="166">
        <v>206.0</v>
      </c>
      <c r="U11" s="180">
        <v>206.0</v>
      </c>
      <c r="V11" s="166">
        <v>6035.508</v>
      </c>
      <c r="W11" s="181">
        <f t="shared" ref="W11:X11" si="42">(U11-U10)/U10</f>
        <v>-0.01904761905</v>
      </c>
      <c r="X11" s="181">
        <f t="shared" si="42"/>
        <v>0.005838538755</v>
      </c>
      <c r="Y11" s="166"/>
      <c r="Z11" s="166"/>
      <c r="AA11" s="166">
        <v>23500.0</v>
      </c>
      <c r="AB11" s="7">
        <f t="shared" si="5"/>
        <v>16545893952</v>
      </c>
      <c r="AC11" s="7">
        <f t="shared" si="6"/>
        <v>0.000001420291951</v>
      </c>
      <c r="AE11" s="179">
        <v>43440.0</v>
      </c>
      <c r="AF11" s="166">
        <v>187.0</v>
      </c>
      <c r="AG11" s="166">
        <v>187.0</v>
      </c>
      <c r="AH11" s="166">
        <v>187.0</v>
      </c>
      <c r="AI11" s="166">
        <v>187.0</v>
      </c>
      <c r="AJ11" s="180">
        <v>187.0</v>
      </c>
      <c r="AK11" s="166">
        <v>6115.493</v>
      </c>
      <c r="AL11" s="181">
        <f t="shared" ref="AL11:AM11" si="43">(AJ11-AJ10)/AJ10</f>
        <v>0</v>
      </c>
      <c r="AM11" s="181">
        <f t="shared" si="43"/>
        <v>-0.002874067359</v>
      </c>
      <c r="AN11" s="166"/>
      <c r="AO11" s="166"/>
      <c r="AP11" s="166">
        <v>0.0</v>
      </c>
      <c r="AQ11" s="166">
        <v>2.0232319124E10</v>
      </c>
      <c r="AR11" s="7">
        <f t="shared" si="8"/>
        <v>0</v>
      </c>
      <c r="AT11" s="179">
        <v>43802.0</v>
      </c>
      <c r="AU11" s="166">
        <v>139.0</v>
      </c>
      <c r="AV11" s="166">
        <v>150.0</v>
      </c>
      <c r="AW11" s="166">
        <v>115.0</v>
      </c>
      <c r="AX11" s="166">
        <v>147.0</v>
      </c>
      <c r="AY11" s="180">
        <v>147.0</v>
      </c>
      <c r="AZ11" s="166">
        <v>6133.896</v>
      </c>
      <c r="BA11" s="181">
        <f t="shared" ref="BA11:BB11" si="44">(AY11-AY10)/AY10</f>
        <v>0.05755395683</v>
      </c>
      <c r="BB11" s="181">
        <f t="shared" si="44"/>
        <v>0.0006265849164</v>
      </c>
      <c r="BC11" s="166"/>
      <c r="BD11" s="166"/>
      <c r="BE11" s="166">
        <v>21300.0</v>
      </c>
      <c r="BF11" s="166">
        <v>2.0232319124E10</v>
      </c>
      <c r="BG11" s="166">
        <f t="shared" si="10"/>
        <v>0.000001052771058</v>
      </c>
      <c r="BH11" s="181">
        <f t="shared" si="16"/>
        <v>0.01855519313</v>
      </c>
      <c r="BI11" s="166"/>
      <c r="BJ11" s="166">
        <f t="shared" si="11"/>
        <v>0.0000006257128692</v>
      </c>
    </row>
    <row r="12">
      <c r="A12" s="179">
        <v>42710.0</v>
      </c>
      <c r="B12" s="166">
        <v>279.3165</v>
      </c>
      <c r="C12" s="166">
        <v>279.3165</v>
      </c>
      <c r="D12" s="166">
        <v>268.3321</v>
      </c>
      <c r="E12" s="166">
        <v>279.3165</v>
      </c>
      <c r="F12" s="180">
        <v>279.3165</v>
      </c>
      <c r="G12" s="166">
        <v>5272.965</v>
      </c>
      <c r="H12" s="181">
        <f t="shared" ref="H12:I12" si="45">(F12-F11)/F11</f>
        <v>0.02298859836</v>
      </c>
      <c r="I12" s="181">
        <f t="shared" si="45"/>
        <v>0.0008839650225</v>
      </c>
      <c r="J12" s="166"/>
      <c r="K12" s="166"/>
      <c r="L12" s="166">
        <v>382.0</v>
      </c>
      <c r="M12" s="7">
        <f t="shared" si="2"/>
        <v>8526789499</v>
      </c>
      <c r="N12" s="7">
        <f t="shared" si="3"/>
        <v>0.00000004479998011</v>
      </c>
      <c r="P12" s="179">
        <v>43076.0</v>
      </c>
      <c r="Q12" s="166">
        <v>206.0</v>
      </c>
      <c r="R12" s="166">
        <v>212.0</v>
      </c>
      <c r="S12" s="166">
        <v>200.0</v>
      </c>
      <c r="T12" s="166">
        <v>200.0</v>
      </c>
      <c r="U12" s="180">
        <v>200.0</v>
      </c>
      <c r="V12" s="166">
        <v>6006.835</v>
      </c>
      <c r="W12" s="181">
        <f t="shared" ref="W12:X12" si="46">(U12-U11)/U11</f>
        <v>-0.02912621359</v>
      </c>
      <c r="X12" s="181">
        <f t="shared" si="46"/>
        <v>-0.004750718581</v>
      </c>
      <c r="Y12" s="166"/>
      <c r="Z12" s="166"/>
      <c r="AA12" s="166">
        <v>35800.0</v>
      </c>
      <c r="AB12" s="7">
        <f t="shared" si="5"/>
        <v>16545893952</v>
      </c>
      <c r="AC12" s="7">
        <f t="shared" si="6"/>
        <v>0.000002163678802</v>
      </c>
      <c r="AE12" s="179">
        <v>43441.0</v>
      </c>
      <c r="AF12" s="166">
        <v>187.0</v>
      </c>
      <c r="AG12" s="166">
        <v>187.0</v>
      </c>
      <c r="AH12" s="166">
        <v>187.0</v>
      </c>
      <c r="AI12" s="166">
        <v>187.0</v>
      </c>
      <c r="AJ12" s="180">
        <v>187.0</v>
      </c>
      <c r="AK12" s="166">
        <v>6126.356</v>
      </c>
      <c r="AL12" s="181">
        <f t="shared" ref="AL12:AM12" si="47">(AJ12-AJ11)/AJ11</f>
        <v>0</v>
      </c>
      <c r="AM12" s="181">
        <f t="shared" si="47"/>
        <v>0.001776308141</v>
      </c>
      <c r="AN12" s="166"/>
      <c r="AO12" s="166"/>
      <c r="AP12" s="166">
        <v>0.0</v>
      </c>
      <c r="AQ12" s="166">
        <v>2.0232319124E10</v>
      </c>
      <c r="AR12" s="7">
        <f t="shared" si="8"/>
        <v>0</v>
      </c>
      <c r="AT12" s="179">
        <v>43803.0</v>
      </c>
      <c r="AU12" s="166">
        <v>141.0</v>
      </c>
      <c r="AV12" s="166">
        <v>150.0</v>
      </c>
      <c r="AW12" s="166">
        <v>123.0</v>
      </c>
      <c r="AX12" s="166">
        <v>146.0</v>
      </c>
      <c r="AY12" s="180">
        <v>146.0</v>
      </c>
      <c r="AZ12" s="166">
        <v>6112.879</v>
      </c>
      <c r="BA12" s="181">
        <f t="shared" ref="BA12:BB12" si="48">(AY12-AY11)/AY11</f>
        <v>-0.006802721088</v>
      </c>
      <c r="BB12" s="181">
        <f t="shared" si="48"/>
        <v>-0.00342637045</v>
      </c>
      <c r="BC12" s="166"/>
      <c r="BD12" s="166"/>
      <c r="BE12" s="166">
        <v>2400.0</v>
      </c>
      <c r="BF12" s="166">
        <v>2.0232319124E10</v>
      </c>
      <c r="BG12" s="166">
        <f t="shared" si="10"/>
        <v>0.000000118622091</v>
      </c>
      <c r="BH12" s="181">
        <f t="shared" si="16"/>
        <v>-0.00323508408</v>
      </c>
      <c r="BI12" s="166"/>
      <c r="BJ12" s="166">
        <f t="shared" si="11"/>
        <v>0.0000005817752182</v>
      </c>
    </row>
    <row r="13">
      <c r="A13" s="179">
        <v>42711.0</v>
      </c>
      <c r="B13" s="166">
        <v>279.3165</v>
      </c>
      <c r="C13" s="166">
        <v>279.3165</v>
      </c>
      <c r="D13" s="166">
        <v>279.3165</v>
      </c>
      <c r="E13" s="166">
        <v>279.3165</v>
      </c>
      <c r="F13" s="180">
        <v>279.3165</v>
      </c>
      <c r="G13" s="166">
        <v>5265.368</v>
      </c>
      <c r="H13" s="181">
        <f t="shared" ref="H13:I13" si="49">(F13-F12)/F12</f>
        <v>0</v>
      </c>
      <c r="I13" s="181">
        <f t="shared" si="49"/>
        <v>-0.001440745387</v>
      </c>
      <c r="J13" s="166"/>
      <c r="K13" s="166"/>
      <c r="L13" s="166">
        <v>127.0</v>
      </c>
      <c r="M13" s="7">
        <f t="shared" si="2"/>
        <v>8526789499</v>
      </c>
      <c r="N13" s="7">
        <f t="shared" si="3"/>
        <v>0.00000001489423423</v>
      </c>
      <c r="P13" s="179">
        <v>43077.0</v>
      </c>
      <c r="Q13" s="166">
        <v>228.0</v>
      </c>
      <c r="R13" s="166">
        <v>230.0</v>
      </c>
      <c r="S13" s="166">
        <v>206.0</v>
      </c>
      <c r="T13" s="166">
        <v>210.0</v>
      </c>
      <c r="U13" s="180">
        <v>210.0</v>
      </c>
      <c r="V13" s="166">
        <v>6030.958</v>
      </c>
      <c r="W13" s="181">
        <f t="shared" ref="W13:X13" si="50">(U13-U12)/U12</f>
        <v>0.05</v>
      </c>
      <c r="X13" s="181">
        <f t="shared" si="50"/>
        <v>0.004015925192</v>
      </c>
      <c r="Y13" s="166"/>
      <c r="Z13" s="166"/>
      <c r="AA13" s="166">
        <v>95700.0</v>
      </c>
      <c r="AB13" s="7">
        <f t="shared" si="5"/>
        <v>16545893952</v>
      </c>
      <c r="AC13" s="7">
        <f t="shared" si="6"/>
        <v>0.000005783912328</v>
      </c>
      <c r="AE13" s="179">
        <v>43444.0</v>
      </c>
      <c r="AF13" s="166">
        <v>187.0</v>
      </c>
      <c r="AG13" s="166">
        <v>187.0</v>
      </c>
      <c r="AH13" s="166">
        <v>187.0</v>
      </c>
      <c r="AI13" s="166">
        <v>187.0</v>
      </c>
      <c r="AJ13" s="180">
        <v>187.0</v>
      </c>
      <c r="AK13" s="166">
        <v>6111.36</v>
      </c>
      <c r="AL13" s="181">
        <f t="shared" ref="AL13:AM13" si="51">(AJ13-AJ12)/AJ12</f>
        <v>0</v>
      </c>
      <c r="AM13" s="181">
        <f t="shared" si="51"/>
        <v>-0.002447784621</v>
      </c>
      <c r="AN13" s="166"/>
      <c r="AO13" s="166"/>
      <c r="AP13" s="166">
        <v>0.0</v>
      </c>
      <c r="AQ13" s="166">
        <v>2.0232319124E10</v>
      </c>
      <c r="AR13" s="7">
        <f t="shared" si="8"/>
        <v>0</v>
      </c>
      <c r="AT13" s="179">
        <v>43804.0</v>
      </c>
      <c r="AU13" s="166">
        <v>150.0</v>
      </c>
      <c r="AV13" s="166">
        <v>150.0</v>
      </c>
      <c r="AW13" s="166">
        <v>150.0</v>
      </c>
      <c r="AX13" s="166">
        <v>150.0</v>
      </c>
      <c r="AY13" s="180">
        <v>150.0</v>
      </c>
      <c r="AZ13" s="166">
        <v>6152.117</v>
      </c>
      <c r="BA13" s="181">
        <f t="shared" ref="BA13:BB13" si="52">(AY13-AY12)/AY12</f>
        <v>0.02739726027</v>
      </c>
      <c r="BB13" s="181">
        <f t="shared" si="52"/>
        <v>0.006418906705</v>
      </c>
      <c r="BC13" s="166"/>
      <c r="BD13" s="166"/>
      <c r="BE13" s="166">
        <v>100.0</v>
      </c>
      <c r="BF13" s="166">
        <v>2.0232319124E10</v>
      </c>
      <c r="BG13" s="166">
        <f t="shared" si="10"/>
        <v>0.000000004942587124</v>
      </c>
      <c r="BH13" s="181">
        <f t="shared" si="16"/>
        <v>0.01934931507</v>
      </c>
      <c r="BI13" s="166"/>
      <c r="BJ13" s="166">
        <f t="shared" si="11"/>
        <v>0.000001450937287</v>
      </c>
    </row>
    <row r="14">
      <c r="A14" s="179">
        <v>42712.0</v>
      </c>
      <c r="B14" s="166">
        <v>279.3165</v>
      </c>
      <c r="C14" s="166">
        <v>279.3165</v>
      </c>
      <c r="D14" s="166">
        <v>274.6089</v>
      </c>
      <c r="E14" s="166">
        <v>274.6089</v>
      </c>
      <c r="F14" s="180">
        <v>274.6089</v>
      </c>
      <c r="G14" s="166">
        <v>5303.734</v>
      </c>
      <c r="H14" s="181">
        <f t="shared" ref="H14:I14" si="53">(F14-F13)/F13</f>
        <v>-0.01685399896</v>
      </c>
      <c r="I14" s="181">
        <f t="shared" si="53"/>
        <v>0.007286480261</v>
      </c>
      <c r="J14" s="166"/>
      <c r="K14" s="166"/>
      <c r="L14" s="166">
        <v>1401.0</v>
      </c>
      <c r="M14" s="7">
        <f t="shared" si="2"/>
        <v>8526789499</v>
      </c>
      <c r="N14" s="7">
        <f t="shared" si="3"/>
        <v>0.0000001643056862</v>
      </c>
      <c r="P14" s="179">
        <v>43080.0</v>
      </c>
      <c r="Q14" s="166">
        <v>230.0</v>
      </c>
      <c r="R14" s="166">
        <v>230.0</v>
      </c>
      <c r="S14" s="166">
        <v>208.0</v>
      </c>
      <c r="T14" s="166">
        <v>212.0</v>
      </c>
      <c r="U14" s="180">
        <v>212.0</v>
      </c>
      <c r="V14" s="166">
        <v>6026.633</v>
      </c>
      <c r="W14" s="181">
        <f t="shared" ref="W14:X14" si="54">(U14-U13)/U13</f>
        <v>0.009523809524</v>
      </c>
      <c r="X14" s="181">
        <f t="shared" si="54"/>
        <v>-0.0007171331652</v>
      </c>
      <c r="Y14" s="166"/>
      <c r="Z14" s="166"/>
      <c r="AA14" s="166">
        <v>15500.0</v>
      </c>
      <c r="AB14" s="7">
        <f t="shared" si="5"/>
        <v>16545893952</v>
      </c>
      <c r="AC14" s="7">
        <f t="shared" si="6"/>
        <v>0.000000936788308</v>
      </c>
      <c r="AE14" s="179">
        <v>43445.0</v>
      </c>
      <c r="AF14" s="166">
        <v>188.0</v>
      </c>
      <c r="AG14" s="166">
        <v>189.0</v>
      </c>
      <c r="AH14" s="166">
        <v>188.0</v>
      </c>
      <c r="AI14" s="166">
        <v>188.0</v>
      </c>
      <c r="AJ14" s="180">
        <v>188.0</v>
      </c>
      <c r="AK14" s="166">
        <v>6076.587</v>
      </c>
      <c r="AL14" s="181">
        <f t="shared" ref="AL14:AM14" si="55">(AJ14-AJ13)/AJ13</f>
        <v>0.005347593583</v>
      </c>
      <c r="AM14" s="181">
        <f t="shared" si="55"/>
        <v>-0.005689895539</v>
      </c>
      <c r="AN14" s="166"/>
      <c r="AO14" s="166"/>
      <c r="AP14" s="166">
        <v>4500.0</v>
      </c>
      <c r="AQ14" s="166">
        <v>2.0232319124E10</v>
      </c>
      <c r="AR14" s="7">
        <f t="shared" si="8"/>
        <v>0.0000002224164206</v>
      </c>
      <c r="AT14" s="179">
        <v>43805.0</v>
      </c>
      <c r="AU14" s="166">
        <v>146.0</v>
      </c>
      <c r="AV14" s="166">
        <v>146.0</v>
      </c>
      <c r="AW14" s="166">
        <v>132.0</v>
      </c>
      <c r="AX14" s="166">
        <v>135.0</v>
      </c>
      <c r="AY14" s="180">
        <v>135.0</v>
      </c>
      <c r="AZ14" s="166">
        <v>6186.868</v>
      </c>
      <c r="BA14" s="181">
        <f t="shared" ref="BA14:BB14" si="56">(AY14-AY13)/AY13</f>
        <v>-0.1</v>
      </c>
      <c r="BB14" s="181">
        <f t="shared" si="56"/>
        <v>0.005648624693</v>
      </c>
      <c r="BC14" s="166"/>
      <c r="BD14" s="166"/>
      <c r="BE14" s="166">
        <v>1800.0</v>
      </c>
      <c r="BF14" s="166">
        <v>2.0232319124E10</v>
      </c>
      <c r="BG14" s="166">
        <f t="shared" si="10"/>
        <v>0.00000008896656824</v>
      </c>
      <c r="BH14" s="181">
        <f t="shared" si="16"/>
        <v>-0.02549564896</v>
      </c>
      <c r="BI14" s="166"/>
      <c r="BJ14" s="166">
        <f t="shared" si="11"/>
        <v>0.0000003531192458</v>
      </c>
    </row>
    <row r="15">
      <c r="A15" s="179">
        <v>42713.0</v>
      </c>
      <c r="B15" s="166">
        <v>274.6089</v>
      </c>
      <c r="C15" s="166">
        <v>274.6089</v>
      </c>
      <c r="D15" s="166">
        <v>274.6089</v>
      </c>
      <c r="E15" s="166">
        <v>274.6089</v>
      </c>
      <c r="F15" s="180">
        <v>274.6089</v>
      </c>
      <c r="G15" s="166">
        <v>5308.126</v>
      </c>
      <c r="H15" s="181">
        <f t="shared" ref="H15:I15" si="57">(F15-F14)/F14</f>
        <v>0</v>
      </c>
      <c r="I15" s="181">
        <f t="shared" si="57"/>
        <v>0.0008280958283</v>
      </c>
      <c r="J15" s="166"/>
      <c r="K15" s="166"/>
      <c r="L15" s="166">
        <v>127.0</v>
      </c>
      <c r="M15" s="7">
        <f t="shared" si="2"/>
        <v>8526789499</v>
      </c>
      <c r="N15" s="7">
        <f t="shared" si="3"/>
        <v>0.00000001489423423</v>
      </c>
      <c r="P15" s="179">
        <v>43081.0</v>
      </c>
      <c r="Q15" s="166">
        <v>204.0</v>
      </c>
      <c r="R15" s="166">
        <v>212.0</v>
      </c>
      <c r="S15" s="166">
        <v>200.0</v>
      </c>
      <c r="T15" s="166">
        <v>212.0</v>
      </c>
      <c r="U15" s="180">
        <v>212.0</v>
      </c>
      <c r="V15" s="166">
        <v>6032.371</v>
      </c>
      <c r="W15" s="181">
        <f t="shared" ref="W15:X15" si="58">(U15-U14)/U14</f>
        <v>0</v>
      </c>
      <c r="X15" s="181">
        <f t="shared" si="58"/>
        <v>0.0009521070887</v>
      </c>
      <c r="Y15" s="166"/>
      <c r="Z15" s="166"/>
      <c r="AA15" s="166">
        <v>109700.0</v>
      </c>
      <c r="AB15" s="7">
        <f t="shared" si="5"/>
        <v>16545893952</v>
      </c>
      <c r="AC15" s="7">
        <f t="shared" si="6"/>
        <v>0.000006630043703</v>
      </c>
      <c r="AE15" s="179">
        <v>43446.0</v>
      </c>
      <c r="AF15" s="166">
        <v>188.0</v>
      </c>
      <c r="AG15" s="166">
        <v>188.0</v>
      </c>
      <c r="AH15" s="166">
        <v>188.0</v>
      </c>
      <c r="AI15" s="166">
        <v>188.0</v>
      </c>
      <c r="AJ15" s="180">
        <v>188.0</v>
      </c>
      <c r="AK15" s="166">
        <v>6115.577</v>
      </c>
      <c r="AL15" s="181">
        <f t="shared" ref="AL15:AM15" si="59">(AJ15-AJ14)/AJ14</f>
        <v>0</v>
      </c>
      <c r="AM15" s="181">
        <f t="shared" si="59"/>
        <v>0.006416430802</v>
      </c>
      <c r="AN15" s="166"/>
      <c r="AO15" s="166"/>
      <c r="AP15" s="166">
        <v>0.0</v>
      </c>
      <c r="AQ15" s="166">
        <v>2.0232319124E10</v>
      </c>
      <c r="AR15" s="7">
        <f t="shared" si="8"/>
        <v>0</v>
      </c>
      <c r="AT15" s="179">
        <v>43808.0</v>
      </c>
      <c r="AU15" s="166">
        <v>135.0</v>
      </c>
      <c r="AV15" s="166">
        <v>151.0</v>
      </c>
      <c r="AW15" s="166">
        <v>135.0</v>
      </c>
      <c r="AX15" s="166">
        <v>151.0</v>
      </c>
      <c r="AY15" s="180">
        <v>151.0</v>
      </c>
      <c r="AZ15" s="166">
        <v>6193.791</v>
      </c>
      <c r="BA15" s="181">
        <f t="shared" ref="BA15:BB15" si="60">(AY15-AY14)/AY14</f>
        <v>0.1185185185</v>
      </c>
      <c r="BB15" s="181">
        <f t="shared" si="60"/>
        <v>0.001118982981</v>
      </c>
      <c r="BC15" s="166"/>
      <c r="BD15" s="166"/>
      <c r="BE15" s="166">
        <v>200.0</v>
      </c>
      <c r="BF15" s="166">
        <v>2.0232319124E10</v>
      </c>
      <c r="BG15" s="166">
        <f t="shared" si="10"/>
        <v>0.000000009885174249</v>
      </c>
      <c r="BH15" s="181">
        <f t="shared" si="16"/>
        <v>0.02962962963</v>
      </c>
      <c r="BI15" s="166"/>
      <c r="BJ15" s="166">
        <f t="shared" si="11"/>
        <v>0.000001663705778</v>
      </c>
    </row>
    <row r="16">
      <c r="A16" s="179">
        <v>42717.0</v>
      </c>
      <c r="B16" s="166">
        <v>274.6089</v>
      </c>
      <c r="C16" s="166">
        <v>274.6089</v>
      </c>
      <c r="D16" s="166">
        <v>274.6089</v>
      </c>
      <c r="E16" s="166">
        <v>274.6089</v>
      </c>
      <c r="F16" s="180">
        <v>274.6089</v>
      </c>
      <c r="G16" s="166">
        <v>5293.619</v>
      </c>
      <c r="H16" s="181">
        <f t="shared" ref="H16:I16" si="61">(F16-F15)/F15</f>
        <v>0</v>
      </c>
      <c r="I16" s="181">
        <f t="shared" si="61"/>
        <v>-0.002732979586</v>
      </c>
      <c r="J16" s="166"/>
      <c r="K16" s="166"/>
      <c r="L16" s="166">
        <v>127.0</v>
      </c>
      <c r="M16" s="7">
        <f t="shared" si="2"/>
        <v>8526789499</v>
      </c>
      <c r="N16" s="7">
        <f t="shared" si="3"/>
        <v>0.00000001489423423</v>
      </c>
      <c r="P16" s="179">
        <v>43082.0</v>
      </c>
      <c r="Q16" s="166">
        <v>202.0</v>
      </c>
      <c r="R16" s="166">
        <v>224.0</v>
      </c>
      <c r="S16" s="166">
        <v>202.0</v>
      </c>
      <c r="T16" s="166">
        <v>220.0</v>
      </c>
      <c r="U16" s="180">
        <v>220.0</v>
      </c>
      <c r="V16" s="166">
        <v>6054.604</v>
      </c>
      <c r="W16" s="181">
        <f t="shared" ref="W16:X16" si="62">(U16-U15)/U15</f>
        <v>0.03773584906</v>
      </c>
      <c r="X16" s="181">
        <f t="shared" si="62"/>
        <v>0.00368561549</v>
      </c>
      <c r="Y16" s="166"/>
      <c r="Z16" s="166"/>
      <c r="AA16" s="166">
        <v>43400.0</v>
      </c>
      <c r="AB16" s="7">
        <f t="shared" si="5"/>
        <v>16545893952</v>
      </c>
      <c r="AC16" s="7">
        <f t="shared" si="6"/>
        <v>0.000002623007263</v>
      </c>
      <c r="AE16" s="179">
        <v>43447.0</v>
      </c>
      <c r="AF16" s="166">
        <v>188.0</v>
      </c>
      <c r="AG16" s="166">
        <v>188.0</v>
      </c>
      <c r="AH16" s="166">
        <v>188.0</v>
      </c>
      <c r="AI16" s="166">
        <v>188.0</v>
      </c>
      <c r="AJ16" s="180">
        <v>188.0</v>
      </c>
      <c r="AK16" s="166">
        <v>6177.72</v>
      </c>
      <c r="AL16" s="181">
        <f t="shared" ref="AL16:AM16" si="63">(AJ16-AJ15)/AJ15</f>
        <v>0</v>
      </c>
      <c r="AM16" s="181">
        <f t="shared" si="63"/>
        <v>0.01016142876</v>
      </c>
      <c r="AN16" s="166"/>
      <c r="AO16" s="166"/>
      <c r="AP16" s="166">
        <v>0.0</v>
      </c>
      <c r="AQ16" s="166">
        <v>2.0232319124E10</v>
      </c>
      <c r="AR16" s="7">
        <f t="shared" si="8"/>
        <v>0</v>
      </c>
      <c r="AT16" s="179">
        <v>43809.0</v>
      </c>
      <c r="AU16" s="166">
        <v>151.0</v>
      </c>
      <c r="AV16" s="166">
        <v>157.0</v>
      </c>
      <c r="AW16" s="166">
        <v>130.0</v>
      </c>
      <c r="AX16" s="166">
        <v>157.0</v>
      </c>
      <c r="AY16" s="180">
        <v>157.0</v>
      </c>
      <c r="AZ16" s="166">
        <v>6183.505</v>
      </c>
      <c r="BA16" s="181">
        <f t="shared" ref="BA16:BB16" si="64">(AY16-AY15)/AY15</f>
        <v>0.03973509934</v>
      </c>
      <c r="BB16" s="181">
        <f t="shared" si="64"/>
        <v>-0.001660695364</v>
      </c>
      <c r="BC16" s="166"/>
      <c r="BD16" s="166"/>
      <c r="BE16" s="166">
        <v>1500.0</v>
      </c>
      <c r="BF16" s="166">
        <v>2.0232319124E10</v>
      </c>
      <c r="BG16" s="166">
        <f t="shared" si="10"/>
        <v>0.00000007413880687</v>
      </c>
      <c r="BH16" s="181">
        <f t="shared" si="16"/>
        <v>0.0193677371</v>
      </c>
      <c r="BI16" s="166"/>
      <c r="BJ16" s="166">
        <f t="shared" si="11"/>
        <v>0.0000006780100759</v>
      </c>
    </row>
    <row r="17">
      <c r="A17" s="179">
        <v>42718.0</v>
      </c>
      <c r="B17" s="166">
        <v>282.4548</v>
      </c>
      <c r="C17" s="166">
        <v>282.4548</v>
      </c>
      <c r="D17" s="166">
        <v>282.4548</v>
      </c>
      <c r="E17" s="166">
        <v>282.4548</v>
      </c>
      <c r="F17" s="180">
        <v>282.4548</v>
      </c>
      <c r="G17" s="166">
        <v>5262.817</v>
      </c>
      <c r="H17" s="181">
        <f t="shared" ref="H17:I17" si="65">(F17-F16)/F16</f>
        <v>0.02857117887</v>
      </c>
      <c r="I17" s="181">
        <f t="shared" si="65"/>
        <v>-0.005818703613</v>
      </c>
      <c r="J17" s="166"/>
      <c r="K17" s="166"/>
      <c r="L17" s="166">
        <v>127.0</v>
      </c>
      <c r="M17" s="7">
        <f t="shared" si="2"/>
        <v>8526789499</v>
      </c>
      <c r="N17" s="7">
        <f t="shared" si="3"/>
        <v>0.00000001489423423</v>
      </c>
      <c r="P17" s="179">
        <v>43083.0</v>
      </c>
      <c r="Q17" s="166">
        <v>200.0</v>
      </c>
      <c r="R17" s="166">
        <v>228.0</v>
      </c>
      <c r="S17" s="166">
        <v>200.0</v>
      </c>
      <c r="T17" s="166">
        <v>220.0</v>
      </c>
      <c r="U17" s="180">
        <v>220.0</v>
      </c>
      <c r="V17" s="166">
        <v>6113.653</v>
      </c>
      <c r="W17" s="181">
        <f t="shared" ref="W17:X17" si="66">(U17-U16)/U16</f>
        <v>0</v>
      </c>
      <c r="X17" s="181">
        <f t="shared" si="66"/>
        <v>0.009752743532</v>
      </c>
      <c r="Y17" s="166"/>
      <c r="Z17" s="166"/>
      <c r="AA17" s="166">
        <v>44000.0</v>
      </c>
      <c r="AB17" s="7">
        <f t="shared" si="5"/>
        <v>16545893952</v>
      </c>
      <c r="AC17" s="7">
        <f t="shared" si="6"/>
        <v>0.000002659270036</v>
      </c>
      <c r="AE17" s="179">
        <v>43448.0</v>
      </c>
      <c r="AF17" s="166">
        <v>187.0</v>
      </c>
      <c r="AG17" s="166">
        <v>187.0</v>
      </c>
      <c r="AH17" s="166">
        <v>186.0</v>
      </c>
      <c r="AI17" s="166">
        <v>186.0</v>
      </c>
      <c r="AJ17" s="180">
        <v>186.0</v>
      </c>
      <c r="AK17" s="166">
        <v>6169.843</v>
      </c>
      <c r="AL17" s="181">
        <f t="shared" ref="AL17:AM17" si="67">(AJ17-AJ16)/AJ16</f>
        <v>-0.01063829787</v>
      </c>
      <c r="AM17" s="181">
        <f t="shared" si="67"/>
        <v>-0.001275065882</v>
      </c>
      <c r="AN17" s="166"/>
      <c r="AO17" s="166"/>
      <c r="AP17" s="166">
        <v>5200.0</v>
      </c>
      <c r="AQ17" s="166">
        <v>2.0232319124E10</v>
      </c>
      <c r="AR17" s="7">
        <f t="shared" si="8"/>
        <v>0.0000002570145305</v>
      </c>
      <c r="AT17" s="179">
        <v>43810.0</v>
      </c>
      <c r="AU17" s="166">
        <v>151.0</v>
      </c>
      <c r="AV17" s="166">
        <v>151.0</v>
      </c>
      <c r="AW17" s="166">
        <v>144.0</v>
      </c>
      <c r="AX17" s="166">
        <v>145.0</v>
      </c>
      <c r="AY17" s="180">
        <v>145.0</v>
      </c>
      <c r="AZ17" s="166">
        <v>6180.099</v>
      </c>
      <c r="BA17" s="181">
        <f t="shared" ref="BA17:BB17" si="68">(AY17-AY16)/AY16</f>
        <v>-0.07643312102</v>
      </c>
      <c r="BB17" s="181">
        <f t="shared" si="68"/>
        <v>-0.0005508202872</v>
      </c>
      <c r="BC17" s="166"/>
      <c r="BD17" s="166"/>
      <c r="BE17" s="166">
        <v>3900.0</v>
      </c>
      <c r="BF17" s="166">
        <v>2.0232319124E10</v>
      </c>
      <c r="BG17" s="166">
        <f t="shared" si="10"/>
        <v>0.0000001927608979</v>
      </c>
      <c r="BH17" s="181">
        <f t="shared" si="16"/>
        <v>-0.01462506001</v>
      </c>
      <c r="BI17" s="166"/>
      <c r="BJ17" s="166">
        <f t="shared" si="11"/>
        <v>0.0000007809849246</v>
      </c>
    </row>
    <row r="18">
      <c r="A18" s="179">
        <v>42719.0</v>
      </c>
      <c r="B18" s="166">
        <v>282.4548</v>
      </c>
      <c r="C18" s="166">
        <v>282.4548</v>
      </c>
      <c r="D18" s="166">
        <v>282.4548</v>
      </c>
      <c r="E18" s="166">
        <v>282.4548</v>
      </c>
      <c r="F18" s="180">
        <v>282.4548</v>
      </c>
      <c r="G18" s="166">
        <v>5254.362</v>
      </c>
      <c r="H18" s="181">
        <f t="shared" ref="H18:I18" si="69">(F18-F17)/F17</f>
        <v>0</v>
      </c>
      <c r="I18" s="181">
        <f t="shared" si="69"/>
        <v>-0.001606554057</v>
      </c>
      <c r="J18" s="166"/>
      <c r="K18" s="166"/>
      <c r="L18" s="166">
        <v>127.0</v>
      </c>
      <c r="M18" s="7">
        <f t="shared" si="2"/>
        <v>8526789499</v>
      </c>
      <c r="N18" s="7">
        <f t="shared" si="3"/>
        <v>0.00000001489423423</v>
      </c>
      <c r="P18" s="179">
        <v>43084.0</v>
      </c>
      <c r="Q18" s="166">
        <v>228.0</v>
      </c>
      <c r="R18" s="166">
        <v>230.0</v>
      </c>
      <c r="S18" s="166">
        <v>220.0</v>
      </c>
      <c r="T18" s="166">
        <v>222.0</v>
      </c>
      <c r="U18" s="180">
        <v>222.0</v>
      </c>
      <c r="V18" s="166">
        <v>6119.419</v>
      </c>
      <c r="W18" s="181">
        <f t="shared" ref="W18:X18" si="70">(U18-U17)/U17</f>
        <v>0.009090909091</v>
      </c>
      <c r="X18" s="181">
        <f t="shared" si="70"/>
        <v>0.00094313498</v>
      </c>
      <c r="Y18" s="166"/>
      <c r="Z18" s="166"/>
      <c r="AA18" s="166">
        <v>80500.0</v>
      </c>
      <c r="AB18" s="7">
        <f t="shared" si="5"/>
        <v>16545893952</v>
      </c>
      <c r="AC18" s="7">
        <f t="shared" si="6"/>
        <v>0.000004865255406</v>
      </c>
      <c r="AE18" s="179">
        <v>43451.0</v>
      </c>
      <c r="AF18" s="166">
        <v>187.0</v>
      </c>
      <c r="AG18" s="166">
        <v>188.0</v>
      </c>
      <c r="AH18" s="166">
        <v>186.0</v>
      </c>
      <c r="AI18" s="166">
        <v>188.0</v>
      </c>
      <c r="AJ18" s="180">
        <v>188.0</v>
      </c>
      <c r="AK18" s="166">
        <v>6089.305</v>
      </c>
      <c r="AL18" s="181">
        <f t="shared" ref="AL18:AM18" si="71">(AJ18-AJ17)/AJ17</f>
        <v>0.01075268817</v>
      </c>
      <c r="AM18" s="181">
        <f t="shared" si="71"/>
        <v>-0.01305349261</v>
      </c>
      <c r="AN18" s="166"/>
      <c r="AO18" s="166"/>
      <c r="AP18" s="166">
        <v>1600.0</v>
      </c>
      <c r="AQ18" s="166">
        <v>2.0232319124E10</v>
      </c>
      <c r="AR18" s="7">
        <f t="shared" si="8"/>
        <v>0.00000007908139399</v>
      </c>
      <c r="AT18" s="179">
        <v>43811.0</v>
      </c>
      <c r="AU18" s="166">
        <v>145.0</v>
      </c>
      <c r="AV18" s="166">
        <v>172.0</v>
      </c>
      <c r="AW18" s="166">
        <v>145.0</v>
      </c>
      <c r="AX18" s="166">
        <v>172.0</v>
      </c>
      <c r="AY18" s="180">
        <v>172.0</v>
      </c>
      <c r="AZ18" s="166">
        <v>6139.397</v>
      </c>
      <c r="BA18" s="181">
        <f t="shared" ref="BA18:BB18" si="72">(AY18-AY17)/AY17</f>
        <v>0.1862068966</v>
      </c>
      <c r="BB18" s="181">
        <f t="shared" si="72"/>
        <v>-0.006585978639</v>
      </c>
      <c r="BC18" s="166"/>
      <c r="BD18" s="166"/>
      <c r="BE18" s="166">
        <v>4300.0</v>
      </c>
      <c r="BF18" s="166">
        <v>2.0232319124E10</v>
      </c>
      <c r="BG18" s="166">
        <f t="shared" si="10"/>
        <v>0.0000002125312464</v>
      </c>
      <c r="BH18" s="181">
        <f t="shared" si="16"/>
        <v>0.05151262345</v>
      </c>
      <c r="BI18" s="166"/>
      <c r="BJ18" s="166">
        <f t="shared" si="11"/>
        <v>0.00000129294057</v>
      </c>
    </row>
    <row r="19">
      <c r="A19" s="179">
        <v>42720.0</v>
      </c>
      <c r="B19" s="166">
        <v>282.4548</v>
      </c>
      <c r="C19" s="166">
        <v>298.1468</v>
      </c>
      <c r="D19" s="166">
        <v>255.7785</v>
      </c>
      <c r="E19" s="166">
        <v>274.6089</v>
      </c>
      <c r="F19" s="180">
        <v>274.6089</v>
      </c>
      <c r="G19" s="166">
        <v>5231.652</v>
      </c>
      <c r="H19" s="181">
        <f t="shared" ref="H19:I19" si="73">(F19-F18)/F18</f>
        <v>-0.02777754175</v>
      </c>
      <c r="I19" s="181">
        <f t="shared" si="73"/>
        <v>-0.004322123219</v>
      </c>
      <c r="J19" s="166"/>
      <c r="K19" s="166"/>
      <c r="L19" s="166">
        <v>48814.0</v>
      </c>
      <c r="M19" s="7">
        <f t="shared" si="2"/>
        <v>8526789499</v>
      </c>
      <c r="N19" s="7">
        <f t="shared" si="3"/>
        <v>0.000005724780705</v>
      </c>
      <c r="P19" s="179">
        <v>43087.0</v>
      </c>
      <c r="Q19" s="166">
        <v>204.0</v>
      </c>
      <c r="R19" s="166">
        <v>222.0</v>
      </c>
      <c r="S19" s="166">
        <v>204.0</v>
      </c>
      <c r="T19" s="166">
        <v>206.0</v>
      </c>
      <c r="U19" s="180">
        <v>206.0</v>
      </c>
      <c r="V19" s="166">
        <v>6133.963</v>
      </c>
      <c r="W19" s="181">
        <f t="shared" ref="W19:X19" si="74">(U19-U18)/U18</f>
        <v>-0.07207207207</v>
      </c>
      <c r="X19" s="181">
        <f t="shared" si="74"/>
        <v>0.002376696219</v>
      </c>
      <c r="Y19" s="166"/>
      <c r="Z19" s="166"/>
      <c r="AA19" s="166">
        <v>22100.0</v>
      </c>
      <c r="AB19" s="7">
        <f t="shared" si="5"/>
        <v>16545893952</v>
      </c>
      <c r="AC19" s="7">
        <f t="shared" si="6"/>
        <v>0.000001335678813</v>
      </c>
      <c r="AE19" s="179">
        <v>43452.0</v>
      </c>
      <c r="AF19" s="166">
        <v>189.0</v>
      </c>
      <c r="AG19" s="166">
        <v>189.0</v>
      </c>
      <c r="AH19" s="166">
        <v>187.0</v>
      </c>
      <c r="AI19" s="166">
        <v>187.0</v>
      </c>
      <c r="AJ19" s="180">
        <v>187.0</v>
      </c>
      <c r="AK19" s="166">
        <v>6081.867</v>
      </c>
      <c r="AL19" s="181">
        <f t="shared" ref="AL19:AM19" si="75">(AJ19-AJ18)/AJ18</f>
        <v>-0.005319148936</v>
      </c>
      <c r="AM19" s="181">
        <f t="shared" si="75"/>
        <v>-0.001221485867</v>
      </c>
      <c r="AN19" s="166"/>
      <c r="AO19" s="166"/>
      <c r="AP19" s="166">
        <v>2700.0</v>
      </c>
      <c r="AQ19" s="166">
        <v>2.0232319124E10</v>
      </c>
      <c r="AR19" s="7">
        <f t="shared" si="8"/>
        <v>0.0000001334498524</v>
      </c>
      <c r="AT19" s="179">
        <v>43812.0</v>
      </c>
      <c r="AU19" s="166">
        <v>162.0</v>
      </c>
      <c r="AV19" s="166">
        <v>162.0</v>
      </c>
      <c r="AW19" s="166">
        <v>133.0</v>
      </c>
      <c r="AX19" s="166">
        <v>142.0</v>
      </c>
      <c r="AY19" s="180">
        <v>142.0</v>
      </c>
      <c r="AZ19" s="166">
        <v>6197.318</v>
      </c>
      <c r="BA19" s="181">
        <f t="shared" ref="BA19:BB19" si="76">(AY19-AY18)/AY18</f>
        <v>-0.1744186047</v>
      </c>
      <c r="BB19" s="181">
        <f t="shared" si="76"/>
        <v>0.009434314152</v>
      </c>
      <c r="BC19" s="166"/>
      <c r="BD19" s="166"/>
      <c r="BE19" s="166">
        <v>19000.0</v>
      </c>
      <c r="BF19" s="166">
        <v>2.0232319124E10</v>
      </c>
      <c r="BG19" s="166">
        <f t="shared" si="10"/>
        <v>0.0000009390915536</v>
      </c>
      <c r="BH19" s="181">
        <f t="shared" si="16"/>
        <v>-0.06989684185</v>
      </c>
      <c r="BI19" s="166"/>
      <c r="BJ19" s="166">
        <f t="shared" si="11"/>
        <v>0.000002033250231</v>
      </c>
    </row>
    <row r="20">
      <c r="A20" s="179">
        <v>42723.0</v>
      </c>
      <c r="B20" s="166">
        <v>280.8857</v>
      </c>
      <c r="C20" s="166">
        <v>280.8857</v>
      </c>
      <c r="D20" s="166">
        <v>257.3477</v>
      </c>
      <c r="E20" s="166">
        <v>257.3477</v>
      </c>
      <c r="F20" s="180">
        <v>257.3477</v>
      </c>
      <c r="G20" s="166">
        <v>5191.912</v>
      </c>
      <c r="H20" s="181">
        <f t="shared" ref="H20:I20" si="77">(F20-F19)/F19</f>
        <v>-0.06285739464</v>
      </c>
      <c r="I20" s="181">
        <f t="shared" si="77"/>
        <v>-0.007596070992</v>
      </c>
      <c r="J20" s="166"/>
      <c r="K20" s="166"/>
      <c r="L20" s="166">
        <v>33392.0</v>
      </c>
      <c r="M20" s="7">
        <f t="shared" si="2"/>
        <v>8526789499</v>
      </c>
      <c r="N20" s="7">
        <f t="shared" si="3"/>
        <v>0.000003916128105</v>
      </c>
      <c r="P20" s="179">
        <v>43088.0</v>
      </c>
      <c r="Q20" s="166">
        <v>228.0</v>
      </c>
      <c r="R20" s="166">
        <v>228.0</v>
      </c>
      <c r="S20" s="166">
        <v>208.0</v>
      </c>
      <c r="T20" s="166">
        <v>216.0</v>
      </c>
      <c r="U20" s="180">
        <v>216.0</v>
      </c>
      <c r="V20" s="166">
        <v>6167.666</v>
      </c>
      <c r="W20" s="181">
        <f t="shared" ref="W20:X20" si="78">(U20-U19)/U19</f>
        <v>0.04854368932</v>
      </c>
      <c r="X20" s="181">
        <f t="shared" si="78"/>
        <v>0.005494490267</v>
      </c>
      <c r="Y20" s="166"/>
      <c r="Z20" s="166"/>
      <c r="AA20" s="166">
        <v>7400.0</v>
      </c>
      <c r="AB20" s="7">
        <f t="shared" si="5"/>
        <v>16545893952</v>
      </c>
      <c r="AC20" s="7">
        <f t="shared" si="6"/>
        <v>0.0000004472408696</v>
      </c>
      <c r="AE20" s="179">
        <v>43453.0</v>
      </c>
      <c r="AF20" s="166">
        <v>187.0</v>
      </c>
      <c r="AG20" s="166">
        <v>189.0</v>
      </c>
      <c r="AH20" s="166">
        <v>187.0</v>
      </c>
      <c r="AI20" s="166">
        <v>189.0</v>
      </c>
      <c r="AJ20" s="180">
        <v>189.0</v>
      </c>
      <c r="AK20" s="166">
        <v>6176.094</v>
      </c>
      <c r="AL20" s="181">
        <f t="shared" ref="AL20:AM20" si="79">(AJ20-AJ19)/AJ19</f>
        <v>0.01069518717</v>
      </c>
      <c r="AM20" s="181">
        <f t="shared" si="79"/>
        <v>0.01549310434</v>
      </c>
      <c r="AN20" s="166"/>
      <c r="AO20" s="166"/>
      <c r="AP20" s="166">
        <v>800.0</v>
      </c>
      <c r="AQ20" s="166">
        <v>2.0232319124E10</v>
      </c>
      <c r="AR20" s="7">
        <f t="shared" si="8"/>
        <v>0.000000039540697</v>
      </c>
      <c r="AT20" s="179">
        <v>43815.0</v>
      </c>
      <c r="AU20" s="166">
        <v>159.0</v>
      </c>
      <c r="AV20" s="166">
        <v>159.0</v>
      </c>
      <c r="AW20" s="166">
        <v>149.0</v>
      </c>
      <c r="AX20" s="166">
        <v>149.0</v>
      </c>
      <c r="AY20" s="180">
        <v>149.0</v>
      </c>
      <c r="AZ20" s="166">
        <v>6211.592</v>
      </c>
      <c r="BA20" s="181">
        <f t="shared" ref="BA20:BB20" si="80">(AY20-AY19)/AY19</f>
        <v>0.04929577465</v>
      </c>
      <c r="BB20" s="181">
        <f t="shared" si="80"/>
        <v>0.002303254408</v>
      </c>
      <c r="BC20" s="166"/>
      <c r="BD20" s="166"/>
      <c r="BE20" s="166">
        <v>2700.0</v>
      </c>
      <c r="BF20" s="166">
        <v>2.0232319124E10</v>
      </c>
      <c r="BG20" s="166">
        <f t="shared" si="10"/>
        <v>0.0000001334498524</v>
      </c>
      <c r="BH20" s="181">
        <f t="shared" si="16"/>
        <v>0.01141931412</v>
      </c>
      <c r="BI20" s="166"/>
      <c r="BJ20" s="166">
        <f t="shared" si="11"/>
        <v>0.000001134089881</v>
      </c>
    </row>
    <row r="21">
      <c r="A21" s="179">
        <v>42724.0</v>
      </c>
      <c r="B21" s="166">
        <v>257.3477</v>
      </c>
      <c r="C21" s="166">
        <v>257.3477</v>
      </c>
      <c r="D21" s="166">
        <v>236.9482</v>
      </c>
      <c r="E21" s="166">
        <v>236.9482</v>
      </c>
      <c r="F21" s="180">
        <v>236.9482</v>
      </c>
      <c r="G21" s="166">
        <v>5162.477</v>
      </c>
      <c r="H21" s="181">
        <f t="shared" ref="H21:I21" si="81">(F21-F20)/F20</f>
        <v>-0.07926824293</v>
      </c>
      <c r="I21" s="181">
        <f t="shared" si="81"/>
        <v>-0.005669395013</v>
      </c>
      <c r="J21" s="166"/>
      <c r="K21" s="166"/>
      <c r="L21" s="166">
        <v>127.0</v>
      </c>
      <c r="M21" s="7">
        <f t="shared" si="2"/>
        <v>8526789499</v>
      </c>
      <c r="N21" s="7">
        <f t="shared" si="3"/>
        <v>0.00000001489423423</v>
      </c>
      <c r="P21" s="179">
        <v>43089.0</v>
      </c>
      <c r="Q21" s="166">
        <v>226.0</v>
      </c>
      <c r="R21" s="166">
        <v>226.0</v>
      </c>
      <c r="S21" s="166">
        <v>226.0</v>
      </c>
      <c r="T21" s="166">
        <v>226.0</v>
      </c>
      <c r="U21" s="180">
        <v>226.0</v>
      </c>
      <c r="V21" s="166">
        <v>6109.482</v>
      </c>
      <c r="W21" s="181">
        <f t="shared" ref="W21:X21" si="82">(U21-U20)/U20</f>
        <v>0.0462962963</v>
      </c>
      <c r="X21" s="181">
        <f t="shared" si="82"/>
        <v>-0.009433714472</v>
      </c>
      <c r="Y21" s="166"/>
      <c r="Z21" s="166"/>
      <c r="AA21" s="166">
        <v>100.0</v>
      </c>
      <c r="AB21" s="7">
        <f t="shared" si="5"/>
        <v>16545893952</v>
      </c>
      <c r="AC21" s="7">
        <f t="shared" si="6"/>
        <v>0.000000006043795536</v>
      </c>
      <c r="AE21" s="179">
        <v>43454.0</v>
      </c>
      <c r="AF21" s="166">
        <v>189.0</v>
      </c>
      <c r="AG21" s="166">
        <v>189.0</v>
      </c>
      <c r="AH21" s="166">
        <v>187.0</v>
      </c>
      <c r="AI21" s="166">
        <v>187.0</v>
      </c>
      <c r="AJ21" s="180">
        <v>187.0</v>
      </c>
      <c r="AK21" s="166">
        <v>6147.876</v>
      </c>
      <c r="AL21" s="181">
        <f t="shared" ref="AL21:AM21" si="83">(AJ21-AJ20)/AJ20</f>
        <v>-0.01058201058</v>
      </c>
      <c r="AM21" s="181">
        <f t="shared" si="83"/>
        <v>-0.004568907144</v>
      </c>
      <c r="AN21" s="166"/>
      <c r="AO21" s="166"/>
      <c r="AP21" s="166">
        <v>1200.0</v>
      </c>
      <c r="AQ21" s="166">
        <v>2.0232319124E10</v>
      </c>
      <c r="AR21" s="7">
        <f t="shared" si="8"/>
        <v>0.00000005931104549</v>
      </c>
      <c r="AT21" s="179">
        <v>43816.0</v>
      </c>
      <c r="AU21" s="166">
        <v>149.0</v>
      </c>
      <c r="AV21" s="166">
        <v>155.0</v>
      </c>
      <c r="AW21" s="166">
        <v>149.0</v>
      </c>
      <c r="AX21" s="166">
        <v>155.0</v>
      </c>
      <c r="AY21" s="180">
        <v>155.0</v>
      </c>
      <c r="AZ21" s="166">
        <v>6244.352</v>
      </c>
      <c r="BA21" s="181">
        <f t="shared" ref="BA21:BB21" si="84">(AY21-AY20)/AY20</f>
        <v>0.04026845638</v>
      </c>
      <c r="BB21" s="181">
        <f t="shared" si="84"/>
        <v>0.00527401027</v>
      </c>
      <c r="BC21" s="166"/>
      <c r="BD21" s="166"/>
      <c r="BE21" s="166">
        <v>11400.0</v>
      </c>
      <c r="BF21" s="166">
        <v>2.0232319124E10</v>
      </c>
      <c r="BG21" s="166">
        <f t="shared" si="10"/>
        <v>0.0000005634549322</v>
      </c>
      <c r="BH21" s="181">
        <f t="shared" si="16"/>
        <v>-0.0008213752089</v>
      </c>
      <c r="BI21" s="166"/>
      <c r="BJ21" s="166">
        <f t="shared" si="11"/>
        <v>0.0000001609260019</v>
      </c>
    </row>
    <row r="22">
      <c r="A22" s="179">
        <v>42725.0</v>
      </c>
      <c r="B22" s="166">
        <v>236.9482</v>
      </c>
      <c r="C22" s="166">
        <v>236.9482</v>
      </c>
      <c r="D22" s="166">
        <v>236.9482</v>
      </c>
      <c r="E22" s="166">
        <v>236.9482</v>
      </c>
      <c r="F22" s="180">
        <v>236.9482</v>
      </c>
      <c r="G22" s="166">
        <v>5111.392</v>
      </c>
      <c r="H22" s="181">
        <f t="shared" ref="H22:I22" si="85">(F22-F21)/F21</f>
        <v>0</v>
      </c>
      <c r="I22" s="181">
        <f t="shared" si="85"/>
        <v>-0.009895443602</v>
      </c>
      <c r="J22" s="166"/>
      <c r="K22" s="166"/>
      <c r="L22" s="166">
        <v>0.0</v>
      </c>
      <c r="M22" s="7">
        <f t="shared" si="2"/>
        <v>8526789499</v>
      </c>
      <c r="N22" s="7">
        <f t="shared" si="3"/>
        <v>0</v>
      </c>
      <c r="P22" s="179">
        <v>43090.0</v>
      </c>
      <c r="Q22" s="166">
        <v>206.0</v>
      </c>
      <c r="R22" s="166">
        <v>222.0</v>
      </c>
      <c r="S22" s="166">
        <v>206.0</v>
      </c>
      <c r="T22" s="166">
        <v>210.0</v>
      </c>
      <c r="U22" s="180">
        <v>210.0</v>
      </c>
      <c r="V22" s="166">
        <v>6183.391</v>
      </c>
      <c r="W22" s="181">
        <f t="shared" ref="W22:X22" si="86">(U22-U21)/U21</f>
        <v>-0.07079646018</v>
      </c>
      <c r="X22" s="181">
        <f t="shared" si="86"/>
        <v>0.01209742495</v>
      </c>
      <c r="Y22" s="166"/>
      <c r="Z22" s="166"/>
      <c r="AA22" s="166">
        <v>400.0</v>
      </c>
      <c r="AB22" s="7">
        <f t="shared" si="5"/>
        <v>16545893952</v>
      </c>
      <c r="AC22" s="7">
        <f t="shared" si="6"/>
        <v>0.00000002417518214</v>
      </c>
      <c r="AE22" s="179">
        <v>43455.0</v>
      </c>
      <c r="AF22" s="166">
        <v>187.0</v>
      </c>
      <c r="AG22" s="166">
        <v>187.0</v>
      </c>
      <c r="AH22" s="166">
        <v>187.0</v>
      </c>
      <c r="AI22" s="166">
        <v>187.0</v>
      </c>
      <c r="AJ22" s="180">
        <v>187.0</v>
      </c>
      <c r="AK22" s="166">
        <v>6163.596</v>
      </c>
      <c r="AL22" s="181">
        <f t="shared" ref="AL22:AM22" si="87">(AJ22-AJ21)/AJ21</f>
        <v>0</v>
      </c>
      <c r="AM22" s="181">
        <f t="shared" si="87"/>
        <v>0.002556980655</v>
      </c>
      <c r="AN22" s="166"/>
      <c r="AO22" s="166"/>
      <c r="AP22" s="166">
        <v>0.0</v>
      </c>
      <c r="AQ22" s="166">
        <v>2.0232319124E10</v>
      </c>
      <c r="AR22" s="7">
        <f t="shared" si="8"/>
        <v>0</v>
      </c>
      <c r="AT22" s="179">
        <v>43817.0</v>
      </c>
      <c r="AU22" s="166">
        <v>160.0</v>
      </c>
      <c r="AV22" s="166">
        <v>175.0</v>
      </c>
      <c r="AW22" s="166">
        <v>133.0</v>
      </c>
      <c r="AX22" s="166">
        <v>133.0</v>
      </c>
      <c r="AY22" s="180">
        <v>133.0</v>
      </c>
      <c r="AZ22" s="166">
        <v>6287.25</v>
      </c>
      <c r="BA22" s="181">
        <f t="shared" ref="BA22:BB22" si="88">(AY22-AY21)/AY21</f>
        <v>-0.1419354839</v>
      </c>
      <c r="BB22" s="181">
        <f t="shared" si="88"/>
        <v>0.006869888181</v>
      </c>
      <c r="BC22" s="166"/>
      <c r="BD22" s="166"/>
      <c r="BE22" s="166">
        <v>700.0</v>
      </c>
      <c r="BF22" s="166">
        <v>2.0232319124E10</v>
      </c>
      <c r="BG22" s="166">
        <f t="shared" si="10"/>
        <v>0.00000003459810987</v>
      </c>
      <c r="BH22" s="181">
        <f t="shared" si="16"/>
        <v>-0.05318298601</v>
      </c>
      <c r="BI22" s="166"/>
      <c r="BJ22" s="166">
        <f t="shared" si="11"/>
        <v>0.000000014693323</v>
      </c>
    </row>
    <row r="23">
      <c r="A23" s="179">
        <v>42726.0</v>
      </c>
      <c r="B23" s="166">
        <v>222.8255</v>
      </c>
      <c r="C23" s="166">
        <v>222.8255</v>
      </c>
      <c r="D23" s="166">
        <v>222.8255</v>
      </c>
      <c r="E23" s="166">
        <v>222.8255</v>
      </c>
      <c r="F23" s="180">
        <v>222.8255</v>
      </c>
      <c r="G23" s="166">
        <v>5042.87</v>
      </c>
      <c r="H23" s="181">
        <f t="shared" ref="H23:I23" si="89">(F23-F22)/F22</f>
        <v>-0.05960247852</v>
      </c>
      <c r="I23" s="181">
        <f t="shared" si="89"/>
        <v>-0.01340574153</v>
      </c>
      <c r="J23" s="166"/>
      <c r="K23" s="166"/>
      <c r="L23" s="166">
        <v>127.0</v>
      </c>
      <c r="M23" s="7">
        <f t="shared" si="2"/>
        <v>8526789499</v>
      </c>
      <c r="N23" s="7">
        <f t="shared" si="3"/>
        <v>0.00000001489423423</v>
      </c>
      <c r="P23" s="179">
        <v>43091.0</v>
      </c>
      <c r="Q23" s="166">
        <v>210.0</v>
      </c>
      <c r="R23" s="166">
        <v>220.0</v>
      </c>
      <c r="S23" s="166">
        <v>208.0</v>
      </c>
      <c r="T23" s="166">
        <v>216.0</v>
      </c>
      <c r="U23" s="180">
        <v>216.0</v>
      </c>
      <c r="V23" s="166">
        <v>6221.013</v>
      </c>
      <c r="W23" s="181">
        <f t="shared" ref="W23:X23" si="90">(U23-U22)/U22</f>
        <v>0.02857142857</v>
      </c>
      <c r="X23" s="181">
        <f t="shared" si="90"/>
        <v>0.006084363742</v>
      </c>
      <c r="Y23" s="166"/>
      <c r="Z23" s="166"/>
      <c r="AA23" s="166">
        <v>30300.0</v>
      </c>
      <c r="AB23" s="7">
        <f t="shared" si="5"/>
        <v>16545893952</v>
      </c>
      <c r="AC23" s="7">
        <f t="shared" si="6"/>
        <v>0.000001831270047</v>
      </c>
      <c r="AE23" s="179">
        <v>43458.0</v>
      </c>
      <c r="AF23" s="166">
        <v>187.0</v>
      </c>
      <c r="AG23" s="166">
        <v>187.0</v>
      </c>
      <c r="AH23" s="166">
        <v>187.0</v>
      </c>
      <c r="AI23" s="166">
        <v>187.0</v>
      </c>
      <c r="AJ23" s="180">
        <v>187.0</v>
      </c>
      <c r="AK23" s="166">
        <v>6163.596</v>
      </c>
      <c r="AL23" s="181">
        <f t="shared" ref="AL23:AM23" si="91">(AJ23-AJ22)/AJ22</f>
        <v>0</v>
      </c>
      <c r="AM23" s="181">
        <f t="shared" si="91"/>
        <v>0</v>
      </c>
      <c r="AN23" s="166"/>
      <c r="AO23" s="166"/>
      <c r="AP23" s="166">
        <v>0.0</v>
      </c>
      <c r="AQ23" s="166">
        <v>2.0232319124E10</v>
      </c>
      <c r="AR23" s="7">
        <f t="shared" si="8"/>
        <v>0</v>
      </c>
      <c r="AT23" s="179">
        <v>43818.0</v>
      </c>
      <c r="AU23" s="166">
        <v>151.0</v>
      </c>
      <c r="AV23" s="166">
        <v>151.0</v>
      </c>
      <c r="AW23" s="166">
        <v>151.0</v>
      </c>
      <c r="AX23" s="166">
        <v>151.0</v>
      </c>
      <c r="AY23" s="180">
        <v>151.0</v>
      </c>
      <c r="AZ23" s="166">
        <v>6249.93</v>
      </c>
      <c r="BA23" s="181">
        <f t="shared" ref="BA23:BB23" si="92">(AY23-AY22)/AY22</f>
        <v>0.1353383459</v>
      </c>
      <c r="BB23" s="181">
        <f t="shared" si="92"/>
        <v>-0.005935822498</v>
      </c>
      <c r="BC23" s="166"/>
      <c r="BD23" s="166"/>
      <c r="BE23" s="166">
        <v>200.0</v>
      </c>
      <c r="BF23" s="166">
        <v>2.0232319124E10</v>
      </c>
      <c r="BG23" s="166">
        <f t="shared" si="10"/>
        <v>0.000000009885174249</v>
      </c>
      <c r="BH23" s="181">
        <f t="shared" si="16"/>
        <v>0.02607682398</v>
      </c>
      <c r="BI23" s="166"/>
      <c r="BJ23" s="166">
        <f t="shared" si="11"/>
        <v>0.000000464012364</v>
      </c>
    </row>
    <row r="24">
      <c r="A24" s="182">
        <v>42727.0</v>
      </c>
      <c r="B24" s="183">
        <v>274.6089</v>
      </c>
      <c r="C24" s="183">
        <v>274.6089</v>
      </c>
      <c r="D24" s="183">
        <v>266.7629</v>
      </c>
      <c r="E24" s="183">
        <v>266.7629</v>
      </c>
      <c r="F24" s="184">
        <v>266.7629</v>
      </c>
      <c r="G24" s="183">
        <v>5027.704</v>
      </c>
      <c r="H24" s="185">
        <f t="shared" ref="H24:I24" si="93">(F24-F23)/F23</f>
        <v>0.1971829975</v>
      </c>
      <c r="I24" s="185">
        <f t="shared" si="93"/>
        <v>-0.003007414429</v>
      </c>
      <c r="J24" s="185">
        <f t="shared" ref="J24:J34" si="98">$G$65+(I24*$G$66)</f>
        <v>0.001955170708</v>
      </c>
      <c r="K24" s="185">
        <f t="shared" ref="K24:K34" si="99">H24-J24</f>
        <v>0.1952278268</v>
      </c>
      <c r="L24" s="183">
        <v>2549.0</v>
      </c>
      <c r="M24" s="186">
        <f t="shared" si="2"/>
        <v>8526789499</v>
      </c>
      <c r="N24" s="186">
        <f t="shared" si="3"/>
        <v>0.0000002989401814</v>
      </c>
      <c r="O24" s="186"/>
      <c r="P24" s="182">
        <v>43094.0</v>
      </c>
      <c r="Q24" s="183">
        <v>216.0</v>
      </c>
      <c r="R24" s="183">
        <v>216.0</v>
      </c>
      <c r="S24" s="183">
        <v>216.0</v>
      </c>
      <c r="T24" s="183">
        <v>216.0</v>
      </c>
      <c r="U24" s="184">
        <v>216.0</v>
      </c>
      <c r="V24" s="183">
        <v>6221.013</v>
      </c>
      <c r="W24" s="185">
        <f t="shared" ref="W24:X24" si="94">(U24-U23)/U23</f>
        <v>0</v>
      </c>
      <c r="X24" s="185">
        <f t="shared" si="94"/>
        <v>0</v>
      </c>
      <c r="Y24" s="185">
        <f t="shared" ref="Y24:Y34" si="101">$V$65+(X24*$V$66)</f>
        <v>-0.00119</v>
      </c>
      <c r="Z24" s="185">
        <f t="shared" ref="Z24:Z34" si="102">W24-Y24</f>
        <v>0.00119</v>
      </c>
      <c r="AA24" s="183">
        <v>0.0</v>
      </c>
      <c r="AB24" s="186">
        <f t="shared" si="5"/>
        <v>16545893952</v>
      </c>
      <c r="AC24" s="186">
        <f t="shared" si="6"/>
        <v>0</v>
      </c>
      <c r="AD24" s="186"/>
      <c r="AE24" s="182">
        <v>43459.0</v>
      </c>
      <c r="AF24" s="183">
        <v>187.0</v>
      </c>
      <c r="AG24" s="183">
        <v>187.0</v>
      </c>
      <c r="AH24" s="183">
        <v>187.0</v>
      </c>
      <c r="AI24" s="183">
        <v>187.0</v>
      </c>
      <c r="AJ24" s="184">
        <v>187.0</v>
      </c>
      <c r="AK24" s="183">
        <v>6127.85</v>
      </c>
      <c r="AL24" s="185">
        <f t="shared" ref="AL24:AM24" si="95">(AJ24-AJ23)/AJ23</f>
        <v>0</v>
      </c>
      <c r="AM24" s="185">
        <f t="shared" si="95"/>
        <v>-0.005799536504</v>
      </c>
      <c r="AN24" s="185">
        <f t="shared" ref="AN24:AN34" si="104">$AK$65+(AM24*$AK$66)</f>
        <v>-0.004512308449</v>
      </c>
      <c r="AO24" s="185">
        <f t="shared" ref="AO24:AO34" si="105">AL24-AN24</f>
        <v>0.004512308449</v>
      </c>
      <c r="AP24" s="183">
        <v>0.0</v>
      </c>
      <c r="AQ24" s="183">
        <v>2.0232319124E10</v>
      </c>
      <c r="AR24" s="186">
        <f t="shared" si="8"/>
        <v>0</v>
      </c>
      <c r="AS24" s="186"/>
      <c r="AT24" s="182">
        <v>43819.0</v>
      </c>
      <c r="AU24" s="183">
        <v>152.0</v>
      </c>
      <c r="AV24" s="183">
        <v>152.0</v>
      </c>
      <c r="AW24" s="183">
        <v>152.0</v>
      </c>
      <c r="AX24" s="183">
        <v>152.0</v>
      </c>
      <c r="AY24" s="184">
        <v>152.0</v>
      </c>
      <c r="AZ24" s="183">
        <v>6284.372</v>
      </c>
      <c r="BA24" s="185">
        <f t="shared" ref="BA24:BB24" si="96">(AY24-AY23)/AY23</f>
        <v>0.006622516556</v>
      </c>
      <c r="BB24" s="185">
        <f t="shared" si="96"/>
        <v>0.005510781721</v>
      </c>
      <c r="BC24" s="185">
        <f t="shared" ref="BC24:BC34" si="107">$AZ$65+(BB24*$AZ$66)</f>
        <v>-0.01093519229</v>
      </c>
      <c r="BD24" s="185">
        <f t="shared" ref="BD24:BD34" si="108">BA24-BC24</f>
        <v>0.01755770884</v>
      </c>
      <c r="BE24" s="183">
        <v>100.0</v>
      </c>
      <c r="BF24" s="183">
        <v>2.0232319124E10</v>
      </c>
      <c r="BG24" s="183">
        <f t="shared" si="10"/>
        <v>0.000000004942587124</v>
      </c>
      <c r="BH24" s="187">
        <f t="shared" si="16"/>
        <v>0.0509513785</v>
      </c>
      <c r="BI24" s="214">
        <f t="shared" ref="BI24:BI34" si="109">average(BD24,AO24,Z24,K24)</f>
        <v>0.05462196101</v>
      </c>
      <c r="BJ24" s="183">
        <f t="shared" si="11"/>
        <v>0.00000007597069214</v>
      </c>
    </row>
    <row r="25">
      <c r="A25" s="179">
        <v>42731.0</v>
      </c>
      <c r="B25" s="166">
        <v>266.7629</v>
      </c>
      <c r="C25" s="166">
        <v>266.7629</v>
      </c>
      <c r="D25" s="166">
        <v>251.071</v>
      </c>
      <c r="E25" s="166">
        <v>251.071</v>
      </c>
      <c r="F25" s="180">
        <v>251.071</v>
      </c>
      <c r="G25" s="166">
        <v>5102.954</v>
      </c>
      <c r="H25" s="181">
        <f t="shared" ref="H25:I25" si="97">(F25-F24)/F24</f>
        <v>-0.05882339711</v>
      </c>
      <c r="I25" s="181">
        <f t="shared" si="97"/>
        <v>0.01496707046</v>
      </c>
      <c r="J25" s="181">
        <f t="shared" si="98"/>
        <v>0.01011835492</v>
      </c>
      <c r="K25" s="181">
        <f t="shared" si="99"/>
        <v>-0.06894175202</v>
      </c>
      <c r="L25" s="166">
        <v>1401.0</v>
      </c>
      <c r="M25" s="7">
        <f t="shared" si="2"/>
        <v>8526789499</v>
      </c>
      <c r="N25" s="7">
        <f t="shared" si="3"/>
        <v>0.0000001643056862</v>
      </c>
      <c r="P25" s="179">
        <v>43095.0</v>
      </c>
      <c r="Q25" s="166">
        <v>216.0</v>
      </c>
      <c r="R25" s="166">
        <v>216.0</v>
      </c>
      <c r="S25" s="166">
        <v>216.0</v>
      </c>
      <c r="T25" s="166">
        <v>216.0</v>
      </c>
      <c r="U25" s="180">
        <v>216.0</v>
      </c>
      <c r="V25" s="166">
        <v>6277.165</v>
      </c>
      <c r="W25" s="181">
        <f t="shared" ref="W25:X25" si="100">(U25-U24)/U24</f>
        <v>0</v>
      </c>
      <c r="X25" s="181">
        <f t="shared" si="100"/>
        <v>0.009026182713</v>
      </c>
      <c r="Y25" s="181">
        <f t="shared" si="101"/>
        <v>-0.002209687861</v>
      </c>
      <c r="Z25" s="181">
        <f t="shared" si="102"/>
        <v>0.002209687861</v>
      </c>
      <c r="AA25" s="166">
        <v>0.0</v>
      </c>
      <c r="AB25" s="7">
        <f t="shared" si="5"/>
        <v>16545893952</v>
      </c>
      <c r="AC25" s="7">
        <f t="shared" si="6"/>
        <v>0</v>
      </c>
      <c r="AE25" s="179">
        <v>43460.0</v>
      </c>
      <c r="AF25" s="166">
        <v>187.0</v>
      </c>
      <c r="AG25" s="166">
        <v>187.0</v>
      </c>
      <c r="AH25" s="166">
        <v>187.0</v>
      </c>
      <c r="AI25" s="166">
        <v>187.0</v>
      </c>
      <c r="AJ25" s="180">
        <v>187.0</v>
      </c>
      <c r="AK25" s="166">
        <v>6127.85</v>
      </c>
      <c r="AL25" s="181">
        <f t="shared" ref="AL25:AM25" si="103">(AJ25-AJ24)/AJ24</f>
        <v>0</v>
      </c>
      <c r="AM25" s="181">
        <f t="shared" si="103"/>
        <v>0</v>
      </c>
      <c r="AN25" s="181">
        <f t="shared" si="104"/>
        <v>-0.00161</v>
      </c>
      <c r="AO25" s="181">
        <f t="shared" si="105"/>
        <v>0.00161</v>
      </c>
      <c r="AP25" s="166">
        <v>0.0</v>
      </c>
      <c r="AQ25" s="166">
        <v>2.0232319124E10</v>
      </c>
      <c r="AR25" s="7">
        <f t="shared" si="8"/>
        <v>0</v>
      </c>
      <c r="AT25" s="179">
        <v>43822.0</v>
      </c>
      <c r="AU25" s="166">
        <v>157.0</v>
      </c>
      <c r="AV25" s="166">
        <v>157.0</v>
      </c>
      <c r="AW25" s="166">
        <v>157.0</v>
      </c>
      <c r="AX25" s="166">
        <v>157.0</v>
      </c>
      <c r="AY25" s="180">
        <v>157.0</v>
      </c>
      <c r="AZ25" s="166">
        <v>6305.91</v>
      </c>
      <c r="BA25" s="181">
        <f t="shared" ref="BA25:BB25" si="106">(AY25-AY24)/AY24</f>
        <v>0.03289473684</v>
      </c>
      <c r="BB25" s="181">
        <f t="shared" si="106"/>
        <v>0.00342723187</v>
      </c>
      <c r="BC25" s="181">
        <f t="shared" si="107"/>
        <v>-0.003115921395</v>
      </c>
      <c r="BD25" s="181">
        <f t="shared" si="108"/>
        <v>0.03601065824</v>
      </c>
      <c r="BE25" s="166">
        <v>100.0</v>
      </c>
      <c r="BF25" s="166">
        <v>2.0232319124E10</v>
      </c>
      <c r="BG25" s="166">
        <f t="shared" si="10"/>
        <v>0.000000004942587124</v>
      </c>
      <c r="BH25" s="188">
        <f t="shared" si="16"/>
        <v>-0.006482165066</v>
      </c>
      <c r="BI25" s="215">
        <f t="shared" si="109"/>
        <v>-0.007277851481</v>
      </c>
      <c r="BJ25" s="166">
        <f t="shared" si="11"/>
        <v>0.00000004231206834</v>
      </c>
    </row>
    <row r="26">
      <c r="A26" s="179">
        <v>42732.0</v>
      </c>
      <c r="B26" s="166">
        <v>251.071</v>
      </c>
      <c r="C26" s="166">
        <v>251.071</v>
      </c>
      <c r="D26" s="166">
        <v>251.071</v>
      </c>
      <c r="E26" s="166">
        <v>251.071</v>
      </c>
      <c r="F26" s="180">
        <v>251.071</v>
      </c>
      <c r="G26" s="166">
        <v>5209.445</v>
      </c>
      <c r="H26" s="181">
        <f t="shared" ref="H26:I26" si="110">(F26-F25)/F25</f>
        <v>0</v>
      </c>
      <c r="I26" s="181">
        <f t="shared" si="110"/>
        <v>0.02086850087</v>
      </c>
      <c r="J26" s="181">
        <f t="shared" si="98"/>
        <v>0.01279851315</v>
      </c>
      <c r="K26" s="181">
        <f t="shared" si="99"/>
        <v>-0.01279851315</v>
      </c>
      <c r="L26" s="166">
        <v>0.0</v>
      </c>
      <c r="M26" s="7">
        <f t="shared" si="2"/>
        <v>8526789499</v>
      </c>
      <c r="N26" s="7">
        <f t="shared" si="3"/>
        <v>0</v>
      </c>
      <c r="P26" s="179">
        <v>43096.0</v>
      </c>
      <c r="Q26" s="166">
        <v>216.0</v>
      </c>
      <c r="R26" s="166">
        <v>230.0</v>
      </c>
      <c r="S26" s="166">
        <v>208.0</v>
      </c>
      <c r="T26" s="166">
        <v>230.0</v>
      </c>
      <c r="U26" s="180">
        <v>230.0</v>
      </c>
      <c r="V26" s="166">
        <v>6277.165</v>
      </c>
      <c r="W26" s="181">
        <f t="shared" ref="W26:X26" si="111">(U26-U25)/U25</f>
        <v>0.06481481481</v>
      </c>
      <c r="X26" s="181">
        <f t="shared" si="111"/>
        <v>0</v>
      </c>
      <c r="Y26" s="181">
        <f t="shared" si="101"/>
        <v>-0.00119</v>
      </c>
      <c r="Z26" s="181">
        <f t="shared" si="102"/>
        <v>0.06600481481</v>
      </c>
      <c r="AA26" s="166">
        <v>106500.0</v>
      </c>
      <c r="AB26" s="7">
        <f t="shared" si="5"/>
        <v>16545893952</v>
      </c>
      <c r="AC26" s="7">
        <f t="shared" si="6"/>
        <v>0.000006436642246</v>
      </c>
      <c r="AE26" s="179">
        <v>43461.0</v>
      </c>
      <c r="AF26" s="166">
        <v>187.0</v>
      </c>
      <c r="AG26" s="166">
        <v>187.0</v>
      </c>
      <c r="AH26" s="166">
        <v>187.0</v>
      </c>
      <c r="AI26" s="166">
        <v>187.0</v>
      </c>
      <c r="AJ26" s="180">
        <v>187.0</v>
      </c>
      <c r="AK26" s="166">
        <v>6190.643</v>
      </c>
      <c r="AL26" s="181">
        <f t="shared" ref="AL26:AM26" si="112">(AJ26-AJ25)/AJ25</f>
        <v>0</v>
      </c>
      <c r="AM26" s="181">
        <f t="shared" si="112"/>
        <v>0.01024715031</v>
      </c>
      <c r="AN26" s="181">
        <f t="shared" si="104"/>
        <v>0.003518063405</v>
      </c>
      <c r="AO26" s="181">
        <f t="shared" si="105"/>
        <v>-0.003518063405</v>
      </c>
      <c r="AP26" s="166">
        <v>0.0</v>
      </c>
      <c r="AQ26" s="166">
        <v>2.0232319124E10</v>
      </c>
      <c r="AR26" s="7">
        <f t="shared" si="8"/>
        <v>0</v>
      </c>
      <c r="AT26" s="179">
        <v>43825.0</v>
      </c>
      <c r="AU26" s="166">
        <v>157.0</v>
      </c>
      <c r="AV26" s="166">
        <v>157.0</v>
      </c>
      <c r="AW26" s="166">
        <v>157.0</v>
      </c>
      <c r="AX26" s="166">
        <v>157.0</v>
      </c>
      <c r="AY26" s="180">
        <v>157.0</v>
      </c>
      <c r="AZ26" s="166">
        <v>6319.443</v>
      </c>
      <c r="BA26" s="181">
        <f t="shared" ref="BA26:BB26" si="113">(AY26-AY25)/AY25</f>
        <v>0</v>
      </c>
      <c r="BB26" s="181">
        <f t="shared" si="113"/>
        <v>0.002146082009</v>
      </c>
      <c r="BC26" s="181">
        <f t="shared" si="107"/>
        <v>0.001692054673</v>
      </c>
      <c r="BD26" s="181">
        <f t="shared" si="108"/>
        <v>-0.001692054673</v>
      </c>
      <c r="BE26" s="166">
        <v>100.0</v>
      </c>
      <c r="BF26" s="166">
        <v>2.0232319124E10</v>
      </c>
      <c r="BG26" s="166">
        <f t="shared" si="10"/>
        <v>0.000000004942587124</v>
      </c>
      <c r="BH26" s="188">
        <f t="shared" si="16"/>
        <v>0.0162037037</v>
      </c>
      <c r="BI26" s="215">
        <f t="shared" si="109"/>
        <v>0.0119990459</v>
      </c>
      <c r="BJ26" s="166">
        <f t="shared" si="11"/>
        <v>0.000001610396208</v>
      </c>
    </row>
    <row r="27">
      <c r="A27" s="179">
        <v>42733.0</v>
      </c>
      <c r="B27" s="166">
        <v>251.071</v>
      </c>
      <c r="C27" s="166">
        <v>251.071</v>
      </c>
      <c r="D27" s="166">
        <v>251.071</v>
      </c>
      <c r="E27" s="166">
        <v>251.071</v>
      </c>
      <c r="F27" s="180">
        <v>251.071</v>
      </c>
      <c r="G27" s="166">
        <v>5302.566</v>
      </c>
      <c r="H27" s="181">
        <f t="shared" ref="H27:I27" si="114">(F27-F26)/F26</f>
        <v>0</v>
      </c>
      <c r="I27" s="181">
        <f t="shared" si="114"/>
        <v>0.01787541667</v>
      </c>
      <c r="J27" s="181">
        <f t="shared" si="98"/>
        <v>0.01143919198</v>
      </c>
      <c r="K27" s="181">
        <f t="shared" si="99"/>
        <v>-0.01143919198</v>
      </c>
      <c r="L27" s="166">
        <v>0.0</v>
      </c>
      <c r="M27" s="7">
        <f t="shared" si="2"/>
        <v>8526789499</v>
      </c>
      <c r="N27" s="7">
        <f t="shared" si="3"/>
        <v>0</v>
      </c>
      <c r="P27" s="179">
        <v>43097.0</v>
      </c>
      <c r="Q27" s="166">
        <v>210.0</v>
      </c>
      <c r="R27" s="166">
        <v>240.0</v>
      </c>
      <c r="S27" s="166">
        <v>210.0</v>
      </c>
      <c r="T27" s="166">
        <v>232.0</v>
      </c>
      <c r="U27" s="180">
        <v>232.0</v>
      </c>
      <c r="V27" s="166">
        <v>6314.046</v>
      </c>
      <c r="W27" s="181">
        <f t="shared" ref="W27:X27" si="115">(U27-U26)/U26</f>
        <v>0.008695652174</v>
      </c>
      <c r="X27" s="181">
        <f t="shared" si="115"/>
        <v>0.005875423061</v>
      </c>
      <c r="Y27" s="181">
        <f t="shared" si="101"/>
        <v>-0.001853746543</v>
      </c>
      <c r="Z27" s="181">
        <f t="shared" si="102"/>
        <v>0.01054939872</v>
      </c>
      <c r="AA27" s="166">
        <v>173200.0</v>
      </c>
      <c r="AB27" s="7">
        <f t="shared" si="5"/>
        <v>16545893952</v>
      </c>
      <c r="AC27" s="7">
        <f t="shared" si="6"/>
        <v>0.00001046785387</v>
      </c>
      <c r="AE27" s="179">
        <v>43462.0</v>
      </c>
      <c r="AF27" s="166">
        <v>182.0</v>
      </c>
      <c r="AG27" s="166">
        <v>182.0</v>
      </c>
      <c r="AH27" s="166">
        <v>182.0</v>
      </c>
      <c r="AI27" s="166">
        <v>182.0</v>
      </c>
      <c r="AJ27" s="180">
        <v>182.0</v>
      </c>
      <c r="AK27" s="166">
        <v>6194.498</v>
      </c>
      <c r="AL27" s="181">
        <f t="shared" ref="AL27:AM27" si="116">(AJ27-AJ26)/AJ26</f>
        <v>-0.02673796791</v>
      </c>
      <c r="AM27" s="181">
        <f t="shared" si="116"/>
        <v>0.0006227139895</v>
      </c>
      <c r="AN27" s="181">
        <f t="shared" si="104"/>
        <v>-0.001298370257</v>
      </c>
      <c r="AO27" s="181">
        <f t="shared" si="105"/>
        <v>-0.02543959766</v>
      </c>
      <c r="AP27" s="166">
        <v>1100.0</v>
      </c>
      <c r="AQ27" s="166">
        <v>2.0232319124E10</v>
      </c>
      <c r="AR27" s="7">
        <f t="shared" si="8"/>
        <v>0.00000005436845837</v>
      </c>
      <c r="AT27" s="179">
        <v>43826.0</v>
      </c>
      <c r="AU27" s="166">
        <v>157.0</v>
      </c>
      <c r="AV27" s="166">
        <v>157.0</v>
      </c>
      <c r="AW27" s="166">
        <v>157.0</v>
      </c>
      <c r="AX27" s="166">
        <v>157.0</v>
      </c>
      <c r="AY27" s="180">
        <v>157.0</v>
      </c>
      <c r="AZ27" s="166">
        <v>6329.314</v>
      </c>
      <c r="BA27" s="181">
        <f t="shared" ref="BA27:BB27" si="117">(AY27-AY26)/AY26</f>
        <v>0</v>
      </c>
      <c r="BB27" s="181">
        <f t="shared" si="117"/>
        <v>0.001562004753</v>
      </c>
      <c r="BC27" s="181">
        <f t="shared" si="107"/>
        <v>0.003884014844</v>
      </c>
      <c r="BD27" s="181">
        <f t="shared" si="108"/>
        <v>-0.003884014844</v>
      </c>
      <c r="BE27" s="166">
        <v>100.0</v>
      </c>
      <c r="BF27" s="166">
        <v>2.0232319124E10</v>
      </c>
      <c r="BG27" s="166">
        <f t="shared" si="10"/>
        <v>0.000000004942587124</v>
      </c>
      <c r="BH27" s="188">
        <f t="shared" si="16"/>
        <v>-0.004510578935</v>
      </c>
      <c r="BI27" s="215">
        <f t="shared" si="109"/>
        <v>-0.007553351442</v>
      </c>
      <c r="BJ27" s="166">
        <f t="shared" si="11"/>
        <v>0.000002631791228</v>
      </c>
    </row>
    <row r="28">
      <c r="A28" s="179">
        <v>42734.0</v>
      </c>
      <c r="B28" s="166">
        <v>251.071</v>
      </c>
      <c r="C28" s="166">
        <v>251.071</v>
      </c>
      <c r="D28" s="166">
        <v>251.071</v>
      </c>
      <c r="E28" s="166">
        <v>251.071</v>
      </c>
      <c r="F28" s="180">
        <v>251.071</v>
      </c>
      <c r="G28" s="166">
        <v>5296.711</v>
      </c>
      <c r="H28" s="181">
        <f t="shared" ref="H28:I28" si="118">(F28-F27)/F27</f>
        <v>0</v>
      </c>
      <c r="I28" s="181">
        <f t="shared" si="118"/>
        <v>-0.00110418239</v>
      </c>
      <c r="J28" s="181">
        <f t="shared" si="98"/>
        <v>0.002819531151</v>
      </c>
      <c r="K28" s="181">
        <f t="shared" si="99"/>
        <v>-0.002819531151</v>
      </c>
      <c r="L28" s="166">
        <v>0.0</v>
      </c>
      <c r="M28" s="7">
        <f t="shared" si="2"/>
        <v>8526789499</v>
      </c>
      <c r="N28" s="7">
        <f t="shared" si="3"/>
        <v>0</v>
      </c>
      <c r="P28" s="179">
        <v>43098.0</v>
      </c>
      <c r="Q28" s="166">
        <v>212.0</v>
      </c>
      <c r="R28" s="166">
        <v>240.0</v>
      </c>
      <c r="S28" s="166">
        <v>212.0</v>
      </c>
      <c r="T28" s="166">
        <v>240.0</v>
      </c>
      <c r="U28" s="180">
        <v>240.0</v>
      </c>
      <c r="V28" s="166">
        <v>6355.654</v>
      </c>
      <c r="W28" s="181">
        <f t="shared" ref="W28:X28" si="119">(U28-U27)/U27</f>
        <v>0.03448275862</v>
      </c>
      <c r="X28" s="181">
        <f t="shared" si="119"/>
        <v>0.006589752434</v>
      </c>
      <c r="Y28" s="181">
        <f t="shared" si="101"/>
        <v>-0.001934444333</v>
      </c>
      <c r="Z28" s="181">
        <f t="shared" si="102"/>
        <v>0.03641720295</v>
      </c>
      <c r="AA28" s="166">
        <v>93200.0</v>
      </c>
      <c r="AB28" s="7">
        <f t="shared" si="5"/>
        <v>16545893952</v>
      </c>
      <c r="AC28" s="7">
        <f t="shared" si="6"/>
        <v>0.000005632817439</v>
      </c>
      <c r="AE28" s="179">
        <v>43465.0</v>
      </c>
      <c r="AF28" s="166">
        <v>182.0</v>
      </c>
      <c r="AG28" s="166">
        <v>182.0</v>
      </c>
      <c r="AH28" s="166">
        <v>182.0</v>
      </c>
      <c r="AI28" s="166">
        <v>182.0</v>
      </c>
      <c r="AJ28" s="180">
        <v>182.0</v>
      </c>
      <c r="AK28" s="166">
        <v>6194.498</v>
      </c>
      <c r="AL28" s="181">
        <f t="shared" ref="AL28:AM28" si="120">(AJ28-AJ27)/AJ27</f>
        <v>0</v>
      </c>
      <c r="AM28" s="181">
        <f t="shared" si="120"/>
        <v>0</v>
      </c>
      <c r="AN28" s="181">
        <f t="shared" si="104"/>
        <v>-0.00161</v>
      </c>
      <c r="AO28" s="181">
        <f t="shared" si="105"/>
        <v>0.00161</v>
      </c>
      <c r="AP28" s="166">
        <v>0.0</v>
      </c>
      <c r="AQ28" s="166">
        <v>2.0232319124E10</v>
      </c>
      <c r="AR28" s="7">
        <f t="shared" si="8"/>
        <v>0</v>
      </c>
      <c r="AT28" s="179">
        <v>43829.0</v>
      </c>
      <c r="AU28" s="166">
        <v>156.0</v>
      </c>
      <c r="AV28" s="166">
        <v>180.0</v>
      </c>
      <c r="AW28" s="166">
        <v>145.0</v>
      </c>
      <c r="AX28" s="166">
        <v>180.0</v>
      </c>
      <c r="AY28" s="180">
        <v>180.0</v>
      </c>
      <c r="AZ28" s="166">
        <v>6299.539</v>
      </c>
      <c r="BA28" s="181">
        <f t="shared" ref="BA28:BB28" si="121">(AY28-AY27)/AY27</f>
        <v>0.1464968153</v>
      </c>
      <c r="BB28" s="181">
        <f t="shared" si="121"/>
        <v>-0.004704301288</v>
      </c>
      <c r="BC28" s="181">
        <f t="shared" si="107"/>
        <v>0.02740058413</v>
      </c>
      <c r="BD28" s="181">
        <f t="shared" si="108"/>
        <v>0.1190962312</v>
      </c>
      <c r="BE28" s="166">
        <v>136100.0</v>
      </c>
      <c r="BF28" s="166">
        <v>2.0232319124E10</v>
      </c>
      <c r="BG28" s="166">
        <f t="shared" si="10"/>
        <v>0.000006726861076</v>
      </c>
      <c r="BH28" s="200">
        <f t="shared" si="16"/>
        <v>0.04524489348</v>
      </c>
      <c r="BI28" s="215">
        <f t="shared" si="109"/>
        <v>0.03857597574</v>
      </c>
      <c r="BJ28" s="166">
        <f t="shared" si="11"/>
        <v>0.000003089919629</v>
      </c>
    </row>
    <row r="29">
      <c r="A29" s="189">
        <v>42738.0</v>
      </c>
      <c r="B29" s="190">
        <v>235.379</v>
      </c>
      <c r="C29" s="190">
        <v>235.379</v>
      </c>
      <c r="D29" s="190">
        <v>188.3032</v>
      </c>
      <c r="E29" s="190">
        <v>196.1492</v>
      </c>
      <c r="F29" s="191">
        <v>196.1492</v>
      </c>
      <c r="G29" s="190">
        <v>5275.971</v>
      </c>
      <c r="H29" s="192">
        <f t="shared" ref="H29:I29" si="122">(F29-F28)/F28</f>
        <v>-0.2187500747</v>
      </c>
      <c r="I29" s="192">
        <f t="shared" si="122"/>
        <v>-0.003915637459</v>
      </c>
      <c r="J29" s="192">
        <f t="shared" si="98"/>
        <v>0.001542697586</v>
      </c>
      <c r="K29" s="192">
        <f t="shared" si="99"/>
        <v>-0.2202927723</v>
      </c>
      <c r="L29" s="190">
        <v>80296.0</v>
      </c>
      <c r="M29" s="193">
        <f t="shared" si="2"/>
        <v>8526789499</v>
      </c>
      <c r="N29" s="193">
        <f t="shared" si="3"/>
        <v>0.000009416908909</v>
      </c>
      <c r="O29" s="193"/>
      <c r="P29" s="189">
        <v>43102.0</v>
      </c>
      <c r="Q29" s="190">
        <v>240.0</v>
      </c>
      <c r="R29" s="190">
        <v>240.0</v>
      </c>
      <c r="S29" s="190">
        <v>214.0</v>
      </c>
      <c r="T29" s="190">
        <v>238.0</v>
      </c>
      <c r="U29" s="191">
        <v>238.0</v>
      </c>
      <c r="V29" s="190">
        <v>6339.238</v>
      </c>
      <c r="W29" s="192">
        <f t="shared" ref="W29:X29" si="123">(U29-U28)/U28</f>
        <v>-0.008333333333</v>
      </c>
      <c r="X29" s="192">
        <f t="shared" si="123"/>
        <v>-0.002582897055</v>
      </c>
      <c r="Y29" s="192">
        <f t="shared" si="101"/>
        <v>-0.0008982101197</v>
      </c>
      <c r="Z29" s="192">
        <f t="shared" si="102"/>
        <v>-0.007435123214</v>
      </c>
      <c r="AA29" s="190">
        <v>2700.0</v>
      </c>
      <c r="AB29" s="193">
        <f t="shared" si="5"/>
        <v>16545893952</v>
      </c>
      <c r="AC29" s="193">
        <f t="shared" si="6"/>
        <v>0.0000001631824795</v>
      </c>
      <c r="AD29" s="193"/>
      <c r="AE29" s="189">
        <v>43467.0</v>
      </c>
      <c r="AF29" s="190">
        <v>182.0</v>
      </c>
      <c r="AG29" s="190">
        <v>182.0</v>
      </c>
      <c r="AH29" s="190">
        <v>182.0</v>
      </c>
      <c r="AI29" s="190">
        <v>182.0</v>
      </c>
      <c r="AJ29" s="191">
        <v>182.0</v>
      </c>
      <c r="AK29" s="190">
        <v>6181.175</v>
      </c>
      <c r="AL29" s="192">
        <f t="shared" ref="AL29:AM29" si="124">(AJ29-AJ28)/AJ28</f>
        <v>0</v>
      </c>
      <c r="AM29" s="192">
        <f t="shared" si="124"/>
        <v>-0.002150779611</v>
      </c>
      <c r="AN29" s="192">
        <f t="shared" si="104"/>
        <v>-0.002686331847</v>
      </c>
      <c r="AO29" s="192">
        <f t="shared" si="105"/>
        <v>0.002686331847</v>
      </c>
      <c r="AP29" s="190">
        <v>0.0</v>
      </c>
      <c r="AQ29" s="190">
        <v>2.0232319124E10</v>
      </c>
      <c r="AR29" s="193">
        <f t="shared" si="8"/>
        <v>0</v>
      </c>
      <c r="AS29" s="193"/>
      <c r="AT29" s="189">
        <v>43832.0</v>
      </c>
      <c r="AU29" s="190">
        <v>168.0</v>
      </c>
      <c r="AV29" s="190">
        <v>168.0</v>
      </c>
      <c r="AW29" s="190">
        <v>130.0</v>
      </c>
      <c r="AX29" s="190">
        <v>149.0</v>
      </c>
      <c r="AY29" s="191">
        <v>149.0</v>
      </c>
      <c r="AZ29" s="190">
        <v>6283.581</v>
      </c>
      <c r="BA29" s="192">
        <f t="shared" ref="BA29:BB29" si="125">(AY29-AY28)/AY28</f>
        <v>-0.1722222222</v>
      </c>
      <c r="BB29" s="192">
        <f t="shared" si="125"/>
        <v>-0.002533201239</v>
      </c>
      <c r="BC29" s="192">
        <f t="shared" si="107"/>
        <v>0.0192527496</v>
      </c>
      <c r="BD29" s="192">
        <f t="shared" si="108"/>
        <v>-0.1914749718</v>
      </c>
      <c r="BE29" s="190">
        <v>6800.0</v>
      </c>
      <c r="BF29" s="190">
        <v>2.0232319124E10</v>
      </c>
      <c r="BG29" s="190">
        <f t="shared" si="10"/>
        <v>0.0000003360959245</v>
      </c>
      <c r="BH29" s="202">
        <f t="shared" si="16"/>
        <v>-0.09982640756</v>
      </c>
      <c r="BI29" s="219">
        <f t="shared" si="109"/>
        <v>-0.1041291339</v>
      </c>
      <c r="BJ29" s="190">
        <f t="shared" si="11"/>
        <v>0.000002479046828</v>
      </c>
    </row>
    <row r="30">
      <c r="A30" s="179">
        <v>42739.0</v>
      </c>
      <c r="B30" s="166">
        <v>196.1492</v>
      </c>
      <c r="C30" s="166">
        <v>235.379</v>
      </c>
      <c r="D30" s="166">
        <v>196.1492</v>
      </c>
      <c r="E30" s="166">
        <v>218.1179</v>
      </c>
      <c r="F30" s="180">
        <v>218.1179</v>
      </c>
      <c r="G30" s="166">
        <v>5301.183</v>
      </c>
      <c r="H30" s="181">
        <f t="shared" ref="H30:I30" si="126">(F30-F29)/F29</f>
        <v>0.111999947</v>
      </c>
      <c r="I30" s="181">
        <f t="shared" si="126"/>
        <v>0.004778646433</v>
      </c>
      <c r="J30" s="181">
        <f t="shared" si="98"/>
        <v>0.005491241392</v>
      </c>
      <c r="K30" s="181">
        <f t="shared" si="99"/>
        <v>0.1065087056</v>
      </c>
      <c r="L30" s="166">
        <v>8539.0</v>
      </c>
      <c r="M30" s="7">
        <f t="shared" si="2"/>
        <v>8526789499</v>
      </c>
      <c r="N30" s="7">
        <f t="shared" si="3"/>
        <v>0.000001001432016</v>
      </c>
      <c r="P30" s="179">
        <v>43103.0</v>
      </c>
      <c r="Q30" s="166">
        <v>238.0</v>
      </c>
      <c r="R30" s="166">
        <v>240.0</v>
      </c>
      <c r="S30" s="166">
        <v>218.0</v>
      </c>
      <c r="T30" s="166">
        <v>230.0</v>
      </c>
      <c r="U30" s="180">
        <v>230.0</v>
      </c>
      <c r="V30" s="166">
        <v>6251.479</v>
      </c>
      <c r="W30" s="181">
        <f t="shared" ref="W30:X30" si="127">(U30-U29)/U29</f>
        <v>-0.03361344538</v>
      </c>
      <c r="X30" s="181">
        <f t="shared" si="127"/>
        <v>-0.01384377744</v>
      </c>
      <c r="Y30" s="181">
        <f t="shared" si="101"/>
        <v>0.0003739315372</v>
      </c>
      <c r="Z30" s="181">
        <f t="shared" si="102"/>
        <v>-0.03398737692</v>
      </c>
      <c r="AA30" s="166">
        <v>35900.0</v>
      </c>
      <c r="AB30" s="7">
        <f t="shared" si="5"/>
        <v>16545893952</v>
      </c>
      <c r="AC30" s="7">
        <f t="shared" si="6"/>
        <v>0.000002169722597</v>
      </c>
      <c r="AE30" s="179">
        <v>43468.0</v>
      </c>
      <c r="AF30" s="166">
        <v>188.0</v>
      </c>
      <c r="AG30" s="166">
        <v>188.0</v>
      </c>
      <c r="AH30" s="166">
        <v>188.0</v>
      </c>
      <c r="AI30" s="166">
        <v>188.0</v>
      </c>
      <c r="AJ30" s="180">
        <v>188.0</v>
      </c>
      <c r="AK30" s="166">
        <v>6221.01</v>
      </c>
      <c r="AL30" s="181">
        <f t="shared" ref="AL30:AM30" si="128">(AJ30-AJ29)/AJ29</f>
        <v>0.03296703297</v>
      </c>
      <c r="AM30" s="181">
        <f t="shared" si="128"/>
        <v>0.006444567578</v>
      </c>
      <c r="AN30" s="181">
        <f t="shared" si="104"/>
        <v>0.00161510651</v>
      </c>
      <c r="AO30" s="181">
        <f t="shared" si="105"/>
        <v>0.03135192646</v>
      </c>
      <c r="AP30" s="166">
        <v>200.0</v>
      </c>
      <c r="AQ30" s="166">
        <v>2.0232319124E10</v>
      </c>
      <c r="AR30" s="7">
        <f t="shared" si="8"/>
        <v>0.000000009885174249</v>
      </c>
      <c r="AT30" s="179">
        <v>43833.0</v>
      </c>
      <c r="AU30" s="166">
        <v>149.0</v>
      </c>
      <c r="AV30" s="166">
        <v>150.0</v>
      </c>
      <c r="AW30" s="166">
        <v>149.0</v>
      </c>
      <c r="AX30" s="166">
        <v>150.0</v>
      </c>
      <c r="AY30" s="180">
        <v>150.0</v>
      </c>
      <c r="AZ30" s="166">
        <v>6323.466</v>
      </c>
      <c r="BA30" s="181">
        <f t="shared" ref="BA30:BB30" si="129">(AY30-AY29)/AY29</f>
        <v>0.006711409396</v>
      </c>
      <c r="BB30" s="181">
        <f t="shared" si="129"/>
        <v>0.006347495162</v>
      </c>
      <c r="BC30" s="181">
        <f t="shared" si="107"/>
        <v>-0.0140752607</v>
      </c>
      <c r="BD30" s="181">
        <f t="shared" si="108"/>
        <v>0.02078667009</v>
      </c>
      <c r="BE30" s="166">
        <v>9700.0</v>
      </c>
      <c r="BF30" s="166">
        <v>2.0232319124E10</v>
      </c>
      <c r="BG30" s="166">
        <f t="shared" si="10"/>
        <v>0.0000004794309511</v>
      </c>
      <c r="BH30" s="188">
        <f t="shared" si="16"/>
        <v>0.02951623599</v>
      </c>
      <c r="BI30" s="215">
        <f t="shared" si="109"/>
        <v>0.03116498131</v>
      </c>
      <c r="BJ30" s="166">
        <f t="shared" si="11"/>
        <v>0.0000009151176847</v>
      </c>
    </row>
    <row r="31">
      <c r="A31" s="179">
        <v>42740.0</v>
      </c>
      <c r="B31" s="166">
        <v>233.8098</v>
      </c>
      <c r="C31" s="166">
        <v>258.9169</v>
      </c>
      <c r="D31" s="166">
        <v>222.8255</v>
      </c>
      <c r="E31" s="166">
        <v>257.3477</v>
      </c>
      <c r="F31" s="180">
        <v>257.3477</v>
      </c>
      <c r="G31" s="166">
        <v>5325.504</v>
      </c>
      <c r="H31" s="181">
        <f t="shared" ref="H31:I31" si="130">(F31-F30)/F30</f>
        <v>0.1798559403</v>
      </c>
      <c r="I31" s="181">
        <f t="shared" si="130"/>
        <v>0.004587843883</v>
      </c>
      <c r="J31" s="181">
        <f t="shared" si="98"/>
        <v>0.005404587651</v>
      </c>
      <c r="K31" s="181">
        <f t="shared" si="99"/>
        <v>0.1744513526</v>
      </c>
      <c r="L31" s="166">
        <v>56207.0</v>
      </c>
      <c r="M31" s="7">
        <f t="shared" si="2"/>
        <v>8526789499</v>
      </c>
      <c r="N31" s="7">
        <f t="shared" si="3"/>
        <v>0.000006591812781</v>
      </c>
      <c r="P31" s="179">
        <v>43104.0</v>
      </c>
      <c r="Q31" s="166">
        <v>214.0</v>
      </c>
      <c r="R31" s="166">
        <v>226.0</v>
      </c>
      <c r="S31" s="166">
        <v>214.0</v>
      </c>
      <c r="T31" s="166">
        <v>226.0</v>
      </c>
      <c r="U31" s="180">
        <v>226.0</v>
      </c>
      <c r="V31" s="166">
        <v>6292.321</v>
      </c>
      <c r="W31" s="181">
        <f t="shared" ref="W31:X31" si="131">(U31-U30)/U30</f>
        <v>-0.01739130435</v>
      </c>
      <c r="X31" s="181">
        <f t="shared" si="131"/>
        <v>0.00653317399</v>
      </c>
      <c r="Y31" s="181">
        <f t="shared" si="101"/>
        <v>-0.001928052666</v>
      </c>
      <c r="Z31" s="181">
        <f t="shared" si="102"/>
        <v>-0.01546325168</v>
      </c>
      <c r="AA31" s="166">
        <v>20700.0</v>
      </c>
      <c r="AB31" s="7">
        <f t="shared" si="5"/>
        <v>16545893952</v>
      </c>
      <c r="AC31" s="7">
        <f t="shared" si="6"/>
        <v>0.000001251065676</v>
      </c>
      <c r="AE31" s="179">
        <v>43469.0</v>
      </c>
      <c r="AF31" s="166">
        <v>188.0</v>
      </c>
      <c r="AG31" s="166">
        <v>188.0</v>
      </c>
      <c r="AH31" s="166">
        <v>188.0</v>
      </c>
      <c r="AI31" s="166">
        <v>188.0</v>
      </c>
      <c r="AJ31" s="180">
        <v>188.0</v>
      </c>
      <c r="AK31" s="166">
        <v>6274.54</v>
      </c>
      <c r="AL31" s="181">
        <f t="shared" ref="AL31:AM31" si="132">(AJ31-AJ30)/AJ30</f>
        <v>0</v>
      </c>
      <c r="AM31" s="181">
        <f t="shared" si="132"/>
        <v>0.008604712097</v>
      </c>
      <c r="AN31" s="181">
        <f t="shared" si="104"/>
        <v>0.002696124912</v>
      </c>
      <c r="AO31" s="181">
        <f t="shared" si="105"/>
        <v>-0.002696124912</v>
      </c>
      <c r="AP31" s="166">
        <v>0.0</v>
      </c>
      <c r="AQ31" s="166">
        <v>2.0232319124E10</v>
      </c>
      <c r="AR31" s="7">
        <f t="shared" si="8"/>
        <v>0</v>
      </c>
      <c r="AT31" s="179">
        <v>43836.0</v>
      </c>
      <c r="AU31" s="166">
        <v>150.0</v>
      </c>
      <c r="AV31" s="166">
        <v>175.0</v>
      </c>
      <c r="AW31" s="166">
        <v>150.0</v>
      </c>
      <c r="AX31" s="166">
        <v>159.0</v>
      </c>
      <c r="AY31" s="180">
        <v>159.0</v>
      </c>
      <c r="AZ31" s="166">
        <v>6257.403</v>
      </c>
      <c r="BA31" s="181">
        <f t="shared" ref="BA31:BB31" si="133">(AY31-AY30)/AY30</f>
        <v>0.06</v>
      </c>
      <c r="BB31" s="181">
        <f t="shared" si="133"/>
        <v>-0.01044727686</v>
      </c>
      <c r="BC31" s="181">
        <f t="shared" si="107"/>
        <v>0.04895316743</v>
      </c>
      <c r="BD31" s="181">
        <f t="shared" si="108"/>
        <v>0.01104683257</v>
      </c>
      <c r="BE31" s="166">
        <v>4800.0</v>
      </c>
      <c r="BF31" s="166">
        <v>2.0232319124E10</v>
      </c>
      <c r="BG31" s="166">
        <f t="shared" si="10"/>
        <v>0.000000237244182</v>
      </c>
      <c r="BH31" s="188">
        <f t="shared" si="16"/>
        <v>0.05561615899</v>
      </c>
      <c r="BI31" s="215">
        <f t="shared" si="109"/>
        <v>0.04183470216</v>
      </c>
      <c r="BJ31" s="166">
        <f t="shared" si="11"/>
        <v>0.00000202003066</v>
      </c>
    </row>
    <row r="32">
      <c r="A32" s="179">
        <v>42741.0</v>
      </c>
      <c r="B32" s="166">
        <v>197.7184</v>
      </c>
      <c r="C32" s="166">
        <v>257.3477</v>
      </c>
      <c r="D32" s="166">
        <v>197.7184</v>
      </c>
      <c r="E32" s="166">
        <v>251.071</v>
      </c>
      <c r="F32" s="180">
        <v>251.071</v>
      </c>
      <c r="G32" s="166">
        <v>5347.022</v>
      </c>
      <c r="H32" s="181">
        <f t="shared" ref="H32:I32" si="134">(F32-F31)/F31</f>
        <v>-0.02438995958</v>
      </c>
      <c r="I32" s="181">
        <f t="shared" si="134"/>
        <v>0.004040556537</v>
      </c>
      <c r="J32" s="181">
        <f t="shared" si="98"/>
        <v>0.005156034914</v>
      </c>
      <c r="K32" s="181">
        <f t="shared" si="99"/>
        <v>-0.02954599449</v>
      </c>
      <c r="L32" s="166">
        <v>6372.0</v>
      </c>
      <c r="M32" s="7">
        <f t="shared" si="2"/>
        <v>8526789499</v>
      </c>
      <c r="N32" s="7">
        <f t="shared" si="3"/>
        <v>0.0000007472918149</v>
      </c>
      <c r="P32" s="179">
        <v>43105.0</v>
      </c>
      <c r="Q32" s="166">
        <v>220.0</v>
      </c>
      <c r="R32" s="166">
        <v>236.0</v>
      </c>
      <c r="S32" s="166">
        <v>214.0</v>
      </c>
      <c r="T32" s="166">
        <v>214.0</v>
      </c>
      <c r="U32" s="180">
        <v>214.0</v>
      </c>
      <c r="V32" s="166">
        <v>6353.738</v>
      </c>
      <c r="W32" s="181">
        <f t="shared" ref="W32:X32" si="135">(U32-U31)/U31</f>
        <v>-0.05309734513</v>
      </c>
      <c r="X32" s="181">
        <f t="shared" si="135"/>
        <v>0.009760627279</v>
      </c>
      <c r="Y32" s="181">
        <f t="shared" si="101"/>
        <v>-0.002292658064</v>
      </c>
      <c r="Z32" s="181">
        <f t="shared" si="102"/>
        <v>-0.05080468707</v>
      </c>
      <c r="AA32" s="166">
        <v>53900.0</v>
      </c>
      <c r="AB32" s="7">
        <f t="shared" si="5"/>
        <v>16545893952</v>
      </c>
      <c r="AC32" s="7">
        <f t="shared" si="6"/>
        <v>0.000003257605794</v>
      </c>
      <c r="AE32" s="179">
        <v>43472.0</v>
      </c>
      <c r="AF32" s="166">
        <v>188.0</v>
      </c>
      <c r="AG32" s="166">
        <v>188.0</v>
      </c>
      <c r="AH32" s="166">
        <v>188.0</v>
      </c>
      <c r="AI32" s="166">
        <v>188.0</v>
      </c>
      <c r="AJ32" s="180">
        <v>188.0</v>
      </c>
      <c r="AK32" s="166">
        <v>6287.224</v>
      </c>
      <c r="AL32" s="181">
        <f t="shared" ref="AL32:AM32" si="136">(AJ32-AJ31)/AJ31</f>
        <v>0</v>
      </c>
      <c r="AM32" s="181">
        <f t="shared" si="136"/>
        <v>0.002021502772</v>
      </c>
      <c r="AN32" s="181">
        <f t="shared" si="104"/>
        <v>-0.000598363196</v>
      </c>
      <c r="AO32" s="181">
        <f t="shared" si="105"/>
        <v>0.000598363196</v>
      </c>
      <c r="AP32" s="166">
        <v>0.0</v>
      </c>
      <c r="AQ32" s="166">
        <v>2.0232319124E10</v>
      </c>
      <c r="AR32" s="7">
        <f t="shared" si="8"/>
        <v>0</v>
      </c>
      <c r="AT32" s="179">
        <v>43837.0</v>
      </c>
      <c r="AU32" s="166">
        <v>155.0</v>
      </c>
      <c r="AV32" s="166">
        <v>155.0</v>
      </c>
      <c r="AW32" s="166">
        <v>152.0</v>
      </c>
      <c r="AX32" s="166">
        <v>152.0</v>
      </c>
      <c r="AY32" s="180">
        <v>152.0</v>
      </c>
      <c r="AZ32" s="166">
        <v>6279.346</v>
      </c>
      <c r="BA32" s="181">
        <f t="shared" ref="BA32:BB32" si="137">(AY32-AY31)/AY31</f>
        <v>-0.04402515723</v>
      </c>
      <c r="BB32" s="181">
        <f t="shared" si="137"/>
        <v>0.003506726353</v>
      </c>
      <c r="BC32" s="181">
        <f t="shared" si="107"/>
        <v>-0.00341425306</v>
      </c>
      <c r="BD32" s="181">
        <f t="shared" si="108"/>
        <v>-0.04061090417</v>
      </c>
      <c r="BE32" s="166">
        <v>16800.0</v>
      </c>
      <c r="BF32" s="166">
        <v>2.0232319124E10</v>
      </c>
      <c r="BG32" s="166">
        <f t="shared" si="10"/>
        <v>0.0000008303546369</v>
      </c>
      <c r="BH32" s="188">
        <f t="shared" si="16"/>
        <v>-0.03037811549</v>
      </c>
      <c r="BI32" s="215">
        <f t="shared" si="109"/>
        <v>-0.03009080563</v>
      </c>
      <c r="BJ32" s="166">
        <f t="shared" si="11"/>
        <v>0.000001208813061</v>
      </c>
    </row>
    <row r="33">
      <c r="A33" s="179">
        <v>42744.0</v>
      </c>
      <c r="B33" s="166">
        <v>251.071</v>
      </c>
      <c r="C33" s="166">
        <v>279.3165</v>
      </c>
      <c r="D33" s="166">
        <v>189.8724</v>
      </c>
      <c r="E33" s="166">
        <v>279.3165</v>
      </c>
      <c r="F33" s="180">
        <v>279.3165</v>
      </c>
      <c r="G33" s="166">
        <v>5316.364</v>
      </c>
      <c r="H33" s="181">
        <f t="shared" ref="H33:I33" si="138">(F33-F32)/F32</f>
        <v>0.1125000498</v>
      </c>
      <c r="I33" s="181">
        <f t="shared" si="138"/>
        <v>-0.005733658848</v>
      </c>
      <c r="J33" s="181">
        <f t="shared" si="98"/>
        <v>0.0007170358996</v>
      </c>
      <c r="K33" s="181">
        <f t="shared" si="99"/>
        <v>0.1117830139</v>
      </c>
      <c r="L33" s="166">
        <v>5353.0</v>
      </c>
      <c r="M33" s="7">
        <f t="shared" si="2"/>
        <v>8526789499</v>
      </c>
      <c r="N33" s="7">
        <f t="shared" si="3"/>
        <v>0.0000006277861088</v>
      </c>
      <c r="P33" s="179">
        <v>43108.0</v>
      </c>
      <c r="Q33" s="166">
        <v>214.0</v>
      </c>
      <c r="R33" s="166">
        <v>228.0</v>
      </c>
      <c r="S33" s="166">
        <v>214.0</v>
      </c>
      <c r="T33" s="166">
        <v>218.0</v>
      </c>
      <c r="U33" s="180">
        <v>218.0</v>
      </c>
      <c r="V33" s="166">
        <v>6385.404</v>
      </c>
      <c r="W33" s="181">
        <f t="shared" ref="W33:X33" si="139">(U33-U32)/U32</f>
        <v>0.01869158879</v>
      </c>
      <c r="X33" s="181">
        <f t="shared" si="139"/>
        <v>0.00498383786</v>
      </c>
      <c r="Y33" s="181">
        <f t="shared" si="101"/>
        <v>-0.001753024163</v>
      </c>
      <c r="Z33" s="181">
        <f t="shared" si="102"/>
        <v>0.02044461295</v>
      </c>
      <c r="AA33" s="166">
        <v>58300.0</v>
      </c>
      <c r="AB33" s="7">
        <f t="shared" si="5"/>
        <v>16545893952</v>
      </c>
      <c r="AC33" s="7">
        <f t="shared" si="6"/>
        <v>0.000003523532797</v>
      </c>
      <c r="AE33" s="179">
        <v>43473.0</v>
      </c>
      <c r="AF33" s="166">
        <v>176.0</v>
      </c>
      <c r="AG33" s="166">
        <v>190.0</v>
      </c>
      <c r="AH33" s="166">
        <v>176.0</v>
      </c>
      <c r="AI33" s="166">
        <v>177.0</v>
      </c>
      <c r="AJ33" s="180">
        <v>177.0</v>
      </c>
      <c r="AK33" s="166">
        <v>6262.847</v>
      </c>
      <c r="AL33" s="181">
        <f t="shared" ref="AL33:AM33" si="140">(AJ33-AJ32)/AJ32</f>
        <v>-0.0585106383</v>
      </c>
      <c r="AM33" s="181">
        <f t="shared" si="140"/>
        <v>-0.003877227851</v>
      </c>
      <c r="AN33" s="181">
        <f t="shared" si="104"/>
        <v>-0.003550312151</v>
      </c>
      <c r="AO33" s="181">
        <f t="shared" si="105"/>
        <v>-0.05496032615</v>
      </c>
      <c r="AP33" s="166">
        <v>29700.0</v>
      </c>
      <c r="AQ33" s="166">
        <v>2.0232319124E10</v>
      </c>
      <c r="AR33" s="7">
        <f t="shared" si="8"/>
        <v>0.000001467948376</v>
      </c>
      <c r="AT33" s="179">
        <v>43838.0</v>
      </c>
      <c r="AU33" s="166">
        <v>142.0</v>
      </c>
      <c r="AV33" s="166">
        <v>174.0</v>
      </c>
      <c r="AW33" s="166">
        <v>142.0</v>
      </c>
      <c r="AX33" s="166">
        <v>173.0</v>
      </c>
      <c r="AY33" s="180">
        <v>173.0</v>
      </c>
      <c r="AZ33" s="166">
        <v>6225.686</v>
      </c>
      <c r="BA33" s="181">
        <f t="shared" ref="BA33:BB33" si="141">(AY33-AY32)/AY32</f>
        <v>0.1381578947</v>
      </c>
      <c r="BB33" s="181">
        <f t="shared" si="141"/>
        <v>-0.008545475914</v>
      </c>
      <c r="BC33" s="181">
        <f t="shared" si="107"/>
        <v>0.04181597474</v>
      </c>
      <c r="BD33" s="181">
        <f t="shared" si="108"/>
        <v>0.09634192</v>
      </c>
      <c r="BE33" s="166">
        <v>52200.0</v>
      </c>
      <c r="BF33" s="166">
        <v>2.0232319124E10</v>
      </c>
      <c r="BG33" s="166">
        <f t="shared" si="10"/>
        <v>0.000002580030479</v>
      </c>
      <c r="BH33" s="200">
        <f t="shared" si="16"/>
        <v>0.05270972375</v>
      </c>
      <c r="BI33" s="215">
        <f t="shared" si="109"/>
        <v>0.04340230517</v>
      </c>
      <c r="BJ33" s="166">
        <f t="shared" si="11"/>
        <v>0.00000204982444</v>
      </c>
    </row>
    <row r="34">
      <c r="A34" s="179">
        <v>42745.0</v>
      </c>
      <c r="B34" s="166">
        <v>279.3165</v>
      </c>
      <c r="C34" s="166">
        <v>279.3165</v>
      </c>
      <c r="D34" s="166">
        <v>279.3165</v>
      </c>
      <c r="E34" s="166">
        <v>279.3165</v>
      </c>
      <c r="F34" s="180">
        <v>279.3165</v>
      </c>
      <c r="G34" s="166">
        <v>5309.924</v>
      </c>
      <c r="H34" s="181">
        <f t="shared" ref="H34:I34" si="142">(F34-F33)/F33</f>
        <v>0</v>
      </c>
      <c r="I34" s="181">
        <f t="shared" si="142"/>
        <v>-0.001211354226</v>
      </c>
      <c r="J34" s="181">
        <f t="shared" si="98"/>
        <v>0.002770858633</v>
      </c>
      <c r="K34" s="181">
        <f t="shared" si="99"/>
        <v>-0.002770858633</v>
      </c>
      <c r="L34" s="166">
        <v>127.0</v>
      </c>
      <c r="M34" s="7">
        <f t="shared" si="2"/>
        <v>8526789499</v>
      </c>
      <c r="N34" s="7">
        <f t="shared" si="3"/>
        <v>0.00000001489423423</v>
      </c>
      <c r="P34" s="179">
        <v>43109.0</v>
      </c>
      <c r="Q34" s="166">
        <v>218.0</v>
      </c>
      <c r="R34" s="166">
        <v>226.0</v>
      </c>
      <c r="S34" s="166">
        <v>212.0</v>
      </c>
      <c r="T34" s="166">
        <v>214.0</v>
      </c>
      <c r="U34" s="180">
        <v>214.0</v>
      </c>
      <c r="V34" s="166">
        <v>6373.144</v>
      </c>
      <c r="W34" s="181">
        <f t="shared" ref="W34:X34" si="143">(U34-U33)/U33</f>
        <v>-0.01834862385</v>
      </c>
      <c r="X34" s="181">
        <f t="shared" si="143"/>
        <v>-0.001920003809</v>
      </c>
      <c r="Y34" s="181">
        <f t="shared" si="101"/>
        <v>-0.0009730971697</v>
      </c>
      <c r="Z34" s="181">
        <f t="shared" si="102"/>
        <v>-0.01737552668</v>
      </c>
      <c r="AA34" s="166">
        <v>7800.0</v>
      </c>
      <c r="AB34" s="7">
        <f t="shared" si="5"/>
        <v>16545893952</v>
      </c>
      <c r="AC34" s="7">
        <f t="shared" si="6"/>
        <v>0.0000004714160518</v>
      </c>
      <c r="AE34" s="234">
        <v>43474.0</v>
      </c>
      <c r="AF34" s="166">
        <v>177.0</v>
      </c>
      <c r="AG34" s="166">
        <v>189.0</v>
      </c>
      <c r="AH34" s="166">
        <v>177.0</v>
      </c>
      <c r="AI34" s="166">
        <v>178.0</v>
      </c>
      <c r="AJ34" s="166">
        <v>178.0</v>
      </c>
      <c r="AK34" s="166">
        <v>6272.238</v>
      </c>
      <c r="AL34" s="181">
        <f t="shared" ref="AL34:AM34" si="144">(AJ34-AJ33)/AJ33</f>
        <v>0.005649717514</v>
      </c>
      <c r="AM34" s="181">
        <f t="shared" si="144"/>
        <v>0.001499477793</v>
      </c>
      <c r="AN34" s="181">
        <f t="shared" si="104"/>
        <v>-0.000859604332</v>
      </c>
      <c r="AO34" s="181">
        <f t="shared" si="105"/>
        <v>0.006509321846</v>
      </c>
      <c r="AP34" s="166">
        <v>33400.0</v>
      </c>
      <c r="AQ34" s="166">
        <v>2.0232319124E10</v>
      </c>
      <c r="AR34" s="7">
        <f t="shared" si="8"/>
        <v>0.0000016508241</v>
      </c>
      <c r="AT34" s="179">
        <v>43839.0</v>
      </c>
      <c r="AU34" s="166">
        <v>173.0</v>
      </c>
      <c r="AV34" s="166">
        <v>173.0</v>
      </c>
      <c r="AW34" s="166">
        <v>173.0</v>
      </c>
      <c r="AX34" s="166">
        <v>173.0</v>
      </c>
      <c r="AY34" s="180">
        <v>173.0</v>
      </c>
      <c r="AZ34" s="166">
        <v>6274.493</v>
      </c>
      <c r="BA34" s="181">
        <f t="shared" ref="BA34:BB34" si="145">(AY34-AY33)/AY33</f>
        <v>0</v>
      </c>
      <c r="BB34" s="181">
        <f t="shared" si="145"/>
        <v>0.007839617996</v>
      </c>
      <c r="BC34" s="181">
        <f t="shared" si="107"/>
        <v>-0.01967498879</v>
      </c>
      <c r="BD34" s="181">
        <f t="shared" si="108"/>
        <v>0.01967498879</v>
      </c>
      <c r="BE34" s="166">
        <v>0.0</v>
      </c>
      <c r="BF34" s="166">
        <v>2.0232319124E10</v>
      </c>
      <c r="BG34" s="166">
        <f t="shared" si="10"/>
        <v>0</v>
      </c>
      <c r="BH34" s="188">
        <f t="shared" si="16"/>
        <v>-0.003174726585</v>
      </c>
      <c r="BI34" s="215">
        <f t="shared" si="109"/>
        <v>0.00150948133</v>
      </c>
      <c r="BJ34" s="166">
        <f t="shared" si="11"/>
        <v>0.0000005342835964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>
        <f t="shared" ref="F37:F47" si="150">A24</f>
        <v>42727</v>
      </c>
      <c r="G37" s="161">
        <f t="shared" ref="G37:J37" si="146">H24</f>
        <v>0.1971829975</v>
      </c>
      <c r="H37" s="161">
        <f t="shared" si="146"/>
        <v>-0.003007414429</v>
      </c>
      <c r="I37" s="161">
        <f t="shared" si="146"/>
        <v>0.001955170708</v>
      </c>
      <c r="J37" s="161">
        <f t="shared" si="146"/>
        <v>0.1952278268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>
        <f t="shared" ref="U37:U47" si="152">P24</f>
        <v>43094</v>
      </c>
      <c r="V37" s="161">
        <f t="shared" ref="V37:Y37" si="147">W24</f>
        <v>0</v>
      </c>
      <c r="W37" s="161">
        <f t="shared" si="147"/>
        <v>0</v>
      </c>
      <c r="X37" s="161">
        <f t="shared" si="147"/>
        <v>-0.00119</v>
      </c>
      <c r="Y37" s="161">
        <f t="shared" si="147"/>
        <v>0.00119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>
        <f t="shared" ref="AJ37:AJ47" si="154">AE24</f>
        <v>43459</v>
      </c>
      <c r="AK37" s="161">
        <f t="shared" ref="AK37:AN37" si="148">AL24</f>
        <v>0</v>
      </c>
      <c r="AL37" s="161">
        <f t="shared" si="148"/>
        <v>-0.005799536504</v>
      </c>
      <c r="AM37" s="161">
        <f t="shared" si="148"/>
        <v>-0.004512308449</v>
      </c>
      <c r="AN37" s="161">
        <f t="shared" si="148"/>
        <v>0.004512308449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>
        <f t="shared" ref="AY37:AY47" si="156">AT24</f>
        <v>43819</v>
      </c>
      <c r="AZ37" s="161">
        <f t="shared" ref="AZ37:BC37" si="149">BA24</f>
        <v>0.006622516556</v>
      </c>
      <c r="BA37" s="161">
        <f t="shared" si="149"/>
        <v>0.005510781721</v>
      </c>
      <c r="BB37" s="161">
        <f t="shared" si="149"/>
        <v>-0.01093519229</v>
      </c>
      <c r="BC37" s="161">
        <f t="shared" si="149"/>
        <v>0.01755770884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>
        <f t="shared" si="150"/>
        <v>42731</v>
      </c>
      <c r="G38" s="161">
        <f t="shared" ref="G38:J38" si="151">H25</f>
        <v>-0.05882339711</v>
      </c>
      <c r="H38" s="161">
        <f t="shared" si="151"/>
        <v>0.01496707046</v>
      </c>
      <c r="I38" s="161">
        <f t="shared" si="151"/>
        <v>0.01011835492</v>
      </c>
      <c r="J38" s="161">
        <f t="shared" si="151"/>
        <v>-0.06894175202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>
        <f t="shared" si="152"/>
        <v>43095</v>
      </c>
      <c r="V38" s="161">
        <f t="shared" ref="V38:Y38" si="153">W25</f>
        <v>0</v>
      </c>
      <c r="W38" s="161">
        <f t="shared" si="153"/>
        <v>0.009026182713</v>
      </c>
      <c r="X38" s="161">
        <f t="shared" si="153"/>
        <v>-0.002209687861</v>
      </c>
      <c r="Y38" s="161">
        <f t="shared" si="153"/>
        <v>0.002209687861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>
        <f t="shared" si="154"/>
        <v>43460</v>
      </c>
      <c r="AK38" s="161">
        <f t="shared" ref="AK38:AN38" si="155">AL25</f>
        <v>0</v>
      </c>
      <c r="AL38" s="161">
        <f t="shared" si="155"/>
        <v>0</v>
      </c>
      <c r="AM38" s="161">
        <f t="shared" si="155"/>
        <v>-0.00161</v>
      </c>
      <c r="AN38" s="161">
        <f t="shared" si="155"/>
        <v>0.00161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>
        <f t="shared" si="156"/>
        <v>43822</v>
      </c>
      <c r="AZ38" s="161">
        <f t="shared" ref="AZ38:BC38" si="157">BA25</f>
        <v>0.03289473684</v>
      </c>
      <c r="BA38" s="161">
        <f t="shared" si="157"/>
        <v>0.00342723187</v>
      </c>
      <c r="BB38" s="161">
        <f t="shared" si="157"/>
        <v>-0.003115921395</v>
      </c>
      <c r="BC38" s="161">
        <f t="shared" si="157"/>
        <v>0.03601065824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>
        <f t="shared" si="150"/>
        <v>42732</v>
      </c>
      <c r="G39" s="161">
        <f t="shared" ref="G39:J39" si="158">H26</f>
        <v>0</v>
      </c>
      <c r="H39" s="161">
        <f t="shared" si="158"/>
        <v>0.02086850087</v>
      </c>
      <c r="I39" s="161">
        <f t="shared" si="158"/>
        <v>0.01279851315</v>
      </c>
      <c r="J39" s="161">
        <f t="shared" si="158"/>
        <v>-0.01279851315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>
        <f t="shared" si="152"/>
        <v>43096</v>
      </c>
      <c r="V39" s="161">
        <f t="shared" ref="V39:Y39" si="159">W26</f>
        <v>0.06481481481</v>
      </c>
      <c r="W39" s="161">
        <f t="shared" si="159"/>
        <v>0</v>
      </c>
      <c r="X39" s="161">
        <f t="shared" si="159"/>
        <v>-0.00119</v>
      </c>
      <c r="Y39" s="161">
        <f t="shared" si="159"/>
        <v>0.06600481481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>
        <f t="shared" si="154"/>
        <v>43461</v>
      </c>
      <c r="AK39" s="161">
        <f t="shared" ref="AK39:AN39" si="160">AL26</f>
        <v>0</v>
      </c>
      <c r="AL39" s="161">
        <f t="shared" si="160"/>
        <v>0.01024715031</v>
      </c>
      <c r="AM39" s="161">
        <f t="shared" si="160"/>
        <v>0.003518063405</v>
      </c>
      <c r="AN39" s="161">
        <f t="shared" si="160"/>
        <v>-0.003518063405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>
        <f t="shared" si="156"/>
        <v>43825</v>
      </c>
      <c r="AZ39" s="161">
        <f t="shared" ref="AZ39:BC39" si="161">BA26</f>
        <v>0</v>
      </c>
      <c r="BA39" s="161">
        <f t="shared" si="161"/>
        <v>0.002146082009</v>
      </c>
      <c r="BB39" s="161">
        <f t="shared" si="161"/>
        <v>0.001692054673</v>
      </c>
      <c r="BC39" s="161">
        <f t="shared" si="161"/>
        <v>-0.001692054673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>
        <f t="shared" si="150"/>
        <v>42733</v>
      </c>
      <c r="G40" s="161">
        <f t="shared" ref="G40:J40" si="162">H27</f>
        <v>0</v>
      </c>
      <c r="H40" s="161">
        <f t="shared" si="162"/>
        <v>0.01787541667</v>
      </c>
      <c r="I40" s="161">
        <f t="shared" si="162"/>
        <v>0.01143919198</v>
      </c>
      <c r="J40" s="161">
        <f t="shared" si="162"/>
        <v>-0.01143919198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>
        <f t="shared" si="152"/>
        <v>43097</v>
      </c>
      <c r="V40" s="161">
        <f t="shared" ref="V40:Y40" si="163">W27</f>
        <v>0.008695652174</v>
      </c>
      <c r="W40" s="161">
        <f t="shared" si="163"/>
        <v>0.005875423061</v>
      </c>
      <c r="X40" s="161">
        <f t="shared" si="163"/>
        <v>-0.001853746543</v>
      </c>
      <c r="Y40" s="161">
        <f t="shared" si="163"/>
        <v>0.01054939872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>
        <f t="shared" si="154"/>
        <v>43462</v>
      </c>
      <c r="AK40" s="161">
        <f t="shared" ref="AK40:AN40" si="164">AL27</f>
        <v>-0.02673796791</v>
      </c>
      <c r="AL40" s="161">
        <f t="shared" si="164"/>
        <v>0.0006227139895</v>
      </c>
      <c r="AM40" s="161">
        <f t="shared" si="164"/>
        <v>-0.001298370257</v>
      </c>
      <c r="AN40" s="161">
        <f t="shared" si="164"/>
        <v>-0.02543959766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>
        <f t="shared" si="156"/>
        <v>43826</v>
      </c>
      <c r="AZ40" s="161">
        <f t="shared" ref="AZ40:BC40" si="165">BA27</f>
        <v>0</v>
      </c>
      <c r="BA40" s="161">
        <f t="shared" si="165"/>
        <v>0.001562004753</v>
      </c>
      <c r="BB40" s="161">
        <f t="shared" si="165"/>
        <v>0.003884014844</v>
      </c>
      <c r="BC40" s="161">
        <f t="shared" si="165"/>
        <v>-0.003884014844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>
        <f t="shared" si="150"/>
        <v>42734</v>
      </c>
      <c r="G41" s="161">
        <f t="shared" ref="G41:J41" si="166">H28</f>
        <v>0</v>
      </c>
      <c r="H41" s="161">
        <f t="shared" si="166"/>
        <v>-0.00110418239</v>
      </c>
      <c r="I41" s="161">
        <f t="shared" si="166"/>
        <v>0.002819531151</v>
      </c>
      <c r="J41" s="161">
        <f t="shared" si="166"/>
        <v>-0.002819531151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>
        <f t="shared" si="152"/>
        <v>43098</v>
      </c>
      <c r="V41" s="161">
        <f t="shared" ref="V41:Y41" si="167">W28</f>
        <v>0.03448275862</v>
      </c>
      <c r="W41" s="161">
        <f t="shared" si="167"/>
        <v>0.006589752434</v>
      </c>
      <c r="X41" s="161">
        <f t="shared" si="167"/>
        <v>-0.001934444333</v>
      </c>
      <c r="Y41" s="161">
        <f t="shared" si="167"/>
        <v>0.03641720295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>
        <f t="shared" si="154"/>
        <v>43465</v>
      </c>
      <c r="AK41" s="161">
        <f t="shared" ref="AK41:AN41" si="168">AL28</f>
        <v>0</v>
      </c>
      <c r="AL41" s="161">
        <f t="shared" si="168"/>
        <v>0</v>
      </c>
      <c r="AM41" s="161">
        <f t="shared" si="168"/>
        <v>-0.00161</v>
      </c>
      <c r="AN41" s="161">
        <f t="shared" si="168"/>
        <v>0.00161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>
        <f t="shared" si="156"/>
        <v>43829</v>
      </c>
      <c r="AZ41" s="161">
        <f t="shared" ref="AZ41:BC41" si="169">BA28</f>
        <v>0.1464968153</v>
      </c>
      <c r="BA41" s="161">
        <f t="shared" si="169"/>
        <v>-0.004704301288</v>
      </c>
      <c r="BB41" s="161">
        <f t="shared" si="169"/>
        <v>0.02740058413</v>
      </c>
      <c r="BC41" s="161">
        <f t="shared" si="169"/>
        <v>0.1190962312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50"/>
        <v>42738</v>
      </c>
      <c r="G42" s="161">
        <f t="shared" ref="G42:J42" si="170">H29</f>
        <v>-0.2187500747</v>
      </c>
      <c r="H42" s="161">
        <f t="shared" si="170"/>
        <v>-0.003915637459</v>
      </c>
      <c r="I42" s="161">
        <f t="shared" si="170"/>
        <v>0.001542697586</v>
      </c>
      <c r="J42" s="161">
        <f t="shared" si="170"/>
        <v>-0.2202927723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2"/>
        <v>43102</v>
      </c>
      <c r="V42" s="161">
        <f t="shared" ref="V42:Y42" si="171">W29</f>
        <v>-0.008333333333</v>
      </c>
      <c r="W42" s="161">
        <f t="shared" si="171"/>
        <v>-0.002582897055</v>
      </c>
      <c r="X42" s="161">
        <f t="shared" si="171"/>
        <v>-0.0008982101197</v>
      </c>
      <c r="Y42" s="161">
        <f t="shared" si="171"/>
        <v>-0.007435123214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4"/>
        <v>43467</v>
      </c>
      <c r="AK42" s="161">
        <f t="shared" ref="AK42:AN42" si="172">AL29</f>
        <v>0</v>
      </c>
      <c r="AL42" s="161">
        <f t="shared" si="172"/>
        <v>-0.002150779611</v>
      </c>
      <c r="AM42" s="161">
        <f t="shared" si="172"/>
        <v>-0.002686331847</v>
      </c>
      <c r="AN42" s="161">
        <f t="shared" si="172"/>
        <v>0.002686331847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6"/>
        <v>43832</v>
      </c>
      <c r="AZ42" s="161">
        <f t="shared" ref="AZ42:BC42" si="173">BA29</f>
        <v>-0.1722222222</v>
      </c>
      <c r="BA42" s="161">
        <f t="shared" si="173"/>
        <v>-0.002533201239</v>
      </c>
      <c r="BB42" s="161">
        <f t="shared" si="173"/>
        <v>0.0192527496</v>
      </c>
      <c r="BC42" s="161">
        <f t="shared" si="173"/>
        <v>-0.1914749718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50"/>
        <v>42739</v>
      </c>
      <c r="G43" s="161">
        <f t="shared" ref="G43:J43" si="174">H30</f>
        <v>0.111999947</v>
      </c>
      <c r="H43" s="161">
        <f t="shared" si="174"/>
        <v>0.004778646433</v>
      </c>
      <c r="I43" s="161">
        <f t="shared" si="174"/>
        <v>0.005491241392</v>
      </c>
      <c r="J43" s="161">
        <f t="shared" si="174"/>
        <v>0.1065087056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2"/>
        <v>43103</v>
      </c>
      <c r="V43" s="161">
        <f t="shared" ref="V43:Y43" si="175">W30</f>
        <v>-0.03361344538</v>
      </c>
      <c r="W43" s="161">
        <f t="shared" si="175"/>
        <v>-0.01384377744</v>
      </c>
      <c r="X43" s="161">
        <f t="shared" si="175"/>
        <v>0.0003739315372</v>
      </c>
      <c r="Y43" s="161">
        <f t="shared" si="175"/>
        <v>-0.03398737692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4"/>
        <v>43468</v>
      </c>
      <c r="AK43" s="161">
        <f t="shared" ref="AK43:AN43" si="176">AL30</f>
        <v>0.03296703297</v>
      </c>
      <c r="AL43" s="161">
        <f t="shared" si="176"/>
        <v>0.006444567578</v>
      </c>
      <c r="AM43" s="161">
        <f t="shared" si="176"/>
        <v>0.00161510651</v>
      </c>
      <c r="AN43" s="161">
        <f t="shared" si="176"/>
        <v>0.03135192646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6"/>
        <v>43833</v>
      </c>
      <c r="AZ43" s="161">
        <f t="shared" ref="AZ43:BC43" si="177">BA30</f>
        <v>0.006711409396</v>
      </c>
      <c r="BA43" s="161">
        <f t="shared" si="177"/>
        <v>0.006347495162</v>
      </c>
      <c r="BB43" s="161">
        <f t="shared" si="177"/>
        <v>-0.0140752607</v>
      </c>
      <c r="BC43" s="161">
        <f t="shared" si="177"/>
        <v>0.02078667009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50"/>
        <v>42740</v>
      </c>
      <c r="G44" s="161">
        <f t="shared" ref="G44:J44" si="178">H31</f>
        <v>0.1798559403</v>
      </c>
      <c r="H44" s="161">
        <f t="shared" si="178"/>
        <v>0.004587843883</v>
      </c>
      <c r="I44" s="161">
        <f t="shared" si="178"/>
        <v>0.005404587651</v>
      </c>
      <c r="J44" s="161">
        <f t="shared" si="178"/>
        <v>0.1744513526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2"/>
        <v>43104</v>
      </c>
      <c r="V44" s="161">
        <f t="shared" ref="V44:Y44" si="179">W31</f>
        <v>-0.01739130435</v>
      </c>
      <c r="W44" s="161">
        <f t="shared" si="179"/>
        <v>0.00653317399</v>
      </c>
      <c r="X44" s="161">
        <f t="shared" si="179"/>
        <v>-0.001928052666</v>
      </c>
      <c r="Y44" s="161">
        <f t="shared" si="179"/>
        <v>-0.01546325168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4"/>
        <v>43469</v>
      </c>
      <c r="AK44" s="161">
        <f t="shared" ref="AK44:AN44" si="180">AL31</f>
        <v>0</v>
      </c>
      <c r="AL44" s="161">
        <f t="shared" si="180"/>
        <v>0.008604712097</v>
      </c>
      <c r="AM44" s="161">
        <f t="shared" si="180"/>
        <v>0.002696124912</v>
      </c>
      <c r="AN44" s="161">
        <f t="shared" si="180"/>
        <v>-0.002696124912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6"/>
        <v>43836</v>
      </c>
      <c r="AZ44" s="161">
        <f t="shared" ref="AZ44:BC44" si="181">BA31</f>
        <v>0.06</v>
      </c>
      <c r="BA44" s="161">
        <f t="shared" si="181"/>
        <v>-0.01044727686</v>
      </c>
      <c r="BB44" s="161">
        <f t="shared" si="181"/>
        <v>0.04895316743</v>
      </c>
      <c r="BC44" s="161">
        <f t="shared" si="181"/>
        <v>0.01104683257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50"/>
        <v>42741</v>
      </c>
      <c r="G45" s="161">
        <f t="shared" ref="G45:J45" si="182">H32</f>
        <v>-0.02438995958</v>
      </c>
      <c r="H45" s="161">
        <f t="shared" si="182"/>
        <v>0.004040556537</v>
      </c>
      <c r="I45" s="161">
        <f t="shared" si="182"/>
        <v>0.005156034914</v>
      </c>
      <c r="J45" s="161">
        <f t="shared" si="182"/>
        <v>-0.02954599449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2"/>
        <v>43105</v>
      </c>
      <c r="V45" s="161">
        <f t="shared" ref="V45:Y45" si="183">W32</f>
        <v>-0.05309734513</v>
      </c>
      <c r="W45" s="161">
        <f t="shared" si="183"/>
        <v>0.009760627279</v>
      </c>
      <c r="X45" s="161">
        <f t="shared" si="183"/>
        <v>-0.002292658064</v>
      </c>
      <c r="Y45" s="161">
        <f t="shared" si="183"/>
        <v>-0.05080468707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4"/>
        <v>43472</v>
      </c>
      <c r="AK45" s="161">
        <f t="shared" ref="AK45:AN45" si="184">AL32</f>
        <v>0</v>
      </c>
      <c r="AL45" s="161">
        <f t="shared" si="184"/>
        <v>0.002021502772</v>
      </c>
      <c r="AM45" s="161">
        <f t="shared" si="184"/>
        <v>-0.000598363196</v>
      </c>
      <c r="AN45" s="161">
        <f t="shared" si="184"/>
        <v>0.000598363196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6"/>
        <v>43837</v>
      </c>
      <c r="AZ45" s="161">
        <f t="shared" ref="AZ45:BC45" si="185">BA32</f>
        <v>-0.04402515723</v>
      </c>
      <c r="BA45" s="161">
        <f t="shared" si="185"/>
        <v>0.003506726353</v>
      </c>
      <c r="BB45" s="161">
        <f t="shared" si="185"/>
        <v>-0.00341425306</v>
      </c>
      <c r="BC45" s="161">
        <f t="shared" si="185"/>
        <v>-0.04061090417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50"/>
        <v>42744</v>
      </c>
      <c r="G46" s="161">
        <f t="shared" ref="G46:J46" si="186">H33</f>
        <v>0.1125000498</v>
      </c>
      <c r="H46" s="161">
        <f t="shared" si="186"/>
        <v>-0.005733658848</v>
      </c>
      <c r="I46" s="161">
        <f t="shared" si="186"/>
        <v>0.0007170358996</v>
      </c>
      <c r="J46" s="161">
        <f t="shared" si="186"/>
        <v>0.1117830139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2"/>
        <v>43108</v>
      </c>
      <c r="V46" s="161">
        <f t="shared" ref="V46:Y46" si="187">W33</f>
        <v>0.01869158879</v>
      </c>
      <c r="W46" s="161">
        <f t="shared" si="187"/>
        <v>0.00498383786</v>
      </c>
      <c r="X46" s="161">
        <f t="shared" si="187"/>
        <v>-0.001753024163</v>
      </c>
      <c r="Y46" s="161">
        <f t="shared" si="187"/>
        <v>0.02044461295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4"/>
        <v>43473</v>
      </c>
      <c r="AK46" s="161">
        <f t="shared" ref="AK46:AN46" si="188">AL33</f>
        <v>-0.0585106383</v>
      </c>
      <c r="AL46" s="161">
        <f t="shared" si="188"/>
        <v>-0.003877227851</v>
      </c>
      <c r="AM46" s="161">
        <f t="shared" si="188"/>
        <v>-0.003550312151</v>
      </c>
      <c r="AN46" s="161">
        <f t="shared" si="188"/>
        <v>-0.05496032615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6"/>
        <v>43838</v>
      </c>
      <c r="AZ46" s="161">
        <f t="shared" ref="AZ46:BC46" si="189">BA33</f>
        <v>0.1381578947</v>
      </c>
      <c r="BA46" s="161">
        <f t="shared" si="189"/>
        <v>-0.008545475914</v>
      </c>
      <c r="BB46" s="161">
        <f t="shared" si="189"/>
        <v>0.04181597474</v>
      </c>
      <c r="BC46" s="161">
        <f t="shared" si="189"/>
        <v>0.09634192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50"/>
        <v>42745</v>
      </c>
      <c r="G47" s="161">
        <f t="shared" ref="G47:J47" si="190">H34</f>
        <v>0</v>
      </c>
      <c r="H47" s="161">
        <f t="shared" si="190"/>
        <v>-0.001211354226</v>
      </c>
      <c r="I47" s="161">
        <f t="shared" si="190"/>
        <v>0.002770858633</v>
      </c>
      <c r="J47" s="161">
        <f t="shared" si="190"/>
        <v>-0.002770858633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2"/>
        <v>43109</v>
      </c>
      <c r="V47" s="161">
        <f t="shared" ref="V47:Y47" si="191">W34</f>
        <v>-0.01834862385</v>
      </c>
      <c r="W47" s="161">
        <f t="shared" si="191"/>
        <v>-0.001920003809</v>
      </c>
      <c r="X47" s="161">
        <f t="shared" si="191"/>
        <v>-0.0009730971697</v>
      </c>
      <c r="Y47" s="161">
        <f t="shared" si="191"/>
        <v>-0.01737552668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4"/>
        <v>43474</v>
      </c>
      <c r="AK47" s="161">
        <f t="shared" ref="AK47:AN47" si="192">AL34</f>
        <v>0.005649717514</v>
      </c>
      <c r="AL47" s="161">
        <f t="shared" si="192"/>
        <v>0.001499477793</v>
      </c>
      <c r="AM47" s="161">
        <f t="shared" si="192"/>
        <v>-0.000859604332</v>
      </c>
      <c r="AN47" s="161">
        <f t="shared" si="192"/>
        <v>0.006509321846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6"/>
        <v>43839</v>
      </c>
      <c r="AZ47" s="161">
        <f t="shared" ref="AZ47:BC47" si="193">BA34</f>
        <v>0</v>
      </c>
      <c r="BA47" s="161">
        <f t="shared" si="193"/>
        <v>0.007839617996</v>
      </c>
      <c r="BB47" s="161">
        <f t="shared" si="193"/>
        <v>-0.01967498879</v>
      </c>
      <c r="BC47" s="161">
        <f t="shared" si="193"/>
        <v>0.01967498879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0.047914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0.020926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0.233513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0.258307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66">
        <v>0.002296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4.38E-4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0.054528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0.066722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-0.03096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-0.03288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0.023013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0.035613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75">
        <v>0.08118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0.035843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0.014594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0.097124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66">
        <v>4.55E-4</v>
      </c>
      <c r="I60" s="166">
        <v>4.55E-4</v>
      </c>
      <c r="J60" s="175">
        <v>0.069031</v>
      </c>
      <c r="K60" s="166">
        <v>0.794548</v>
      </c>
      <c r="L60" s="14"/>
      <c r="M60" s="14"/>
      <c r="N60" s="14"/>
      <c r="U60" s="1" t="s">
        <v>1332</v>
      </c>
      <c r="V60" s="166">
        <v>1.0</v>
      </c>
      <c r="W60" s="175">
        <v>1.69E-5</v>
      </c>
      <c r="X60" s="175">
        <v>1.69E-5</v>
      </c>
      <c r="Y60" s="166">
        <v>0.013142</v>
      </c>
      <c r="Z60" s="166">
        <v>0.909494</v>
      </c>
      <c r="AA60" s="14"/>
      <c r="AB60" s="14"/>
      <c r="AC60" s="14"/>
      <c r="AJ60" s="1" t="s">
        <v>1332</v>
      </c>
      <c r="AK60" s="166">
        <v>1.0</v>
      </c>
      <c r="AL60" s="166">
        <v>3.68E-4</v>
      </c>
      <c r="AM60" s="166">
        <v>3.68E-4</v>
      </c>
      <c r="AN60" s="166">
        <v>1.730192</v>
      </c>
      <c r="AO60" s="166">
        <v>0.198352</v>
      </c>
      <c r="AP60" s="14"/>
      <c r="AQ60" s="14"/>
      <c r="AR60" s="14"/>
      <c r="AY60" s="1" t="s">
        <v>1332</v>
      </c>
      <c r="AZ60" s="166">
        <v>1.0</v>
      </c>
      <c r="BA60" s="166">
        <v>0.020232</v>
      </c>
      <c r="BB60" s="166">
        <v>0.020232</v>
      </c>
      <c r="BC60" s="166">
        <v>2.144776</v>
      </c>
      <c r="BD60" s="166">
        <v>0.153457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75">
        <v>0.197705</v>
      </c>
      <c r="I61" s="175">
        <v>0.00659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0.038542</v>
      </c>
      <c r="X61" s="166">
        <v>0.001285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0.006389</v>
      </c>
      <c r="AM61" s="166">
        <v>2.13E-4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0.282993</v>
      </c>
      <c r="BB61" s="166">
        <v>0.009433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0.19816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0.038559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0.006758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0.303225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F65" s="1" t="s">
        <v>1342</v>
      </c>
      <c r="G65" s="175">
        <v>0.003321</v>
      </c>
      <c r="H65" s="175">
        <v>0.014397</v>
      </c>
      <c r="I65" s="166">
        <v>0.23069</v>
      </c>
      <c r="J65" s="166">
        <v>0.819122</v>
      </c>
      <c r="K65" s="175">
        <v>-0.02608</v>
      </c>
      <c r="L65" s="175">
        <v>0.032724</v>
      </c>
      <c r="M65" s="175">
        <v>-0.02608</v>
      </c>
      <c r="N65" s="175">
        <v>0.032724</v>
      </c>
      <c r="U65" s="1" t="s">
        <v>1342</v>
      </c>
      <c r="V65" s="166">
        <v>-0.00119</v>
      </c>
      <c r="W65" s="166">
        <v>0.006526</v>
      </c>
      <c r="X65" s="166">
        <v>-0.18184</v>
      </c>
      <c r="Y65" s="166">
        <v>0.856931</v>
      </c>
      <c r="Z65" s="166">
        <v>-0.01451</v>
      </c>
      <c r="AA65" s="166">
        <v>0.012141</v>
      </c>
      <c r="AB65" s="166">
        <v>-0.01451</v>
      </c>
      <c r="AC65" s="166">
        <v>0.012141</v>
      </c>
      <c r="AJ65" s="1" t="s">
        <v>1342</v>
      </c>
      <c r="AK65" s="166">
        <v>-0.00161</v>
      </c>
      <c r="AL65" s="166">
        <v>0.002632</v>
      </c>
      <c r="AM65" s="166">
        <v>-0.61227</v>
      </c>
      <c r="AN65" s="166">
        <v>0.544974</v>
      </c>
      <c r="AO65" s="166">
        <v>-0.00699</v>
      </c>
      <c r="AP65" s="166">
        <v>0.003764</v>
      </c>
      <c r="AQ65" s="166">
        <v>-0.00699</v>
      </c>
      <c r="AR65" s="166">
        <v>0.003764</v>
      </c>
      <c r="AY65" s="1" t="s">
        <v>1342</v>
      </c>
      <c r="AZ65" s="166">
        <v>0.009746</v>
      </c>
      <c r="BA65" s="166">
        <v>0.017244</v>
      </c>
      <c r="BB65" s="166">
        <v>0.565161</v>
      </c>
      <c r="BC65" s="166">
        <v>0.576167</v>
      </c>
      <c r="BD65" s="166">
        <v>-0.02547</v>
      </c>
      <c r="BE65" s="166">
        <v>0.044962</v>
      </c>
      <c r="BF65" s="166">
        <v>-0.02547</v>
      </c>
      <c r="BG65" s="166"/>
      <c r="BH65" s="166">
        <v>0.044962</v>
      </c>
      <c r="BI65" s="166"/>
      <c r="BJ65" s="166"/>
    </row>
    <row r="66">
      <c r="F66" s="169" t="s">
        <v>1343</v>
      </c>
      <c r="G66" s="168">
        <v>0.454154</v>
      </c>
      <c r="H66" s="203">
        <v>1.728544</v>
      </c>
      <c r="I66" s="203">
        <v>0.262738</v>
      </c>
      <c r="J66" s="168">
        <v>0.794548</v>
      </c>
      <c r="K66" s="168">
        <v>-3.076</v>
      </c>
      <c r="L66" s="168">
        <v>3.984312</v>
      </c>
      <c r="M66" s="168">
        <v>-3.076</v>
      </c>
      <c r="N66" s="168">
        <v>3.984312</v>
      </c>
      <c r="U66" s="169" t="s">
        <v>1343</v>
      </c>
      <c r="V66" s="168">
        <v>-0.11297</v>
      </c>
      <c r="W66" s="168">
        <v>0.985406</v>
      </c>
      <c r="X66" s="168">
        <v>-0.11464</v>
      </c>
      <c r="Y66" s="168">
        <v>0.909494</v>
      </c>
      <c r="Z66" s="168">
        <v>-2.12544</v>
      </c>
      <c r="AA66" s="168">
        <v>1.899501</v>
      </c>
      <c r="AB66" s="168">
        <v>-2.12544</v>
      </c>
      <c r="AC66" s="168">
        <v>1.899501</v>
      </c>
      <c r="AJ66" s="169" t="s">
        <v>1343</v>
      </c>
      <c r="AK66" s="168">
        <v>0.500438</v>
      </c>
      <c r="AL66" s="168">
        <v>0.380455</v>
      </c>
      <c r="AM66" s="168">
        <v>1.315368</v>
      </c>
      <c r="AN66" s="168">
        <v>0.198352</v>
      </c>
      <c r="AO66" s="168">
        <v>-0.27655</v>
      </c>
      <c r="AP66" s="168">
        <v>1.277432</v>
      </c>
      <c r="AQ66" s="168">
        <v>-0.27655</v>
      </c>
      <c r="AR66" s="168">
        <v>1.277432</v>
      </c>
      <c r="AY66" s="169" t="s">
        <v>1343</v>
      </c>
      <c r="AZ66" s="168">
        <v>-3.75286</v>
      </c>
      <c r="BA66" s="168">
        <v>2.562545</v>
      </c>
      <c r="BB66" s="168">
        <v>-1.46451</v>
      </c>
      <c r="BC66" s="168">
        <v>0.153457</v>
      </c>
      <c r="BD66" s="168">
        <v>-8.98628</v>
      </c>
      <c r="BE66" s="168">
        <v>1.480554</v>
      </c>
      <c r="BF66" s="168">
        <v>-8.98628</v>
      </c>
      <c r="BG66" s="168"/>
      <c r="BH66" s="168">
        <v>1.480554</v>
      </c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customWidth="1" min="8" max="10" width="17.86"/>
    <col customWidth="1" min="11" max="11" width="16.29"/>
    <col customWidth="1" min="12" max="12" width="17.86"/>
    <col hidden="1" min="17" max="20" width="14.43"/>
    <col hidden="1" min="32" max="35" width="14.43"/>
    <col hidden="1" min="47" max="50" width="14.43"/>
    <col customWidth="1" min="60" max="62" width="17.71"/>
  </cols>
  <sheetData>
    <row r="1">
      <c r="A1" s="204" t="s">
        <v>1223</v>
      </c>
      <c r="B1" s="205" t="s">
        <v>1224</v>
      </c>
      <c r="C1" s="205" t="s">
        <v>1225</v>
      </c>
      <c r="D1" s="205" t="s">
        <v>1226</v>
      </c>
      <c r="E1" s="205" t="s">
        <v>1227</v>
      </c>
      <c r="F1" s="177" t="s">
        <v>1228</v>
      </c>
      <c r="G1" s="177" t="s">
        <v>1229</v>
      </c>
      <c r="H1" s="206" t="s">
        <v>2120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6" t="s">
        <v>1234</v>
      </c>
      <c r="N1" s="195" t="s">
        <v>1235</v>
      </c>
      <c r="O1" s="90"/>
      <c r="P1" s="204" t="s">
        <v>1223</v>
      </c>
      <c r="Q1" s="205" t="s">
        <v>1224</v>
      </c>
      <c r="R1" s="205" t="s">
        <v>1225</v>
      </c>
      <c r="S1" s="205" t="s">
        <v>1226</v>
      </c>
      <c r="T1" s="205" t="s">
        <v>1227</v>
      </c>
      <c r="U1" s="177" t="s">
        <v>1228</v>
      </c>
      <c r="V1" s="177" t="s">
        <v>1229</v>
      </c>
      <c r="W1" s="206" t="s">
        <v>2120</v>
      </c>
      <c r="X1" s="206" t="s">
        <v>1446</v>
      </c>
      <c r="Y1" s="177" t="s">
        <v>1448</v>
      </c>
      <c r="Z1" s="177" t="s">
        <v>1447</v>
      </c>
      <c r="AA1" s="177" t="s">
        <v>1236</v>
      </c>
      <c r="AB1" s="196" t="s">
        <v>1234</v>
      </c>
      <c r="AC1" s="195" t="s">
        <v>1235</v>
      </c>
      <c r="AD1" s="90"/>
      <c r="AE1" s="204" t="s">
        <v>1223</v>
      </c>
      <c r="AF1" s="205" t="s">
        <v>1224</v>
      </c>
      <c r="AG1" s="205" t="s">
        <v>1225</v>
      </c>
      <c r="AH1" s="205" t="s">
        <v>1226</v>
      </c>
      <c r="AI1" s="205" t="s">
        <v>1227</v>
      </c>
      <c r="AJ1" s="177" t="s">
        <v>1228</v>
      </c>
      <c r="AK1" s="177" t="s">
        <v>1229</v>
      </c>
      <c r="AL1" s="206" t="s">
        <v>2120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6" t="s">
        <v>1234</v>
      </c>
      <c r="AR1" s="195" t="s">
        <v>1235</v>
      </c>
      <c r="AS1" s="90"/>
      <c r="AT1" s="204" t="s">
        <v>1223</v>
      </c>
      <c r="AU1" s="205" t="s">
        <v>1224</v>
      </c>
      <c r="AV1" s="205" t="s">
        <v>1225</v>
      </c>
      <c r="AW1" s="205" t="s">
        <v>1226</v>
      </c>
      <c r="AX1" s="205" t="s">
        <v>1227</v>
      </c>
      <c r="AY1" s="177" t="s">
        <v>1228</v>
      </c>
      <c r="AZ1" s="177" t="s">
        <v>1229</v>
      </c>
      <c r="BA1" s="206" t="s">
        <v>2120</v>
      </c>
      <c r="BB1" s="206" t="s">
        <v>1231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2121</v>
      </c>
      <c r="BI1" s="177" t="s">
        <v>1346</v>
      </c>
      <c r="BJ1" s="177" t="s">
        <v>1347</v>
      </c>
    </row>
    <row r="2">
      <c r="A2" s="208">
        <v>42696.0</v>
      </c>
      <c r="B2" s="209">
        <v>5350.0</v>
      </c>
      <c r="C2" s="209">
        <v>1301116.0</v>
      </c>
      <c r="D2" s="209">
        <v>5350.0</v>
      </c>
      <c r="E2" s="209">
        <v>1301116.0</v>
      </c>
      <c r="F2" s="180">
        <v>4523974.0</v>
      </c>
      <c r="G2" s="166">
        <v>5204.674</v>
      </c>
      <c r="H2" s="181"/>
      <c r="I2" s="181"/>
      <c r="J2" s="166"/>
      <c r="K2" s="166"/>
      <c r="L2" s="166">
        <v>3.5937E7</v>
      </c>
      <c r="M2" s="235">
        <f t="shared" ref="M2:M34" si="2">46199999998/2</f>
        <v>23099999999</v>
      </c>
      <c r="N2" s="7">
        <f t="shared" ref="N2:N34" si="3">L2/M2</f>
        <v>0.001555714286</v>
      </c>
      <c r="P2" s="208">
        <v>43062.0</v>
      </c>
      <c r="Q2" s="209">
        <v>7525.0</v>
      </c>
      <c r="R2" s="209">
        <v>7525.0</v>
      </c>
      <c r="S2" s="209">
        <v>7375.0</v>
      </c>
      <c r="T2" s="209">
        <v>7450.0</v>
      </c>
      <c r="U2" s="180">
        <v>6312438.0</v>
      </c>
      <c r="V2" s="166">
        <v>6063.245</v>
      </c>
      <c r="W2" s="181"/>
      <c r="X2" s="181"/>
      <c r="Y2" s="166"/>
      <c r="Z2" s="166"/>
      <c r="AA2" s="166">
        <v>2.78698E7</v>
      </c>
      <c r="AB2" s="235">
        <v>4.6199999998E10</v>
      </c>
      <c r="AC2" s="7">
        <f t="shared" ref="AC2:AC34" si="5">AA2/AB2</f>
        <v>0.0006032424243</v>
      </c>
      <c r="AE2" s="208">
        <v>43427.0</v>
      </c>
      <c r="AF2" s="209">
        <v>7350.0</v>
      </c>
      <c r="AG2" s="209">
        <v>7400.0</v>
      </c>
      <c r="AH2" s="209">
        <v>7275.0</v>
      </c>
      <c r="AI2" s="209">
        <v>7300.0</v>
      </c>
      <c r="AJ2" s="180">
        <v>6509238.0</v>
      </c>
      <c r="AK2" s="166">
        <v>6006.202</v>
      </c>
      <c r="AL2" s="181"/>
      <c r="AM2" s="181"/>
      <c r="AN2" s="166"/>
      <c r="AO2" s="166"/>
      <c r="AP2" s="166">
        <v>4.1175E7</v>
      </c>
      <c r="AQ2" s="235">
        <v>4.6199999998E10</v>
      </c>
      <c r="AR2" s="7">
        <f t="shared" ref="AR2:AR34" si="7">AP2/AQ2</f>
        <v>0.0008912337663</v>
      </c>
      <c r="AT2" s="208">
        <v>43789.0</v>
      </c>
      <c r="AU2" s="209">
        <v>7150.0</v>
      </c>
      <c r="AV2" s="209">
        <v>7200.0</v>
      </c>
      <c r="AW2" s="209">
        <v>7050.0</v>
      </c>
      <c r="AX2" s="209">
        <v>7100.0</v>
      </c>
      <c r="AY2" s="180">
        <v>6535644.0</v>
      </c>
      <c r="AZ2" s="166">
        <v>6155.109</v>
      </c>
      <c r="BA2" s="181"/>
      <c r="BB2" s="181"/>
      <c r="BC2" s="166"/>
      <c r="BD2" s="166"/>
      <c r="BE2" s="166">
        <v>2.33638E7</v>
      </c>
      <c r="BF2" s="235">
        <v>4.6199999998E10</v>
      </c>
      <c r="BG2" s="166">
        <f t="shared" ref="BG2:BG34" si="9">BE2/BF2</f>
        <v>0.0005057099567</v>
      </c>
      <c r="BH2" s="166"/>
      <c r="BI2" s="166"/>
      <c r="BJ2" s="166">
        <f t="shared" ref="BJ2:BJ34" si="10">average(BG2,AR2,AC2,N2)</f>
        <v>0.0008889751083</v>
      </c>
    </row>
    <row r="3">
      <c r="A3" s="208">
        <v>42697.0</v>
      </c>
      <c r="B3" s="209">
        <v>1273723.0</v>
      </c>
      <c r="C3" s="209">
        <v>1301116.0</v>
      </c>
      <c r="D3" s="209">
        <v>5350.0</v>
      </c>
      <c r="E3" s="209">
        <v>5450.0</v>
      </c>
      <c r="F3" s="180">
        <v>4513621.0</v>
      </c>
      <c r="G3" s="166">
        <v>5211.996</v>
      </c>
      <c r="H3" s="181">
        <f t="shared" ref="H3:I3" si="1">(F3-F2)/F2</f>
        <v>-0.002288474691</v>
      </c>
      <c r="I3" s="181">
        <f t="shared" si="1"/>
        <v>0.001406812415</v>
      </c>
      <c r="J3" s="166"/>
      <c r="K3" s="166"/>
      <c r="L3" s="166">
        <v>3.45786E7</v>
      </c>
      <c r="M3" s="235">
        <f t="shared" si="2"/>
        <v>23099999999</v>
      </c>
      <c r="N3" s="7">
        <f t="shared" si="3"/>
        <v>0.001496909091</v>
      </c>
      <c r="P3" s="208">
        <v>43063.0</v>
      </c>
      <c r="Q3" s="209">
        <v>7500.0</v>
      </c>
      <c r="R3" s="209">
        <v>7500.0</v>
      </c>
      <c r="S3" s="209">
        <v>7375.0</v>
      </c>
      <c r="T3" s="209">
        <v>7450.0</v>
      </c>
      <c r="U3" s="180">
        <v>6312438.0</v>
      </c>
      <c r="V3" s="166">
        <v>6067.142</v>
      </c>
      <c r="W3" s="181">
        <f t="shared" ref="W3:X3" si="4">(U3-U2)/U2</f>
        <v>0</v>
      </c>
      <c r="X3" s="181">
        <f t="shared" si="4"/>
        <v>0.0006427251414</v>
      </c>
      <c r="Y3" s="166"/>
      <c r="Z3" s="166"/>
      <c r="AA3" s="166">
        <v>1.80292E7</v>
      </c>
      <c r="AB3" s="235">
        <v>4.6199999998E10</v>
      </c>
      <c r="AC3" s="7">
        <f t="shared" si="5"/>
        <v>0.0003902424243</v>
      </c>
      <c r="AE3" s="208">
        <v>43430.0</v>
      </c>
      <c r="AF3" s="209">
        <v>7250.0</v>
      </c>
      <c r="AG3" s="209">
        <v>7400.0</v>
      </c>
      <c r="AH3" s="209">
        <v>7250.0</v>
      </c>
      <c r="AI3" s="209">
        <v>7375.0</v>
      </c>
      <c r="AJ3" s="180">
        <v>6576114.0</v>
      </c>
      <c r="AK3" s="166">
        <v>6022.778</v>
      </c>
      <c r="AL3" s="181">
        <f t="shared" ref="AL3:AM3" si="6">(AJ3-AJ2)/AJ2</f>
        <v>0.01027401364</v>
      </c>
      <c r="AM3" s="181">
        <f t="shared" si="6"/>
        <v>0.002759813939</v>
      </c>
      <c r="AN3" s="166"/>
      <c r="AO3" s="166"/>
      <c r="AP3" s="166">
        <v>3.14674E7</v>
      </c>
      <c r="AQ3" s="235">
        <v>4.6199999998E10</v>
      </c>
      <c r="AR3" s="7">
        <f t="shared" si="7"/>
        <v>0.0006811125541</v>
      </c>
      <c r="AT3" s="208">
        <v>43790.0</v>
      </c>
      <c r="AU3" s="209">
        <v>7000.0</v>
      </c>
      <c r="AV3" s="209">
        <v>7200.0</v>
      </c>
      <c r="AW3" s="209">
        <v>6950.0</v>
      </c>
      <c r="AX3" s="209">
        <v>7175.0</v>
      </c>
      <c r="AY3" s="180">
        <v>6604682.0</v>
      </c>
      <c r="AZ3" s="166">
        <v>6117.364</v>
      </c>
      <c r="BA3" s="181">
        <f t="shared" ref="BA3:BB3" si="8">(AY3-AY2)/AY2</f>
        <v>0.01056330486</v>
      </c>
      <c r="BB3" s="181">
        <f t="shared" si="8"/>
        <v>-0.006132304075</v>
      </c>
      <c r="BC3" s="166"/>
      <c r="BD3" s="166"/>
      <c r="BE3" s="166">
        <v>3.04723E7</v>
      </c>
      <c r="BF3" s="235">
        <v>4.6199999998E10</v>
      </c>
      <c r="BG3" s="166">
        <f t="shared" si="9"/>
        <v>0.0006595735931</v>
      </c>
      <c r="BH3" s="181">
        <f t="shared" ref="BH3:BH34" si="15">AVERAGE(BA3,AL3,W3,H3)</f>
        <v>0.004637210951</v>
      </c>
      <c r="BI3" s="166"/>
      <c r="BJ3" s="166">
        <f t="shared" si="10"/>
        <v>0.0008069594156</v>
      </c>
    </row>
    <row r="4">
      <c r="A4" s="208">
        <v>42698.0</v>
      </c>
      <c r="B4" s="209">
        <v>5350.0</v>
      </c>
      <c r="C4" s="209">
        <v>1264592.0</v>
      </c>
      <c r="D4" s="209">
        <v>1136757.0</v>
      </c>
      <c r="E4" s="209">
        <v>5050.0</v>
      </c>
      <c r="F4" s="180">
        <v>4182346.0</v>
      </c>
      <c r="G4" s="166">
        <v>5107.623</v>
      </c>
      <c r="H4" s="181">
        <f t="shared" ref="H4:I4" si="11">(F4-F3)/F3</f>
        <v>-0.07339450964</v>
      </c>
      <c r="I4" s="181">
        <f t="shared" si="11"/>
        <v>-0.0200255334</v>
      </c>
      <c r="J4" s="166"/>
      <c r="K4" s="166"/>
      <c r="L4" s="166">
        <v>1.15392E8</v>
      </c>
      <c r="M4" s="235">
        <f t="shared" si="2"/>
        <v>23099999999</v>
      </c>
      <c r="N4" s="7">
        <f t="shared" si="3"/>
        <v>0.004995324676</v>
      </c>
      <c r="P4" s="208">
        <v>43066.0</v>
      </c>
      <c r="Q4" s="209">
        <v>7450.0</v>
      </c>
      <c r="R4" s="209">
        <v>7475.0</v>
      </c>
      <c r="S4" s="209">
        <v>7375.0</v>
      </c>
      <c r="T4" s="209">
        <v>7425.0</v>
      </c>
      <c r="U4" s="180">
        <v>6291255.0</v>
      </c>
      <c r="V4" s="166">
        <v>6064.589</v>
      </c>
      <c r="W4" s="181">
        <f t="shared" ref="W4:X4" si="12">(U4-U3)/U3</f>
        <v>-0.003355755732</v>
      </c>
      <c r="X4" s="181">
        <f t="shared" si="12"/>
        <v>-0.0004207912061</v>
      </c>
      <c r="Y4" s="166"/>
      <c r="Z4" s="166"/>
      <c r="AA4" s="166">
        <v>6.14051E7</v>
      </c>
      <c r="AB4" s="235">
        <v>4.6199999998E10</v>
      </c>
      <c r="AC4" s="7">
        <f t="shared" si="5"/>
        <v>0.001329114719</v>
      </c>
      <c r="AE4" s="208">
        <v>43431.0</v>
      </c>
      <c r="AF4" s="209">
        <v>7375.0</v>
      </c>
      <c r="AG4" s="209">
        <v>7500.0</v>
      </c>
      <c r="AH4" s="209">
        <v>7350.0</v>
      </c>
      <c r="AI4" s="209">
        <v>7450.0</v>
      </c>
      <c r="AJ4" s="180">
        <v>6642990.0</v>
      </c>
      <c r="AK4" s="166">
        <v>6013.589</v>
      </c>
      <c r="AL4" s="181">
        <f t="shared" ref="AL4:AM4" si="13">(AJ4-AJ3)/AJ3</f>
        <v>0.01016953173</v>
      </c>
      <c r="AM4" s="181">
        <f t="shared" si="13"/>
        <v>-0.001525707904</v>
      </c>
      <c r="AN4" s="166"/>
      <c r="AO4" s="166"/>
      <c r="AP4" s="166">
        <v>3.05144E7</v>
      </c>
      <c r="AQ4" s="235">
        <v>4.6199999998E10</v>
      </c>
      <c r="AR4" s="7">
        <f t="shared" si="7"/>
        <v>0.0006604848485</v>
      </c>
      <c r="AT4" s="208">
        <v>43791.0</v>
      </c>
      <c r="AU4" s="209">
        <v>7100.0</v>
      </c>
      <c r="AV4" s="209">
        <v>7175.0</v>
      </c>
      <c r="AW4" s="209">
        <v>7050.0</v>
      </c>
      <c r="AX4" s="209">
        <v>7075.0</v>
      </c>
      <c r="AY4" s="180">
        <v>6512631.0</v>
      </c>
      <c r="AZ4" s="166">
        <v>6100.242</v>
      </c>
      <c r="BA4" s="181">
        <f t="shared" ref="BA4:BB4" si="14">(AY4-AY3)/AY3</f>
        <v>-0.01393723422</v>
      </c>
      <c r="BB4" s="181">
        <f t="shared" si="14"/>
        <v>-0.002798917965</v>
      </c>
      <c r="BC4" s="166"/>
      <c r="BD4" s="166"/>
      <c r="BE4" s="166">
        <v>2.02264E7</v>
      </c>
      <c r="BF4" s="235">
        <v>4.6199999998E10</v>
      </c>
      <c r="BG4" s="166">
        <f t="shared" si="9"/>
        <v>0.0004378008658</v>
      </c>
      <c r="BH4" s="181">
        <f t="shared" si="15"/>
        <v>-0.02012949197</v>
      </c>
      <c r="BI4" s="166"/>
      <c r="BJ4" s="166">
        <f t="shared" si="10"/>
        <v>0.001855681277</v>
      </c>
    </row>
    <row r="5">
      <c r="A5" s="208">
        <v>42699.0</v>
      </c>
      <c r="B5" s="209">
        <v>1164150.0</v>
      </c>
      <c r="C5" s="209">
        <v>1182412.0</v>
      </c>
      <c r="D5" s="209">
        <v>1136757.0</v>
      </c>
      <c r="E5" s="209">
        <v>5075.0</v>
      </c>
      <c r="F5" s="180">
        <v>4203051.0</v>
      </c>
      <c r="G5" s="166">
        <v>5122.104</v>
      </c>
      <c r="H5" s="181">
        <f t="shared" ref="H5:I5" si="16">(F5-F4)/F4</f>
        <v>0.004950570804</v>
      </c>
      <c r="I5" s="181">
        <f t="shared" si="16"/>
        <v>0.002835174013</v>
      </c>
      <c r="J5" s="166"/>
      <c r="K5" s="166"/>
      <c r="L5" s="166">
        <v>5.64974E7</v>
      </c>
      <c r="M5" s="235">
        <f t="shared" si="2"/>
        <v>23099999999</v>
      </c>
      <c r="N5" s="7">
        <f t="shared" si="3"/>
        <v>0.002445774892</v>
      </c>
      <c r="P5" s="208">
        <v>43067.0</v>
      </c>
      <c r="Q5" s="209">
        <v>7400.0</v>
      </c>
      <c r="R5" s="209">
        <v>7450.0</v>
      </c>
      <c r="S5" s="209">
        <v>7400.0</v>
      </c>
      <c r="T5" s="209">
        <v>7425.0</v>
      </c>
      <c r="U5" s="180">
        <v>6291255.0</v>
      </c>
      <c r="V5" s="166">
        <v>6070.716</v>
      </c>
      <c r="W5" s="181">
        <f t="shared" ref="W5:X5" si="17">(U5-U4)/U4</f>
        <v>0</v>
      </c>
      <c r="X5" s="181">
        <f t="shared" si="17"/>
        <v>0.001010291052</v>
      </c>
      <c r="Y5" s="166"/>
      <c r="Z5" s="166"/>
      <c r="AA5" s="166">
        <v>3.42433E7</v>
      </c>
      <c r="AB5" s="235">
        <v>4.6199999998E10</v>
      </c>
      <c r="AC5" s="7">
        <f t="shared" si="5"/>
        <v>0.0007411969697</v>
      </c>
      <c r="AE5" s="208">
        <v>43432.0</v>
      </c>
      <c r="AF5" s="209">
        <v>7500.0</v>
      </c>
      <c r="AG5" s="209">
        <v>7500.0</v>
      </c>
      <c r="AH5" s="209">
        <v>7325.0</v>
      </c>
      <c r="AI5" s="209">
        <v>7400.0</v>
      </c>
      <c r="AJ5" s="180">
        <v>6598406.0</v>
      </c>
      <c r="AK5" s="166">
        <v>5991.246</v>
      </c>
      <c r="AL5" s="181">
        <f t="shared" ref="AL5:AM5" si="18">(AJ5-AJ4)/AJ4</f>
        <v>-0.006711435664</v>
      </c>
      <c r="AM5" s="181">
        <f t="shared" si="18"/>
        <v>-0.00371541853</v>
      </c>
      <c r="AN5" s="166"/>
      <c r="AO5" s="166"/>
      <c r="AP5" s="166">
        <v>3.38375E7</v>
      </c>
      <c r="AQ5" s="235">
        <v>4.6199999998E10</v>
      </c>
      <c r="AR5" s="7">
        <f t="shared" si="7"/>
        <v>0.0007324134199</v>
      </c>
      <c r="AT5" s="208">
        <v>43794.0</v>
      </c>
      <c r="AU5" s="209">
        <v>7000.0</v>
      </c>
      <c r="AV5" s="209">
        <v>7050.0</v>
      </c>
      <c r="AW5" s="209">
        <v>6925.0</v>
      </c>
      <c r="AX5" s="209">
        <v>6975.0</v>
      </c>
      <c r="AY5" s="180">
        <v>6420580.0</v>
      </c>
      <c r="AZ5" s="166">
        <v>6070.762</v>
      </c>
      <c r="BA5" s="181">
        <f t="shared" ref="BA5:BB5" si="19">(AY5-AY4)/AY4</f>
        <v>-0.01413422624</v>
      </c>
      <c r="BB5" s="181">
        <f t="shared" si="19"/>
        <v>-0.004832595166</v>
      </c>
      <c r="BC5" s="166"/>
      <c r="BD5" s="166"/>
      <c r="BE5" s="166">
        <v>2.38381E7</v>
      </c>
      <c r="BF5" s="235">
        <v>4.6199999998E10</v>
      </c>
      <c r="BG5" s="166">
        <f t="shared" si="9"/>
        <v>0.0005159761905</v>
      </c>
      <c r="BH5" s="181">
        <f t="shared" si="15"/>
        <v>-0.003973772776</v>
      </c>
      <c r="BI5" s="166"/>
      <c r="BJ5" s="166">
        <f t="shared" si="10"/>
        <v>0.001108840368</v>
      </c>
    </row>
    <row r="6">
      <c r="A6" s="208">
        <v>42702.0</v>
      </c>
      <c r="B6" s="209">
        <v>5075.0</v>
      </c>
      <c r="C6" s="209">
        <v>1164150.0</v>
      </c>
      <c r="D6" s="209">
        <v>1136757.0</v>
      </c>
      <c r="E6" s="209">
        <v>5075.0</v>
      </c>
      <c r="F6" s="180">
        <v>4203051.0</v>
      </c>
      <c r="G6" s="166">
        <v>5114.572</v>
      </c>
      <c r="H6" s="181">
        <f t="shared" ref="H6:I6" si="20">(F6-F5)/F5</f>
        <v>0</v>
      </c>
      <c r="I6" s="181">
        <f t="shared" si="20"/>
        <v>-0.001470489471</v>
      </c>
      <c r="J6" s="166"/>
      <c r="K6" s="166"/>
      <c r="L6" s="166">
        <v>5.5713E7</v>
      </c>
      <c r="M6" s="235">
        <f t="shared" si="2"/>
        <v>23099999999</v>
      </c>
      <c r="N6" s="7">
        <f t="shared" si="3"/>
        <v>0.002411818182</v>
      </c>
      <c r="P6" s="208">
        <v>43068.0</v>
      </c>
      <c r="Q6" s="209">
        <v>7475.0</v>
      </c>
      <c r="R6" s="209">
        <v>7475.0</v>
      </c>
      <c r="S6" s="209">
        <v>7400.0</v>
      </c>
      <c r="T6" s="209">
        <v>7400.0</v>
      </c>
      <c r="U6" s="180">
        <v>6270073.0</v>
      </c>
      <c r="V6" s="166">
        <v>6061.367</v>
      </c>
      <c r="W6" s="181">
        <f t="shared" ref="W6:X6" si="21">(U6-U5)/U5</f>
        <v>-0.003366895794</v>
      </c>
      <c r="X6" s="181">
        <f t="shared" si="21"/>
        <v>-0.001540016038</v>
      </c>
      <c r="Y6" s="166"/>
      <c r="Z6" s="166"/>
      <c r="AA6" s="166">
        <v>6.96369E7</v>
      </c>
      <c r="AB6" s="235">
        <v>4.6199999998E10</v>
      </c>
      <c r="AC6" s="7">
        <f t="shared" si="5"/>
        <v>0.001507292208</v>
      </c>
      <c r="AE6" s="208">
        <v>43433.0</v>
      </c>
      <c r="AF6" s="209">
        <v>7500.0</v>
      </c>
      <c r="AG6" s="209">
        <v>7650.0</v>
      </c>
      <c r="AH6" s="209">
        <v>7500.0</v>
      </c>
      <c r="AI6" s="209">
        <v>7650.0</v>
      </c>
      <c r="AJ6" s="180">
        <v>6821325.0</v>
      </c>
      <c r="AK6" s="166">
        <v>6107.168</v>
      </c>
      <c r="AL6" s="181">
        <f t="shared" ref="AL6:AM6" si="22">(AJ6-AJ5)/AJ5</f>
        <v>0.03378376535</v>
      </c>
      <c r="AM6" s="181">
        <f t="shared" si="22"/>
        <v>0.01934856289</v>
      </c>
      <c r="AN6" s="166"/>
      <c r="AO6" s="166"/>
      <c r="AP6" s="166">
        <v>7.06013E7</v>
      </c>
      <c r="AQ6" s="235">
        <v>4.6199999998E10</v>
      </c>
      <c r="AR6" s="7">
        <f t="shared" si="7"/>
        <v>0.001528166667</v>
      </c>
      <c r="AT6" s="208">
        <v>43795.0</v>
      </c>
      <c r="AU6" s="209">
        <v>7000.0</v>
      </c>
      <c r="AV6" s="209">
        <v>7050.0</v>
      </c>
      <c r="AW6" s="209">
        <v>6900.0</v>
      </c>
      <c r="AX6" s="209">
        <v>6925.0</v>
      </c>
      <c r="AY6" s="180">
        <v>6374554.0</v>
      </c>
      <c r="AZ6" s="166">
        <v>6026.188</v>
      </c>
      <c r="BA6" s="181">
        <f t="shared" ref="BA6:BB6" si="23">(AY6-AY5)/AY5</f>
        <v>-0.007168511256</v>
      </c>
      <c r="BB6" s="181">
        <f t="shared" si="23"/>
        <v>-0.00734240611</v>
      </c>
      <c r="BC6" s="166"/>
      <c r="BD6" s="166"/>
      <c r="BE6" s="166">
        <v>8.67666E7</v>
      </c>
      <c r="BF6" s="235">
        <v>4.6199999998E10</v>
      </c>
      <c r="BG6" s="166">
        <f t="shared" si="9"/>
        <v>0.001878064935</v>
      </c>
      <c r="BH6" s="181">
        <f t="shared" si="15"/>
        <v>0.005812089575</v>
      </c>
      <c r="BI6" s="166"/>
      <c r="BJ6" s="166">
        <f t="shared" si="10"/>
        <v>0.001831335498</v>
      </c>
    </row>
    <row r="7">
      <c r="A7" s="208">
        <v>42703.0</v>
      </c>
      <c r="B7" s="209">
        <v>5075.0</v>
      </c>
      <c r="C7" s="209">
        <v>5200.0</v>
      </c>
      <c r="D7" s="209">
        <v>5075.0</v>
      </c>
      <c r="E7" s="209">
        <v>1191543.0</v>
      </c>
      <c r="F7" s="180">
        <v>4275518.0</v>
      </c>
      <c r="G7" s="166">
        <v>5136.667</v>
      </c>
      <c r="H7" s="181">
        <f t="shared" ref="H7:I7" si="24">(F7-F6)/F6</f>
        <v>0.01724152288</v>
      </c>
      <c r="I7" s="181">
        <f t="shared" si="24"/>
        <v>0.004320009573</v>
      </c>
      <c r="J7" s="166"/>
      <c r="K7" s="166"/>
      <c r="L7" s="166">
        <v>4.15186E7</v>
      </c>
      <c r="M7" s="235">
        <f t="shared" si="2"/>
        <v>23099999999</v>
      </c>
      <c r="N7" s="7">
        <f t="shared" si="3"/>
        <v>0.001797341991</v>
      </c>
      <c r="P7" s="208">
        <v>43069.0</v>
      </c>
      <c r="Q7" s="209">
        <v>7400.0</v>
      </c>
      <c r="R7" s="209">
        <v>7600.0</v>
      </c>
      <c r="S7" s="209">
        <v>7375.0</v>
      </c>
      <c r="T7" s="209">
        <v>7400.0</v>
      </c>
      <c r="U7" s="180">
        <v>6270073.0</v>
      </c>
      <c r="V7" s="166">
        <v>5952.138</v>
      </c>
      <c r="W7" s="181">
        <f t="shared" ref="W7:X7" si="25">(U7-U6)/U6</f>
        <v>0</v>
      </c>
      <c r="X7" s="181">
        <f t="shared" si="25"/>
        <v>-0.01802052243</v>
      </c>
      <c r="Y7" s="166"/>
      <c r="Z7" s="166"/>
      <c r="AA7" s="166">
        <v>8.377E7</v>
      </c>
      <c r="AB7" s="235">
        <v>4.6199999998E10</v>
      </c>
      <c r="AC7" s="7">
        <f t="shared" si="5"/>
        <v>0.001813203463</v>
      </c>
      <c r="AE7" s="208">
        <v>43434.0</v>
      </c>
      <c r="AF7" s="209">
        <v>7575.0</v>
      </c>
      <c r="AG7" s="209">
        <v>7625.0</v>
      </c>
      <c r="AH7" s="209">
        <v>7400.0</v>
      </c>
      <c r="AI7" s="209">
        <v>7400.0</v>
      </c>
      <c r="AJ7" s="180">
        <v>6598406.0</v>
      </c>
      <c r="AK7" s="166">
        <v>6056.124</v>
      </c>
      <c r="AL7" s="181">
        <f t="shared" ref="AL7:AM7" si="26">(AJ7-AJ6)/AJ6</f>
        <v>-0.03267972132</v>
      </c>
      <c r="AM7" s="181">
        <f t="shared" si="26"/>
        <v>-0.008358047462</v>
      </c>
      <c r="AN7" s="166"/>
      <c r="AO7" s="166"/>
      <c r="AP7" s="166">
        <v>7.42414E7</v>
      </c>
      <c r="AQ7" s="235">
        <v>4.6199999998E10</v>
      </c>
      <c r="AR7" s="7">
        <f t="shared" si="7"/>
        <v>0.00160695671</v>
      </c>
      <c r="AT7" s="208">
        <v>43796.0</v>
      </c>
      <c r="AU7" s="209">
        <v>6825.0</v>
      </c>
      <c r="AV7" s="209">
        <v>6975.0</v>
      </c>
      <c r="AW7" s="209">
        <v>6800.0</v>
      </c>
      <c r="AX7" s="209">
        <v>6900.0</v>
      </c>
      <c r="AY7" s="180">
        <v>6351541.0</v>
      </c>
      <c r="AZ7" s="166">
        <v>6023.039</v>
      </c>
      <c r="BA7" s="181">
        <f t="shared" ref="BA7:BB7" si="27">(AY7-AY6)/AY6</f>
        <v>-0.003610134921</v>
      </c>
      <c r="BB7" s="181">
        <f t="shared" si="27"/>
        <v>-0.0005225525656</v>
      </c>
      <c r="BC7" s="166"/>
      <c r="BD7" s="166"/>
      <c r="BE7" s="166">
        <v>3.64644E7</v>
      </c>
      <c r="BF7" s="235">
        <v>4.6199999998E10</v>
      </c>
      <c r="BG7" s="166">
        <f t="shared" si="9"/>
        <v>0.0007892727273</v>
      </c>
      <c r="BH7" s="181">
        <f t="shared" si="15"/>
        <v>-0.004762083338</v>
      </c>
      <c r="BI7" s="166"/>
      <c r="BJ7" s="166">
        <f t="shared" si="10"/>
        <v>0.001501693723</v>
      </c>
    </row>
    <row r="8">
      <c r="A8" s="208">
        <v>42704.0</v>
      </c>
      <c r="B8" s="209">
        <v>5200.0</v>
      </c>
      <c r="C8" s="209">
        <v>1246330.0</v>
      </c>
      <c r="D8" s="209">
        <v>5200.0</v>
      </c>
      <c r="E8" s="209">
        <v>5250.0</v>
      </c>
      <c r="F8" s="180">
        <v>4347984.0</v>
      </c>
      <c r="G8" s="166">
        <v>5148.91</v>
      </c>
      <c r="H8" s="181">
        <f t="shared" ref="H8:I8" si="28">(F8-F7)/F7</f>
        <v>0.0169490574</v>
      </c>
      <c r="I8" s="181">
        <f t="shared" si="28"/>
        <v>0.002383452149</v>
      </c>
      <c r="J8" s="166"/>
      <c r="K8" s="166"/>
      <c r="L8" s="166">
        <v>7.88132E7</v>
      </c>
      <c r="M8" s="235">
        <f t="shared" si="2"/>
        <v>23099999999</v>
      </c>
      <c r="N8" s="7">
        <f t="shared" si="3"/>
        <v>0.00341182684</v>
      </c>
      <c r="P8" s="208">
        <v>43070.0</v>
      </c>
      <c r="Q8" s="209">
        <v>7400.0</v>
      </c>
      <c r="R8" s="209">
        <v>7400.0</v>
      </c>
      <c r="S8" s="209">
        <v>7400.0</v>
      </c>
      <c r="T8" s="209">
        <v>7400.0</v>
      </c>
      <c r="U8" s="180">
        <v>6270073.0</v>
      </c>
      <c r="V8" s="166">
        <v>5952.138</v>
      </c>
      <c r="W8" s="181">
        <f t="shared" ref="W8:X8" si="29">(U8-U7)/U7</f>
        <v>0</v>
      </c>
      <c r="X8" s="181">
        <f t="shared" si="29"/>
        <v>0</v>
      </c>
      <c r="Y8" s="166"/>
      <c r="Z8" s="166"/>
      <c r="AA8" s="166">
        <v>0.0</v>
      </c>
      <c r="AB8" s="235">
        <v>4.6199999998E10</v>
      </c>
      <c r="AC8" s="7">
        <f t="shared" si="5"/>
        <v>0</v>
      </c>
      <c r="AE8" s="208">
        <v>43437.0</v>
      </c>
      <c r="AF8" s="209">
        <v>7550.0</v>
      </c>
      <c r="AG8" s="209">
        <v>7725.0</v>
      </c>
      <c r="AH8" s="209">
        <v>7550.0</v>
      </c>
      <c r="AI8" s="209">
        <v>7600.0</v>
      </c>
      <c r="AJ8" s="180">
        <v>6776741.0</v>
      </c>
      <c r="AK8" s="166">
        <v>6118.32</v>
      </c>
      <c r="AL8" s="181">
        <f t="shared" ref="AL8:AM8" si="30">(AJ8-AJ7)/AJ7</f>
        <v>0.02702698197</v>
      </c>
      <c r="AM8" s="181">
        <f t="shared" si="30"/>
        <v>0.01026993503</v>
      </c>
      <c r="AN8" s="166"/>
      <c r="AO8" s="166"/>
      <c r="AP8" s="166">
        <v>6.83423E7</v>
      </c>
      <c r="AQ8" s="235">
        <v>4.6199999998E10</v>
      </c>
      <c r="AR8" s="7">
        <f t="shared" si="7"/>
        <v>0.001479270563</v>
      </c>
      <c r="AT8" s="208">
        <v>43797.0</v>
      </c>
      <c r="AU8" s="209">
        <v>6850.0</v>
      </c>
      <c r="AV8" s="209">
        <v>6900.0</v>
      </c>
      <c r="AW8" s="209">
        <v>6775.0</v>
      </c>
      <c r="AX8" s="209">
        <v>6775.0</v>
      </c>
      <c r="AY8" s="180">
        <v>6236477.0</v>
      </c>
      <c r="AZ8" s="166">
        <v>5953.06</v>
      </c>
      <c r="BA8" s="181">
        <f t="shared" ref="BA8:BB8" si="31">(AY8-AY7)/AY7</f>
        <v>-0.01811591864</v>
      </c>
      <c r="BB8" s="181">
        <f t="shared" si="31"/>
        <v>-0.01161855336</v>
      </c>
      <c r="BC8" s="166"/>
      <c r="BD8" s="166"/>
      <c r="BE8" s="166">
        <v>2.81376E7</v>
      </c>
      <c r="BF8" s="235">
        <v>4.6199999998E10</v>
      </c>
      <c r="BG8" s="166">
        <f t="shared" si="9"/>
        <v>0.0006090389611</v>
      </c>
      <c r="BH8" s="181">
        <f t="shared" si="15"/>
        <v>0.006465030183</v>
      </c>
      <c r="BI8" s="166"/>
      <c r="BJ8" s="166">
        <f t="shared" si="10"/>
        <v>0.001375034091</v>
      </c>
    </row>
    <row r="9">
      <c r="A9" s="208">
        <v>42705.0</v>
      </c>
      <c r="B9" s="209">
        <v>5250.0</v>
      </c>
      <c r="C9" s="209">
        <v>5350.0</v>
      </c>
      <c r="D9" s="209">
        <v>5250.0</v>
      </c>
      <c r="E9" s="209">
        <v>5250.0</v>
      </c>
      <c r="F9" s="180">
        <v>4347984.0</v>
      </c>
      <c r="G9" s="166">
        <v>5198.755</v>
      </c>
      <c r="H9" s="181">
        <f t="shared" ref="H9:I9" si="32">(F9-F8)/F8</f>
        <v>0</v>
      </c>
      <c r="I9" s="181">
        <f t="shared" si="32"/>
        <v>0.009680689699</v>
      </c>
      <c r="J9" s="166"/>
      <c r="K9" s="166"/>
      <c r="L9" s="166">
        <v>5.64182E7</v>
      </c>
      <c r="M9" s="235">
        <f t="shared" si="2"/>
        <v>23099999999</v>
      </c>
      <c r="N9" s="7">
        <f t="shared" si="3"/>
        <v>0.00244234632</v>
      </c>
      <c r="P9" s="208">
        <v>43073.0</v>
      </c>
      <c r="Q9" s="209">
        <v>7500.0</v>
      </c>
      <c r="R9" s="209">
        <v>7500.0</v>
      </c>
      <c r="S9" s="209">
        <v>7400.0</v>
      </c>
      <c r="T9" s="209">
        <v>7450.0</v>
      </c>
      <c r="U9" s="180">
        <v>6312438.0</v>
      </c>
      <c r="V9" s="166">
        <v>5998.195</v>
      </c>
      <c r="W9" s="181">
        <f t="shared" ref="W9:X9" si="33">(U9-U8)/U8</f>
        <v>0.006756699643</v>
      </c>
      <c r="X9" s="181">
        <f t="shared" si="33"/>
        <v>0.00773789183</v>
      </c>
      <c r="Y9" s="166"/>
      <c r="Z9" s="166"/>
      <c r="AA9" s="166">
        <v>3.6629E7</v>
      </c>
      <c r="AB9" s="235">
        <v>4.6199999998E10</v>
      </c>
      <c r="AC9" s="7">
        <f t="shared" si="5"/>
        <v>0.0007928354979</v>
      </c>
      <c r="AE9" s="208">
        <v>43438.0</v>
      </c>
      <c r="AF9" s="209">
        <v>7575.0</v>
      </c>
      <c r="AG9" s="209">
        <v>7650.0</v>
      </c>
      <c r="AH9" s="209">
        <v>7550.0</v>
      </c>
      <c r="AI9" s="209">
        <v>7650.0</v>
      </c>
      <c r="AJ9" s="180">
        <v>6821325.0</v>
      </c>
      <c r="AK9" s="166">
        <v>6152.86</v>
      </c>
      <c r="AL9" s="181">
        <f t="shared" ref="AL9:AM9" si="34">(AJ9-AJ8)/AJ8</f>
        <v>0.00657897358</v>
      </c>
      <c r="AM9" s="181">
        <f t="shared" si="34"/>
        <v>0.005645340551</v>
      </c>
      <c r="AN9" s="166"/>
      <c r="AO9" s="166"/>
      <c r="AP9" s="166">
        <v>3.00766E7</v>
      </c>
      <c r="AQ9" s="235">
        <v>4.6199999998E10</v>
      </c>
      <c r="AR9" s="7">
        <f t="shared" si="7"/>
        <v>0.000651008658</v>
      </c>
      <c r="AT9" s="208">
        <v>43798.0</v>
      </c>
      <c r="AU9" s="209">
        <v>6775.0</v>
      </c>
      <c r="AV9" s="209">
        <v>7000.0</v>
      </c>
      <c r="AW9" s="209">
        <v>6775.0</v>
      </c>
      <c r="AX9" s="209">
        <v>6975.0</v>
      </c>
      <c r="AY9" s="180">
        <v>6420580.0</v>
      </c>
      <c r="AZ9" s="166">
        <v>6011.83</v>
      </c>
      <c r="BA9" s="181">
        <f t="shared" ref="BA9:BB9" si="35">(AY9-AY8)/AY8</f>
        <v>0.0295203526</v>
      </c>
      <c r="BB9" s="181">
        <f t="shared" si="35"/>
        <v>0.009872233776</v>
      </c>
      <c r="BC9" s="166"/>
      <c r="BD9" s="166"/>
      <c r="BE9" s="166">
        <v>2.66253E7</v>
      </c>
      <c r="BF9" s="235">
        <v>4.6199999998E10</v>
      </c>
      <c r="BG9" s="166">
        <f t="shared" si="9"/>
        <v>0.0005763051948</v>
      </c>
      <c r="BH9" s="181">
        <f t="shared" si="15"/>
        <v>0.01071400645</v>
      </c>
      <c r="BI9" s="166"/>
      <c r="BJ9" s="166">
        <f t="shared" si="10"/>
        <v>0.001115623918</v>
      </c>
    </row>
    <row r="10">
      <c r="A10" s="208">
        <v>42706.0</v>
      </c>
      <c r="B10" s="209">
        <v>5325.0</v>
      </c>
      <c r="C10" s="209">
        <v>1273723.0</v>
      </c>
      <c r="D10" s="209">
        <v>5250.0</v>
      </c>
      <c r="E10" s="209">
        <v>5350.0</v>
      </c>
      <c r="F10" s="180">
        <v>4430803.0</v>
      </c>
      <c r="G10" s="166">
        <v>5245.956</v>
      </c>
      <c r="H10" s="181">
        <f t="shared" ref="H10:I10" si="36">(F10-F9)/F9</f>
        <v>0.01904767819</v>
      </c>
      <c r="I10" s="181">
        <f t="shared" si="36"/>
        <v>0.009079289176</v>
      </c>
      <c r="J10" s="166"/>
      <c r="K10" s="166"/>
      <c r="L10" s="166">
        <v>3.73064E7</v>
      </c>
      <c r="M10" s="235">
        <f t="shared" si="2"/>
        <v>23099999999</v>
      </c>
      <c r="N10" s="7">
        <f t="shared" si="3"/>
        <v>0.001614995671</v>
      </c>
      <c r="P10" s="208">
        <v>43074.0</v>
      </c>
      <c r="Q10" s="209">
        <v>7475.0</v>
      </c>
      <c r="R10" s="209">
        <v>7525.0</v>
      </c>
      <c r="S10" s="209">
        <v>7425.0</v>
      </c>
      <c r="T10" s="209">
        <v>7475.0</v>
      </c>
      <c r="U10" s="180">
        <v>6333621.0</v>
      </c>
      <c r="V10" s="166">
        <v>6000.474</v>
      </c>
      <c r="W10" s="181">
        <f t="shared" ref="W10:X10" si="37">(U10-U9)/U9</f>
        <v>0.003355755732</v>
      </c>
      <c r="X10" s="181">
        <f t="shared" si="37"/>
        <v>0.0003799476342</v>
      </c>
      <c r="Y10" s="166"/>
      <c r="Z10" s="166"/>
      <c r="AA10" s="166">
        <v>3.28367E7</v>
      </c>
      <c r="AB10" s="235">
        <v>4.6199999998E10</v>
      </c>
      <c r="AC10" s="7">
        <f t="shared" si="5"/>
        <v>0.0007107510823</v>
      </c>
      <c r="AE10" s="208">
        <v>43439.0</v>
      </c>
      <c r="AF10" s="209">
        <v>7600.0</v>
      </c>
      <c r="AG10" s="209">
        <v>7600.0</v>
      </c>
      <c r="AH10" s="209">
        <v>7525.0</v>
      </c>
      <c r="AI10" s="209">
        <v>7575.0</v>
      </c>
      <c r="AJ10" s="180">
        <v>6754449.0</v>
      </c>
      <c r="AK10" s="166">
        <v>6133.12</v>
      </c>
      <c r="AL10" s="181">
        <f t="shared" ref="AL10:AM10" si="38">(AJ10-AJ9)/AJ9</f>
        <v>-0.009803960374</v>
      </c>
      <c r="AM10" s="181">
        <f t="shared" si="38"/>
        <v>-0.003208264124</v>
      </c>
      <c r="AN10" s="166"/>
      <c r="AO10" s="166"/>
      <c r="AP10" s="166">
        <v>3.66612E7</v>
      </c>
      <c r="AQ10" s="235">
        <v>4.6199999998E10</v>
      </c>
      <c r="AR10" s="7">
        <f t="shared" si="7"/>
        <v>0.0007935324676</v>
      </c>
      <c r="AT10" s="208">
        <v>43801.0</v>
      </c>
      <c r="AU10" s="209">
        <v>6975.0</v>
      </c>
      <c r="AV10" s="209">
        <v>7150.0</v>
      </c>
      <c r="AW10" s="209">
        <v>6925.0</v>
      </c>
      <c r="AX10" s="209">
        <v>7100.0</v>
      </c>
      <c r="AY10" s="180">
        <v>6535644.0</v>
      </c>
      <c r="AZ10" s="166">
        <v>6130.055</v>
      </c>
      <c r="BA10" s="181">
        <f t="shared" ref="BA10:BB10" si="39">(AY10-AY9)/AY9</f>
        <v>0.01792112239</v>
      </c>
      <c r="BB10" s="181">
        <f t="shared" si="39"/>
        <v>0.01966539307</v>
      </c>
      <c r="BC10" s="166"/>
      <c r="BD10" s="166"/>
      <c r="BE10" s="166">
        <v>3.72805E7</v>
      </c>
      <c r="BF10" s="235">
        <v>4.6199999998E10</v>
      </c>
      <c r="BG10" s="166">
        <f t="shared" si="9"/>
        <v>0.0008069372295</v>
      </c>
      <c r="BH10" s="181">
        <f t="shared" si="15"/>
        <v>0.007630148984</v>
      </c>
      <c r="BI10" s="166"/>
      <c r="BJ10" s="166">
        <f t="shared" si="10"/>
        <v>0.0009815541126</v>
      </c>
    </row>
    <row r="11">
      <c r="A11" s="208">
        <v>42709.0</v>
      </c>
      <c r="B11" s="209">
        <v>5300.0</v>
      </c>
      <c r="C11" s="209">
        <v>1264592.0</v>
      </c>
      <c r="D11" s="209">
        <v>5300.0</v>
      </c>
      <c r="E11" s="209">
        <v>5325.0</v>
      </c>
      <c r="F11" s="180">
        <v>4410098.0</v>
      </c>
      <c r="G11" s="166">
        <v>5268.308</v>
      </c>
      <c r="H11" s="181">
        <f t="shared" ref="H11:I11" si="40">(F11-F10)/F10</f>
        <v>-0.004672967857</v>
      </c>
      <c r="I11" s="181">
        <f t="shared" si="40"/>
        <v>0.004260805847</v>
      </c>
      <c r="J11" s="166"/>
      <c r="K11" s="166"/>
      <c r="L11" s="166">
        <v>2.15556E7</v>
      </c>
      <c r="M11" s="235">
        <f t="shared" si="2"/>
        <v>23099999999</v>
      </c>
      <c r="N11" s="7">
        <f t="shared" si="3"/>
        <v>0.0009331428572</v>
      </c>
      <c r="P11" s="208">
        <v>43075.0</v>
      </c>
      <c r="Q11" s="209">
        <v>7500.0</v>
      </c>
      <c r="R11" s="209">
        <v>7525.0</v>
      </c>
      <c r="S11" s="209">
        <v>7450.0</v>
      </c>
      <c r="T11" s="209">
        <v>7475.0</v>
      </c>
      <c r="U11" s="180">
        <v>6333621.0</v>
      </c>
      <c r="V11" s="166">
        <v>6035.508</v>
      </c>
      <c r="W11" s="181">
        <f t="shared" ref="W11:X11" si="41">(U11-U10)/U10</f>
        <v>0</v>
      </c>
      <c r="X11" s="181">
        <f t="shared" si="41"/>
        <v>0.005838538755</v>
      </c>
      <c r="Y11" s="166"/>
      <c r="Z11" s="166"/>
      <c r="AA11" s="166">
        <v>2.3852E7</v>
      </c>
      <c r="AB11" s="235">
        <v>4.6199999998E10</v>
      </c>
      <c r="AC11" s="7">
        <f t="shared" si="5"/>
        <v>0.0005162770563</v>
      </c>
      <c r="AE11" s="208">
        <v>43440.0</v>
      </c>
      <c r="AF11" s="209">
        <v>7400.0</v>
      </c>
      <c r="AG11" s="209">
        <v>7525.0</v>
      </c>
      <c r="AH11" s="209">
        <v>7400.0</v>
      </c>
      <c r="AI11" s="209">
        <v>7475.0</v>
      </c>
      <c r="AJ11" s="180">
        <v>6665282.0</v>
      </c>
      <c r="AK11" s="166">
        <v>6115.493</v>
      </c>
      <c r="AL11" s="181">
        <f t="shared" ref="AL11:AM11" si="42">(AJ11-AJ10)/AJ10</f>
        <v>-0.01320122485</v>
      </c>
      <c r="AM11" s="181">
        <f t="shared" si="42"/>
        <v>-0.002874067359</v>
      </c>
      <c r="AN11" s="166"/>
      <c r="AO11" s="166"/>
      <c r="AP11" s="166">
        <v>3.7046E7</v>
      </c>
      <c r="AQ11" s="235">
        <v>4.6199999998E10</v>
      </c>
      <c r="AR11" s="7">
        <f t="shared" si="7"/>
        <v>0.0008018614719</v>
      </c>
      <c r="AT11" s="208">
        <v>43802.0</v>
      </c>
      <c r="AU11" s="209">
        <v>7050.0</v>
      </c>
      <c r="AV11" s="209">
        <v>7175.0</v>
      </c>
      <c r="AW11" s="209">
        <v>7025.0</v>
      </c>
      <c r="AX11" s="209">
        <v>7175.0</v>
      </c>
      <c r="AY11" s="180">
        <v>6604682.0</v>
      </c>
      <c r="AZ11" s="166">
        <v>6133.896</v>
      </c>
      <c r="BA11" s="181">
        <f t="shared" ref="BA11:BB11" si="43">(AY11-AY10)/AY10</f>
        <v>0.01056330486</v>
      </c>
      <c r="BB11" s="181">
        <f t="shared" si="43"/>
        <v>0.0006265849164</v>
      </c>
      <c r="BC11" s="166"/>
      <c r="BD11" s="166"/>
      <c r="BE11" s="166">
        <v>3.95195E7</v>
      </c>
      <c r="BF11" s="235">
        <v>4.6199999998E10</v>
      </c>
      <c r="BG11" s="166">
        <f t="shared" si="9"/>
        <v>0.0008554004329</v>
      </c>
      <c r="BH11" s="181">
        <f t="shared" si="15"/>
        <v>-0.001827721963</v>
      </c>
      <c r="BI11" s="166"/>
      <c r="BJ11" s="166">
        <f t="shared" si="10"/>
        <v>0.0007766704546</v>
      </c>
    </row>
    <row r="12">
      <c r="A12" s="208">
        <v>42710.0</v>
      </c>
      <c r="B12" s="209">
        <v>5400.0</v>
      </c>
      <c r="C12" s="209">
        <v>1282854.0</v>
      </c>
      <c r="D12" s="209">
        <v>1237199.0</v>
      </c>
      <c r="E12" s="209">
        <v>5325.0</v>
      </c>
      <c r="F12" s="180">
        <v>4410098.0</v>
      </c>
      <c r="G12" s="166">
        <v>5272.965</v>
      </c>
      <c r="H12" s="181">
        <f t="shared" ref="H12:I12" si="44">(F12-F11)/F11</f>
        <v>0</v>
      </c>
      <c r="I12" s="181">
        <f t="shared" si="44"/>
        <v>0.0008839650225</v>
      </c>
      <c r="J12" s="166"/>
      <c r="K12" s="166"/>
      <c r="L12" s="166">
        <v>4.7887E7</v>
      </c>
      <c r="M12" s="235">
        <f t="shared" si="2"/>
        <v>23099999999</v>
      </c>
      <c r="N12" s="7">
        <f t="shared" si="3"/>
        <v>0.002073030303</v>
      </c>
      <c r="P12" s="208">
        <v>43076.0</v>
      </c>
      <c r="Q12" s="209">
        <v>7450.0</v>
      </c>
      <c r="R12" s="209">
        <v>7475.0</v>
      </c>
      <c r="S12" s="209">
        <v>7350.0</v>
      </c>
      <c r="T12" s="209">
        <v>7350.0</v>
      </c>
      <c r="U12" s="180">
        <v>6227707.0</v>
      </c>
      <c r="V12" s="166">
        <v>6006.835</v>
      </c>
      <c r="W12" s="181">
        <f t="shared" ref="W12:X12" si="45">(U12-U11)/U11</f>
        <v>-0.0167225036</v>
      </c>
      <c r="X12" s="181">
        <f t="shared" si="45"/>
        <v>-0.004750718581</v>
      </c>
      <c r="Y12" s="166"/>
      <c r="Z12" s="166"/>
      <c r="AA12" s="166">
        <v>2.529E7</v>
      </c>
      <c r="AB12" s="235">
        <v>4.6199999998E10</v>
      </c>
      <c r="AC12" s="7">
        <f t="shared" si="5"/>
        <v>0.0005474025974</v>
      </c>
      <c r="AE12" s="208">
        <v>43441.0</v>
      </c>
      <c r="AF12" s="209">
        <v>7575.0</v>
      </c>
      <c r="AG12" s="209">
        <v>7625.0</v>
      </c>
      <c r="AH12" s="209">
        <v>7475.0</v>
      </c>
      <c r="AI12" s="209">
        <v>7500.0</v>
      </c>
      <c r="AJ12" s="180">
        <v>6687574.0</v>
      </c>
      <c r="AK12" s="166">
        <v>6126.356</v>
      </c>
      <c r="AL12" s="181">
        <f t="shared" ref="AL12:AM12" si="46">(AJ12-AJ11)/AJ11</f>
        <v>0.003344494652</v>
      </c>
      <c r="AM12" s="181">
        <f t="shared" si="46"/>
        <v>0.001776308141</v>
      </c>
      <c r="AN12" s="166"/>
      <c r="AO12" s="166"/>
      <c r="AP12" s="166">
        <v>2.08464E7</v>
      </c>
      <c r="AQ12" s="235">
        <v>4.6199999998E10</v>
      </c>
      <c r="AR12" s="7">
        <f t="shared" si="7"/>
        <v>0.0004512207792</v>
      </c>
      <c r="AT12" s="208">
        <v>43803.0</v>
      </c>
      <c r="AU12" s="209">
        <v>7075.0</v>
      </c>
      <c r="AV12" s="209">
        <v>7150.0</v>
      </c>
      <c r="AW12" s="209">
        <v>7050.0</v>
      </c>
      <c r="AX12" s="209">
        <v>7075.0</v>
      </c>
      <c r="AY12" s="180">
        <v>6512631.0</v>
      </c>
      <c r="AZ12" s="166">
        <v>6112.879</v>
      </c>
      <c r="BA12" s="181">
        <f t="shared" ref="BA12:BB12" si="47">(AY12-AY11)/AY11</f>
        <v>-0.01393723422</v>
      </c>
      <c r="BB12" s="181">
        <f t="shared" si="47"/>
        <v>-0.00342637045</v>
      </c>
      <c r="BC12" s="166"/>
      <c r="BD12" s="166"/>
      <c r="BE12" s="166">
        <v>3.29011E7</v>
      </c>
      <c r="BF12" s="235">
        <v>4.6199999998E10</v>
      </c>
      <c r="BG12" s="166">
        <f t="shared" si="9"/>
        <v>0.0007121450217</v>
      </c>
      <c r="BH12" s="181">
        <f t="shared" si="15"/>
        <v>-0.006828810794</v>
      </c>
      <c r="BI12" s="166"/>
      <c r="BJ12" s="166">
        <f t="shared" si="10"/>
        <v>0.0009459496754</v>
      </c>
    </row>
    <row r="13">
      <c r="A13" s="208">
        <v>42711.0</v>
      </c>
      <c r="B13" s="209">
        <v>5325.0</v>
      </c>
      <c r="C13" s="209">
        <v>5350.0</v>
      </c>
      <c r="D13" s="209">
        <v>1246330.0</v>
      </c>
      <c r="E13" s="209">
        <v>5350.0</v>
      </c>
      <c r="F13" s="180">
        <v>4430803.0</v>
      </c>
      <c r="G13" s="166">
        <v>5265.368</v>
      </c>
      <c r="H13" s="181">
        <f t="shared" ref="H13:I13" si="48">(F13-F12)/F12</f>
        <v>0.004694907007</v>
      </c>
      <c r="I13" s="181">
        <f t="shared" si="48"/>
        <v>-0.001440745387</v>
      </c>
      <c r="J13" s="166"/>
      <c r="K13" s="166"/>
      <c r="L13" s="166">
        <v>2.11466E7</v>
      </c>
      <c r="M13" s="235">
        <f t="shared" si="2"/>
        <v>23099999999</v>
      </c>
      <c r="N13" s="7">
        <f t="shared" si="3"/>
        <v>0.0009154372295</v>
      </c>
      <c r="P13" s="208">
        <v>43077.0</v>
      </c>
      <c r="Q13" s="209">
        <v>7500.0</v>
      </c>
      <c r="R13" s="209">
        <v>7525.0</v>
      </c>
      <c r="S13" s="209">
        <v>7375.0</v>
      </c>
      <c r="T13" s="209">
        <v>7475.0</v>
      </c>
      <c r="U13" s="180">
        <v>6333621.0</v>
      </c>
      <c r="V13" s="166">
        <v>6030.958</v>
      </c>
      <c r="W13" s="181">
        <f t="shared" ref="W13:X13" si="49">(U13-U12)/U12</f>
        <v>0.01700690158</v>
      </c>
      <c r="X13" s="181">
        <f t="shared" si="49"/>
        <v>0.004015925192</v>
      </c>
      <c r="Y13" s="166"/>
      <c r="Z13" s="166"/>
      <c r="AA13" s="166">
        <v>1.65832E7</v>
      </c>
      <c r="AB13" s="235">
        <v>4.6199999998E10</v>
      </c>
      <c r="AC13" s="7">
        <f t="shared" si="5"/>
        <v>0.000358943723</v>
      </c>
      <c r="AE13" s="208">
        <v>43444.0</v>
      </c>
      <c r="AF13" s="209">
        <v>7375.0</v>
      </c>
      <c r="AG13" s="209">
        <v>7525.0</v>
      </c>
      <c r="AH13" s="209">
        <v>7350.0</v>
      </c>
      <c r="AI13" s="209">
        <v>7425.0</v>
      </c>
      <c r="AJ13" s="180">
        <v>6620698.0</v>
      </c>
      <c r="AK13" s="166">
        <v>6111.36</v>
      </c>
      <c r="AL13" s="181">
        <f t="shared" ref="AL13:AM13" si="50">(AJ13-AJ12)/AJ12</f>
        <v>-0.01000003888</v>
      </c>
      <c r="AM13" s="181">
        <f t="shared" si="50"/>
        <v>-0.002447784621</v>
      </c>
      <c r="AN13" s="166"/>
      <c r="AO13" s="166"/>
      <c r="AP13" s="166">
        <v>2.05526E7</v>
      </c>
      <c r="AQ13" s="235">
        <v>4.6199999998E10</v>
      </c>
      <c r="AR13" s="7">
        <f t="shared" si="7"/>
        <v>0.0004448614719</v>
      </c>
      <c r="AT13" s="208">
        <v>43804.0</v>
      </c>
      <c r="AU13" s="209">
        <v>7100.0</v>
      </c>
      <c r="AV13" s="209">
        <v>7200.0</v>
      </c>
      <c r="AW13" s="209">
        <v>7075.0</v>
      </c>
      <c r="AX13" s="209">
        <v>7175.0</v>
      </c>
      <c r="AY13" s="180">
        <v>6604682.0</v>
      </c>
      <c r="AZ13" s="166">
        <v>6152.117</v>
      </c>
      <c r="BA13" s="181">
        <f t="shared" ref="BA13:BB13" si="51">(AY13-AY12)/AY12</f>
        <v>0.01413422624</v>
      </c>
      <c r="BB13" s="181">
        <f t="shared" si="51"/>
        <v>0.006418906705</v>
      </c>
      <c r="BC13" s="166"/>
      <c r="BD13" s="166"/>
      <c r="BE13" s="166">
        <v>3.71089E7</v>
      </c>
      <c r="BF13" s="235">
        <v>4.6199999998E10</v>
      </c>
      <c r="BG13" s="166">
        <f t="shared" si="9"/>
        <v>0.0008032229438</v>
      </c>
      <c r="BH13" s="181">
        <f t="shared" si="15"/>
        <v>0.006458998987</v>
      </c>
      <c r="BI13" s="166"/>
      <c r="BJ13" s="166">
        <f t="shared" si="10"/>
        <v>0.000630616342</v>
      </c>
    </row>
    <row r="14">
      <c r="A14" s="208">
        <v>42712.0</v>
      </c>
      <c r="B14" s="209">
        <v>1273723.0</v>
      </c>
      <c r="C14" s="209">
        <v>5475.0</v>
      </c>
      <c r="D14" s="209">
        <v>1264592.0</v>
      </c>
      <c r="E14" s="209">
        <v>5475.0</v>
      </c>
      <c r="F14" s="180">
        <v>4534327.0</v>
      </c>
      <c r="G14" s="166">
        <v>5303.734</v>
      </c>
      <c r="H14" s="181">
        <f t="shared" ref="H14:I14" si="52">(F14-F13)/F13</f>
        <v>0.02336461359</v>
      </c>
      <c r="I14" s="181">
        <f t="shared" si="52"/>
        <v>0.007286480261</v>
      </c>
      <c r="J14" s="166"/>
      <c r="K14" s="166"/>
      <c r="L14" s="166">
        <v>3.14178E7</v>
      </c>
      <c r="M14" s="235">
        <f t="shared" si="2"/>
        <v>23099999999</v>
      </c>
      <c r="N14" s="7">
        <f t="shared" si="3"/>
        <v>0.001360077922</v>
      </c>
      <c r="P14" s="208">
        <v>43080.0</v>
      </c>
      <c r="Q14" s="209">
        <v>7525.0</v>
      </c>
      <c r="R14" s="209">
        <v>7550.0</v>
      </c>
      <c r="S14" s="209">
        <v>7450.0</v>
      </c>
      <c r="T14" s="209">
        <v>7475.0</v>
      </c>
      <c r="U14" s="180">
        <v>6333621.0</v>
      </c>
      <c r="V14" s="166">
        <v>6026.633</v>
      </c>
      <c r="W14" s="181">
        <f t="shared" ref="W14:X14" si="53">(U14-U13)/U13</f>
        <v>0</v>
      </c>
      <c r="X14" s="181">
        <f t="shared" si="53"/>
        <v>-0.0007171331652</v>
      </c>
      <c r="Y14" s="166"/>
      <c r="Z14" s="166"/>
      <c r="AA14" s="166">
        <v>8515200.0</v>
      </c>
      <c r="AB14" s="235">
        <v>4.6199999998E10</v>
      </c>
      <c r="AC14" s="7">
        <f t="shared" si="5"/>
        <v>0.0001843116883</v>
      </c>
      <c r="AE14" s="208">
        <v>43445.0</v>
      </c>
      <c r="AF14" s="209">
        <v>7450.0</v>
      </c>
      <c r="AG14" s="209">
        <v>7475.0</v>
      </c>
      <c r="AH14" s="209">
        <v>7400.0</v>
      </c>
      <c r="AI14" s="209">
        <v>7450.0</v>
      </c>
      <c r="AJ14" s="180">
        <v>6642990.0</v>
      </c>
      <c r="AK14" s="166">
        <v>6076.587</v>
      </c>
      <c r="AL14" s="181">
        <f t="shared" ref="AL14:AM14" si="54">(AJ14-AJ13)/AJ13</f>
        <v>0.003367016589</v>
      </c>
      <c r="AM14" s="181">
        <f t="shared" si="54"/>
        <v>-0.005689895539</v>
      </c>
      <c r="AN14" s="166"/>
      <c r="AO14" s="166"/>
      <c r="AP14" s="166">
        <v>2.78287E7</v>
      </c>
      <c r="AQ14" s="235">
        <v>4.6199999998E10</v>
      </c>
      <c r="AR14" s="7">
        <f t="shared" si="7"/>
        <v>0.0006023528139</v>
      </c>
      <c r="AT14" s="208">
        <v>43805.0</v>
      </c>
      <c r="AU14" s="209">
        <v>7200.0</v>
      </c>
      <c r="AV14" s="209">
        <v>7225.0</v>
      </c>
      <c r="AW14" s="209">
        <v>7125.0</v>
      </c>
      <c r="AX14" s="209">
        <v>7175.0</v>
      </c>
      <c r="AY14" s="180">
        <v>6604682.0</v>
      </c>
      <c r="AZ14" s="166">
        <v>6186.868</v>
      </c>
      <c r="BA14" s="181">
        <f t="shared" ref="BA14:BB14" si="55">(AY14-AY13)/AY13</f>
        <v>0</v>
      </c>
      <c r="BB14" s="181">
        <f t="shared" si="55"/>
        <v>0.005648624693</v>
      </c>
      <c r="BC14" s="166"/>
      <c r="BD14" s="166"/>
      <c r="BE14" s="166">
        <v>2.68603E7</v>
      </c>
      <c r="BF14" s="235">
        <v>4.6199999998E10</v>
      </c>
      <c r="BG14" s="166">
        <f t="shared" si="9"/>
        <v>0.0005813917749</v>
      </c>
      <c r="BH14" s="181">
        <f t="shared" si="15"/>
        <v>0.006682907546</v>
      </c>
      <c r="BI14" s="166"/>
      <c r="BJ14" s="166">
        <f t="shared" si="10"/>
        <v>0.0006820335498</v>
      </c>
    </row>
    <row r="15">
      <c r="A15" s="208">
        <v>42713.0</v>
      </c>
      <c r="B15" s="209">
        <v>5400.0</v>
      </c>
      <c r="C15" s="209">
        <v>5500.0</v>
      </c>
      <c r="D15" s="209">
        <v>5400.0</v>
      </c>
      <c r="E15" s="209">
        <v>1310247.0</v>
      </c>
      <c r="F15" s="180">
        <v>4544678.0</v>
      </c>
      <c r="G15" s="166">
        <v>5308.126</v>
      </c>
      <c r="H15" s="181">
        <f t="shared" ref="H15:I15" si="56">(F15-F14)/F14</f>
        <v>0.002282808452</v>
      </c>
      <c r="I15" s="181">
        <f t="shared" si="56"/>
        <v>0.0008280958283</v>
      </c>
      <c r="J15" s="166"/>
      <c r="K15" s="166"/>
      <c r="L15" s="166">
        <v>3.23674E7</v>
      </c>
      <c r="M15" s="235">
        <f t="shared" si="2"/>
        <v>23099999999</v>
      </c>
      <c r="N15" s="7">
        <f t="shared" si="3"/>
        <v>0.001401186147</v>
      </c>
      <c r="P15" s="208">
        <v>43081.0</v>
      </c>
      <c r="Q15" s="209">
        <v>7550.0</v>
      </c>
      <c r="R15" s="209">
        <v>7550.0</v>
      </c>
      <c r="S15" s="209">
        <v>7400.0</v>
      </c>
      <c r="T15" s="209">
        <v>7450.0</v>
      </c>
      <c r="U15" s="180">
        <v>6312438.0</v>
      </c>
      <c r="V15" s="166">
        <v>6032.371</v>
      </c>
      <c r="W15" s="181">
        <f t="shared" ref="W15:X15" si="57">(U15-U14)/U14</f>
        <v>-0.003344532298</v>
      </c>
      <c r="X15" s="181">
        <f t="shared" si="57"/>
        <v>0.0009521070887</v>
      </c>
      <c r="Y15" s="166"/>
      <c r="Z15" s="166"/>
      <c r="AA15" s="166">
        <v>2.55444E7</v>
      </c>
      <c r="AB15" s="235">
        <v>4.6199999998E10</v>
      </c>
      <c r="AC15" s="7">
        <f t="shared" si="5"/>
        <v>0.0005529090909</v>
      </c>
      <c r="AE15" s="208">
        <v>43446.0</v>
      </c>
      <c r="AF15" s="209">
        <v>7475.0</v>
      </c>
      <c r="AG15" s="209">
        <v>7550.0</v>
      </c>
      <c r="AH15" s="209">
        <v>7425.0</v>
      </c>
      <c r="AI15" s="209">
        <v>7475.0</v>
      </c>
      <c r="AJ15" s="180">
        <v>6665282.0</v>
      </c>
      <c r="AK15" s="166">
        <v>6115.577</v>
      </c>
      <c r="AL15" s="181">
        <f t="shared" ref="AL15:AM15" si="58">(AJ15-AJ14)/AJ14</f>
        <v>0.003355717832</v>
      </c>
      <c r="AM15" s="181">
        <f t="shared" si="58"/>
        <v>0.006416430802</v>
      </c>
      <c r="AN15" s="166"/>
      <c r="AO15" s="166"/>
      <c r="AP15" s="166">
        <v>4.03157E7</v>
      </c>
      <c r="AQ15" s="235">
        <v>4.6199999998E10</v>
      </c>
      <c r="AR15" s="7">
        <f t="shared" si="7"/>
        <v>0.0008726341992</v>
      </c>
      <c r="AT15" s="208">
        <v>43808.0</v>
      </c>
      <c r="AU15" s="209">
        <v>7200.0</v>
      </c>
      <c r="AV15" s="209">
        <v>7300.0</v>
      </c>
      <c r="AW15" s="209">
        <v>7200.0</v>
      </c>
      <c r="AX15" s="209">
        <v>7250.0</v>
      </c>
      <c r="AY15" s="180">
        <v>6673721.0</v>
      </c>
      <c r="AZ15" s="166">
        <v>6193.791</v>
      </c>
      <c r="BA15" s="181">
        <f t="shared" ref="BA15:BB15" si="59">(AY15-AY14)/AY14</f>
        <v>0.01045303922</v>
      </c>
      <c r="BB15" s="181">
        <f t="shared" si="59"/>
        <v>0.001118982981</v>
      </c>
      <c r="BC15" s="166"/>
      <c r="BD15" s="166"/>
      <c r="BE15" s="166">
        <v>3.60493E7</v>
      </c>
      <c r="BF15" s="235">
        <v>4.6199999998E10</v>
      </c>
      <c r="BG15" s="166">
        <f t="shared" si="9"/>
        <v>0.0007802878788</v>
      </c>
      <c r="BH15" s="181">
        <f t="shared" si="15"/>
        <v>0.003186758302</v>
      </c>
      <c r="BI15" s="166"/>
      <c r="BJ15" s="166">
        <f t="shared" si="10"/>
        <v>0.000901754329</v>
      </c>
    </row>
    <row r="16">
      <c r="A16" s="208">
        <v>42717.0</v>
      </c>
      <c r="B16" s="209">
        <v>1301116.0</v>
      </c>
      <c r="C16" s="209">
        <v>1301116.0</v>
      </c>
      <c r="D16" s="209">
        <v>5375.0</v>
      </c>
      <c r="E16" s="209">
        <v>1282854.0</v>
      </c>
      <c r="F16" s="180">
        <v>4482564.0</v>
      </c>
      <c r="G16" s="166">
        <v>5293.619</v>
      </c>
      <c r="H16" s="181">
        <f t="shared" ref="H16:I16" si="60">(F16-F15)/F15</f>
        <v>-0.01366741494</v>
      </c>
      <c r="I16" s="181">
        <f t="shared" si="60"/>
        <v>-0.002732979586</v>
      </c>
      <c r="J16" s="166"/>
      <c r="K16" s="166"/>
      <c r="L16" s="166">
        <v>2.60116E7</v>
      </c>
      <c r="M16" s="235">
        <f t="shared" si="2"/>
        <v>23099999999</v>
      </c>
      <c r="N16" s="7">
        <f t="shared" si="3"/>
        <v>0.00112604329</v>
      </c>
      <c r="P16" s="208">
        <v>43082.0</v>
      </c>
      <c r="Q16" s="209">
        <v>7400.0</v>
      </c>
      <c r="R16" s="209">
        <v>7500.0</v>
      </c>
      <c r="S16" s="209">
        <v>7400.0</v>
      </c>
      <c r="T16" s="209">
        <v>7475.0</v>
      </c>
      <c r="U16" s="180">
        <v>6333621.0</v>
      </c>
      <c r="V16" s="166">
        <v>6054.604</v>
      </c>
      <c r="W16" s="181">
        <f t="shared" ref="W16:X16" si="61">(U16-U15)/U15</f>
        <v>0.003355755732</v>
      </c>
      <c r="X16" s="181">
        <f t="shared" si="61"/>
        <v>0.00368561549</v>
      </c>
      <c r="Y16" s="166"/>
      <c r="Z16" s="166"/>
      <c r="AA16" s="166">
        <v>2.70389E7</v>
      </c>
      <c r="AB16" s="235">
        <v>4.6199999998E10</v>
      </c>
      <c r="AC16" s="7">
        <f t="shared" si="5"/>
        <v>0.0005852575758</v>
      </c>
      <c r="AE16" s="208">
        <v>43447.0</v>
      </c>
      <c r="AF16" s="209">
        <v>7500.0</v>
      </c>
      <c r="AG16" s="209">
        <v>7700.0</v>
      </c>
      <c r="AH16" s="209">
        <v>7450.0</v>
      </c>
      <c r="AI16" s="209">
        <v>7700.0</v>
      </c>
      <c r="AJ16" s="180">
        <v>6865909.0</v>
      </c>
      <c r="AK16" s="166">
        <v>6177.72</v>
      </c>
      <c r="AL16" s="181">
        <f t="shared" ref="AL16:AM16" si="62">(AJ16-AJ15)/AJ15</f>
        <v>0.03010030183</v>
      </c>
      <c r="AM16" s="181">
        <f t="shared" si="62"/>
        <v>0.01016142876</v>
      </c>
      <c r="AN16" s="166"/>
      <c r="AO16" s="166"/>
      <c r="AP16" s="166">
        <v>4.646E7</v>
      </c>
      <c r="AQ16" s="235">
        <v>4.6199999998E10</v>
      </c>
      <c r="AR16" s="7">
        <f t="shared" si="7"/>
        <v>0.001005627706</v>
      </c>
      <c r="AT16" s="208">
        <v>43809.0</v>
      </c>
      <c r="AU16" s="209">
        <v>7200.0</v>
      </c>
      <c r="AV16" s="209">
        <v>7400.0</v>
      </c>
      <c r="AW16" s="209">
        <v>7200.0</v>
      </c>
      <c r="AX16" s="209">
        <v>7375.0</v>
      </c>
      <c r="AY16" s="180">
        <v>6788785.0</v>
      </c>
      <c r="AZ16" s="166">
        <v>6183.505</v>
      </c>
      <c r="BA16" s="181">
        <f t="shared" ref="BA16:BB16" si="63">(AY16-AY15)/AY15</f>
        <v>0.01724135606</v>
      </c>
      <c r="BB16" s="181">
        <f t="shared" si="63"/>
        <v>-0.001660695364</v>
      </c>
      <c r="BC16" s="166"/>
      <c r="BD16" s="166"/>
      <c r="BE16" s="166">
        <v>6.6115E7</v>
      </c>
      <c r="BF16" s="235">
        <v>4.6199999998E10</v>
      </c>
      <c r="BG16" s="166">
        <f t="shared" si="9"/>
        <v>0.001431060606</v>
      </c>
      <c r="BH16" s="181">
        <f t="shared" si="15"/>
        <v>0.009257499671</v>
      </c>
      <c r="BI16" s="166"/>
      <c r="BJ16" s="166">
        <f t="shared" si="10"/>
        <v>0.001036997294</v>
      </c>
    </row>
    <row r="17">
      <c r="A17" s="208">
        <v>42718.0</v>
      </c>
      <c r="B17" s="209">
        <v>1291985.0</v>
      </c>
      <c r="C17" s="209">
        <v>1310247.0</v>
      </c>
      <c r="D17" s="209">
        <v>5400.0</v>
      </c>
      <c r="E17" s="209">
        <v>1291985.0</v>
      </c>
      <c r="F17" s="180">
        <v>4503269.0</v>
      </c>
      <c r="G17" s="166">
        <v>5262.817</v>
      </c>
      <c r="H17" s="181">
        <f t="shared" ref="H17:I17" si="64">(F17-F16)/F16</f>
        <v>0.004619008228</v>
      </c>
      <c r="I17" s="181">
        <f t="shared" si="64"/>
        <v>-0.005818703613</v>
      </c>
      <c r="J17" s="166"/>
      <c r="K17" s="166"/>
      <c r="L17" s="166">
        <v>2.01262E7</v>
      </c>
      <c r="M17" s="235">
        <f t="shared" si="2"/>
        <v>23099999999</v>
      </c>
      <c r="N17" s="7">
        <f t="shared" si="3"/>
        <v>0.0008712640693</v>
      </c>
      <c r="P17" s="208">
        <v>43083.0</v>
      </c>
      <c r="Q17" s="209">
        <v>7500.0</v>
      </c>
      <c r="R17" s="209">
        <v>7550.0</v>
      </c>
      <c r="S17" s="209">
        <v>7425.0</v>
      </c>
      <c r="T17" s="209">
        <v>7475.0</v>
      </c>
      <c r="U17" s="180">
        <v>6333621.0</v>
      </c>
      <c r="V17" s="166">
        <v>6113.653</v>
      </c>
      <c r="W17" s="181">
        <f t="shared" ref="W17:X17" si="65">(U17-U16)/U16</f>
        <v>0</v>
      </c>
      <c r="X17" s="181">
        <f t="shared" si="65"/>
        <v>0.009752743532</v>
      </c>
      <c r="Y17" s="166"/>
      <c r="Z17" s="166"/>
      <c r="AA17" s="166">
        <v>6.12622E7</v>
      </c>
      <c r="AB17" s="235">
        <v>4.6199999998E10</v>
      </c>
      <c r="AC17" s="7">
        <f t="shared" si="5"/>
        <v>0.001326021645</v>
      </c>
      <c r="AE17" s="208">
        <v>43448.0</v>
      </c>
      <c r="AF17" s="209">
        <v>7650.0</v>
      </c>
      <c r="AG17" s="209">
        <v>7650.0</v>
      </c>
      <c r="AH17" s="209">
        <v>7525.0</v>
      </c>
      <c r="AI17" s="209">
        <v>7575.0</v>
      </c>
      <c r="AJ17" s="180">
        <v>6754449.0</v>
      </c>
      <c r="AK17" s="166">
        <v>6169.843</v>
      </c>
      <c r="AL17" s="181">
        <f t="shared" ref="AL17:AM17" si="66">(AJ17-AJ16)/AJ16</f>
        <v>-0.01623383007</v>
      </c>
      <c r="AM17" s="181">
        <f t="shared" si="66"/>
        <v>-0.001275065882</v>
      </c>
      <c r="AN17" s="166"/>
      <c r="AO17" s="166"/>
      <c r="AP17" s="166">
        <v>3.43782E7</v>
      </c>
      <c r="AQ17" s="235">
        <v>4.6199999998E10</v>
      </c>
      <c r="AR17" s="7">
        <f t="shared" si="7"/>
        <v>0.0007441168831</v>
      </c>
      <c r="AT17" s="208">
        <v>43810.0</v>
      </c>
      <c r="AU17" s="209">
        <v>7350.0</v>
      </c>
      <c r="AV17" s="209">
        <v>7400.0</v>
      </c>
      <c r="AW17" s="209">
        <v>7325.0</v>
      </c>
      <c r="AX17" s="209">
        <v>7350.0</v>
      </c>
      <c r="AY17" s="180">
        <v>6765772.0</v>
      </c>
      <c r="AZ17" s="166">
        <v>6180.099</v>
      </c>
      <c r="BA17" s="181">
        <f t="shared" ref="BA17:BB17" si="67">(AY17-AY16)/AY16</f>
        <v>-0.003389855475</v>
      </c>
      <c r="BB17" s="181">
        <f t="shared" si="67"/>
        <v>-0.0005508202872</v>
      </c>
      <c r="BC17" s="166"/>
      <c r="BD17" s="166"/>
      <c r="BE17" s="166">
        <v>3.42271E7</v>
      </c>
      <c r="BF17" s="235">
        <v>4.6199999998E10</v>
      </c>
      <c r="BG17" s="166">
        <f t="shared" si="9"/>
        <v>0.0007408463204</v>
      </c>
      <c r="BH17" s="181">
        <f t="shared" si="15"/>
        <v>-0.00375116933</v>
      </c>
      <c r="BI17" s="166"/>
      <c r="BJ17" s="166">
        <f t="shared" si="10"/>
        <v>0.0009205622295</v>
      </c>
    </row>
    <row r="18">
      <c r="A18" s="208">
        <v>42719.0</v>
      </c>
      <c r="B18" s="209">
        <v>5350.0</v>
      </c>
      <c r="C18" s="209">
        <v>5425.0</v>
      </c>
      <c r="D18" s="209">
        <v>5300.0</v>
      </c>
      <c r="E18" s="209">
        <v>5400.0</v>
      </c>
      <c r="F18" s="180">
        <v>4472212.0</v>
      </c>
      <c r="G18" s="166">
        <v>5254.362</v>
      </c>
      <c r="H18" s="181">
        <f t="shared" ref="H18:I18" si="68">(F18-F17)/F17</f>
        <v>-0.006896545598</v>
      </c>
      <c r="I18" s="181">
        <f t="shared" si="68"/>
        <v>-0.001606554057</v>
      </c>
      <c r="J18" s="166"/>
      <c r="K18" s="166"/>
      <c r="L18" s="166">
        <v>2.76092E7</v>
      </c>
      <c r="M18" s="235">
        <f t="shared" si="2"/>
        <v>23099999999</v>
      </c>
      <c r="N18" s="7">
        <f t="shared" si="3"/>
        <v>0.001195203463</v>
      </c>
      <c r="P18" s="208">
        <v>43084.0</v>
      </c>
      <c r="Q18" s="209">
        <v>7400.0</v>
      </c>
      <c r="R18" s="209">
        <v>7475.0</v>
      </c>
      <c r="S18" s="209">
        <v>7300.0</v>
      </c>
      <c r="T18" s="209">
        <v>7425.0</v>
      </c>
      <c r="U18" s="180">
        <v>6291255.0</v>
      </c>
      <c r="V18" s="166">
        <v>6119.419</v>
      </c>
      <c r="W18" s="181">
        <f t="shared" ref="W18:X18" si="69">(U18-U17)/U17</f>
        <v>-0.006689064597</v>
      </c>
      <c r="X18" s="181">
        <f t="shared" si="69"/>
        <v>0.00094313498</v>
      </c>
      <c r="Y18" s="166"/>
      <c r="Z18" s="166"/>
      <c r="AA18" s="166">
        <v>4.74361E7</v>
      </c>
      <c r="AB18" s="235">
        <v>4.6199999998E10</v>
      </c>
      <c r="AC18" s="7">
        <f t="shared" si="5"/>
        <v>0.001026755411</v>
      </c>
      <c r="AE18" s="208">
        <v>43451.0</v>
      </c>
      <c r="AF18" s="209">
        <v>7450.0</v>
      </c>
      <c r="AG18" s="209">
        <v>7575.0</v>
      </c>
      <c r="AH18" s="209">
        <v>7400.0</v>
      </c>
      <c r="AI18" s="209">
        <v>7400.0</v>
      </c>
      <c r="AJ18" s="180">
        <v>6598406.0</v>
      </c>
      <c r="AK18" s="166">
        <v>6089.305</v>
      </c>
      <c r="AL18" s="181">
        <f t="shared" ref="AL18:AM18" si="70">(AJ18-AJ17)/AJ17</f>
        <v>-0.02310225453</v>
      </c>
      <c r="AM18" s="181">
        <f t="shared" si="70"/>
        <v>-0.01305349261</v>
      </c>
      <c r="AN18" s="166"/>
      <c r="AO18" s="166"/>
      <c r="AP18" s="166">
        <v>3.93425E7</v>
      </c>
      <c r="AQ18" s="235">
        <v>4.6199999998E10</v>
      </c>
      <c r="AR18" s="7">
        <f t="shared" si="7"/>
        <v>0.0008515692641</v>
      </c>
      <c r="AT18" s="208">
        <v>43811.0</v>
      </c>
      <c r="AU18" s="209">
        <v>7325.0</v>
      </c>
      <c r="AV18" s="209">
        <v>7450.0</v>
      </c>
      <c r="AW18" s="209">
        <v>7275.0</v>
      </c>
      <c r="AX18" s="209">
        <v>7300.0</v>
      </c>
      <c r="AY18" s="180">
        <v>6719746.0</v>
      </c>
      <c r="AZ18" s="166">
        <v>6139.397</v>
      </c>
      <c r="BA18" s="181">
        <f t="shared" ref="BA18:BB18" si="71">(AY18-AY17)/AY17</f>
        <v>-0.006802771361</v>
      </c>
      <c r="BB18" s="181">
        <f t="shared" si="71"/>
        <v>-0.006585978639</v>
      </c>
      <c r="BC18" s="166"/>
      <c r="BD18" s="166"/>
      <c r="BE18" s="166">
        <v>3.98693E7</v>
      </c>
      <c r="BF18" s="235">
        <v>4.6199999998E10</v>
      </c>
      <c r="BG18" s="166">
        <f t="shared" si="9"/>
        <v>0.0008629718615</v>
      </c>
      <c r="BH18" s="181">
        <f t="shared" si="15"/>
        <v>-0.01087265902</v>
      </c>
      <c r="BI18" s="166"/>
      <c r="BJ18" s="166">
        <f t="shared" si="10"/>
        <v>0.000984125</v>
      </c>
    </row>
    <row r="19">
      <c r="A19" s="208">
        <v>42720.0</v>
      </c>
      <c r="B19" s="209">
        <v>5400.0</v>
      </c>
      <c r="C19" s="209">
        <v>5425.0</v>
      </c>
      <c r="D19" s="209">
        <v>5375.0</v>
      </c>
      <c r="E19" s="209">
        <v>5375.0</v>
      </c>
      <c r="F19" s="180">
        <v>4451508.0</v>
      </c>
      <c r="G19" s="166">
        <v>5231.652</v>
      </c>
      <c r="H19" s="181">
        <f t="shared" ref="H19:I19" si="72">(F19-F18)/F18</f>
        <v>-0.00462947642</v>
      </c>
      <c r="I19" s="181">
        <f t="shared" si="72"/>
        <v>-0.004322123219</v>
      </c>
      <c r="J19" s="166"/>
      <c r="K19" s="166"/>
      <c r="L19" s="166">
        <v>3.50224E7</v>
      </c>
      <c r="M19" s="235">
        <f t="shared" si="2"/>
        <v>23099999999</v>
      </c>
      <c r="N19" s="7">
        <f t="shared" si="3"/>
        <v>0.001516121212</v>
      </c>
      <c r="P19" s="208">
        <v>43087.0</v>
      </c>
      <c r="Q19" s="209">
        <v>7325.0</v>
      </c>
      <c r="R19" s="209">
        <v>7500.0</v>
      </c>
      <c r="S19" s="209">
        <v>7300.0</v>
      </c>
      <c r="T19" s="209">
        <v>7500.0</v>
      </c>
      <c r="U19" s="180">
        <v>6354803.0</v>
      </c>
      <c r="V19" s="166">
        <v>6133.963</v>
      </c>
      <c r="W19" s="181">
        <f t="shared" ref="W19:X19" si="73">(U19-U18)/U18</f>
        <v>0.01010100528</v>
      </c>
      <c r="X19" s="181">
        <f t="shared" si="73"/>
        <v>0.002376696219</v>
      </c>
      <c r="Y19" s="166"/>
      <c r="Z19" s="166"/>
      <c r="AA19" s="166">
        <v>1.6583E7</v>
      </c>
      <c r="AB19" s="235">
        <v>4.6199999998E10</v>
      </c>
      <c r="AC19" s="7">
        <f t="shared" si="5"/>
        <v>0.000358939394</v>
      </c>
      <c r="AE19" s="208">
        <v>43452.0</v>
      </c>
      <c r="AF19" s="209">
        <v>7250.0</v>
      </c>
      <c r="AG19" s="209">
        <v>7350.0</v>
      </c>
      <c r="AH19" s="209">
        <v>7250.0</v>
      </c>
      <c r="AI19" s="209">
        <v>7350.0</v>
      </c>
      <c r="AJ19" s="180">
        <v>6553822.0</v>
      </c>
      <c r="AK19" s="166">
        <v>6081.867</v>
      </c>
      <c r="AL19" s="181">
        <f t="shared" ref="AL19:AM19" si="74">(AJ19-AJ18)/AJ18</f>
        <v>-0.006756783381</v>
      </c>
      <c r="AM19" s="181">
        <f t="shared" si="74"/>
        <v>-0.001221485867</v>
      </c>
      <c r="AN19" s="166"/>
      <c r="AO19" s="166"/>
      <c r="AP19" s="166">
        <v>4.93044E7</v>
      </c>
      <c r="AQ19" s="235">
        <v>4.6199999998E10</v>
      </c>
      <c r="AR19" s="7">
        <f t="shared" si="7"/>
        <v>0.001067194805</v>
      </c>
      <c r="AT19" s="208">
        <v>43812.0</v>
      </c>
      <c r="AU19" s="209">
        <v>7400.0</v>
      </c>
      <c r="AV19" s="209">
        <v>7450.0</v>
      </c>
      <c r="AW19" s="209">
        <v>7350.0</v>
      </c>
      <c r="AX19" s="209">
        <v>7375.0</v>
      </c>
      <c r="AY19" s="180">
        <v>6788785.0</v>
      </c>
      <c r="AZ19" s="166">
        <v>6197.318</v>
      </c>
      <c r="BA19" s="181">
        <f t="shared" ref="BA19:BB19" si="75">(AY19-AY18)/AY18</f>
        <v>0.01027404905</v>
      </c>
      <c r="BB19" s="181">
        <f t="shared" si="75"/>
        <v>0.009434314152</v>
      </c>
      <c r="BC19" s="166"/>
      <c r="BD19" s="166"/>
      <c r="BE19" s="166">
        <v>6.37362E7</v>
      </c>
      <c r="BF19" s="235">
        <v>4.6199999998E10</v>
      </c>
      <c r="BG19" s="166">
        <f t="shared" si="9"/>
        <v>0.001379571429</v>
      </c>
      <c r="BH19" s="181">
        <f t="shared" si="15"/>
        <v>0.002247198633</v>
      </c>
      <c r="BI19" s="166"/>
      <c r="BJ19" s="166">
        <f t="shared" si="10"/>
        <v>0.00108045671</v>
      </c>
    </row>
    <row r="20">
      <c r="A20" s="208">
        <v>42723.0</v>
      </c>
      <c r="B20" s="209">
        <v>5375.0</v>
      </c>
      <c r="C20" s="209">
        <v>5450.0</v>
      </c>
      <c r="D20" s="209">
        <v>5375.0</v>
      </c>
      <c r="E20" s="209">
        <v>1282854.0</v>
      </c>
      <c r="F20" s="180">
        <v>4482564.0</v>
      </c>
      <c r="G20" s="166">
        <v>5191.912</v>
      </c>
      <c r="H20" s="181">
        <f t="shared" ref="H20:I20" si="76">(F20-F19)/F19</f>
        <v>0.006976512229</v>
      </c>
      <c r="I20" s="181">
        <f t="shared" si="76"/>
        <v>-0.007596070992</v>
      </c>
      <c r="J20" s="166"/>
      <c r="K20" s="166"/>
      <c r="L20" s="166">
        <v>1.15944E7</v>
      </c>
      <c r="M20" s="235">
        <f t="shared" si="2"/>
        <v>23099999999</v>
      </c>
      <c r="N20" s="7">
        <f t="shared" si="3"/>
        <v>0.0005019220779</v>
      </c>
      <c r="P20" s="208">
        <v>43088.0</v>
      </c>
      <c r="Q20" s="209">
        <v>7375.0</v>
      </c>
      <c r="R20" s="209">
        <v>7525.0</v>
      </c>
      <c r="S20" s="209">
        <v>7350.0</v>
      </c>
      <c r="T20" s="209">
        <v>7475.0</v>
      </c>
      <c r="U20" s="180">
        <v>6333621.0</v>
      </c>
      <c r="V20" s="166">
        <v>6167.666</v>
      </c>
      <c r="W20" s="181">
        <f t="shared" ref="W20:X20" si="77">(U20-U19)/U19</f>
        <v>-0.003333226852</v>
      </c>
      <c r="X20" s="181">
        <f t="shared" si="77"/>
        <v>0.005494490267</v>
      </c>
      <c r="Y20" s="166"/>
      <c r="Z20" s="166"/>
      <c r="AA20" s="166">
        <v>3.54632E7</v>
      </c>
      <c r="AB20" s="235">
        <v>4.6199999998E10</v>
      </c>
      <c r="AC20" s="7">
        <f t="shared" si="5"/>
        <v>0.0007676017316</v>
      </c>
      <c r="AE20" s="208">
        <v>43453.0</v>
      </c>
      <c r="AF20" s="209">
        <v>7350.0</v>
      </c>
      <c r="AG20" s="209">
        <v>7475.0</v>
      </c>
      <c r="AH20" s="209">
        <v>7350.0</v>
      </c>
      <c r="AI20" s="209">
        <v>7425.0</v>
      </c>
      <c r="AJ20" s="180">
        <v>6620698.0</v>
      </c>
      <c r="AK20" s="166">
        <v>6176.094</v>
      </c>
      <c r="AL20" s="181">
        <f t="shared" ref="AL20:AM20" si="78">(AJ20-AJ19)/AJ19</f>
        <v>0.01020412211</v>
      </c>
      <c r="AM20" s="181">
        <f t="shared" si="78"/>
        <v>0.01549310434</v>
      </c>
      <c r="AN20" s="166"/>
      <c r="AO20" s="166"/>
      <c r="AP20" s="166">
        <v>4.4775E7</v>
      </c>
      <c r="AQ20" s="235">
        <v>4.6199999998E10</v>
      </c>
      <c r="AR20" s="7">
        <f t="shared" si="7"/>
        <v>0.0009691558442</v>
      </c>
      <c r="AT20" s="208">
        <v>43815.0</v>
      </c>
      <c r="AU20" s="209">
        <v>7350.0</v>
      </c>
      <c r="AV20" s="209">
        <v>7425.0</v>
      </c>
      <c r="AW20" s="209">
        <v>7350.0</v>
      </c>
      <c r="AX20" s="209">
        <v>7350.0</v>
      </c>
      <c r="AY20" s="180">
        <v>6765772.0</v>
      </c>
      <c r="AZ20" s="166">
        <v>6211.592</v>
      </c>
      <c r="BA20" s="181">
        <f t="shared" ref="BA20:BB20" si="79">(AY20-AY19)/AY19</f>
        <v>-0.003389855475</v>
      </c>
      <c r="BB20" s="181">
        <f t="shared" si="79"/>
        <v>0.002303254408</v>
      </c>
      <c r="BC20" s="166"/>
      <c r="BD20" s="166"/>
      <c r="BE20" s="166">
        <v>4.80187E7</v>
      </c>
      <c r="BF20" s="235">
        <v>4.6199999998E10</v>
      </c>
      <c r="BG20" s="166">
        <f t="shared" si="9"/>
        <v>0.001039365801</v>
      </c>
      <c r="BH20" s="181">
        <f t="shared" si="15"/>
        <v>0.002614388004</v>
      </c>
      <c r="BI20" s="166"/>
      <c r="BJ20" s="166">
        <f t="shared" si="10"/>
        <v>0.0008195113637</v>
      </c>
    </row>
    <row r="21">
      <c r="A21" s="208">
        <v>42724.0</v>
      </c>
      <c r="B21" s="209">
        <v>5375.0</v>
      </c>
      <c r="C21" s="209">
        <v>1291985.0</v>
      </c>
      <c r="D21" s="209">
        <v>5375.0</v>
      </c>
      <c r="E21" s="209">
        <v>5400.0</v>
      </c>
      <c r="F21" s="180">
        <v>4472212.0</v>
      </c>
      <c r="G21" s="166">
        <v>5162.477</v>
      </c>
      <c r="H21" s="181">
        <f t="shared" ref="H21:I21" si="80">(F21-F20)/F20</f>
        <v>-0.002309392571</v>
      </c>
      <c r="I21" s="181">
        <f t="shared" si="80"/>
        <v>-0.005669395013</v>
      </c>
      <c r="J21" s="166"/>
      <c r="K21" s="166"/>
      <c r="L21" s="166">
        <v>1.67608E7</v>
      </c>
      <c r="M21" s="235">
        <f t="shared" si="2"/>
        <v>23099999999</v>
      </c>
      <c r="N21" s="7">
        <f t="shared" si="3"/>
        <v>0.0007255757576</v>
      </c>
      <c r="P21" s="208">
        <v>43089.0</v>
      </c>
      <c r="Q21" s="209">
        <v>7525.0</v>
      </c>
      <c r="R21" s="209">
        <v>7525.0</v>
      </c>
      <c r="S21" s="209">
        <v>7375.0</v>
      </c>
      <c r="T21" s="209">
        <v>7450.0</v>
      </c>
      <c r="U21" s="180">
        <v>6312438.0</v>
      </c>
      <c r="V21" s="166">
        <v>6109.482</v>
      </c>
      <c r="W21" s="181">
        <f t="shared" ref="W21:X21" si="81">(U21-U20)/U20</f>
        <v>-0.003344532298</v>
      </c>
      <c r="X21" s="181">
        <f t="shared" si="81"/>
        <v>-0.009433714472</v>
      </c>
      <c r="Y21" s="166"/>
      <c r="Z21" s="166"/>
      <c r="AA21" s="166">
        <v>3.95379E7</v>
      </c>
      <c r="AB21" s="235">
        <v>4.6199999998E10</v>
      </c>
      <c r="AC21" s="7">
        <f t="shared" si="5"/>
        <v>0.0008557987013</v>
      </c>
      <c r="AE21" s="208">
        <v>43454.0</v>
      </c>
      <c r="AF21" s="209">
        <v>7425.0</v>
      </c>
      <c r="AG21" s="209">
        <v>7425.0</v>
      </c>
      <c r="AH21" s="209">
        <v>7275.0</v>
      </c>
      <c r="AI21" s="209">
        <v>7300.0</v>
      </c>
      <c r="AJ21" s="180">
        <v>6509238.0</v>
      </c>
      <c r="AK21" s="166">
        <v>6147.876</v>
      </c>
      <c r="AL21" s="181">
        <f t="shared" ref="AL21:AM21" si="82">(AJ21-AJ20)/AJ20</f>
        <v>-0.01683508295</v>
      </c>
      <c r="AM21" s="181">
        <f t="shared" si="82"/>
        <v>-0.004568907144</v>
      </c>
      <c r="AN21" s="166"/>
      <c r="AO21" s="166"/>
      <c r="AP21" s="166">
        <v>3.0608E7</v>
      </c>
      <c r="AQ21" s="235">
        <v>4.6199999998E10</v>
      </c>
      <c r="AR21" s="7">
        <f t="shared" si="7"/>
        <v>0.0006625108225</v>
      </c>
      <c r="AT21" s="208">
        <v>43816.0</v>
      </c>
      <c r="AU21" s="209">
        <v>7350.0</v>
      </c>
      <c r="AV21" s="209">
        <v>7400.0</v>
      </c>
      <c r="AW21" s="209">
        <v>7325.0</v>
      </c>
      <c r="AX21" s="209">
        <v>7350.0</v>
      </c>
      <c r="AY21" s="180">
        <v>6765772.0</v>
      </c>
      <c r="AZ21" s="166">
        <v>6244.352</v>
      </c>
      <c r="BA21" s="181">
        <f t="shared" ref="BA21:BB21" si="83">(AY21-AY20)/AY20</f>
        <v>0</v>
      </c>
      <c r="BB21" s="181">
        <f t="shared" si="83"/>
        <v>0.00527401027</v>
      </c>
      <c r="BC21" s="166"/>
      <c r="BD21" s="166"/>
      <c r="BE21" s="166">
        <v>5.0395E7</v>
      </c>
      <c r="BF21" s="235">
        <v>4.6199999998E10</v>
      </c>
      <c r="BG21" s="166">
        <f t="shared" si="9"/>
        <v>0.001090800866</v>
      </c>
      <c r="BH21" s="181">
        <f t="shared" si="15"/>
        <v>-0.005622251954</v>
      </c>
      <c r="BI21" s="166"/>
      <c r="BJ21" s="166">
        <f t="shared" si="10"/>
        <v>0.0008336715368</v>
      </c>
    </row>
    <row r="22">
      <c r="A22" s="208">
        <v>42725.0</v>
      </c>
      <c r="B22" s="209">
        <v>5375.0</v>
      </c>
      <c r="C22" s="209">
        <v>1282854.0</v>
      </c>
      <c r="D22" s="209">
        <v>5375.0</v>
      </c>
      <c r="E22" s="209">
        <v>5375.0</v>
      </c>
      <c r="F22" s="180">
        <v>4451508.0</v>
      </c>
      <c r="G22" s="166">
        <v>5111.392</v>
      </c>
      <c r="H22" s="181">
        <f t="shared" ref="H22:I22" si="84">(F22-F21)/F21</f>
        <v>-0.00462947642</v>
      </c>
      <c r="I22" s="181">
        <f t="shared" si="84"/>
        <v>-0.009895443602</v>
      </c>
      <c r="J22" s="166"/>
      <c r="K22" s="166"/>
      <c r="L22" s="166">
        <v>2.31344E7</v>
      </c>
      <c r="M22" s="235">
        <f t="shared" si="2"/>
        <v>23099999999</v>
      </c>
      <c r="N22" s="7">
        <f t="shared" si="3"/>
        <v>0.001001489178</v>
      </c>
      <c r="P22" s="208">
        <v>43090.0</v>
      </c>
      <c r="Q22" s="209">
        <v>7550.0</v>
      </c>
      <c r="R22" s="209">
        <v>7700.0</v>
      </c>
      <c r="S22" s="209">
        <v>7500.0</v>
      </c>
      <c r="T22" s="209">
        <v>7625.0</v>
      </c>
      <c r="U22" s="180">
        <v>6460717.0</v>
      </c>
      <c r="V22" s="166">
        <v>6183.391</v>
      </c>
      <c r="W22" s="181">
        <f t="shared" ref="W22:X22" si="85">(U22-U21)/U21</f>
        <v>0.02348997329</v>
      </c>
      <c r="X22" s="181">
        <f t="shared" si="85"/>
        <v>0.01209742495</v>
      </c>
      <c r="Y22" s="166"/>
      <c r="Z22" s="166"/>
      <c r="AA22" s="166">
        <v>4.42445E7</v>
      </c>
      <c r="AB22" s="235">
        <v>4.6199999998E10</v>
      </c>
      <c r="AC22" s="7">
        <f t="shared" si="5"/>
        <v>0.0009576731602</v>
      </c>
      <c r="AE22" s="208">
        <v>43455.0</v>
      </c>
      <c r="AF22" s="209">
        <v>7250.0</v>
      </c>
      <c r="AG22" s="209">
        <v>7300.0</v>
      </c>
      <c r="AH22" s="209">
        <v>7175.0</v>
      </c>
      <c r="AI22" s="209">
        <v>7225.0</v>
      </c>
      <c r="AJ22" s="180">
        <v>6442362.0</v>
      </c>
      <c r="AK22" s="166">
        <v>6163.596</v>
      </c>
      <c r="AL22" s="181">
        <f t="shared" ref="AL22:AM22" si="86">(AJ22-AJ21)/AJ21</f>
        <v>-0.01027401364</v>
      </c>
      <c r="AM22" s="181">
        <f t="shared" si="86"/>
        <v>0.002556980655</v>
      </c>
      <c r="AN22" s="166"/>
      <c r="AO22" s="166"/>
      <c r="AP22" s="166">
        <v>4.91037E7</v>
      </c>
      <c r="AQ22" s="235">
        <v>4.6199999998E10</v>
      </c>
      <c r="AR22" s="7">
        <f t="shared" si="7"/>
        <v>0.001062850649</v>
      </c>
      <c r="AT22" s="208">
        <v>43817.0</v>
      </c>
      <c r="AU22" s="209">
        <v>7350.0</v>
      </c>
      <c r="AV22" s="209">
        <v>7550.0</v>
      </c>
      <c r="AW22" s="209">
        <v>7325.0</v>
      </c>
      <c r="AX22" s="209">
        <v>7525.0</v>
      </c>
      <c r="AY22" s="180">
        <v>6926862.0</v>
      </c>
      <c r="AZ22" s="166">
        <v>6287.25</v>
      </c>
      <c r="BA22" s="181">
        <f t="shared" ref="BA22:BB22" si="87">(AY22-AY21)/AY21</f>
        <v>0.02380955196</v>
      </c>
      <c r="BB22" s="181">
        <f t="shared" si="87"/>
        <v>0.006869888181</v>
      </c>
      <c r="BC22" s="166"/>
      <c r="BD22" s="166"/>
      <c r="BE22" s="166">
        <v>6.16408E7</v>
      </c>
      <c r="BF22" s="235">
        <v>4.6199999998E10</v>
      </c>
      <c r="BG22" s="166">
        <f t="shared" si="9"/>
        <v>0.00133421645</v>
      </c>
      <c r="BH22" s="181">
        <f t="shared" si="15"/>
        <v>0.008099008797</v>
      </c>
      <c r="BI22" s="166"/>
      <c r="BJ22" s="166">
        <f t="shared" si="10"/>
        <v>0.001089057359</v>
      </c>
    </row>
    <row r="23">
      <c r="A23" s="208">
        <v>42726.0</v>
      </c>
      <c r="B23" s="209">
        <v>5375.0</v>
      </c>
      <c r="C23" s="209">
        <v>1282854.0</v>
      </c>
      <c r="D23" s="209">
        <v>5350.0</v>
      </c>
      <c r="E23" s="209">
        <v>5375.0</v>
      </c>
      <c r="F23" s="180">
        <v>4451508.0</v>
      </c>
      <c r="G23" s="166">
        <v>5042.87</v>
      </c>
      <c r="H23" s="181">
        <f t="shared" ref="H23:I23" si="88">(F23-F22)/F22</f>
        <v>0</v>
      </c>
      <c r="I23" s="181">
        <f t="shared" si="88"/>
        <v>-0.01340574153</v>
      </c>
      <c r="J23" s="166"/>
      <c r="K23" s="166"/>
      <c r="L23" s="166">
        <v>4.85614E7</v>
      </c>
      <c r="M23" s="235">
        <f t="shared" si="2"/>
        <v>23099999999</v>
      </c>
      <c r="N23" s="7">
        <f t="shared" si="3"/>
        <v>0.002102225108</v>
      </c>
      <c r="P23" s="208">
        <v>43091.0</v>
      </c>
      <c r="Q23" s="209">
        <v>7625.0</v>
      </c>
      <c r="R23" s="209">
        <v>7700.0</v>
      </c>
      <c r="S23" s="209">
        <v>7550.0</v>
      </c>
      <c r="T23" s="209">
        <v>7675.0</v>
      </c>
      <c r="U23" s="180">
        <v>6503082.0</v>
      </c>
      <c r="V23" s="166">
        <v>6221.013</v>
      </c>
      <c r="W23" s="181">
        <f t="shared" ref="W23:X23" si="89">(U23-U22)/U22</f>
        <v>0.006557321734</v>
      </c>
      <c r="X23" s="181">
        <f t="shared" si="89"/>
        <v>0.006084363742</v>
      </c>
      <c r="Y23" s="166"/>
      <c r="Z23" s="166"/>
      <c r="AA23" s="166">
        <v>7.92567E7</v>
      </c>
      <c r="AB23" s="235">
        <v>4.6199999998E10</v>
      </c>
      <c r="AC23" s="7">
        <f t="shared" si="5"/>
        <v>0.001715512987</v>
      </c>
      <c r="AE23" s="208">
        <v>43458.0</v>
      </c>
      <c r="AF23" s="209">
        <v>7225.0</v>
      </c>
      <c r="AG23" s="209">
        <v>7225.0</v>
      </c>
      <c r="AH23" s="209">
        <v>7225.0</v>
      </c>
      <c r="AI23" s="209">
        <v>7225.0</v>
      </c>
      <c r="AJ23" s="180">
        <v>6442362.0</v>
      </c>
      <c r="AK23" s="166">
        <v>6163.596</v>
      </c>
      <c r="AL23" s="181">
        <f t="shared" ref="AL23:AM23" si="90">(AJ23-AJ22)/AJ22</f>
        <v>0</v>
      </c>
      <c r="AM23" s="181">
        <f t="shared" si="90"/>
        <v>0</v>
      </c>
      <c r="AN23" s="166"/>
      <c r="AO23" s="166"/>
      <c r="AP23" s="166">
        <v>0.0</v>
      </c>
      <c r="AQ23" s="235">
        <v>4.6199999998E10</v>
      </c>
      <c r="AR23" s="7">
        <f t="shared" si="7"/>
        <v>0</v>
      </c>
      <c r="AT23" s="208">
        <v>43818.0</v>
      </c>
      <c r="AU23" s="209">
        <v>7525.0</v>
      </c>
      <c r="AV23" s="209">
        <v>7600.0</v>
      </c>
      <c r="AW23" s="209">
        <v>7475.0</v>
      </c>
      <c r="AX23" s="209">
        <v>7600.0</v>
      </c>
      <c r="AY23" s="180">
        <v>1861156.0</v>
      </c>
      <c r="AZ23" s="166">
        <v>6249.93</v>
      </c>
      <c r="BA23" s="181">
        <f t="shared" ref="BA23:BB23" si="91">(AY23-AY22)/AY22</f>
        <v>-0.7313132556</v>
      </c>
      <c r="BB23" s="181">
        <f t="shared" si="91"/>
        <v>-0.005935822498</v>
      </c>
      <c r="BC23" s="166"/>
      <c r="BD23" s="166"/>
      <c r="BE23" s="166">
        <v>5.64516E7</v>
      </c>
      <c r="BF23" s="235">
        <v>4.6199999998E10</v>
      </c>
      <c r="BG23" s="166">
        <f t="shared" si="9"/>
        <v>0.001221896104</v>
      </c>
      <c r="BH23" s="181">
        <f t="shared" si="15"/>
        <v>-0.1811889835</v>
      </c>
      <c r="BI23" s="166"/>
      <c r="BJ23" s="166">
        <f t="shared" si="10"/>
        <v>0.00125990855</v>
      </c>
    </row>
    <row r="24">
      <c r="A24" s="211">
        <v>42727.0</v>
      </c>
      <c r="B24" s="212">
        <v>5375.0</v>
      </c>
      <c r="C24" s="212">
        <v>5475.0</v>
      </c>
      <c r="D24" s="212">
        <v>1264592.0</v>
      </c>
      <c r="E24" s="212">
        <v>1273723.0</v>
      </c>
      <c r="F24" s="184">
        <v>4461860.0</v>
      </c>
      <c r="G24" s="183">
        <v>5027.704</v>
      </c>
      <c r="H24" s="185">
        <f t="shared" ref="H24:I24" si="92">(F24-F23)/F23</f>
        <v>0.002325504076</v>
      </c>
      <c r="I24" s="185">
        <f t="shared" si="92"/>
        <v>-0.003007414429</v>
      </c>
      <c r="J24" s="185">
        <f t="shared" ref="J24:J34" si="97">$G$65+(I24*$G$66)</f>
        <v>-0.004283729129</v>
      </c>
      <c r="K24" s="185">
        <f t="shared" ref="K24:K34" si="98">H24-J24</f>
        <v>0.006609233205</v>
      </c>
      <c r="L24" s="183">
        <v>2.7285E7</v>
      </c>
      <c r="M24" s="236">
        <f t="shared" si="2"/>
        <v>23099999999</v>
      </c>
      <c r="N24" s="186">
        <f t="shared" si="3"/>
        <v>0.001181168831</v>
      </c>
      <c r="O24" s="186"/>
      <c r="P24" s="211">
        <v>43094.0</v>
      </c>
      <c r="Q24" s="212">
        <v>7675.0</v>
      </c>
      <c r="R24" s="212">
        <v>7675.0</v>
      </c>
      <c r="S24" s="212">
        <v>7675.0</v>
      </c>
      <c r="T24" s="212">
        <v>7675.0</v>
      </c>
      <c r="U24" s="184">
        <v>6503082.0</v>
      </c>
      <c r="V24" s="183">
        <v>6221.013</v>
      </c>
      <c r="W24" s="185">
        <f t="shared" ref="W24:X24" si="93">(U24-U23)/U23</f>
        <v>0</v>
      </c>
      <c r="X24" s="185">
        <f t="shared" si="93"/>
        <v>0</v>
      </c>
      <c r="Y24" s="185">
        <f t="shared" ref="Y24:Y34" si="100">$V$65+(X24*$V$66)</f>
        <v>0.000746</v>
      </c>
      <c r="Z24" s="185">
        <f t="shared" ref="Z24:Z34" si="101">W24-Y24</f>
        <v>-0.000746</v>
      </c>
      <c r="AA24" s="183">
        <v>0.0</v>
      </c>
      <c r="AB24" s="236">
        <v>4.6199999998E10</v>
      </c>
      <c r="AC24" s="186">
        <f t="shared" si="5"/>
        <v>0</v>
      </c>
      <c r="AD24" s="186"/>
      <c r="AE24" s="211">
        <v>43459.0</v>
      </c>
      <c r="AF24" s="212">
        <v>7225.0</v>
      </c>
      <c r="AG24" s="212">
        <v>7225.0</v>
      </c>
      <c r="AH24" s="212">
        <v>7225.0</v>
      </c>
      <c r="AI24" s="212">
        <v>7225.0</v>
      </c>
      <c r="AJ24" s="184">
        <v>6442362.0</v>
      </c>
      <c r="AK24" s="183">
        <v>6127.85</v>
      </c>
      <c r="AL24" s="185">
        <f t="shared" ref="AL24:AM24" si="94">(AJ24-AJ23)/AJ23</f>
        <v>0</v>
      </c>
      <c r="AM24" s="185">
        <f t="shared" si="94"/>
        <v>-0.005799536504</v>
      </c>
      <c r="AN24" s="185">
        <f t="shared" ref="AN24:AN34" si="103">$AK$65+(AM24*$AK$66)</f>
        <v>-0.01225122838</v>
      </c>
      <c r="AO24" s="185">
        <f t="shared" ref="AO24:AO34" si="104">AL24-AN24</f>
        <v>0.01225122838</v>
      </c>
      <c r="AP24" s="183">
        <v>0.0</v>
      </c>
      <c r="AQ24" s="236">
        <v>4.6199999998E10</v>
      </c>
      <c r="AR24" s="186">
        <f t="shared" si="7"/>
        <v>0</v>
      </c>
      <c r="AS24" s="186"/>
      <c r="AT24" s="211">
        <v>43819.0</v>
      </c>
      <c r="AU24" s="212">
        <v>7550.0</v>
      </c>
      <c r="AV24" s="212">
        <v>7700.0</v>
      </c>
      <c r="AW24" s="212">
        <v>7550.0</v>
      </c>
      <c r="AX24" s="212">
        <v>7700.0</v>
      </c>
      <c r="AY24" s="184">
        <v>7087952.0</v>
      </c>
      <c r="AZ24" s="183">
        <v>6284.372</v>
      </c>
      <c r="BA24" s="185">
        <f t="shared" ref="BA24:BB24" si="95">(AY24-AY23)/AY23</f>
        <v>2.808359966</v>
      </c>
      <c r="BB24" s="185">
        <f t="shared" si="95"/>
        <v>0.005510781721</v>
      </c>
      <c r="BC24" s="185">
        <f t="shared" ref="BC24:BC34" si="106">$AZ$65+(BB24*$AZ$66)</f>
        <v>0.1409920965</v>
      </c>
      <c r="BD24" s="185">
        <f t="shared" ref="BD24:BD34" si="107">BA24-BC24</f>
        <v>2.667367869</v>
      </c>
      <c r="BE24" s="183">
        <v>7.52361E7</v>
      </c>
      <c r="BF24" s="236">
        <v>4.6199999998E10</v>
      </c>
      <c r="BG24" s="183">
        <f t="shared" si="9"/>
        <v>0.001628487013</v>
      </c>
      <c r="BH24" s="187">
        <f t="shared" si="15"/>
        <v>0.7026713674</v>
      </c>
      <c r="BI24" s="214">
        <f t="shared" ref="BI24:BI34" si="108">average(BD24,AO24,Z24,K24,)</f>
        <v>0.5370964661</v>
      </c>
      <c r="BJ24" s="183">
        <f t="shared" si="10"/>
        <v>0.0007024139611</v>
      </c>
    </row>
    <row r="25">
      <c r="A25" s="208">
        <v>42731.0</v>
      </c>
      <c r="B25" s="209">
        <v>1273723.0</v>
      </c>
      <c r="C25" s="209">
        <v>5425.0</v>
      </c>
      <c r="D25" s="209">
        <v>5375.0</v>
      </c>
      <c r="E25" s="209">
        <v>5400.0</v>
      </c>
      <c r="F25" s="180">
        <v>4472212.0</v>
      </c>
      <c r="G25" s="166">
        <v>5102.954</v>
      </c>
      <c r="H25" s="181">
        <f t="shared" ref="H25:I25" si="96">(F25-F24)/F24</f>
        <v>0.002320108654</v>
      </c>
      <c r="I25" s="181">
        <f t="shared" si="96"/>
        <v>0.01496707046</v>
      </c>
      <c r="J25" s="181">
        <f t="shared" si="97"/>
        <v>0.023978578</v>
      </c>
      <c r="K25" s="181">
        <f t="shared" si="98"/>
        <v>-0.02165846935</v>
      </c>
      <c r="L25" s="166">
        <v>1.93254E7</v>
      </c>
      <c r="M25" s="235">
        <f t="shared" si="2"/>
        <v>23099999999</v>
      </c>
      <c r="N25" s="7">
        <f t="shared" si="3"/>
        <v>0.0008365974026</v>
      </c>
      <c r="P25" s="208">
        <v>43095.0</v>
      </c>
      <c r="Q25" s="209">
        <v>7675.0</v>
      </c>
      <c r="R25" s="209">
        <v>7675.0</v>
      </c>
      <c r="S25" s="209">
        <v>7675.0</v>
      </c>
      <c r="T25" s="209">
        <v>7675.0</v>
      </c>
      <c r="U25" s="180">
        <v>6503082.0</v>
      </c>
      <c r="V25" s="166">
        <v>6277.165</v>
      </c>
      <c r="W25" s="181">
        <f t="shared" ref="W25:X25" si="99">(U25-U24)/U24</f>
        <v>0</v>
      </c>
      <c r="X25" s="181">
        <f t="shared" si="99"/>
        <v>0.009026182713</v>
      </c>
      <c r="Y25" s="181">
        <f t="shared" si="100"/>
        <v>0.00735433915</v>
      </c>
      <c r="Z25" s="181">
        <f t="shared" si="101"/>
        <v>-0.00735433915</v>
      </c>
      <c r="AA25" s="166">
        <v>0.0</v>
      </c>
      <c r="AB25" s="235">
        <v>4.6199999998E10</v>
      </c>
      <c r="AC25" s="7">
        <f t="shared" si="5"/>
        <v>0</v>
      </c>
      <c r="AE25" s="208">
        <v>43460.0</v>
      </c>
      <c r="AF25" s="209">
        <v>7150.0</v>
      </c>
      <c r="AG25" s="209">
        <v>7250.0</v>
      </c>
      <c r="AH25" s="209">
        <v>7100.0</v>
      </c>
      <c r="AI25" s="209">
        <v>7225.0</v>
      </c>
      <c r="AJ25" s="180">
        <v>6442362.0</v>
      </c>
      <c r="AK25" s="166">
        <v>6127.85</v>
      </c>
      <c r="AL25" s="181">
        <f t="shared" ref="AL25:AM25" si="102">(AJ25-AJ24)/AJ24</f>
        <v>0</v>
      </c>
      <c r="AM25" s="181">
        <f t="shared" si="102"/>
        <v>0</v>
      </c>
      <c r="AN25" s="181">
        <f t="shared" si="103"/>
        <v>-0.00129</v>
      </c>
      <c r="AO25" s="181">
        <f t="shared" si="104"/>
        <v>0.00129</v>
      </c>
      <c r="AP25" s="166">
        <v>2.61784E7</v>
      </c>
      <c r="AQ25" s="235">
        <v>4.6199999998E10</v>
      </c>
      <c r="AR25" s="7">
        <f t="shared" si="7"/>
        <v>0.0005666320347</v>
      </c>
      <c r="AT25" s="208">
        <v>43822.0</v>
      </c>
      <c r="AU25" s="209">
        <v>7800.0</v>
      </c>
      <c r="AV25" s="209">
        <v>7800.0</v>
      </c>
      <c r="AW25" s="209">
        <v>7675.0</v>
      </c>
      <c r="AX25" s="209">
        <v>7725.0</v>
      </c>
      <c r="AY25" s="180">
        <v>7110964.0</v>
      </c>
      <c r="AZ25" s="166">
        <v>6305.91</v>
      </c>
      <c r="BA25" s="181">
        <f t="shared" ref="BA25:BB25" si="105">(AY25-AY24)/AY24</f>
        <v>0.003246635982</v>
      </c>
      <c r="BB25" s="181">
        <f t="shared" si="105"/>
        <v>0.00342723187</v>
      </c>
      <c r="BC25" s="181">
        <f t="shared" si="106"/>
        <v>0.1360168253</v>
      </c>
      <c r="BD25" s="181">
        <f t="shared" si="107"/>
        <v>-0.1327701893</v>
      </c>
      <c r="BE25" s="166">
        <v>6.56234E7</v>
      </c>
      <c r="BF25" s="235">
        <v>4.6199999998E10</v>
      </c>
      <c r="BG25" s="166">
        <f t="shared" si="9"/>
        <v>0.001420419913</v>
      </c>
      <c r="BH25" s="188">
        <f t="shared" si="15"/>
        <v>0.001391686159</v>
      </c>
      <c r="BI25" s="215">
        <f t="shared" si="108"/>
        <v>-0.03209859956</v>
      </c>
      <c r="BJ25" s="166">
        <f t="shared" si="10"/>
        <v>0.0007059123377</v>
      </c>
    </row>
    <row r="26">
      <c r="A26" s="208">
        <v>42732.0</v>
      </c>
      <c r="B26" s="209">
        <v>5475.0</v>
      </c>
      <c r="C26" s="209">
        <v>5575.0</v>
      </c>
      <c r="D26" s="209">
        <v>1291985.0</v>
      </c>
      <c r="E26" s="209">
        <v>5575.0</v>
      </c>
      <c r="F26" s="180">
        <v>4617145.0</v>
      </c>
      <c r="G26" s="166">
        <v>5209.445</v>
      </c>
      <c r="H26" s="181">
        <f t="shared" ref="H26:I26" si="109">(F26-F25)/F25</f>
        <v>0.03240745296</v>
      </c>
      <c r="I26" s="181">
        <f t="shared" si="109"/>
        <v>0.02086850087</v>
      </c>
      <c r="J26" s="181">
        <f t="shared" si="97"/>
        <v>0.03325773343</v>
      </c>
      <c r="K26" s="181">
        <f t="shared" si="98"/>
        <v>-0.0008502804698</v>
      </c>
      <c r="L26" s="166">
        <v>2.37288E7</v>
      </c>
      <c r="M26" s="235">
        <f t="shared" si="2"/>
        <v>23099999999</v>
      </c>
      <c r="N26" s="7">
        <f t="shared" si="3"/>
        <v>0.001027220779</v>
      </c>
      <c r="P26" s="208">
        <v>43096.0</v>
      </c>
      <c r="Q26" s="209">
        <v>7675.0</v>
      </c>
      <c r="R26" s="209">
        <v>8050.0</v>
      </c>
      <c r="S26" s="209">
        <v>7675.0</v>
      </c>
      <c r="T26" s="209">
        <v>8000.0</v>
      </c>
      <c r="U26" s="180">
        <v>6778457.0</v>
      </c>
      <c r="V26" s="166">
        <v>6277.165</v>
      </c>
      <c r="W26" s="181">
        <f t="shared" ref="W26:X26" si="110">(U26-U25)/U25</f>
        <v>0.04234530643</v>
      </c>
      <c r="X26" s="181">
        <f t="shared" si="110"/>
        <v>0</v>
      </c>
      <c r="Y26" s="181">
        <f t="shared" si="100"/>
        <v>0.000746</v>
      </c>
      <c r="Z26" s="181">
        <f t="shared" si="101"/>
        <v>0.04159930643</v>
      </c>
      <c r="AA26" s="166">
        <v>2.69841E7</v>
      </c>
      <c r="AB26" s="235">
        <v>4.6199999998E10</v>
      </c>
      <c r="AC26" s="7">
        <f t="shared" si="5"/>
        <v>0.0005840714286</v>
      </c>
      <c r="AE26" s="208">
        <v>43461.0</v>
      </c>
      <c r="AF26" s="209">
        <v>7325.0</v>
      </c>
      <c r="AG26" s="209">
        <v>7350.0</v>
      </c>
      <c r="AH26" s="209">
        <v>7250.0</v>
      </c>
      <c r="AI26" s="209">
        <v>7275.0</v>
      </c>
      <c r="AJ26" s="180">
        <v>6486946.0</v>
      </c>
      <c r="AK26" s="166">
        <v>6190.643</v>
      </c>
      <c r="AL26" s="181">
        <f t="shared" ref="AL26:AM26" si="111">(AJ26-AJ25)/AJ25</f>
        <v>0.006920443154</v>
      </c>
      <c r="AM26" s="181">
        <f t="shared" si="111"/>
        <v>0.01024715031</v>
      </c>
      <c r="AN26" s="181">
        <f t="shared" si="103"/>
        <v>0.01807729853</v>
      </c>
      <c r="AO26" s="181">
        <f t="shared" si="104"/>
        <v>-0.01115685537</v>
      </c>
      <c r="AP26" s="166">
        <v>2.42572E7</v>
      </c>
      <c r="AQ26" s="235">
        <v>4.6199999998E10</v>
      </c>
      <c r="AR26" s="7">
        <f t="shared" si="7"/>
        <v>0.0005250476191</v>
      </c>
      <c r="AT26" s="208">
        <v>43825.0</v>
      </c>
      <c r="AU26" s="209">
        <v>7775.0</v>
      </c>
      <c r="AV26" s="209">
        <v>7825.0</v>
      </c>
      <c r="AW26" s="209">
        <v>7750.0</v>
      </c>
      <c r="AX26" s="209">
        <v>7800.0</v>
      </c>
      <c r="AY26" s="180">
        <v>7180003.0</v>
      </c>
      <c r="AZ26" s="166">
        <v>6319.443</v>
      </c>
      <c r="BA26" s="181">
        <f t="shared" ref="BA26:BB26" si="112">(AY26-AY25)/AY25</f>
        <v>0.009708810226</v>
      </c>
      <c r="BB26" s="181">
        <f t="shared" si="112"/>
        <v>0.002146082009</v>
      </c>
      <c r="BC26" s="181">
        <f t="shared" si="106"/>
        <v>0.1329575906</v>
      </c>
      <c r="BD26" s="181">
        <f t="shared" si="107"/>
        <v>-0.1232487804</v>
      </c>
      <c r="BE26" s="166">
        <v>7.04682E7</v>
      </c>
      <c r="BF26" s="235">
        <v>4.6199999998E10</v>
      </c>
      <c r="BG26" s="166">
        <f t="shared" si="9"/>
        <v>0.001525285714</v>
      </c>
      <c r="BH26" s="188">
        <f t="shared" si="15"/>
        <v>0.02284550319</v>
      </c>
      <c r="BI26" s="215">
        <f t="shared" si="108"/>
        <v>-0.01873132196</v>
      </c>
      <c r="BJ26" s="166">
        <f t="shared" si="10"/>
        <v>0.0009154063853</v>
      </c>
    </row>
    <row r="27">
      <c r="A27" s="208">
        <v>42733.0</v>
      </c>
      <c r="B27" s="209">
        <v>5600.0</v>
      </c>
      <c r="C27" s="209">
        <v>1419820.0</v>
      </c>
      <c r="D27" s="209">
        <v>5550.0</v>
      </c>
      <c r="E27" s="209">
        <v>1419820.0</v>
      </c>
      <c r="F27" s="180">
        <v>4793135.0</v>
      </c>
      <c r="G27" s="166">
        <v>5302.566</v>
      </c>
      <c r="H27" s="181">
        <f t="shared" ref="H27:I27" si="113">(F27-F26)/F26</f>
        <v>0.03811662835</v>
      </c>
      <c r="I27" s="181">
        <f t="shared" si="113"/>
        <v>0.01787541667</v>
      </c>
      <c r="J27" s="181">
        <f t="shared" si="97"/>
        <v>0.02855153653</v>
      </c>
      <c r="K27" s="181">
        <f t="shared" si="98"/>
        <v>0.009565091819</v>
      </c>
      <c r="L27" s="166">
        <v>3.89756E7</v>
      </c>
      <c r="M27" s="235">
        <f t="shared" si="2"/>
        <v>23099999999</v>
      </c>
      <c r="N27" s="7">
        <f t="shared" si="3"/>
        <v>0.001687255411</v>
      </c>
      <c r="P27" s="208">
        <v>43097.0</v>
      </c>
      <c r="Q27" s="209">
        <v>7975.0</v>
      </c>
      <c r="R27" s="209">
        <v>8100.0</v>
      </c>
      <c r="S27" s="209">
        <v>7850.0</v>
      </c>
      <c r="T27" s="209">
        <v>7950.0</v>
      </c>
      <c r="U27" s="180">
        <v>6736091.0</v>
      </c>
      <c r="V27" s="166">
        <v>6314.046</v>
      </c>
      <c r="W27" s="181">
        <f t="shared" ref="W27:X27" si="114">(U27-U26)/U26</f>
        <v>-0.00625009497</v>
      </c>
      <c r="X27" s="181">
        <f t="shared" si="114"/>
        <v>0.005875423061</v>
      </c>
      <c r="Y27" s="181">
        <f t="shared" si="100"/>
        <v>0.005047573486</v>
      </c>
      <c r="Z27" s="181">
        <f t="shared" si="101"/>
        <v>-0.01129766846</v>
      </c>
      <c r="AA27" s="166">
        <v>1.255248E8</v>
      </c>
      <c r="AB27" s="235">
        <v>4.6199999998E10</v>
      </c>
      <c r="AC27" s="7">
        <f t="shared" si="5"/>
        <v>0.002716987013</v>
      </c>
      <c r="AE27" s="208">
        <v>43462.0</v>
      </c>
      <c r="AF27" s="209">
        <v>7350.0</v>
      </c>
      <c r="AG27" s="209">
        <v>7450.0</v>
      </c>
      <c r="AH27" s="209">
        <v>7325.0</v>
      </c>
      <c r="AI27" s="209">
        <v>7375.0</v>
      </c>
      <c r="AJ27" s="180">
        <v>6576114.0</v>
      </c>
      <c r="AK27" s="166">
        <v>6194.498</v>
      </c>
      <c r="AL27" s="181">
        <f t="shared" ref="AL27:AM27" si="115">(AJ27-AJ26)/AJ26</f>
        <v>0.01374575956</v>
      </c>
      <c r="AM27" s="181">
        <f t="shared" si="115"/>
        <v>0.0006227139895</v>
      </c>
      <c r="AN27" s="181">
        <f t="shared" si="103"/>
        <v>-0.000113059351</v>
      </c>
      <c r="AO27" s="181">
        <f t="shared" si="104"/>
        <v>0.01385881891</v>
      </c>
      <c r="AP27" s="166">
        <v>4.85408E7</v>
      </c>
      <c r="AQ27" s="235">
        <v>4.6199999998E10</v>
      </c>
      <c r="AR27" s="7">
        <f t="shared" si="7"/>
        <v>0.001050666667</v>
      </c>
      <c r="AT27" s="208">
        <v>43826.0</v>
      </c>
      <c r="AU27" s="209">
        <v>7825.0</v>
      </c>
      <c r="AV27" s="209">
        <v>7825.0</v>
      </c>
      <c r="AW27" s="209">
        <v>7725.0</v>
      </c>
      <c r="AX27" s="209">
        <v>7750.0</v>
      </c>
      <c r="AY27" s="180">
        <v>7133978.0</v>
      </c>
      <c r="AZ27" s="166">
        <v>6329.314</v>
      </c>
      <c r="BA27" s="181">
        <f t="shared" ref="BA27:BB27" si="116">(AY27-AY26)/AY26</f>
        <v>-0.006410164453</v>
      </c>
      <c r="BB27" s="181">
        <f t="shared" si="116"/>
        <v>0.001562004753</v>
      </c>
      <c r="BC27" s="181">
        <f t="shared" si="106"/>
        <v>0.131562883</v>
      </c>
      <c r="BD27" s="181">
        <f t="shared" si="107"/>
        <v>-0.1379730475</v>
      </c>
      <c r="BE27" s="166">
        <v>2.90914E7</v>
      </c>
      <c r="BF27" s="235">
        <v>4.6199999998E10</v>
      </c>
      <c r="BG27" s="166">
        <f t="shared" si="9"/>
        <v>0.0006296839827</v>
      </c>
      <c r="BH27" s="188">
        <f t="shared" si="15"/>
        <v>0.009800532122</v>
      </c>
      <c r="BI27" s="215">
        <f t="shared" si="108"/>
        <v>-0.02516936104</v>
      </c>
      <c r="BJ27" s="166">
        <f t="shared" si="10"/>
        <v>0.001521148268</v>
      </c>
    </row>
    <row r="28">
      <c r="A28" s="208">
        <v>42734.0</v>
      </c>
      <c r="B28" s="209">
        <v>1419820.0</v>
      </c>
      <c r="C28" s="209">
        <v>1447213.0</v>
      </c>
      <c r="D28" s="209">
        <v>5675.0</v>
      </c>
      <c r="E28" s="209">
        <v>1419820.0</v>
      </c>
      <c r="F28" s="180">
        <v>4793135.0</v>
      </c>
      <c r="G28" s="166">
        <v>5296.711</v>
      </c>
      <c r="H28" s="181">
        <f t="shared" ref="H28:I28" si="117">(F28-F27)/F27</f>
        <v>0</v>
      </c>
      <c r="I28" s="181">
        <f t="shared" si="117"/>
        <v>-0.00110418239</v>
      </c>
      <c r="J28" s="181">
        <f t="shared" si="97"/>
        <v>-0.00129116891</v>
      </c>
      <c r="K28" s="181">
        <f t="shared" si="98"/>
        <v>0.00129116891</v>
      </c>
      <c r="L28" s="166">
        <v>6.80698E7</v>
      </c>
      <c r="M28" s="235">
        <f t="shared" si="2"/>
        <v>23099999999</v>
      </c>
      <c r="N28" s="7">
        <f t="shared" si="3"/>
        <v>0.002946744589</v>
      </c>
      <c r="P28" s="208">
        <v>43098.0</v>
      </c>
      <c r="Q28" s="209">
        <v>8050.0</v>
      </c>
      <c r="R28" s="209">
        <v>8075.0</v>
      </c>
      <c r="S28" s="209">
        <v>7800.0</v>
      </c>
      <c r="T28" s="209">
        <v>8000.0</v>
      </c>
      <c r="U28" s="180">
        <v>6778457.0</v>
      </c>
      <c r="V28" s="166">
        <v>6355.654</v>
      </c>
      <c r="W28" s="181">
        <f t="shared" ref="W28:X28" si="118">(U28-U27)/U27</f>
        <v>0.006289404344</v>
      </c>
      <c r="X28" s="181">
        <f t="shared" si="118"/>
        <v>0.006589752434</v>
      </c>
      <c r="Y28" s="181">
        <f t="shared" si="100"/>
        <v>0.00557055545</v>
      </c>
      <c r="Z28" s="181">
        <f t="shared" si="101"/>
        <v>0.0007188488946</v>
      </c>
      <c r="AA28" s="166">
        <v>3.91573E7</v>
      </c>
      <c r="AB28" s="235">
        <v>4.6199999998E10</v>
      </c>
      <c r="AC28" s="7">
        <f t="shared" si="5"/>
        <v>0.0008475606061</v>
      </c>
      <c r="AE28" s="208">
        <v>43465.0</v>
      </c>
      <c r="AF28" s="209">
        <v>7375.0</v>
      </c>
      <c r="AG28" s="209">
        <v>7375.0</v>
      </c>
      <c r="AH28" s="209">
        <v>7375.0</v>
      </c>
      <c r="AI28" s="209">
        <v>7375.0</v>
      </c>
      <c r="AJ28" s="180">
        <v>6576114.0</v>
      </c>
      <c r="AK28" s="166">
        <v>6194.498</v>
      </c>
      <c r="AL28" s="181">
        <f t="shared" ref="AL28:AM28" si="119">(AJ28-AJ27)/AJ27</f>
        <v>0</v>
      </c>
      <c r="AM28" s="181">
        <f t="shared" si="119"/>
        <v>0</v>
      </c>
      <c r="AN28" s="181">
        <f t="shared" si="103"/>
        <v>-0.00129</v>
      </c>
      <c r="AO28" s="181">
        <f t="shared" si="104"/>
        <v>0.00129</v>
      </c>
      <c r="AP28" s="166">
        <v>0.0</v>
      </c>
      <c r="AQ28" s="235">
        <v>4.6199999998E10</v>
      </c>
      <c r="AR28" s="7">
        <f t="shared" si="7"/>
        <v>0</v>
      </c>
      <c r="AT28" s="208">
        <v>43829.0</v>
      </c>
      <c r="AU28" s="209">
        <v>7725.0</v>
      </c>
      <c r="AV28" s="209">
        <v>7800.0</v>
      </c>
      <c r="AW28" s="209">
        <v>7650.0</v>
      </c>
      <c r="AX28" s="209">
        <v>7675.0</v>
      </c>
      <c r="AY28" s="180">
        <v>7064938.0</v>
      </c>
      <c r="AZ28" s="166">
        <v>6299.539</v>
      </c>
      <c r="BA28" s="181">
        <f t="shared" ref="BA28:BB28" si="120">(AY28-AY27)/AY27</f>
        <v>-0.009677630068</v>
      </c>
      <c r="BB28" s="181">
        <f t="shared" si="120"/>
        <v>-0.004704301288</v>
      </c>
      <c r="BC28" s="181">
        <f t="shared" si="106"/>
        <v>0.1165996836</v>
      </c>
      <c r="BD28" s="181">
        <f t="shared" si="107"/>
        <v>-0.1262773137</v>
      </c>
      <c r="BE28" s="166">
        <v>3.90029E7</v>
      </c>
      <c r="BF28" s="235">
        <v>4.6199999998E10</v>
      </c>
      <c r="BG28" s="166">
        <f t="shared" si="9"/>
        <v>0.0008442186148</v>
      </c>
      <c r="BH28" s="188">
        <f t="shared" si="15"/>
        <v>-0.000847056431</v>
      </c>
      <c r="BI28" s="215">
        <f t="shared" si="108"/>
        <v>-0.02459545918</v>
      </c>
      <c r="BJ28" s="166">
        <f t="shared" si="10"/>
        <v>0.001159630952</v>
      </c>
    </row>
    <row r="29">
      <c r="A29" s="216">
        <v>42738.0</v>
      </c>
      <c r="B29" s="217">
        <v>1419820.0</v>
      </c>
      <c r="C29" s="217">
        <v>1419820.0</v>
      </c>
      <c r="D29" s="217">
        <v>5600.0</v>
      </c>
      <c r="E29" s="217">
        <v>5650.0</v>
      </c>
      <c r="F29" s="191">
        <v>4679259.0</v>
      </c>
      <c r="G29" s="190">
        <v>5275.971</v>
      </c>
      <c r="H29" s="192">
        <f t="shared" ref="H29:I29" si="121">(F29-F28)/F28</f>
        <v>-0.02375814576</v>
      </c>
      <c r="I29" s="192">
        <f t="shared" si="121"/>
        <v>-0.003915637459</v>
      </c>
      <c r="J29" s="192">
        <f t="shared" si="97"/>
        <v>-0.005711779968</v>
      </c>
      <c r="K29" s="192">
        <f t="shared" si="98"/>
        <v>-0.0180463658</v>
      </c>
      <c r="L29" s="190">
        <v>2.5206E7</v>
      </c>
      <c r="M29" s="237">
        <f t="shared" si="2"/>
        <v>23099999999</v>
      </c>
      <c r="N29" s="193">
        <f t="shared" si="3"/>
        <v>0.001091168831</v>
      </c>
      <c r="O29" s="193"/>
      <c r="P29" s="216">
        <v>43102.0</v>
      </c>
      <c r="Q29" s="217">
        <v>7975.0</v>
      </c>
      <c r="R29" s="217">
        <v>8050.0</v>
      </c>
      <c r="S29" s="217">
        <v>7825.0</v>
      </c>
      <c r="T29" s="217">
        <v>7850.0</v>
      </c>
      <c r="U29" s="191">
        <v>6651361.0</v>
      </c>
      <c r="V29" s="190">
        <v>6339.238</v>
      </c>
      <c r="W29" s="192">
        <f t="shared" ref="W29:X29" si="122">(U29-U28)/U28</f>
        <v>-0.01874998986</v>
      </c>
      <c r="X29" s="192">
        <f t="shared" si="122"/>
        <v>-0.002582897055</v>
      </c>
      <c r="Y29" s="192">
        <f t="shared" si="100"/>
        <v>-0.001145016421</v>
      </c>
      <c r="Z29" s="192">
        <f t="shared" si="101"/>
        <v>-0.01760497344</v>
      </c>
      <c r="AA29" s="190">
        <v>2.96758E7</v>
      </c>
      <c r="AB29" s="237">
        <v>4.6199999998E10</v>
      </c>
      <c r="AC29" s="193">
        <f t="shared" si="5"/>
        <v>0.0006423333334</v>
      </c>
      <c r="AD29" s="193"/>
      <c r="AE29" s="216">
        <v>43467.0</v>
      </c>
      <c r="AF29" s="217">
        <v>7400.0</v>
      </c>
      <c r="AG29" s="217">
        <v>7400.0</v>
      </c>
      <c r="AH29" s="217">
        <v>7250.0</v>
      </c>
      <c r="AI29" s="217">
        <v>7325.0</v>
      </c>
      <c r="AJ29" s="191">
        <v>6351530.0</v>
      </c>
      <c r="AK29" s="190">
        <v>6181.175</v>
      </c>
      <c r="AL29" s="192">
        <f t="shared" ref="AL29:AM29" si="123">(AJ29-AJ28)/AJ28</f>
        <v>-0.03415147608</v>
      </c>
      <c r="AM29" s="192">
        <f t="shared" si="123"/>
        <v>-0.002150779611</v>
      </c>
      <c r="AN29" s="192">
        <f t="shared" si="103"/>
        <v>-0.005355012179</v>
      </c>
      <c r="AO29" s="192">
        <f t="shared" si="104"/>
        <v>-0.02879646391</v>
      </c>
      <c r="AP29" s="190">
        <v>2.26596E7</v>
      </c>
      <c r="AQ29" s="237">
        <v>4.6199999998E10</v>
      </c>
      <c r="AR29" s="193">
        <f t="shared" si="7"/>
        <v>0.0004904675325</v>
      </c>
      <c r="AS29" s="193"/>
      <c r="AT29" s="216">
        <v>43832.0</v>
      </c>
      <c r="AU29" s="217">
        <v>7675.0</v>
      </c>
      <c r="AV29" s="217">
        <v>7775.0</v>
      </c>
      <c r="AW29" s="217">
        <v>7650.0</v>
      </c>
      <c r="AX29" s="217">
        <v>7750.0</v>
      </c>
      <c r="AY29" s="191">
        <v>7133978.0</v>
      </c>
      <c r="AZ29" s="190">
        <v>6283.581</v>
      </c>
      <c r="BA29" s="192">
        <f t="shared" ref="BA29:BB29" si="124">(AY29-AY28)/AY28</f>
        <v>0.009772201823</v>
      </c>
      <c r="BB29" s="192">
        <f t="shared" si="124"/>
        <v>-0.002533201239</v>
      </c>
      <c r="BC29" s="192">
        <f t="shared" si="106"/>
        <v>0.1217840144</v>
      </c>
      <c r="BD29" s="192">
        <f t="shared" si="107"/>
        <v>-0.1120118125</v>
      </c>
      <c r="BE29" s="190">
        <v>1.86899E7</v>
      </c>
      <c r="BF29" s="237">
        <v>4.6199999998E10</v>
      </c>
      <c r="BG29" s="190">
        <f t="shared" si="9"/>
        <v>0.0004045432901</v>
      </c>
      <c r="BH29" s="202">
        <f t="shared" si="15"/>
        <v>-0.01672185247</v>
      </c>
      <c r="BI29" s="219">
        <f t="shared" si="108"/>
        <v>-0.03529192314</v>
      </c>
      <c r="BJ29" s="190">
        <f t="shared" si="10"/>
        <v>0.0006571282468</v>
      </c>
    </row>
    <row r="30">
      <c r="A30" s="208">
        <v>42739.0</v>
      </c>
      <c r="B30" s="209">
        <v>5650.0</v>
      </c>
      <c r="C30" s="209">
        <v>5675.0</v>
      </c>
      <c r="D30" s="209">
        <v>1337640.0</v>
      </c>
      <c r="E30" s="209">
        <v>5675.0</v>
      </c>
      <c r="F30" s="180">
        <v>4699964.0</v>
      </c>
      <c r="G30" s="166">
        <v>5301.183</v>
      </c>
      <c r="H30" s="181">
        <f t="shared" ref="H30:I30" si="125">(F30-F29)/F29</f>
        <v>0.0044248459</v>
      </c>
      <c r="I30" s="181">
        <f t="shared" si="125"/>
        <v>0.004778646433</v>
      </c>
      <c r="J30" s="181">
        <f t="shared" si="97"/>
        <v>0.00795873817</v>
      </c>
      <c r="K30" s="181">
        <f t="shared" si="98"/>
        <v>-0.00353389227</v>
      </c>
      <c r="L30" s="166">
        <v>2.05552E7</v>
      </c>
      <c r="M30" s="235">
        <f t="shared" si="2"/>
        <v>23099999999</v>
      </c>
      <c r="N30" s="7">
        <f t="shared" si="3"/>
        <v>0.0008898354979</v>
      </c>
      <c r="P30" s="208">
        <v>43103.0</v>
      </c>
      <c r="Q30" s="209">
        <v>7850.0</v>
      </c>
      <c r="R30" s="209">
        <v>7850.0</v>
      </c>
      <c r="S30" s="209">
        <v>7650.0</v>
      </c>
      <c r="T30" s="209">
        <v>7700.0</v>
      </c>
      <c r="U30" s="180">
        <v>6524264.0</v>
      </c>
      <c r="V30" s="166">
        <v>6251.479</v>
      </c>
      <c r="W30" s="181">
        <f t="shared" ref="W30:X30" si="126">(U30-U29)/U29</f>
        <v>-0.01910842007</v>
      </c>
      <c r="X30" s="181">
        <f t="shared" si="126"/>
        <v>-0.01384377744</v>
      </c>
      <c r="Y30" s="181">
        <f t="shared" si="100"/>
        <v>-0.009389444776</v>
      </c>
      <c r="Z30" s="181">
        <f t="shared" si="101"/>
        <v>-0.00971897529</v>
      </c>
      <c r="AA30" s="166">
        <v>4.2139E7</v>
      </c>
      <c r="AB30" s="235">
        <v>4.6199999998E10</v>
      </c>
      <c r="AC30" s="7">
        <f t="shared" si="5"/>
        <v>0.0009120995671</v>
      </c>
      <c r="AE30" s="208">
        <v>43468.0</v>
      </c>
      <c r="AF30" s="209">
        <v>7275.0</v>
      </c>
      <c r="AG30" s="209">
        <v>7350.0</v>
      </c>
      <c r="AH30" s="209">
        <v>7100.0</v>
      </c>
      <c r="AI30" s="209">
        <v>7175.0</v>
      </c>
      <c r="AJ30" s="180">
        <v>6397779.0</v>
      </c>
      <c r="AK30" s="166">
        <v>6221.01</v>
      </c>
      <c r="AL30" s="181">
        <f t="shared" ref="AL30:AM30" si="127">(AJ30-AJ29)/AJ29</f>
        <v>0.007281552634</v>
      </c>
      <c r="AM30" s="181">
        <f t="shared" si="127"/>
        <v>0.006444567578</v>
      </c>
      <c r="AN30" s="181">
        <f t="shared" si="103"/>
        <v>0.01089034872</v>
      </c>
      <c r="AO30" s="181">
        <f t="shared" si="104"/>
        <v>-0.003608796091</v>
      </c>
      <c r="AP30" s="166">
        <v>3.7087E7</v>
      </c>
      <c r="AQ30" s="235">
        <v>4.6199999998E10</v>
      </c>
      <c r="AR30" s="7">
        <f t="shared" si="7"/>
        <v>0.0008027489178</v>
      </c>
      <c r="AT30" s="208">
        <v>43833.0</v>
      </c>
      <c r="AU30" s="209">
        <v>7750.0</v>
      </c>
      <c r="AV30" s="209">
        <v>7825.0</v>
      </c>
      <c r="AW30" s="209">
        <v>7625.0</v>
      </c>
      <c r="AX30" s="209">
        <v>7725.0</v>
      </c>
      <c r="AY30" s="180">
        <v>7110964.0</v>
      </c>
      <c r="AZ30" s="166">
        <v>6323.466</v>
      </c>
      <c r="BA30" s="181">
        <f t="shared" ref="BA30:BB30" si="128">(AY30-AY29)/AY29</f>
        <v>-0.003225970139</v>
      </c>
      <c r="BB30" s="181">
        <f t="shared" si="128"/>
        <v>0.006347495162</v>
      </c>
      <c r="BC30" s="181">
        <f t="shared" si="106"/>
        <v>0.1429900694</v>
      </c>
      <c r="BD30" s="181">
        <f t="shared" si="107"/>
        <v>-0.1462160396</v>
      </c>
      <c r="BE30" s="166">
        <v>3.51473E7</v>
      </c>
      <c r="BF30" s="235">
        <v>4.6199999998E10</v>
      </c>
      <c r="BG30" s="166">
        <f t="shared" si="9"/>
        <v>0.0007607640693</v>
      </c>
      <c r="BH30" s="188">
        <f t="shared" si="15"/>
        <v>-0.002656997918</v>
      </c>
      <c r="BI30" s="215">
        <f t="shared" si="108"/>
        <v>-0.03261554065</v>
      </c>
      <c r="BJ30" s="166">
        <f t="shared" si="10"/>
        <v>0.000841362013</v>
      </c>
    </row>
    <row r="31">
      <c r="A31" s="208">
        <v>42740.0</v>
      </c>
      <c r="B31" s="209">
        <v>5600.0</v>
      </c>
      <c r="C31" s="209">
        <v>1374165.0</v>
      </c>
      <c r="D31" s="209">
        <v>5575.0</v>
      </c>
      <c r="E31" s="209">
        <v>5625.0</v>
      </c>
      <c r="F31" s="180">
        <v>4658555.0</v>
      </c>
      <c r="G31" s="166">
        <v>5325.504</v>
      </c>
      <c r="H31" s="181">
        <f t="shared" ref="H31:I31" si="129">(F31-F30)/F30</f>
        <v>-0.008810493017</v>
      </c>
      <c r="I31" s="181">
        <f t="shared" si="129"/>
        <v>0.004587843883</v>
      </c>
      <c r="J31" s="181">
        <f t="shared" si="97"/>
        <v>0.007658728445</v>
      </c>
      <c r="K31" s="181">
        <f t="shared" si="98"/>
        <v>-0.01646922146</v>
      </c>
      <c r="L31" s="166">
        <v>3.32772E7</v>
      </c>
      <c r="M31" s="235">
        <f t="shared" si="2"/>
        <v>23099999999</v>
      </c>
      <c r="N31" s="7">
        <f t="shared" si="3"/>
        <v>0.001440571429</v>
      </c>
      <c r="P31" s="208">
        <v>43104.0</v>
      </c>
      <c r="Q31" s="209">
        <v>7750.0</v>
      </c>
      <c r="R31" s="209">
        <v>7825.0</v>
      </c>
      <c r="S31" s="209">
        <v>7725.0</v>
      </c>
      <c r="T31" s="209">
        <v>7825.0</v>
      </c>
      <c r="U31" s="180">
        <v>6630178.0</v>
      </c>
      <c r="V31" s="166">
        <v>6292.321</v>
      </c>
      <c r="W31" s="181">
        <f t="shared" ref="W31:X31" si="130">(U31-U30)/U30</f>
        <v>0.01623386178</v>
      </c>
      <c r="X31" s="181">
        <f t="shared" si="130"/>
        <v>0.00653317399</v>
      </c>
      <c r="Y31" s="181">
        <f t="shared" si="100"/>
        <v>0.005529132673</v>
      </c>
      <c r="Z31" s="181">
        <f t="shared" si="101"/>
        <v>0.01070472911</v>
      </c>
      <c r="AA31" s="166">
        <v>4.50615E7</v>
      </c>
      <c r="AB31" s="235">
        <v>4.6199999998E10</v>
      </c>
      <c r="AC31" s="7">
        <f t="shared" si="5"/>
        <v>0.0009753571429</v>
      </c>
      <c r="AE31" s="208">
        <v>43469.0</v>
      </c>
      <c r="AF31" s="209">
        <v>7175.0</v>
      </c>
      <c r="AG31" s="209">
        <v>7450.0</v>
      </c>
      <c r="AH31" s="209">
        <v>7150.0</v>
      </c>
      <c r="AI31" s="209">
        <v>7450.0</v>
      </c>
      <c r="AJ31" s="180">
        <v>6642990.0</v>
      </c>
      <c r="AK31" s="166">
        <v>6274.54</v>
      </c>
      <c r="AL31" s="181">
        <f t="shared" ref="AL31:AM31" si="131">(AJ31-AJ30)/AJ30</f>
        <v>0.0383275196</v>
      </c>
      <c r="AM31" s="181">
        <f t="shared" si="131"/>
        <v>0.008604712097</v>
      </c>
      <c r="AN31" s="181">
        <f t="shared" si="103"/>
        <v>0.01497306075</v>
      </c>
      <c r="AO31" s="181">
        <f t="shared" si="104"/>
        <v>0.02335445885</v>
      </c>
      <c r="AP31" s="166">
        <v>3.9257E7</v>
      </c>
      <c r="AQ31" s="235">
        <v>4.6199999998E10</v>
      </c>
      <c r="AR31" s="7">
        <f t="shared" si="7"/>
        <v>0.0008497186148</v>
      </c>
      <c r="AT31" s="208">
        <v>43836.0</v>
      </c>
      <c r="AU31" s="209">
        <v>7650.0</v>
      </c>
      <c r="AV31" s="209">
        <v>7675.0</v>
      </c>
      <c r="AW31" s="209">
        <v>7525.0</v>
      </c>
      <c r="AX31" s="209">
        <v>7600.0</v>
      </c>
      <c r="AY31" s="180">
        <v>1861156.0</v>
      </c>
      <c r="AZ31" s="166">
        <v>6257.403</v>
      </c>
      <c r="BA31" s="181">
        <f t="shared" ref="BA31:BB31" si="132">(AY31-AY30)/AY30</f>
        <v>-0.738269523</v>
      </c>
      <c r="BB31" s="181">
        <f t="shared" si="132"/>
        <v>-0.01044727686</v>
      </c>
      <c r="BC31" s="181">
        <f t="shared" si="106"/>
        <v>0.1028861356</v>
      </c>
      <c r="BD31" s="181">
        <f t="shared" si="107"/>
        <v>-0.8411556586</v>
      </c>
      <c r="BE31" s="166">
        <v>3.0946E7</v>
      </c>
      <c r="BF31" s="235">
        <v>4.6199999998E10</v>
      </c>
      <c r="BG31" s="166">
        <f t="shared" si="9"/>
        <v>0.0006698268399</v>
      </c>
      <c r="BH31" s="188">
        <f t="shared" si="15"/>
        <v>-0.1731296586</v>
      </c>
      <c r="BI31" s="215">
        <f t="shared" si="108"/>
        <v>-0.1647131384</v>
      </c>
      <c r="BJ31" s="166">
        <f t="shared" si="10"/>
        <v>0.0009838685065</v>
      </c>
    </row>
    <row r="32">
      <c r="A32" s="208">
        <v>42741.0</v>
      </c>
      <c r="B32" s="209">
        <v>5675.0</v>
      </c>
      <c r="C32" s="209">
        <v>1392427.0</v>
      </c>
      <c r="D32" s="209">
        <v>1365034.0</v>
      </c>
      <c r="E32" s="209">
        <v>1383296.0</v>
      </c>
      <c r="F32" s="180">
        <v>4710317.0</v>
      </c>
      <c r="G32" s="166">
        <v>5347.022</v>
      </c>
      <c r="H32" s="181">
        <f t="shared" ref="H32:I32" si="133">(F32-F31)/F31</f>
        <v>0.01111117074</v>
      </c>
      <c r="I32" s="181">
        <f t="shared" si="133"/>
        <v>0.004040556537</v>
      </c>
      <c r="J32" s="181">
        <f t="shared" si="97"/>
        <v>0.006798197355</v>
      </c>
      <c r="K32" s="181">
        <f t="shared" si="98"/>
        <v>0.004312973384</v>
      </c>
      <c r="L32" s="166">
        <v>2.71688E7</v>
      </c>
      <c r="M32" s="235">
        <f t="shared" si="2"/>
        <v>23099999999</v>
      </c>
      <c r="N32" s="7">
        <f t="shared" si="3"/>
        <v>0.001176138528</v>
      </c>
      <c r="P32" s="208">
        <v>43105.0</v>
      </c>
      <c r="Q32" s="209">
        <v>7725.0</v>
      </c>
      <c r="R32" s="209">
        <v>7850.0</v>
      </c>
      <c r="S32" s="209">
        <v>7725.0</v>
      </c>
      <c r="T32" s="209">
        <v>7825.0</v>
      </c>
      <c r="U32" s="180">
        <v>6630178.0</v>
      </c>
      <c r="V32" s="166">
        <v>6353.738</v>
      </c>
      <c r="W32" s="181">
        <f t="shared" ref="W32:X32" si="134">(U32-U31)/U31</f>
        <v>0</v>
      </c>
      <c r="X32" s="181">
        <f t="shared" si="134"/>
        <v>0.009760627279</v>
      </c>
      <c r="Y32" s="181">
        <f t="shared" si="100"/>
        <v>0.00789204805</v>
      </c>
      <c r="Z32" s="181">
        <f t="shared" si="101"/>
        <v>-0.00789204805</v>
      </c>
      <c r="AA32" s="166">
        <v>3.76893E7</v>
      </c>
      <c r="AB32" s="235">
        <v>4.6199999998E10</v>
      </c>
      <c r="AC32" s="7">
        <f t="shared" si="5"/>
        <v>0.0008157857143</v>
      </c>
      <c r="AE32" s="208">
        <v>43472.0</v>
      </c>
      <c r="AF32" s="209">
        <v>7500.0</v>
      </c>
      <c r="AG32" s="209">
        <v>7575.0</v>
      </c>
      <c r="AH32" s="209">
        <v>7425.0</v>
      </c>
      <c r="AI32" s="209">
        <v>7425.0</v>
      </c>
      <c r="AJ32" s="180">
        <v>6620698.0</v>
      </c>
      <c r="AK32" s="166">
        <v>6287.224</v>
      </c>
      <c r="AL32" s="181">
        <f t="shared" ref="AL32:AM32" si="135">(AJ32-AJ31)/AJ31</f>
        <v>-0.003355717832</v>
      </c>
      <c r="AM32" s="181">
        <f t="shared" si="135"/>
        <v>0.002021502772</v>
      </c>
      <c r="AN32" s="181">
        <f t="shared" si="103"/>
        <v>0.002530676625</v>
      </c>
      <c r="AO32" s="181">
        <f t="shared" si="104"/>
        <v>-0.005886394457</v>
      </c>
      <c r="AP32" s="166">
        <v>2.68124E7</v>
      </c>
      <c r="AQ32" s="235">
        <v>4.6199999998E10</v>
      </c>
      <c r="AR32" s="7">
        <f t="shared" si="7"/>
        <v>0.0005803549784</v>
      </c>
      <c r="AT32" s="208">
        <v>43837.0</v>
      </c>
      <c r="AU32" s="209">
        <v>7725.0</v>
      </c>
      <c r="AV32" s="209">
        <v>7725.0</v>
      </c>
      <c r="AW32" s="209">
        <v>7575.0</v>
      </c>
      <c r="AX32" s="209">
        <v>7600.0</v>
      </c>
      <c r="AY32" s="180">
        <v>1861156.0</v>
      </c>
      <c r="AZ32" s="166">
        <v>6279.346</v>
      </c>
      <c r="BA32" s="181">
        <f t="shared" ref="BA32:BB32" si="136">(AY32-AY31)/AY31</f>
        <v>0</v>
      </c>
      <c r="BB32" s="181">
        <f t="shared" si="136"/>
        <v>0.003506726353</v>
      </c>
      <c r="BC32" s="181">
        <f t="shared" si="106"/>
        <v>0.1362066487</v>
      </c>
      <c r="BD32" s="181">
        <f t="shared" si="107"/>
        <v>-0.1362066487</v>
      </c>
      <c r="BE32" s="166">
        <v>3.54478E7</v>
      </c>
      <c r="BF32" s="235">
        <v>4.6199999998E10</v>
      </c>
      <c r="BG32" s="166">
        <f t="shared" si="9"/>
        <v>0.0007672683983</v>
      </c>
      <c r="BH32" s="188">
        <f t="shared" si="15"/>
        <v>0.001938863227</v>
      </c>
      <c r="BI32" s="215">
        <f t="shared" si="108"/>
        <v>-0.02913442357</v>
      </c>
      <c r="BJ32" s="166">
        <f t="shared" si="10"/>
        <v>0.0008348869048</v>
      </c>
    </row>
    <row r="33">
      <c r="A33" s="208">
        <v>42744.0</v>
      </c>
      <c r="B33" s="209">
        <v>1392427.0</v>
      </c>
      <c r="C33" s="209">
        <v>1392427.0</v>
      </c>
      <c r="D33" s="209">
        <v>1355903.0</v>
      </c>
      <c r="E33" s="209">
        <v>1365034.0</v>
      </c>
      <c r="F33" s="180">
        <v>4668907.0</v>
      </c>
      <c r="G33" s="166">
        <v>5316.364</v>
      </c>
      <c r="H33" s="181">
        <f t="shared" ref="H33:I33" si="137">(F33-F32)/F32</f>
        <v>-0.008791340371</v>
      </c>
      <c r="I33" s="181">
        <f t="shared" si="137"/>
        <v>-0.005733658848</v>
      </c>
      <c r="J33" s="181">
        <f t="shared" si="97"/>
        <v>-0.008570358625</v>
      </c>
      <c r="K33" s="181">
        <f t="shared" si="98"/>
        <v>-0.0002209817455</v>
      </c>
      <c r="L33" s="166">
        <v>1.81746E7</v>
      </c>
      <c r="M33" s="235">
        <f t="shared" si="2"/>
        <v>23099999999</v>
      </c>
      <c r="N33" s="7">
        <f t="shared" si="3"/>
        <v>0.0007867792208</v>
      </c>
      <c r="P33" s="208">
        <v>43108.0</v>
      </c>
      <c r="Q33" s="209">
        <v>7875.0</v>
      </c>
      <c r="R33" s="209">
        <v>7950.0</v>
      </c>
      <c r="S33" s="209">
        <v>7825.0</v>
      </c>
      <c r="T33" s="209">
        <v>7925.0</v>
      </c>
      <c r="U33" s="180">
        <v>6714909.0</v>
      </c>
      <c r="V33" s="166">
        <v>6385.404</v>
      </c>
      <c r="W33" s="181">
        <f t="shared" ref="W33:X33" si="138">(U33-U32)/U32</f>
        <v>0.01277959657</v>
      </c>
      <c r="X33" s="181">
        <f t="shared" si="138"/>
        <v>0.00498383786</v>
      </c>
      <c r="Y33" s="181">
        <f t="shared" si="100"/>
        <v>0.004394817213</v>
      </c>
      <c r="Z33" s="181">
        <f t="shared" si="101"/>
        <v>0.008384779353</v>
      </c>
      <c r="AA33" s="166">
        <v>3.6892E7</v>
      </c>
      <c r="AB33" s="235">
        <v>4.6199999998E10</v>
      </c>
      <c r="AC33" s="7">
        <f t="shared" si="5"/>
        <v>0.0007985281386</v>
      </c>
      <c r="AE33" s="208">
        <v>43473.0</v>
      </c>
      <c r="AF33" s="209">
        <v>7425.0</v>
      </c>
      <c r="AG33" s="209">
        <v>7475.0</v>
      </c>
      <c r="AH33" s="209">
        <v>7350.0</v>
      </c>
      <c r="AI33" s="209">
        <v>7350.0</v>
      </c>
      <c r="AJ33" s="180">
        <v>6553822.0</v>
      </c>
      <c r="AK33" s="166">
        <v>6262.847</v>
      </c>
      <c r="AL33" s="181">
        <f t="shared" ref="AL33:AM33" si="139">(AJ33-AJ32)/AJ32</f>
        <v>-0.01010104977</v>
      </c>
      <c r="AM33" s="181">
        <f t="shared" si="139"/>
        <v>-0.003877227851</v>
      </c>
      <c r="AN33" s="181">
        <f t="shared" si="103"/>
        <v>-0.008618030429</v>
      </c>
      <c r="AO33" s="181">
        <f t="shared" si="104"/>
        <v>-0.001483019339</v>
      </c>
      <c r="AP33" s="166">
        <v>4.00366E7</v>
      </c>
      <c r="AQ33" s="235">
        <v>4.6199999998E10</v>
      </c>
      <c r="AR33" s="7">
        <f t="shared" si="7"/>
        <v>0.0008665930736</v>
      </c>
      <c r="AT33" s="208">
        <v>43838.0</v>
      </c>
      <c r="AU33" s="209">
        <v>7550.0</v>
      </c>
      <c r="AV33" s="209">
        <v>7550.0</v>
      </c>
      <c r="AW33" s="209">
        <v>7375.0</v>
      </c>
      <c r="AX33" s="209">
        <v>7500.0</v>
      </c>
      <c r="AY33" s="180">
        <v>6903849.0</v>
      </c>
      <c r="AZ33" s="166">
        <v>6225.686</v>
      </c>
      <c r="BA33" s="181">
        <f t="shared" ref="BA33:BB33" si="140">(AY33-AY32)/AY32</f>
        <v>2.709441336</v>
      </c>
      <c r="BB33" s="181">
        <f t="shared" si="140"/>
        <v>-0.008545475914</v>
      </c>
      <c r="BC33" s="181">
        <f t="shared" si="106"/>
        <v>0.1074274119</v>
      </c>
      <c r="BD33" s="181">
        <f t="shared" si="107"/>
        <v>2.602013925</v>
      </c>
      <c r="BE33" s="166">
        <v>5.25403E7</v>
      </c>
      <c r="BF33" s="235">
        <v>4.6199999998E10</v>
      </c>
      <c r="BG33" s="166">
        <f t="shared" si="9"/>
        <v>0.001137235931</v>
      </c>
      <c r="BH33" s="200">
        <f t="shared" si="15"/>
        <v>0.6758321357</v>
      </c>
      <c r="BI33" s="215">
        <f t="shared" si="108"/>
        <v>0.5217389406</v>
      </c>
      <c r="BJ33" s="166">
        <f t="shared" si="10"/>
        <v>0.0008972840909</v>
      </c>
    </row>
    <row r="34">
      <c r="A34" s="208">
        <v>42745.0</v>
      </c>
      <c r="B34" s="209">
        <v>1383296.0</v>
      </c>
      <c r="C34" s="209">
        <v>5700.0</v>
      </c>
      <c r="D34" s="209">
        <v>5625.0</v>
      </c>
      <c r="E34" s="209">
        <v>5700.0</v>
      </c>
      <c r="F34" s="180">
        <v>4720668.0</v>
      </c>
      <c r="G34" s="166">
        <v>5309.924</v>
      </c>
      <c r="H34" s="181">
        <f t="shared" ref="H34:I34" si="141">(F34-F33)/F33</f>
        <v>0.01108632063</v>
      </c>
      <c r="I34" s="181">
        <f t="shared" si="141"/>
        <v>-0.001211354226</v>
      </c>
      <c r="J34" s="181">
        <f t="shared" si="97"/>
        <v>-0.001459681297</v>
      </c>
      <c r="K34" s="181">
        <f t="shared" si="98"/>
        <v>0.01254600193</v>
      </c>
      <c r="L34" s="166">
        <v>1.24024E7</v>
      </c>
      <c r="M34" s="235">
        <f t="shared" si="2"/>
        <v>23099999999</v>
      </c>
      <c r="N34" s="7">
        <f t="shared" si="3"/>
        <v>0.0005369004329</v>
      </c>
      <c r="P34" s="208">
        <v>43109.0</v>
      </c>
      <c r="Q34" s="209">
        <v>7975.0</v>
      </c>
      <c r="R34" s="209">
        <v>8000.0</v>
      </c>
      <c r="S34" s="209">
        <v>7775.0</v>
      </c>
      <c r="T34" s="209">
        <v>7900.0</v>
      </c>
      <c r="U34" s="180">
        <v>6693726.0</v>
      </c>
      <c r="V34" s="166">
        <v>6373.144</v>
      </c>
      <c r="W34" s="181">
        <f t="shared" ref="W34:X34" si="142">(U34-U33)/U33</f>
        <v>-0.003154622051</v>
      </c>
      <c r="X34" s="181">
        <f t="shared" si="142"/>
        <v>-0.001920003809</v>
      </c>
      <c r="Y34" s="181">
        <f t="shared" si="100"/>
        <v>-0.0006596923885</v>
      </c>
      <c r="Z34" s="181">
        <f t="shared" si="101"/>
        <v>-0.002494929662</v>
      </c>
      <c r="AA34" s="166">
        <v>3.3676E7</v>
      </c>
      <c r="AB34" s="235">
        <v>4.6199999998E10</v>
      </c>
      <c r="AC34" s="7">
        <f t="shared" si="5"/>
        <v>0.0007289177489</v>
      </c>
      <c r="AE34" s="208">
        <v>43474.0</v>
      </c>
      <c r="AF34" s="209">
        <v>7500.0</v>
      </c>
      <c r="AG34" s="209">
        <v>7575.0</v>
      </c>
      <c r="AH34" s="209">
        <v>7400.0</v>
      </c>
      <c r="AI34" s="209">
        <v>7575.0</v>
      </c>
      <c r="AJ34" s="180">
        <v>6754449.0</v>
      </c>
      <c r="AK34" s="166">
        <v>6272.238</v>
      </c>
      <c r="AL34" s="181">
        <f t="shared" ref="AL34:AM34" si="143">(AJ34-AJ33)/AJ33</f>
        <v>0.03061221376</v>
      </c>
      <c r="AM34" s="181">
        <f t="shared" si="143"/>
        <v>0.001499477793</v>
      </c>
      <c r="AN34" s="181">
        <f t="shared" si="103"/>
        <v>0.00154404002</v>
      </c>
      <c r="AO34" s="181">
        <f t="shared" si="104"/>
        <v>0.02906817374</v>
      </c>
      <c r="AP34" s="166">
        <v>5.24517E7</v>
      </c>
      <c r="AQ34" s="235">
        <v>4.6199999998E10</v>
      </c>
      <c r="AR34" s="7">
        <f t="shared" si="7"/>
        <v>0.001135318182</v>
      </c>
      <c r="AT34" s="208">
        <v>43839.0</v>
      </c>
      <c r="AU34" s="209">
        <v>7550.0</v>
      </c>
      <c r="AV34" s="209">
        <v>7725.0</v>
      </c>
      <c r="AW34" s="209">
        <v>7525.0</v>
      </c>
      <c r="AX34" s="209">
        <v>7700.0</v>
      </c>
      <c r="AY34" s="180">
        <v>7087952.0</v>
      </c>
      <c r="AZ34" s="166">
        <v>6274.493</v>
      </c>
      <c r="BA34" s="181">
        <f t="shared" ref="BA34:BB34" si="144">(AY34-AY33)/AY33</f>
        <v>0.02666671881</v>
      </c>
      <c r="BB34" s="181">
        <f t="shared" si="144"/>
        <v>0.007839617996</v>
      </c>
      <c r="BC34" s="181">
        <f t="shared" si="106"/>
        <v>0.1465530827</v>
      </c>
      <c r="BD34" s="181">
        <f t="shared" si="107"/>
        <v>-0.1198863639</v>
      </c>
      <c r="BE34" s="166">
        <v>3.77935E7</v>
      </c>
      <c r="BF34" s="235">
        <v>4.6199999998E10</v>
      </c>
      <c r="BG34" s="166">
        <f t="shared" si="9"/>
        <v>0.0008180411256</v>
      </c>
      <c r="BH34" s="188">
        <f t="shared" si="15"/>
        <v>0.01630265779</v>
      </c>
      <c r="BI34" s="215">
        <f t="shared" si="108"/>
        <v>-0.01615342358</v>
      </c>
      <c r="BJ34" s="166">
        <f t="shared" si="10"/>
        <v>0.0008047943723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>
        <f t="shared" ref="F37:F47" si="149">A24</f>
        <v>42727</v>
      </c>
      <c r="G37" s="161">
        <f t="shared" ref="G37:J37" si="145">H24</f>
        <v>0.002325504076</v>
      </c>
      <c r="H37" s="161">
        <f t="shared" si="145"/>
        <v>-0.003007414429</v>
      </c>
      <c r="I37" s="161">
        <f t="shared" si="145"/>
        <v>-0.004283729129</v>
      </c>
      <c r="J37" s="161">
        <f t="shared" si="145"/>
        <v>0.006609233205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>
        <f t="shared" ref="U37:U47" si="151">P24</f>
        <v>43094</v>
      </c>
      <c r="V37" s="161">
        <f t="shared" ref="V37:Y37" si="146">W24</f>
        <v>0</v>
      </c>
      <c r="W37" s="161">
        <f t="shared" si="146"/>
        <v>0</v>
      </c>
      <c r="X37" s="161">
        <f t="shared" si="146"/>
        <v>0.000746</v>
      </c>
      <c r="Y37" s="161">
        <f t="shared" si="146"/>
        <v>-0.000746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>
        <f t="shared" ref="AJ37:AJ47" si="153">AE24</f>
        <v>43459</v>
      </c>
      <c r="AK37" s="161">
        <f t="shared" ref="AK37:AN37" si="147">AL24</f>
        <v>0</v>
      </c>
      <c r="AL37" s="161">
        <f t="shared" si="147"/>
        <v>-0.005799536504</v>
      </c>
      <c r="AM37" s="161">
        <f t="shared" si="147"/>
        <v>-0.01225122838</v>
      </c>
      <c r="AN37" s="161">
        <f t="shared" si="147"/>
        <v>0.01225122838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>
        <f t="shared" ref="AY37:AY47" si="155">AT24</f>
        <v>43819</v>
      </c>
      <c r="AZ37" s="161">
        <f t="shared" ref="AZ37:BC37" si="148">BA24</f>
        <v>2.808359966</v>
      </c>
      <c r="BA37" s="161">
        <f t="shared" si="148"/>
        <v>0.005510781721</v>
      </c>
      <c r="BB37" s="161">
        <f t="shared" si="148"/>
        <v>0.1409920965</v>
      </c>
      <c r="BC37" s="161">
        <f t="shared" si="148"/>
        <v>2.667367869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>
        <f t="shared" si="149"/>
        <v>42731</v>
      </c>
      <c r="G38" s="161">
        <f t="shared" ref="G38:J38" si="150">H25</f>
        <v>0.002320108654</v>
      </c>
      <c r="H38" s="161">
        <f t="shared" si="150"/>
        <v>0.01496707046</v>
      </c>
      <c r="I38" s="161">
        <f t="shared" si="150"/>
        <v>0.023978578</v>
      </c>
      <c r="J38" s="161">
        <f t="shared" si="150"/>
        <v>-0.02165846935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>
        <f t="shared" si="151"/>
        <v>43095</v>
      </c>
      <c r="V38" s="161">
        <f t="shared" ref="V38:Y38" si="152">W25</f>
        <v>0</v>
      </c>
      <c r="W38" s="161">
        <f t="shared" si="152"/>
        <v>0.009026182713</v>
      </c>
      <c r="X38" s="161">
        <f t="shared" si="152"/>
        <v>0.00735433915</v>
      </c>
      <c r="Y38" s="161">
        <f t="shared" si="152"/>
        <v>-0.00735433915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>
        <f t="shared" si="153"/>
        <v>43460</v>
      </c>
      <c r="AK38" s="161">
        <f t="shared" ref="AK38:AN38" si="154">AL25</f>
        <v>0</v>
      </c>
      <c r="AL38" s="161">
        <f t="shared" si="154"/>
        <v>0</v>
      </c>
      <c r="AM38" s="161">
        <f t="shared" si="154"/>
        <v>-0.00129</v>
      </c>
      <c r="AN38" s="161">
        <f t="shared" si="154"/>
        <v>0.00129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>
        <f t="shared" si="155"/>
        <v>43822</v>
      </c>
      <c r="AZ38" s="161">
        <f t="shared" ref="AZ38:BC38" si="156">BA25</f>
        <v>0.003246635982</v>
      </c>
      <c r="BA38" s="161">
        <f t="shared" si="156"/>
        <v>0.00342723187</v>
      </c>
      <c r="BB38" s="161">
        <f t="shared" si="156"/>
        <v>0.1360168253</v>
      </c>
      <c r="BC38" s="161">
        <f t="shared" si="156"/>
        <v>-0.1327701893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>
        <f t="shared" si="149"/>
        <v>42732</v>
      </c>
      <c r="G39" s="161">
        <f t="shared" ref="G39:J39" si="157">H26</f>
        <v>0.03240745296</v>
      </c>
      <c r="H39" s="161">
        <f t="shared" si="157"/>
        <v>0.02086850087</v>
      </c>
      <c r="I39" s="161">
        <f t="shared" si="157"/>
        <v>0.03325773343</v>
      </c>
      <c r="J39" s="161">
        <f t="shared" si="157"/>
        <v>-0.0008502804698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>
        <f t="shared" si="151"/>
        <v>43096</v>
      </c>
      <c r="V39" s="161">
        <f t="shared" ref="V39:Y39" si="158">W26</f>
        <v>0.04234530643</v>
      </c>
      <c r="W39" s="161">
        <f t="shared" si="158"/>
        <v>0</v>
      </c>
      <c r="X39" s="161">
        <f t="shared" si="158"/>
        <v>0.000746</v>
      </c>
      <c r="Y39" s="161">
        <f t="shared" si="158"/>
        <v>0.04159930643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>
        <f t="shared" si="153"/>
        <v>43461</v>
      </c>
      <c r="AK39" s="161">
        <f t="shared" ref="AK39:AN39" si="159">AL26</f>
        <v>0.006920443154</v>
      </c>
      <c r="AL39" s="161">
        <f t="shared" si="159"/>
        <v>0.01024715031</v>
      </c>
      <c r="AM39" s="161">
        <f t="shared" si="159"/>
        <v>0.01807729853</v>
      </c>
      <c r="AN39" s="161">
        <f t="shared" si="159"/>
        <v>-0.01115685537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>
        <f t="shared" si="155"/>
        <v>43825</v>
      </c>
      <c r="AZ39" s="161">
        <f t="shared" ref="AZ39:BC39" si="160">BA26</f>
        <v>0.009708810226</v>
      </c>
      <c r="BA39" s="161">
        <f t="shared" si="160"/>
        <v>0.002146082009</v>
      </c>
      <c r="BB39" s="161">
        <f t="shared" si="160"/>
        <v>0.1329575906</v>
      </c>
      <c r="BC39" s="161">
        <f t="shared" si="160"/>
        <v>-0.1232487804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>
        <f t="shared" si="149"/>
        <v>42733</v>
      </c>
      <c r="G40" s="161">
        <f t="shared" ref="G40:J40" si="161">H27</f>
        <v>0.03811662835</v>
      </c>
      <c r="H40" s="161">
        <f t="shared" si="161"/>
        <v>0.01787541667</v>
      </c>
      <c r="I40" s="161">
        <f t="shared" si="161"/>
        <v>0.02855153653</v>
      </c>
      <c r="J40" s="161">
        <f t="shared" si="161"/>
        <v>0.009565091819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>
        <f t="shared" si="151"/>
        <v>43097</v>
      </c>
      <c r="V40" s="161">
        <f t="shared" ref="V40:Y40" si="162">W27</f>
        <v>-0.00625009497</v>
      </c>
      <c r="W40" s="161">
        <f t="shared" si="162"/>
        <v>0.005875423061</v>
      </c>
      <c r="X40" s="161">
        <f t="shared" si="162"/>
        <v>0.005047573486</v>
      </c>
      <c r="Y40" s="161">
        <f t="shared" si="162"/>
        <v>-0.01129766846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>
        <f t="shared" si="153"/>
        <v>43462</v>
      </c>
      <c r="AK40" s="161">
        <f t="shared" ref="AK40:AN40" si="163">AL27</f>
        <v>0.01374575956</v>
      </c>
      <c r="AL40" s="161">
        <f t="shared" si="163"/>
        <v>0.0006227139895</v>
      </c>
      <c r="AM40" s="161">
        <f t="shared" si="163"/>
        <v>-0.000113059351</v>
      </c>
      <c r="AN40" s="161">
        <f t="shared" si="163"/>
        <v>0.01385881891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>
        <f t="shared" si="155"/>
        <v>43826</v>
      </c>
      <c r="AZ40" s="161">
        <f t="shared" ref="AZ40:BC40" si="164">BA27</f>
        <v>-0.006410164453</v>
      </c>
      <c r="BA40" s="161">
        <f t="shared" si="164"/>
        <v>0.001562004753</v>
      </c>
      <c r="BB40" s="161">
        <f t="shared" si="164"/>
        <v>0.131562883</v>
      </c>
      <c r="BC40" s="161">
        <f t="shared" si="164"/>
        <v>-0.1379730475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>
        <f t="shared" si="149"/>
        <v>42734</v>
      </c>
      <c r="G41" s="161">
        <f t="shared" ref="G41:J41" si="165">H28</f>
        <v>0</v>
      </c>
      <c r="H41" s="161">
        <f t="shared" si="165"/>
        <v>-0.00110418239</v>
      </c>
      <c r="I41" s="161">
        <f t="shared" si="165"/>
        <v>-0.00129116891</v>
      </c>
      <c r="J41" s="161">
        <f t="shared" si="165"/>
        <v>0.00129116891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>
        <f t="shared" si="151"/>
        <v>43098</v>
      </c>
      <c r="V41" s="161">
        <f t="shared" ref="V41:Y41" si="166">W28</f>
        <v>0.006289404344</v>
      </c>
      <c r="W41" s="161">
        <f t="shared" si="166"/>
        <v>0.006589752434</v>
      </c>
      <c r="X41" s="161">
        <f t="shared" si="166"/>
        <v>0.00557055545</v>
      </c>
      <c r="Y41" s="161">
        <f t="shared" si="166"/>
        <v>0.0007188488946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>
        <f t="shared" si="153"/>
        <v>43465</v>
      </c>
      <c r="AK41" s="161">
        <f t="shared" ref="AK41:AN41" si="167">AL28</f>
        <v>0</v>
      </c>
      <c r="AL41" s="161">
        <f t="shared" si="167"/>
        <v>0</v>
      </c>
      <c r="AM41" s="161">
        <f t="shared" si="167"/>
        <v>-0.00129</v>
      </c>
      <c r="AN41" s="161">
        <f t="shared" si="167"/>
        <v>0.00129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>
        <f t="shared" si="155"/>
        <v>43829</v>
      </c>
      <c r="AZ41" s="161">
        <f t="shared" ref="AZ41:BC41" si="168">BA28</f>
        <v>-0.009677630068</v>
      </c>
      <c r="BA41" s="161">
        <f t="shared" si="168"/>
        <v>-0.004704301288</v>
      </c>
      <c r="BB41" s="161">
        <f t="shared" si="168"/>
        <v>0.1165996836</v>
      </c>
      <c r="BC41" s="161">
        <f t="shared" si="168"/>
        <v>-0.1262773137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9"/>
        <v>42738</v>
      </c>
      <c r="G42" s="161">
        <f t="shared" ref="G42:J42" si="169">H29</f>
        <v>-0.02375814576</v>
      </c>
      <c r="H42" s="161">
        <f t="shared" si="169"/>
        <v>-0.003915637459</v>
      </c>
      <c r="I42" s="161">
        <f t="shared" si="169"/>
        <v>-0.005711779968</v>
      </c>
      <c r="J42" s="161">
        <f t="shared" si="169"/>
        <v>-0.0180463658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1"/>
        <v>43102</v>
      </c>
      <c r="V42" s="161">
        <f t="shared" ref="V42:Y42" si="170">W29</f>
        <v>-0.01874998986</v>
      </c>
      <c r="W42" s="161">
        <f t="shared" si="170"/>
        <v>-0.002582897055</v>
      </c>
      <c r="X42" s="161">
        <f t="shared" si="170"/>
        <v>-0.001145016421</v>
      </c>
      <c r="Y42" s="161">
        <f t="shared" si="170"/>
        <v>-0.01760497344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3"/>
        <v>43467</v>
      </c>
      <c r="AK42" s="161">
        <f t="shared" ref="AK42:AN42" si="171">AL29</f>
        <v>-0.03415147608</v>
      </c>
      <c r="AL42" s="161">
        <f t="shared" si="171"/>
        <v>-0.002150779611</v>
      </c>
      <c r="AM42" s="161">
        <f t="shared" si="171"/>
        <v>-0.005355012179</v>
      </c>
      <c r="AN42" s="161">
        <f t="shared" si="171"/>
        <v>-0.02879646391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5"/>
        <v>43832</v>
      </c>
      <c r="AZ42" s="161">
        <f t="shared" ref="AZ42:BC42" si="172">BA29</f>
        <v>0.009772201823</v>
      </c>
      <c r="BA42" s="161">
        <f t="shared" si="172"/>
        <v>-0.002533201239</v>
      </c>
      <c r="BB42" s="161">
        <f t="shared" si="172"/>
        <v>0.1217840144</v>
      </c>
      <c r="BC42" s="161">
        <f t="shared" si="172"/>
        <v>-0.1120118125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9"/>
        <v>42739</v>
      </c>
      <c r="G43" s="161">
        <f t="shared" ref="G43:J43" si="173">H30</f>
        <v>0.0044248459</v>
      </c>
      <c r="H43" s="161">
        <f t="shared" si="173"/>
        <v>0.004778646433</v>
      </c>
      <c r="I43" s="161">
        <f t="shared" si="173"/>
        <v>0.00795873817</v>
      </c>
      <c r="J43" s="161">
        <f t="shared" si="173"/>
        <v>-0.00353389227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1"/>
        <v>43103</v>
      </c>
      <c r="V43" s="161">
        <f t="shared" ref="V43:Y43" si="174">W30</f>
        <v>-0.01910842007</v>
      </c>
      <c r="W43" s="161">
        <f t="shared" si="174"/>
        <v>-0.01384377744</v>
      </c>
      <c r="X43" s="161">
        <f t="shared" si="174"/>
        <v>-0.009389444776</v>
      </c>
      <c r="Y43" s="161">
        <f t="shared" si="174"/>
        <v>-0.00971897529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3"/>
        <v>43468</v>
      </c>
      <c r="AK43" s="161">
        <f t="shared" ref="AK43:AN43" si="175">AL30</f>
        <v>0.007281552634</v>
      </c>
      <c r="AL43" s="161">
        <f t="shared" si="175"/>
        <v>0.006444567578</v>
      </c>
      <c r="AM43" s="161">
        <f t="shared" si="175"/>
        <v>0.01089034872</v>
      </c>
      <c r="AN43" s="161">
        <f t="shared" si="175"/>
        <v>-0.003608796091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5"/>
        <v>43833</v>
      </c>
      <c r="AZ43" s="161">
        <f t="shared" ref="AZ43:BC43" si="176">BA30</f>
        <v>-0.003225970139</v>
      </c>
      <c r="BA43" s="161">
        <f t="shared" si="176"/>
        <v>0.006347495162</v>
      </c>
      <c r="BB43" s="161">
        <f t="shared" si="176"/>
        <v>0.1429900694</v>
      </c>
      <c r="BC43" s="161">
        <f t="shared" si="176"/>
        <v>-0.1462160396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9"/>
        <v>42740</v>
      </c>
      <c r="G44" s="161">
        <f t="shared" ref="G44:J44" si="177">H31</f>
        <v>-0.008810493017</v>
      </c>
      <c r="H44" s="161">
        <f t="shared" si="177"/>
        <v>0.004587843883</v>
      </c>
      <c r="I44" s="161">
        <f t="shared" si="177"/>
        <v>0.007658728445</v>
      </c>
      <c r="J44" s="161">
        <f t="shared" si="177"/>
        <v>-0.01646922146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1"/>
        <v>43104</v>
      </c>
      <c r="V44" s="161">
        <f t="shared" ref="V44:Y44" si="178">W31</f>
        <v>0.01623386178</v>
      </c>
      <c r="W44" s="161">
        <f t="shared" si="178"/>
        <v>0.00653317399</v>
      </c>
      <c r="X44" s="161">
        <f t="shared" si="178"/>
        <v>0.005529132673</v>
      </c>
      <c r="Y44" s="161">
        <f t="shared" si="178"/>
        <v>0.01070472911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3"/>
        <v>43469</v>
      </c>
      <c r="AK44" s="161">
        <f t="shared" ref="AK44:AN44" si="179">AL31</f>
        <v>0.0383275196</v>
      </c>
      <c r="AL44" s="161">
        <f t="shared" si="179"/>
        <v>0.008604712097</v>
      </c>
      <c r="AM44" s="161">
        <f t="shared" si="179"/>
        <v>0.01497306075</v>
      </c>
      <c r="AN44" s="161">
        <f t="shared" si="179"/>
        <v>0.02335445885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5"/>
        <v>43836</v>
      </c>
      <c r="AZ44" s="161">
        <f t="shared" ref="AZ44:BC44" si="180">BA31</f>
        <v>-0.738269523</v>
      </c>
      <c r="BA44" s="161">
        <f t="shared" si="180"/>
        <v>-0.01044727686</v>
      </c>
      <c r="BB44" s="161">
        <f t="shared" si="180"/>
        <v>0.1028861356</v>
      </c>
      <c r="BC44" s="161">
        <f t="shared" si="180"/>
        <v>-0.8411556586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9"/>
        <v>42741</v>
      </c>
      <c r="G45" s="161">
        <f t="shared" ref="G45:J45" si="181">H32</f>
        <v>0.01111117074</v>
      </c>
      <c r="H45" s="161">
        <f t="shared" si="181"/>
        <v>0.004040556537</v>
      </c>
      <c r="I45" s="161">
        <f t="shared" si="181"/>
        <v>0.006798197355</v>
      </c>
      <c r="J45" s="161">
        <f t="shared" si="181"/>
        <v>0.004312973384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1"/>
        <v>43105</v>
      </c>
      <c r="V45" s="161">
        <f t="shared" ref="V45:Y45" si="182">W32</f>
        <v>0</v>
      </c>
      <c r="W45" s="161">
        <f t="shared" si="182"/>
        <v>0.009760627279</v>
      </c>
      <c r="X45" s="161">
        <f t="shared" si="182"/>
        <v>0.00789204805</v>
      </c>
      <c r="Y45" s="161">
        <f t="shared" si="182"/>
        <v>-0.00789204805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3"/>
        <v>43472</v>
      </c>
      <c r="AK45" s="161">
        <f t="shared" ref="AK45:AN45" si="183">AL32</f>
        <v>-0.003355717832</v>
      </c>
      <c r="AL45" s="161">
        <f t="shared" si="183"/>
        <v>0.002021502772</v>
      </c>
      <c r="AM45" s="161">
        <f t="shared" si="183"/>
        <v>0.002530676625</v>
      </c>
      <c r="AN45" s="161">
        <f t="shared" si="183"/>
        <v>-0.005886394457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5"/>
        <v>43837</v>
      </c>
      <c r="AZ45" s="161">
        <f t="shared" ref="AZ45:BC45" si="184">BA32</f>
        <v>0</v>
      </c>
      <c r="BA45" s="161">
        <f t="shared" si="184"/>
        <v>0.003506726353</v>
      </c>
      <c r="BB45" s="161">
        <f t="shared" si="184"/>
        <v>0.1362066487</v>
      </c>
      <c r="BC45" s="161">
        <f t="shared" si="184"/>
        <v>-0.1362066487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9"/>
        <v>42744</v>
      </c>
      <c r="G46" s="161">
        <f t="shared" ref="G46:J46" si="185">H33</f>
        <v>-0.008791340371</v>
      </c>
      <c r="H46" s="161">
        <f t="shared" si="185"/>
        <v>-0.005733658848</v>
      </c>
      <c r="I46" s="161">
        <f t="shared" si="185"/>
        <v>-0.008570358625</v>
      </c>
      <c r="J46" s="161">
        <f t="shared" si="185"/>
        <v>-0.0002209817455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1"/>
        <v>43108</v>
      </c>
      <c r="V46" s="161">
        <f t="shared" ref="V46:Y46" si="186">W33</f>
        <v>0.01277959657</v>
      </c>
      <c r="W46" s="161">
        <f t="shared" si="186"/>
        <v>0.00498383786</v>
      </c>
      <c r="X46" s="161">
        <f t="shared" si="186"/>
        <v>0.004394817213</v>
      </c>
      <c r="Y46" s="161">
        <f t="shared" si="186"/>
        <v>0.008384779353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3"/>
        <v>43473</v>
      </c>
      <c r="AK46" s="161">
        <f t="shared" ref="AK46:AN46" si="187">AL33</f>
        <v>-0.01010104977</v>
      </c>
      <c r="AL46" s="161">
        <f t="shared" si="187"/>
        <v>-0.003877227851</v>
      </c>
      <c r="AM46" s="161">
        <f t="shared" si="187"/>
        <v>-0.008618030429</v>
      </c>
      <c r="AN46" s="161">
        <f t="shared" si="187"/>
        <v>-0.001483019339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5"/>
        <v>43838</v>
      </c>
      <c r="AZ46" s="161">
        <f t="shared" ref="AZ46:BC46" si="188">BA33</f>
        <v>2.709441336</v>
      </c>
      <c r="BA46" s="161">
        <f t="shared" si="188"/>
        <v>-0.008545475914</v>
      </c>
      <c r="BB46" s="161">
        <f t="shared" si="188"/>
        <v>0.1074274119</v>
      </c>
      <c r="BC46" s="161">
        <f t="shared" si="188"/>
        <v>2.602013925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9"/>
        <v>42745</v>
      </c>
      <c r="G47" s="161">
        <f t="shared" ref="G47:J47" si="189">H34</f>
        <v>0.01108632063</v>
      </c>
      <c r="H47" s="161">
        <f t="shared" si="189"/>
        <v>-0.001211354226</v>
      </c>
      <c r="I47" s="161">
        <f t="shared" si="189"/>
        <v>-0.001459681297</v>
      </c>
      <c r="J47" s="161">
        <f t="shared" si="189"/>
        <v>0.01254600193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1"/>
        <v>43109</v>
      </c>
      <c r="V47" s="161">
        <f t="shared" ref="V47:Y47" si="190">W34</f>
        <v>-0.003154622051</v>
      </c>
      <c r="W47" s="161">
        <f t="shared" si="190"/>
        <v>-0.001920003809</v>
      </c>
      <c r="X47" s="161">
        <f t="shared" si="190"/>
        <v>-0.0006596923885</v>
      </c>
      <c r="Y47" s="161">
        <f t="shared" si="190"/>
        <v>-0.002494929662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3"/>
        <v>43474</v>
      </c>
      <c r="AK47" s="161">
        <f t="shared" ref="AK47:AN47" si="191">AL34</f>
        <v>0.03061221376</v>
      </c>
      <c r="AL47" s="161">
        <f t="shared" si="191"/>
        <v>0.001499477793</v>
      </c>
      <c r="AM47" s="161">
        <f t="shared" si="191"/>
        <v>0.00154404002</v>
      </c>
      <c r="AN47" s="161">
        <f t="shared" si="191"/>
        <v>0.02906817374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5"/>
        <v>43839</v>
      </c>
      <c r="AZ47" s="161">
        <f t="shared" ref="AZ47:BC47" si="192">BA34</f>
        <v>0.02666671881</v>
      </c>
      <c r="BA47" s="161">
        <f t="shared" si="192"/>
        <v>0.007839617996</v>
      </c>
      <c r="BB47" s="161">
        <f t="shared" si="192"/>
        <v>0.1465530827</v>
      </c>
      <c r="BC47" s="161">
        <f t="shared" si="192"/>
        <v>-0.1198863639</v>
      </c>
      <c r="BD47" s="157"/>
      <c r="BE47" s="157"/>
      <c r="BF47" s="157"/>
      <c r="BG47" s="157"/>
      <c r="BH47" s="157"/>
      <c r="BI47" s="157"/>
      <c r="BJ47" s="157"/>
    </row>
    <row r="48">
      <c r="A48" s="220"/>
      <c r="B48" s="122"/>
      <c r="C48" s="122"/>
      <c r="D48" s="122"/>
      <c r="E48" s="122"/>
      <c r="H48" s="5"/>
      <c r="I48" s="5"/>
      <c r="M48" s="157"/>
      <c r="P48" s="220"/>
      <c r="Q48" s="122"/>
      <c r="R48" s="122"/>
      <c r="S48" s="122"/>
      <c r="T48" s="122"/>
      <c r="W48" s="5"/>
      <c r="X48" s="5"/>
      <c r="AB48" s="157"/>
      <c r="AE48" s="220"/>
      <c r="AF48" s="122"/>
      <c r="AG48" s="122"/>
      <c r="AH48" s="122"/>
      <c r="AI48" s="122"/>
      <c r="AL48" s="5"/>
      <c r="AM48" s="5"/>
      <c r="AQ48" s="157"/>
      <c r="AT48" s="220"/>
      <c r="AU48" s="122"/>
      <c r="AV48" s="122"/>
      <c r="AW48" s="122"/>
      <c r="AX48" s="122"/>
      <c r="BA48" s="5"/>
      <c r="BB48" s="5"/>
      <c r="BF48" s="157"/>
    </row>
    <row r="49">
      <c r="A49" s="220"/>
      <c r="B49" s="122"/>
      <c r="C49" s="122"/>
      <c r="D49" s="122"/>
      <c r="E49" s="122"/>
      <c r="F49" s="1" t="s">
        <v>1320</v>
      </c>
      <c r="H49" s="221"/>
      <c r="I49" s="221"/>
      <c r="J49" s="14"/>
      <c r="K49" s="14"/>
      <c r="L49" s="14"/>
      <c r="M49" s="14"/>
      <c r="N49" s="14"/>
      <c r="P49" s="220"/>
      <c r="Q49" s="122"/>
      <c r="R49" s="122"/>
      <c r="S49" s="122"/>
      <c r="T49" s="122"/>
      <c r="U49" s="1" t="s">
        <v>1320</v>
      </c>
      <c r="W49" s="221"/>
      <c r="X49" s="221"/>
      <c r="Y49" s="14"/>
      <c r="Z49" s="14"/>
      <c r="AA49" s="14"/>
      <c r="AB49" s="14"/>
      <c r="AC49" s="14"/>
      <c r="AE49" s="220"/>
      <c r="AF49" s="122"/>
      <c r="AG49" s="122"/>
      <c r="AH49" s="122"/>
      <c r="AI49" s="122"/>
      <c r="AJ49" s="1" t="s">
        <v>1320</v>
      </c>
      <c r="AL49" s="221"/>
      <c r="AM49" s="221"/>
      <c r="AN49" s="14"/>
      <c r="AO49" s="14"/>
      <c r="AP49" s="14"/>
      <c r="AQ49" s="14"/>
      <c r="AR49" s="14"/>
      <c r="AT49" s="220"/>
      <c r="AU49" s="122"/>
      <c r="AV49" s="122"/>
      <c r="AW49" s="122"/>
      <c r="AX49" s="122"/>
      <c r="AY49" s="1" t="s">
        <v>1320</v>
      </c>
      <c r="BA49" s="221"/>
      <c r="BB49" s="221"/>
      <c r="BC49" s="14"/>
      <c r="BD49" s="14"/>
      <c r="BE49" s="14"/>
      <c r="BF49" s="14"/>
      <c r="BG49" s="14"/>
    </row>
    <row r="50">
      <c r="A50" s="220"/>
      <c r="F50" s="14"/>
      <c r="G50" s="14"/>
      <c r="H50" s="221"/>
      <c r="I50" s="221"/>
      <c r="J50" s="14"/>
      <c r="K50" s="14"/>
      <c r="L50" s="14"/>
      <c r="M50" s="14"/>
      <c r="N50" s="14"/>
      <c r="P50" s="220"/>
      <c r="U50" s="14"/>
      <c r="V50" s="14"/>
      <c r="W50" s="221"/>
      <c r="X50" s="221"/>
      <c r="Y50" s="14"/>
      <c r="Z50" s="14"/>
      <c r="AA50" s="14"/>
      <c r="AB50" s="14"/>
      <c r="AC50" s="14"/>
      <c r="AE50" s="220"/>
      <c r="AJ50" s="14"/>
      <c r="AK50" s="14"/>
      <c r="AL50" s="221"/>
      <c r="AM50" s="221"/>
      <c r="AN50" s="14"/>
      <c r="AO50" s="14"/>
      <c r="AP50" s="14"/>
      <c r="AQ50" s="14"/>
      <c r="AR50" s="14"/>
      <c r="AT50" s="220"/>
      <c r="AY50" s="14"/>
      <c r="AZ50" s="14"/>
      <c r="BA50" s="221"/>
      <c r="BB50" s="221"/>
      <c r="BC50" s="14"/>
      <c r="BD50" s="14"/>
      <c r="BE50" s="14"/>
      <c r="BF50" s="14"/>
      <c r="BG50" s="14"/>
    </row>
    <row r="51">
      <c r="A51" s="220"/>
      <c r="F51" s="164" t="s">
        <v>1321</v>
      </c>
      <c r="G51" s="11"/>
      <c r="H51" s="221"/>
      <c r="I51" s="221"/>
      <c r="J51" s="14"/>
      <c r="K51" s="14"/>
      <c r="L51" s="14"/>
      <c r="M51" s="14"/>
      <c r="N51" s="14"/>
      <c r="P51" s="220"/>
      <c r="U51" s="164" t="s">
        <v>1321</v>
      </c>
      <c r="V51" s="11"/>
      <c r="W51" s="221"/>
      <c r="X51" s="221"/>
      <c r="Y51" s="14"/>
      <c r="Z51" s="14"/>
      <c r="AA51" s="14"/>
      <c r="AB51" s="14"/>
      <c r="AC51" s="14"/>
      <c r="AE51" s="220"/>
      <c r="AJ51" s="164" t="s">
        <v>1321</v>
      </c>
      <c r="AK51" s="11"/>
      <c r="AL51" s="221"/>
      <c r="AM51" s="221"/>
      <c r="AN51" s="14"/>
      <c r="AO51" s="14"/>
      <c r="AP51" s="14"/>
      <c r="AQ51" s="14"/>
      <c r="AR51" s="14"/>
      <c r="AT51" s="220"/>
      <c r="AY51" s="164" t="s">
        <v>1321</v>
      </c>
      <c r="AZ51" s="11"/>
      <c r="BA51" s="221"/>
      <c r="BB51" s="221"/>
      <c r="BC51" s="14"/>
      <c r="BD51" s="14"/>
      <c r="BE51" s="14"/>
      <c r="BF51" s="14"/>
      <c r="BG51" s="14"/>
    </row>
    <row r="52">
      <c r="A52" s="220"/>
      <c r="F52" s="1" t="s">
        <v>1322</v>
      </c>
      <c r="G52" s="166">
        <v>0.712628</v>
      </c>
      <c r="H52" s="221"/>
      <c r="I52" s="221"/>
      <c r="J52" s="14"/>
      <c r="K52" s="14"/>
      <c r="L52" s="14"/>
      <c r="M52" s="14"/>
      <c r="N52" s="14"/>
      <c r="P52" s="220"/>
      <c r="U52" s="1" t="s">
        <v>1322</v>
      </c>
      <c r="V52" s="166">
        <v>0.404274</v>
      </c>
      <c r="W52" s="221"/>
      <c r="X52" s="221"/>
      <c r="Y52" s="14"/>
      <c r="Z52" s="14"/>
      <c r="AA52" s="14"/>
      <c r="AB52" s="14"/>
      <c r="AC52" s="14"/>
      <c r="AE52" s="220"/>
      <c r="AJ52" s="1" t="s">
        <v>1322</v>
      </c>
      <c r="AK52" s="166">
        <v>0.732164</v>
      </c>
      <c r="AL52" s="221"/>
      <c r="AM52" s="221"/>
      <c r="AN52" s="14"/>
      <c r="AO52" s="14"/>
      <c r="AP52" s="14"/>
      <c r="AQ52" s="14"/>
      <c r="AR52" s="14"/>
      <c r="AT52" s="220"/>
      <c r="AY52" s="1" t="s">
        <v>1322</v>
      </c>
      <c r="AZ52" s="166">
        <v>0.022785</v>
      </c>
      <c r="BA52" s="221"/>
      <c r="BB52" s="221"/>
      <c r="BC52" s="14"/>
      <c r="BD52" s="14"/>
      <c r="BE52" s="14"/>
      <c r="BF52" s="14"/>
      <c r="BG52" s="14"/>
    </row>
    <row r="53">
      <c r="A53" s="220"/>
      <c r="F53" s="1" t="s">
        <v>1323</v>
      </c>
      <c r="G53" s="166">
        <v>0.507838</v>
      </c>
      <c r="H53" s="221"/>
      <c r="I53" s="221"/>
      <c r="J53" s="14"/>
      <c r="K53" s="14"/>
      <c r="L53" s="14"/>
      <c r="M53" s="14"/>
      <c r="N53" s="14"/>
      <c r="P53" s="220"/>
      <c r="U53" s="1" t="s">
        <v>1323</v>
      </c>
      <c r="V53" s="166">
        <v>0.163437</v>
      </c>
      <c r="W53" s="221"/>
      <c r="X53" s="221"/>
      <c r="Y53" s="14"/>
      <c r="Z53" s="14"/>
      <c r="AA53" s="14"/>
      <c r="AB53" s="14"/>
      <c r="AC53" s="14"/>
      <c r="AE53" s="220"/>
      <c r="AJ53" s="1" t="s">
        <v>1323</v>
      </c>
      <c r="AK53" s="166">
        <v>0.536064</v>
      </c>
      <c r="AL53" s="221"/>
      <c r="AM53" s="221"/>
      <c r="AN53" s="14"/>
      <c r="AO53" s="14"/>
      <c r="AP53" s="14"/>
      <c r="AQ53" s="14"/>
      <c r="AR53" s="14"/>
      <c r="AT53" s="220"/>
      <c r="AY53" s="1" t="s">
        <v>1323</v>
      </c>
      <c r="AZ53" s="166">
        <v>5.19E-4</v>
      </c>
      <c r="BA53" s="221"/>
      <c r="BB53" s="221"/>
      <c r="BC53" s="14"/>
      <c r="BD53" s="14"/>
      <c r="BE53" s="14"/>
      <c r="BF53" s="14"/>
      <c r="BG53" s="14"/>
    </row>
    <row r="54">
      <c r="A54" s="220"/>
      <c r="F54" s="1" t="s">
        <v>1324</v>
      </c>
      <c r="G54" s="166">
        <v>0.491433</v>
      </c>
      <c r="H54" s="221"/>
      <c r="I54" s="221"/>
      <c r="J54" s="14"/>
      <c r="K54" s="14"/>
      <c r="L54" s="14"/>
      <c r="M54" s="14"/>
      <c r="N54" s="14"/>
      <c r="P54" s="220"/>
      <c r="U54" s="1" t="s">
        <v>1324</v>
      </c>
      <c r="V54" s="166">
        <v>0.135552</v>
      </c>
      <c r="W54" s="221"/>
      <c r="X54" s="221"/>
      <c r="Y54" s="14"/>
      <c r="Z54" s="14"/>
      <c r="AA54" s="14"/>
      <c r="AB54" s="14"/>
      <c r="AC54" s="14"/>
      <c r="AE54" s="220"/>
      <c r="AJ54" s="1" t="s">
        <v>1324</v>
      </c>
      <c r="AK54" s="166">
        <v>0.5206</v>
      </c>
      <c r="AL54" s="221"/>
      <c r="AM54" s="221"/>
      <c r="AN54" s="14"/>
      <c r="AO54" s="14"/>
      <c r="AP54" s="14"/>
      <c r="AQ54" s="14"/>
      <c r="AR54" s="14"/>
      <c r="AT54" s="220"/>
      <c r="AY54" s="1" t="s">
        <v>1324</v>
      </c>
      <c r="AZ54" s="166">
        <v>-0.0328</v>
      </c>
      <c r="BA54" s="221"/>
      <c r="BB54" s="221"/>
      <c r="BC54" s="14"/>
      <c r="BD54" s="14"/>
      <c r="BE54" s="14"/>
      <c r="BF54" s="14"/>
      <c r="BG54" s="14"/>
    </row>
    <row r="55">
      <c r="A55" s="220"/>
      <c r="F55" s="1" t="s">
        <v>1325</v>
      </c>
      <c r="G55" s="166">
        <v>0.013272</v>
      </c>
      <c r="H55" s="221"/>
      <c r="I55" s="221"/>
      <c r="J55" s="14"/>
      <c r="K55" s="14"/>
      <c r="L55" s="14"/>
      <c r="M55" s="14"/>
      <c r="N55" s="14"/>
      <c r="P55" s="220"/>
      <c r="U55" s="1" t="s">
        <v>1325</v>
      </c>
      <c r="V55" s="166">
        <v>0.011</v>
      </c>
      <c r="W55" s="221"/>
      <c r="X55" s="221"/>
      <c r="Y55" s="14"/>
      <c r="Z55" s="14"/>
      <c r="AA55" s="14"/>
      <c r="AB55" s="14"/>
      <c r="AC55" s="14"/>
      <c r="AE55" s="220"/>
      <c r="AJ55" s="1" t="s">
        <v>1325</v>
      </c>
      <c r="AK55" s="166">
        <v>0.012314</v>
      </c>
      <c r="AL55" s="221"/>
      <c r="AM55" s="221"/>
      <c r="AN55" s="14"/>
      <c r="AO55" s="14"/>
      <c r="AP55" s="14"/>
      <c r="AQ55" s="14"/>
      <c r="AR55" s="14"/>
      <c r="AT55" s="220"/>
      <c r="AY55" s="1" t="s">
        <v>1325</v>
      </c>
      <c r="AZ55" s="166">
        <v>0.725012</v>
      </c>
      <c r="BA55" s="221"/>
      <c r="BB55" s="221"/>
      <c r="BC55" s="14"/>
      <c r="BD55" s="14"/>
      <c r="BE55" s="14"/>
      <c r="BF55" s="14"/>
      <c r="BG55" s="14"/>
    </row>
    <row r="56">
      <c r="A56" s="220"/>
      <c r="F56" s="169" t="s">
        <v>1326</v>
      </c>
      <c r="G56" s="168">
        <v>32.0</v>
      </c>
      <c r="H56" s="221"/>
      <c r="I56" s="221"/>
      <c r="J56" s="14"/>
      <c r="K56" s="14"/>
      <c r="L56" s="14"/>
      <c r="M56" s="14"/>
      <c r="N56" s="14"/>
      <c r="P56" s="220"/>
      <c r="U56" s="169" t="s">
        <v>1326</v>
      </c>
      <c r="V56" s="168">
        <v>32.0</v>
      </c>
      <c r="W56" s="221"/>
      <c r="X56" s="221"/>
      <c r="Y56" s="14"/>
      <c r="Z56" s="14"/>
      <c r="AA56" s="14"/>
      <c r="AB56" s="14"/>
      <c r="AC56" s="14"/>
      <c r="AE56" s="220"/>
      <c r="AJ56" s="169" t="s">
        <v>1326</v>
      </c>
      <c r="AK56" s="168">
        <v>32.0</v>
      </c>
      <c r="AL56" s="221"/>
      <c r="AM56" s="221"/>
      <c r="AN56" s="14"/>
      <c r="AO56" s="14"/>
      <c r="AP56" s="14"/>
      <c r="AQ56" s="14"/>
      <c r="AR56" s="14"/>
      <c r="AT56" s="220"/>
      <c r="AY56" s="169" t="s">
        <v>1326</v>
      </c>
      <c r="AZ56" s="168">
        <v>32.0</v>
      </c>
      <c r="BA56" s="221"/>
      <c r="BB56" s="221"/>
      <c r="BC56" s="14"/>
      <c r="BD56" s="14"/>
      <c r="BE56" s="14"/>
      <c r="BF56" s="14"/>
      <c r="BG56" s="14"/>
    </row>
    <row r="57">
      <c r="A57" s="220"/>
      <c r="F57" s="14"/>
      <c r="G57" s="14"/>
      <c r="H57" s="221"/>
      <c r="I57" s="221"/>
      <c r="J57" s="14"/>
      <c r="K57" s="14"/>
      <c r="L57" s="14"/>
      <c r="M57" s="14"/>
      <c r="N57" s="14"/>
      <c r="P57" s="220"/>
      <c r="U57" s="14"/>
      <c r="V57" s="14"/>
      <c r="W57" s="221"/>
      <c r="X57" s="221"/>
      <c r="Y57" s="14"/>
      <c r="Z57" s="14"/>
      <c r="AA57" s="14"/>
      <c r="AB57" s="14"/>
      <c r="AC57" s="14"/>
      <c r="AE57" s="220"/>
      <c r="AJ57" s="14"/>
      <c r="AK57" s="14"/>
      <c r="AL57" s="221"/>
      <c r="AM57" s="221"/>
      <c r="AN57" s="14"/>
      <c r="AO57" s="14"/>
      <c r="AP57" s="14"/>
      <c r="AQ57" s="14"/>
      <c r="AR57" s="14"/>
      <c r="AT57" s="220"/>
      <c r="AY57" s="14"/>
      <c r="AZ57" s="14"/>
      <c r="BA57" s="221"/>
      <c r="BB57" s="221"/>
      <c r="BC57" s="14"/>
      <c r="BD57" s="14"/>
      <c r="BE57" s="14"/>
      <c r="BF57" s="14"/>
      <c r="BG57" s="14"/>
    </row>
    <row r="58">
      <c r="A58" s="220"/>
      <c r="F58" s="1" t="s">
        <v>1327</v>
      </c>
      <c r="G58" s="14"/>
      <c r="H58" s="221"/>
      <c r="I58" s="221"/>
      <c r="J58" s="14"/>
      <c r="K58" s="14"/>
      <c r="L58" s="14"/>
      <c r="M58" s="14"/>
      <c r="N58" s="14"/>
      <c r="P58" s="220"/>
      <c r="U58" s="1" t="s">
        <v>1327</v>
      </c>
      <c r="V58" s="14"/>
      <c r="W58" s="221"/>
      <c r="X58" s="221"/>
      <c r="Y58" s="14"/>
      <c r="Z58" s="14"/>
      <c r="AA58" s="14"/>
      <c r="AB58" s="14"/>
      <c r="AC58" s="14"/>
      <c r="AE58" s="220"/>
      <c r="AJ58" s="1" t="s">
        <v>1327</v>
      </c>
      <c r="AK58" s="14"/>
      <c r="AL58" s="221"/>
      <c r="AM58" s="221"/>
      <c r="AN58" s="14"/>
      <c r="AO58" s="14"/>
      <c r="AP58" s="14"/>
      <c r="AQ58" s="14"/>
      <c r="AR58" s="14"/>
      <c r="AT58" s="220"/>
      <c r="AY58" s="1" t="s">
        <v>1327</v>
      </c>
      <c r="AZ58" s="14"/>
      <c r="BA58" s="221"/>
      <c r="BB58" s="221"/>
      <c r="BC58" s="14"/>
      <c r="BD58" s="14"/>
      <c r="BE58" s="14"/>
      <c r="BF58" s="14"/>
      <c r="BG58" s="14"/>
    </row>
    <row r="59">
      <c r="A59" s="220"/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P59" s="220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E59" s="220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T59" s="220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</row>
    <row r="60">
      <c r="A60" s="220"/>
      <c r="F60" s="1" t="s">
        <v>1332</v>
      </c>
      <c r="G60" s="166">
        <v>1.0</v>
      </c>
      <c r="H60" s="166">
        <v>0.005453</v>
      </c>
      <c r="I60" s="166">
        <v>0.005453</v>
      </c>
      <c r="J60" s="166">
        <v>30.95555</v>
      </c>
      <c r="K60" s="175">
        <v>4.74E-6</v>
      </c>
      <c r="L60" s="14"/>
      <c r="M60" s="14"/>
      <c r="N60" s="14"/>
      <c r="P60" s="220"/>
      <c r="U60" s="1" t="s">
        <v>1332</v>
      </c>
      <c r="V60" s="166">
        <v>1.0</v>
      </c>
      <c r="W60" s="166">
        <v>7.09E-4</v>
      </c>
      <c r="X60" s="166">
        <v>7.09E-4</v>
      </c>
      <c r="Y60" s="166">
        <v>5.861023</v>
      </c>
      <c r="Z60" s="166">
        <v>0.02174</v>
      </c>
      <c r="AA60" s="14"/>
      <c r="AB60" s="14"/>
      <c r="AC60" s="14"/>
      <c r="AE60" s="220"/>
      <c r="AJ60" s="1" t="s">
        <v>1332</v>
      </c>
      <c r="AK60" s="166">
        <v>1.0</v>
      </c>
      <c r="AL60" s="166">
        <v>0.005256</v>
      </c>
      <c r="AM60" s="166">
        <v>0.005256</v>
      </c>
      <c r="AN60" s="166">
        <v>34.66416</v>
      </c>
      <c r="AO60" s="175">
        <v>1.91E-6</v>
      </c>
      <c r="AP60" s="14"/>
      <c r="AQ60" s="14"/>
      <c r="AR60" s="14"/>
      <c r="AT60" s="220"/>
      <c r="AY60" s="1" t="s">
        <v>1332</v>
      </c>
      <c r="AZ60" s="166">
        <v>1.0</v>
      </c>
      <c r="BA60" s="166">
        <v>0.008191</v>
      </c>
      <c r="BB60" s="166">
        <v>0.008191</v>
      </c>
      <c r="BC60" s="166">
        <v>0.015583</v>
      </c>
      <c r="BD60" s="166">
        <v>0.90149</v>
      </c>
      <c r="BE60" s="14"/>
      <c r="BF60" s="14"/>
      <c r="BG60" s="14"/>
    </row>
    <row r="61">
      <c r="A61" s="220"/>
      <c r="F61" s="1" t="s">
        <v>1333</v>
      </c>
      <c r="G61" s="166">
        <v>30.0</v>
      </c>
      <c r="H61" s="166">
        <v>0.005285</v>
      </c>
      <c r="I61" s="166">
        <v>1.76E-4</v>
      </c>
      <c r="J61" s="14"/>
      <c r="K61" s="14"/>
      <c r="L61" s="14"/>
      <c r="M61" s="14"/>
      <c r="N61" s="14"/>
      <c r="P61" s="220"/>
      <c r="U61" s="1" t="s">
        <v>1333</v>
      </c>
      <c r="V61" s="166">
        <v>30.0</v>
      </c>
      <c r="W61" s="166">
        <v>0.00363</v>
      </c>
      <c r="X61" s="166">
        <v>1.21E-4</v>
      </c>
      <c r="Y61" s="14"/>
      <c r="Z61" s="14"/>
      <c r="AA61" s="14"/>
      <c r="AB61" s="14"/>
      <c r="AC61" s="14"/>
      <c r="AE61" s="220"/>
      <c r="AJ61" s="1" t="s">
        <v>1333</v>
      </c>
      <c r="AK61" s="166">
        <v>30.0</v>
      </c>
      <c r="AL61" s="166">
        <v>0.004549</v>
      </c>
      <c r="AM61" s="166">
        <v>1.52E-4</v>
      </c>
      <c r="AN61" s="14"/>
      <c r="AO61" s="14"/>
      <c r="AP61" s="14"/>
      <c r="AQ61" s="14"/>
      <c r="AR61" s="14"/>
      <c r="AT61" s="220"/>
      <c r="AY61" s="1" t="s">
        <v>1333</v>
      </c>
      <c r="AZ61" s="166">
        <v>30.0</v>
      </c>
      <c r="BA61" s="166">
        <v>15.76925</v>
      </c>
      <c r="BB61" s="166">
        <v>0.525642</v>
      </c>
      <c r="BC61" s="14"/>
      <c r="BD61" s="14"/>
      <c r="BE61" s="14"/>
      <c r="BF61" s="14"/>
      <c r="BG61" s="14"/>
    </row>
    <row r="62">
      <c r="A62" s="220"/>
      <c r="F62" s="169" t="s">
        <v>1334</v>
      </c>
      <c r="G62" s="168">
        <v>31.0</v>
      </c>
      <c r="H62" s="168">
        <v>0.010738</v>
      </c>
      <c r="I62" s="222"/>
      <c r="J62" s="173"/>
      <c r="K62" s="173"/>
      <c r="L62" s="14"/>
      <c r="M62" s="14"/>
      <c r="N62" s="14"/>
      <c r="P62" s="220"/>
      <c r="U62" s="169" t="s">
        <v>1334</v>
      </c>
      <c r="V62" s="168">
        <v>31.0</v>
      </c>
      <c r="W62" s="168">
        <v>0.004339</v>
      </c>
      <c r="X62" s="222"/>
      <c r="Y62" s="173"/>
      <c r="Z62" s="173"/>
      <c r="AA62" s="14"/>
      <c r="AB62" s="14"/>
      <c r="AC62" s="14"/>
      <c r="AE62" s="220"/>
      <c r="AJ62" s="169" t="s">
        <v>1334</v>
      </c>
      <c r="AK62" s="168">
        <v>31.0</v>
      </c>
      <c r="AL62" s="168">
        <v>0.009805</v>
      </c>
      <c r="AM62" s="222"/>
      <c r="AN62" s="173"/>
      <c r="AO62" s="173"/>
      <c r="AP62" s="14"/>
      <c r="AQ62" s="14"/>
      <c r="AR62" s="14"/>
      <c r="AT62" s="220"/>
      <c r="AY62" s="169" t="s">
        <v>1334</v>
      </c>
      <c r="AZ62" s="168">
        <v>31.0</v>
      </c>
      <c r="BA62" s="168">
        <v>15.77745</v>
      </c>
      <c r="BB62" s="222"/>
      <c r="BC62" s="173"/>
      <c r="BD62" s="173"/>
      <c r="BE62" s="14"/>
      <c r="BF62" s="14"/>
      <c r="BG62" s="14"/>
    </row>
    <row r="63">
      <c r="A63" s="220"/>
      <c r="F63" s="14"/>
      <c r="G63" s="14"/>
      <c r="H63" s="221"/>
      <c r="I63" s="221"/>
      <c r="J63" s="14"/>
      <c r="K63" s="14"/>
      <c r="L63" s="14"/>
      <c r="M63" s="14"/>
      <c r="N63" s="14"/>
      <c r="P63" s="220"/>
      <c r="U63" s="14"/>
      <c r="V63" s="14"/>
      <c r="W63" s="221"/>
      <c r="X63" s="221"/>
      <c r="Y63" s="14"/>
      <c r="Z63" s="14"/>
      <c r="AA63" s="14"/>
      <c r="AB63" s="14"/>
      <c r="AC63" s="14"/>
      <c r="AE63" s="220"/>
      <c r="AJ63" s="14"/>
      <c r="AK63" s="14"/>
      <c r="AL63" s="221"/>
      <c r="AM63" s="221"/>
      <c r="AN63" s="14"/>
      <c r="AO63" s="14"/>
      <c r="AP63" s="14"/>
      <c r="AQ63" s="14"/>
      <c r="AR63" s="14"/>
      <c r="AT63" s="220"/>
      <c r="AY63" s="14"/>
      <c r="AZ63" s="14"/>
      <c r="BA63" s="221"/>
      <c r="BB63" s="221"/>
      <c r="BC63" s="14"/>
      <c r="BD63" s="14"/>
      <c r="BE63" s="14"/>
      <c r="BF63" s="14"/>
      <c r="BG63" s="14"/>
    </row>
    <row r="64">
      <c r="A64" s="220"/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P64" s="220"/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E64" s="220"/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T64" s="220"/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 t="s">
        <v>1341</v>
      </c>
    </row>
    <row r="65">
      <c r="A65" s="220"/>
      <c r="F65" s="1" t="s">
        <v>1342</v>
      </c>
      <c r="G65" s="166">
        <v>4.45E-4</v>
      </c>
      <c r="H65" s="166">
        <v>0.002354</v>
      </c>
      <c r="I65" s="166">
        <v>0.189205</v>
      </c>
      <c r="J65" s="166">
        <v>0.851206</v>
      </c>
      <c r="K65" s="166">
        <v>-0.00436</v>
      </c>
      <c r="L65" s="166">
        <v>0.005253</v>
      </c>
      <c r="M65" s="166">
        <v>-0.00436</v>
      </c>
      <c r="N65" s="166">
        <v>0.005253</v>
      </c>
      <c r="P65" s="220"/>
      <c r="U65" s="1" t="s">
        <v>1342</v>
      </c>
      <c r="V65" s="166">
        <v>7.46E-4</v>
      </c>
      <c r="W65" s="166">
        <v>0.002003</v>
      </c>
      <c r="X65" s="166">
        <v>0.372638</v>
      </c>
      <c r="Y65" s="166">
        <v>0.712037</v>
      </c>
      <c r="Z65" s="166">
        <v>-0.00334</v>
      </c>
      <c r="AA65" s="166">
        <v>0.004836</v>
      </c>
      <c r="AB65" s="166">
        <v>-0.00334</v>
      </c>
      <c r="AC65" s="166">
        <v>0.004836</v>
      </c>
      <c r="AE65" s="220"/>
      <c r="AJ65" s="1" t="s">
        <v>1342</v>
      </c>
      <c r="AK65" s="166">
        <v>-0.00129</v>
      </c>
      <c r="AL65" s="166">
        <v>0.002221</v>
      </c>
      <c r="AM65" s="166">
        <v>-0.57933</v>
      </c>
      <c r="AN65" s="166">
        <v>0.56669</v>
      </c>
      <c r="AO65" s="166">
        <v>-0.00582</v>
      </c>
      <c r="AP65" s="166">
        <v>0.003249</v>
      </c>
      <c r="AQ65" s="166">
        <v>-0.00582</v>
      </c>
      <c r="AR65" s="166">
        <v>0.003249</v>
      </c>
      <c r="AT65" s="220"/>
      <c r="AY65" s="1" t="s">
        <v>1342</v>
      </c>
      <c r="AZ65" s="166">
        <v>0.127833</v>
      </c>
      <c r="BA65" s="166">
        <v>0.128722</v>
      </c>
      <c r="BB65" s="166">
        <v>0.993094</v>
      </c>
      <c r="BC65" s="166">
        <v>0.328607</v>
      </c>
      <c r="BD65" s="166">
        <v>-0.13505</v>
      </c>
      <c r="BE65" s="166">
        <v>0.390717</v>
      </c>
      <c r="BF65" s="166">
        <v>-0.13505</v>
      </c>
      <c r="BG65" s="166">
        <v>0.390717</v>
      </c>
    </row>
    <row r="66">
      <c r="A66" s="220"/>
      <c r="F66" s="169" t="s">
        <v>1343</v>
      </c>
      <c r="G66" s="168">
        <v>1.572357</v>
      </c>
      <c r="H66" s="168">
        <v>0.282606</v>
      </c>
      <c r="I66" s="168">
        <v>5.563772</v>
      </c>
      <c r="J66" s="203">
        <v>4.74E-6</v>
      </c>
      <c r="K66" s="168">
        <v>0.995198</v>
      </c>
      <c r="L66" s="168">
        <v>2.149516</v>
      </c>
      <c r="M66" s="168">
        <v>0.995198</v>
      </c>
      <c r="N66" s="168">
        <v>2.149516</v>
      </c>
      <c r="P66" s="220"/>
      <c r="U66" s="169" t="s">
        <v>1343</v>
      </c>
      <c r="V66" s="168">
        <v>0.73213</v>
      </c>
      <c r="W66" s="168">
        <v>0.302414</v>
      </c>
      <c r="X66" s="168">
        <v>2.420955</v>
      </c>
      <c r="Y66" s="168">
        <v>0.02174</v>
      </c>
      <c r="Z66" s="168">
        <v>0.114519</v>
      </c>
      <c r="AA66" s="168">
        <v>1.349741</v>
      </c>
      <c r="AB66" s="168">
        <v>0.114519</v>
      </c>
      <c r="AC66" s="168">
        <v>1.349741</v>
      </c>
      <c r="AE66" s="220"/>
      <c r="AJ66" s="169" t="s">
        <v>1343</v>
      </c>
      <c r="AK66" s="168">
        <v>1.890018</v>
      </c>
      <c r="AL66" s="168">
        <v>0.321015</v>
      </c>
      <c r="AM66" s="168">
        <v>5.887628</v>
      </c>
      <c r="AN66" s="203">
        <v>1.91E-6</v>
      </c>
      <c r="AO66" s="168">
        <v>1.234417</v>
      </c>
      <c r="AP66" s="168">
        <v>2.545618</v>
      </c>
      <c r="AQ66" s="168">
        <v>1.234417</v>
      </c>
      <c r="AR66" s="168">
        <v>2.545618</v>
      </c>
      <c r="AT66" s="220"/>
      <c r="AY66" s="169" t="s">
        <v>1343</v>
      </c>
      <c r="AZ66" s="168">
        <v>2.387882</v>
      </c>
      <c r="BA66" s="168">
        <v>19.12886</v>
      </c>
      <c r="BB66" s="168">
        <v>0.124831</v>
      </c>
      <c r="BC66" s="168">
        <v>0.90149</v>
      </c>
      <c r="BD66" s="168">
        <v>-36.6785</v>
      </c>
      <c r="BE66" s="168">
        <v>41.45423</v>
      </c>
      <c r="BF66" s="168">
        <v>-36.6785</v>
      </c>
      <c r="BG66" s="168">
        <v>41.45423</v>
      </c>
    </row>
    <row r="67">
      <c r="A67" s="220"/>
      <c r="F67" s="14"/>
      <c r="G67" s="14"/>
      <c r="H67" s="221"/>
      <c r="I67" s="221"/>
      <c r="J67" s="14"/>
      <c r="K67" s="14"/>
      <c r="L67" s="14"/>
      <c r="M67" s="14"/>
      <c r="N67" s="14"/>
      <c r="P67" s="220"/>
      <c r="U67" s="14"/>
      <c r="V67" s="14"/>
      <c r="W67" s="221"/>
      <c r="X67" s="221"/>
      <c r="Y67" s="14"/>
      <c r="Z67" s="14"/>
      <c r="AA67" s="14"/>
      <c r="AB67" s="14"/>
      <c r="AC67" s="14"/>
      <c r="AE67" s="220"/>
      <c r="AJ67" s="14"/>
      <c r="AK67" s="14"/>
      <c r="AL67" s="221"/>
      <c r="AM67" s="221"/>
      <c r="AN67" s="14"/>
      <c r="AO67" s="14"/>
      <c r="AP67" s="14"/>
      <c r="AQ67" s="14"/>
      <c r="AR67" s="14"/>
      <c r="AT67" s="220"/>
      <c r="AY67" s="14"/>
      <c r="AZ67" s="14"/>
      <c r="BA67" s="221"/>
      <c r="BB67" s="221"/>
      <c r="BC67" s="14"/>
      <c r="BD67" s="14"/>
      <c r="BE67" s="14"/>
      <c r="BF67" s="14"/>
      <c r="BG67" s="14"/>
    </row>
    <row r="68">
      <c r="A68" s="220"/>
      <c r="F68" s="14"/>
      <c r="G68" s="14"/>
      <c r="H68" s="221"/>
      <c r="I68" s="221"/>
      <c r="J68" s="14"/>
      <c r="K68" s="14"/>
      <c r="L68" s="14"/>
      <c r="M68" s="14"/>
      <c r="N68" s="14"/>
      <c r="P68" s="220"/>
      <c r="U68" s="14"/>
      <c r="V68" s="14"/>
      <c r="W68" s="221"/>
      <c r="X68" s="221"/>
      <c r="Y68" s="14"/>
      <c r="Z68" s="14"/>
      <c r="AA68" s="14"/>
      <c r="AB68" s="14"/>
      <c r="AC68" s="14"/>
      <c r="AE68" s="220"/>
      <c r="AJ68" s="14"/>
      <c r="AK68" s="14"/>
      <c r="AL68" s="221"/>
      <c r="AM68" s="221"/>
      <c r="AN68" s="14"/>
      <c r="AO68" s="14"/>
      <c r="AP68" s="14"/>
      <c r="AQ68" s="14"/>
      <c r="AR68" s="14"/>
      <c r="AT68" s="220"/>
      <c r="AY68" s="14"/>
      <c r="AZ68" s="14"/>
      <c r="BA68" s="221"/>
      <c r="BB68" s="221"/>
      <c r="BC68" s="14"/>
      <c r="BD68" s="14"/>
      <c r="BE68" s="14"/>
      <c r="BF68" s="14"/>
      <c r="BG68" s="14"/>
    </row>
    <row r="69">
      <c r="A69" s="220"/>
      <c r="F69" s="14"/>
      <c r="G69" s="14"/>
      <c r="H69" s="221"/>
      <c r="I69" s="221"/>
      <c r="J69" s="14"/>
      <c r="K69" s="14"/>
      <c r="L69" s="14"/>
      <c r="M69" s="14"/>
      <c r="N69" s="14"/>
      <c r="P69" s="220"/>
      <c r="U69" s="14"/>
      <c r="V69" s="14"/>
      <c r="W69" s="221"/>
      <c r="X69" s="221"/>
      <c r="Y69" s="14"/>
      <c r="Z69" s="14"/>
      <c r="AA69" s="14"/>
      <c r="AB69" s="14"/>
      <c r="AC69" s="14"/>
      <c r="AE69" s="220"/>
      <c r="AJ69" s="14"/>
      <c r="AK69" s="14"/>
      <c r="AL69" s="221"/>
      <c r="AM69" s="221"/>
      <c r="AN69" s="14"/>
      <c r="AO69" s="14"/>
      <c r="AP69" s="14"/>
      <c r="AQ69" s="14"/>
      <c r="AR69" s="14"/>
      <c r="AT69" s="220"/>
      <c r="AY69" s="14"/>
      <c r="AZ69" s="14"/>
      <c r="BA69" s="221"/>
      <c r="BB69" s="221"/>
      <c r="BC69" s="14"/>
      <c r="BD69" s="14"/>
      <c r="BE69" s="14"/>
      <c r="BF69" s="14"/>
      <c r="BG69" s="14"/>
    </row>
    <row r="70">
      <c r="A70" s="220"/>
      <c r="H70" s="5"/>
      <c r="I70" s="5"/>
      <c r="M70" s="157"/>
      <c r="P70" s="220"/>
      <c r="W70" s="5"/>
      <c r="X70" s="5"/>
      <c r="AB70" s="157"/>
      <c r="AE70" s="220"/>
      <c r="AL70" s="5"/>
      <c r="AM70" s="5"/>
      <c r="AQ70" s="157"/>
      <c r="AT70" s="220"/>
      <c r="BA70" s="5"/>
      <c r="BB70" s="5"/>
      <c r="BF70" s="157"/>
    </row>
    <row r="71">
      <c r="A71" s="220"/>
      <c r="H71" s="5"/>
      <c r="I71" s="5"/>
      <c r="M71" s="157"/>
      <c r="P71" s="220"/>
      <c r="W71" s="5"/>
      <c r="X71" s="5"/>
      <c r="AB71" s="157"/>
      <c r="AE71" s="220"/>
      <c r="AL71" s="5"/>
      <c r="AM71" s="5"/>
      <c r="AQ71" s="157"/>
      <c r="AT71" s="220"/>
      <c r="BA71" s="5"/>
      <c r="BB71" s="5"/>
      <c r="BF71" s="157"/>
    </row>
    <row r="72">
      <c r="A72" s="220"/>
      <c r="H72" s="5"/>
      <c r="I72" s="5"/>
      <c r="M72" s="157"/>
      <c r="P72" s="220"/>
      <c r="W72" s="5"/>
      <c r="X72" s="5"/>
      <c r="AB72" s="157"/>
      <c r="AE72" s="220"/>
      <c r="AL72" s="5"/>
      <c r="AM72" s="5"/>
      <c r="AQ72" s="157"/>
      <c r="AT72" s="220"/>
      <c r="BA72" s="5"/>
      <c r="BB72" s="5"/>
      <c r="BF72" s="157"/>
    </row>
    <row r="73">
      <c r="A73" s="220"/>
      <c r="H73" s="5"/>
      <c r="I73" s="5"/>
      <c r="M73" s="157"/>
      <c r="P73" s="220"/>
      <c r="W73" s="5"/>
      <c r="X73" s="5"/>
      <c r="AB73" s="157"/>
      <c r="AE73" s="220"/>
      <c r="AL73" s="5"/>
      <c r="AM73" s="5"/>
      <c r="AQ73" s="157"/>
      <c r="AT73" s="220"/>
      <c r="BA73" s="5"/>
      <c r="BB73" s="5"/>
      <c r="BF73" s="157"/>
    </row>
    <row r="74">
      <c r="A74" s="220"/>
      <c r="H74" s="5"/>
      <c r="I74" s="5"/>
      <c r="M74" s="157"/>
      <c r="P74" s="220"/>
      <c r="W74" s="5"/>
      <c r="X74" s="5"/>
      <c r="AB74" s="157"/>
      <c r="AE74" s="220"/>
      <c r="AL74" s="5"/>
      <c r="AM74" s="5"/>
      <c r="AQ74" s="157"/>
      <c r="AT74" s="220"/>
      <c r="BA74" s="5"/>
      <c r="BB74" s="5"/>
      <c r="BF74" s="157"/>
    </row>
    <row r="75">
      <c r="A75" s="220"/>
      <c r="H75" s="5"/>
      <c r="I75" s="5"/>
      <c r="M75" s="157"/>
      <c r="P75" s="220"/>
      <c r="W75" s="5"/>
      <c r="X75" s="5"/>
      <c r="AB75" s="157"/>
      <c r="AE75" s="220"/>
      <c r="AL75" s="5"/>
      <c r="AM75" s="5"/>
      <c r="AQ75" s="157"/>
      <c r="AT75" s="220"/>
      <c r="BA75" s="5"/>
      <c r="BB75" s="5"/>
      <c r="BF75" s="157"/>
    </row>
    <row r="76">
      <c r="A76" s="220"/>
      <c r="H76" s="5"/>
      <c r="I76" s="5"/>
      <c r="M76" s="157"/>
      <c r="P76" s="220"/>
      <c r="W76" s="5"/>
      <c r="X76" s="5"/>
      <c r="AB76" s="157"/>
      <c r="AE76" s="220"/>
      <c r="AL76" s="5"/>
      <c r="AM76" s="5"/>
      <c r="AQ76" s="157"/>
      <c r="AT76" s="220"/>
      <c r="BA76" s="5"/>
      <c r="BB76" s="5"/>
      <c r="BF76" s="157"/>
    </row>
    <row r="77">
      <c r="A77" s="220"/>
      <c r="H77" s="5"/>
      <c r="I77" s="5"/>
      <c r="M77" s="157"/>
      <c r="P77" s="220"/>
      <c r="W77" s="5"/>
      <c r="X77" s="5"/>
      <c r="AB77" s="157"/>
      <c r="AE77" s="220"/>
      <c r="AL77" s="5"/>
      <c r="AM77" s="5"/>
      <c r="AQ77" s="157"/>
      <c r="AT77" s="220"/>
      <c r="BA77" s="5"/>
      <c r="BB77" s="5"/>
      <c r="BF77" s="157"/>
    </row>
    <row r="78">
      <c r="A78" s="220"/>
      <c r="H78" s="5"/>
      <c r="I78" s="5"/>
      <c r="M78" s="157"/>
      <c r="P78" s="220"/>
      <c r="W78" s="5"/>
      <c r="X78" s="5"/>
      <c r="AB78" s="157"/>
      <c r="AE78" s="220"/>
      <c r="AL78" s="5"/>
      <c r="AM78" s="5"/>
      <c r="AQ78" s="157"/>
      <c r="AT78" s="220"/>
      <c r="BA78" s="5"/>
      <c r="BB78" s="5"/>
      <c r="BF78" s="157"/>
    </row>
    <row r="79">
      <c r="A79" s="220"/>
      <c r="H79" s="5"/>
      <c r="I79" s="5"/>
      <c r="M79" s="157"/>
      <c r="P79" s="220"/>
      <c r="W79" s="5"/>
      <c r="X79" s="5"/>
      <c r="AB79" s="157"/>
      <c r="AE79" s="220"/>
      <c r="AL79" s="5"/>
      <c r="AM79" s="5"/>
      <c r="AQ79" s="157"/>
      <c r="AT79" s="220"/>
      <c r="BA79" s="5"/>
      <c r="BB79" s="5"/>
      <c r="BF79" s="157"/>
    </row>
    <row r="80">
      <c r="A80" s="220"/>
      <c r="H80" s="5"/>
      <c r="I80" s="5"/>
      <c r="M80" s="157"/>
      <c r="P80" s="220"/>
      <c r="W80" s="5"/>
      <c r="X80" s="5"/>
      <c r="AB80" s="157"/>
      <c r="AE80" s="220"/>
      <c r="AL80" s="5"/>
      <c r="AM80" s="5"/>
      <c r="AQ80" s="157"/>
      <c r="AT80" s="220"/>
      <c r="BA80" s="5"/>
      <c r="BB80" s="5"/>
      <c r="BF80" s="157"/>
    </row>
    <row r="81">
      <c r="A81" s="220"/>
      <c r="H81" s="5"/>
      <c r="I81" s="5"/>
      <c r="M81" s="157"/>
      <c r="P81" s="220"/>
      <c r="W81" s="5"/>
      <c r="X81" s="5"/>
      <c r="AB81" s="157"/>
      <c r="AE81" s="220"/>
      <c r="AL81" s="5"/>
      <c r="AM81" s="5"/>
      <c r="AQ81" s="157"/>
      <c r="AT81" s="220"/>
      <c r="BA81" s="5"/>
      <c r="BB81" s="5"/>
      <c r="BF81" s="157"/>
    </row>
    <row r="82">
      <c r="A82" s="220"/>
      <c r="H82" s="5"/>
      <c r="I82" s="5"/>
      <c r="M82" s="157"/>
      <c r="P82" s="220"/>
      <c r="W82" s="5"/>
      <c r="X82" s="5"/>
      <c r="AB82" s="157"/>
      <c r="AE82" s="220"/>
      <c r="AL82" s="5"/>
      <c r="AM82" s="5"/>
      <c r="AQ82" s="157"/>
      <c r="AT82" s="220"/>
      <c r="BA82" s="5"/>
      <c r="BB82" s="5"/>
      <c r="BF82" s="157"/>
    </row>
    <row r="83">
      <c r="A83" s="220"/>
      <c r="H83" s="5"/>
      <c r="I83" s="5"/>
      <c r="M83" s="157"/>
      <c r="P83" s="220"/>
      <c r="W83" s="5"/>
      <c r="X83" s="5"/>
      <c r="AB83" s="157"/>
      <c r="AE83" s="220"/>
      <c r="AL83" s="5"/>
      <c r="AM83" s="5"/>
      <c r="AQ83" s="157"/>
      <c r="AT83" s="220"/>
      <c r="BA83" s="5"/>
      <c r="BB83" s="5"/>
      <c r="BF83" s="157"/>
    </row>
    <row r="84">
      <c r="A84" s="220"/>
      <c r="H84" s="5"/>
      <c r="I84" s="5"/>
      <c r="M84" s="157"/>
      <c r="P84" s="220"/>
      <c r="W84" s="5"/>
      <c r="X84" s="5"/>
      <c r="AB84" s="157"/>
      <c r="AE84" s="220"/>
      <c r="AL84" s="5"/>
      <c r="AM84" s="5"/>
      <c r="AQ84" s="157"/>
      <c r="AT84" s="220"/>
      <c r="BA84" s="5"/>
      <c r="BB84" s="5"/>
      <c r="BF84" s="157"/>
    </row>
    <row r="85">
      <c r="A85" s="220"/>
      <c r="H85" s="5"/>
      <c r="I85" s="5"/>
      <c r="M85" s="157"/>
      <c r="P85" s="220"/>
      <c r="W85" s="5"/>
      <c r="X85" s="5"/>
      <c r="AB85" s="157"/>
      <c r="AE85" s="220"/>
      <c r="AL85" s="5"/>
      <c r="AM85" s="5"/>
      <c r="AQ85" s="157"/>
      <c r="AT85" s="220"/>
      <c r="BA85" s="5"/>
      <c r="BB85" s="5"/>
      <c r="BF85" s="157"/>
    </row>
    <row r="86">
      <c r="A86" s="220"/>
      <c r="H86" s="5"/>
      <c r="I86" s="5"/>
      <c r="M86" s="157"/>
      <c r="P86" s="220"/>
      <c r="W86" s="5"/>
      <c r="X86" s="5"/>
      <c r="AB86" s="157"/>
      <c r="AE86" s="220"/>
      <c r="AL86" s="5"/>
      <c r="AM86" s="5"/>
      <c r="AQ86" s="157"/>
      <c r="AT86" s="220"/>
      <c r="BA86" s="5"/>
      <c r="BB86" s="5"/>
      <c r="BF86" s="157"/>
    </row>
    <row r="87">
      <c r="A87" s="220"/>
      <c r="H87" s="5"/>
      <c r="I87" s="5"/>
      <c r="M87" s="157"/>
      <c r="P87" s="220"/>
      <c r="W87" s="5"/>
      <c r="X87" s="5"/>
      <c r="AB87" s="157"/>
      <c r="AE87" s="220"/>
      <c r="AL87" s="5"/>
      <c r="AM87" s="5"/>
      <c r="AQ87" s="157"/>
      <c r="AT87" s="220"/>
      <c r="BA87" s="5"/>
      <c r="BB87" s="5"/>
      <c r="BF87" s="157"/>
    </row>
    <row r="88">
      <c r="A88" s="220"/>
      <c r="H88" s="5"/>
      <c r="I88" s="5"/>
      <c r="M88" s="157"/>
      <c r="P88" s="220"/>
      <c r="W88" s="5"/>
      <c r="X88" s="5"/>
      <c r="AB88" s="157"/>
      <c r="AE88" s="220"/>
      <c r="AL88" s="5"/>
      <c r="AM88" s="5"/>
      <c r="AQ88" s="157"/>
      <c r="AT88" s="220"/>
      <c r="BA88" s="5"/>
      <c r="BB88" s="5"/>
      <c r="BF88" s="157"/>
    </row>
    <row r="89">
      <c r="A89" s="220"/>
      <c r="H89" s="5"/>
      <c r="I89" s="5"/>
      <c r="M89" s="157"/>
      <c r="P89" s="220"/>
      <c r="W89" s="5"/>
      <c r="X89" s="5"/>
      <c r="AB89" s="157"/>
      <c r="AE89" s="220"/>
      <c r="AL89" s="5"/>
      <c r="AM89" s="5"/>
      <c r="AQ89" s="157"/>
      <c r="AT89" s="220"/>
      <c r="BA89" s="5"/>
      <c r="BB89" s="5"/>
      <c r="BF89" s="157"/>
    </row>
    <row r="90">
      <c r="A90" s="220"/>
      <c r="H90" s="5"/>
      <c r="I90" s="5"/>
      <c r="M90" s="157"/>
      <c r="P90" s="220"/>
      <c r="W90" s="5"/>
      <c r="X90" s="5"/>
      <c r="AB90" s="157"/>
      <c r="AE90" s="220"/>
      <c r="AL90" s="5"/>
      <c r="AM90" s="5"/>
      <c r="AQ90" s="157"/>
      <c r="AT90" s="220"/>
      <c r="BA90" s="5"/>
      <c r="BB90" s="5"/>
      <c r="BF90" s="157"/>
    </row>
    <row r="91">
      <c r="A91" s="220"/>
      <c r="H91" s="5"/>
      <c r="I91" s="5"/>
      <c r="M91" s="157"/>
      <c r="P91" s="220"/>
      <c r="W91" s="5"/>
      <c r="X91" s="5"/>
      <c r="AB91" s="157"/>
      <c r="AE91" s="220"/>
      <c r="AL91" s="5"/>
      <c r="AM91" s="5"/>
      <c r="AQ91" s="157"/>
      <c r="AT91" s="220"/>
      <c r="BA91" s="5"/>
      <c r="BB91" s="5"/>
      <c r="BF91" s="157"/>
    </row>
    <row r="92">
      <c r="A92" s="220"/>
      <c r="H92" s="5"/>
      <c r="I92" s="5"/>
      <c r="M92" s="157"/>
      <c r="P92" s="220"/>
      <c r="W92" s="5"/>
      <c r="X92" s="5"/>
      <c r="AB92" s="157"/>
      <c r="AE92" s="220"/>
      <c r="AL92" s="5"/>
      <c r="AM92" s="5"/>
      <c r="AQ92" s="157"/>
      <c r="AT92" s="220"/>
      <c r="BA92" s="5"/>
      <c r="BB92" s="5"/>
      <c r="BF92" s="157"/>
    </row>
    <row r="93">
      <c r="A93" s="220"/>
      <c r="H93" s="5"/>
      <c r="I93" s="5"/>
      <c r="M93" s="157"/>
      <c r="P93" s="220"/>
      <c r="W93" s="5"/>
      <c r="X93" s="5"/>
      <c r="AB93" s="157"/>
      <c r="AE93" s="220"/>
      <c r="AL93" s="5"/>
      <c r="AM93" s="5"/>
      <c r="AQ93" s="157"/>
      <c r="AT93" s="220"/>
      <c r="BA93" s="5"/>
      <c r="BB93" s="5"/>
      <c r="BF93" s="157"/>
    </row>
    <row r="94">
      <c r="A94" s="220"/>
      <c r="H94" s="5"/>
      <c r="I94" s="5"/>
      <c r="M94" s="157"/>
      <c r="P94" s="220"/>
      <c r="W94" s="5"/>
      <c r="X94" s="5"/>
      <c r="AB94" s="157"/>
      <c r="AE94" s="220"/>
      <c r="AL94" s="5"/>
      <c r="AM94" s="5"/>
      <c r="AQ94" s="157"/>
      <c r="AT94" s="220"/>
      <c r="BA94" s="5"/>
      <c r="BB94" s="5"/>
      <c r="BF94" s="157"/>
    </row>
    <row r="95">
      <c r="A95" s="220"/>
      <c r="H95" s="5"/>
      <c r="I95" s="5"/>
      <c r="M95" s="157"/>
      <c r="P95" s="220"/>
      <c r="W95" s="5"/>
      <c r="X95" s="5"/>
      <c r="AB95" s="157"/>
      <c r="AE95" s="220"/>
      <c r="AL95" s="5"/>
      <c r="AM95" s="5"/>
      <c r="AQ95" s="157"/>
      <c r="AT95" s="220"/>
      <c r="BA95" s="5"/>
      <c r="BB95" s="5"/>
      <c r="BF95" s="157"/>
    </row>
    <row r="96">
      <c r="A96" s="220"/>
      <c r="H96" s="5"/>
      <c r="I96" s="5"/>
      <c r="M96" s="157"/>
      <c r="P96" s="220"/>
      <c r="W96" s="5"/>
      <c r="X96" s="5"/>
      <c r="AB96" s="157"/>
      <c r="AE96" s="220"/>
      <c r="AL96" s="5"/>
      <c r="AM96" s="5"/>
      <c r="AQ96" s="157"/>
      <c r="AT96" s="220"/>
      <c r="BA96" s="5"/>
      <c r="BB96" s="5"/>
      <c r="BF96" s="157"/>
    </row>
    <row r="97">
      <c r="A97" s="220"/>
      <c r="H97" s="5"/>
      <c r="I97" s="5"/>
      <c r="M97" s="157"/>
      <c r="P97" s="220"/>
      <c r="W97" s="5"/>
      <c r="X97" s="5"/>
      <c r="AB97" s="157"/>
      <c r="AE97" s="220"/>
      <c r="AL97" s="5"/>
      <c r="AM97" s="5"/>
      <c r="AQ97" s="157"/>
      <c r="AT97" s="220"/>
      <c r="BA97" s="5"/>
      <c r="BB97" s="5"/>
      <c r="BF97" s="157"/>
    </row>
    <row r="98">
      <c r="A98" s="220"/>
      <c r="H98" s="5"/>
      <c r="I98" s="5"/>
      <c r="M98" s="157"/>
      <c r="P98" s="220"/>
      <c r="W98" s="5"/>
      <c r="X98" s="5"/>
      <c r="AB98" s="157"/>
      <c r="AE98" s="220"/>
      <c r="AL98" s="5"/>
      <c r="AM98" s="5"/>
      <c r="AQ98" s="157"/>
      <c r="AT98" s="220"/>
      <c r="BA98" s="5"/>
      <c r="BB98" s="5"/>
      <c r="BF98" s="157"/>
    </row>
    <row r="99">
      <c r="A99" s="220"/>
      <c r="H99" s="5"/>
      <c r="I99" s="5"/>
      <c r="M99" s="157"/>
      <c r="P99" s="220"/>
      <c r="W99" s="5"/>
      <c r="X99" s="5"/>
      <c r="AB99" s="157"/>
      <c r="AE99" s="220"/>
      <c r="AL99" s="5"/>
      <c r="AM99" s="5"/>
      <c r="AQ99" s="157"/>
      <c r="AT99" s="220"/>
      <c r="BA99" s="5"/>
      <c r="BB99" s="5"/>
      <c r="BF99" s="157"/>
    </row>
    <row r="100">
      <c r="A100" s="220"/>
      <c r="H100" s="5"/>
      <c r="I100" s="5"/>
      <c r="M100" s="157"/>
      <c r="P100" s="220"/>
      <c r="W100" s="5"/>
      <c r="X100" s="5"/>
      <c r="AB100" s="157"/>
      <c r="AE100" s="220"/>
      <c r="AL100" s="5"/>
      <c r="AM100" s="5"/>
      <c r="AQ100" s="157"/>
      <c r="AT100" s="220"/>
      <c r="BA100" s="5"/>
      <c r="BB100" s="5"/>
      <c r="BF100" s="157"/>
    </row>
    <row r="101">
      <c r="A101" s="220"/>
      <c r="H101" s="5"/>
      <c r="I101" s="5"/>
      <c r="M101" s="157"/>
      <c r="P101" s="220"/>
      <c r="W101" s="5"/>
      <c r="X101" s="5"/>
      <c r="AB101" s="157"/>
      <c r="AE101" s="220"/>
      <c r="AL101" s="5"/>
      <c r="AM101" s="5"/>
      <c r="AQ101" s="157"/>
      <c r="AT101" s="220"/>
      <c r="BA101" s="5"/>
      <c r="BB101" s="5"/>
      <c r="BF101" s="157"/>
    </row>
    <row r="102">
      <c r="A102" s="220"/>
      <c r="H102" s="5"/>
      <c r="I102" s="5"/>
      <c r="M102" s="157"/>
      <c r="P102" s="220"/>
      <c r="W102" s="5"/>
      <c r="X102" s="5"/>
      <c r="AB102" s="157"/>
      <c r="AE102" s="220"/>
      <c r="AL102" s="5"/>
      <c r="AM102" s="5"/>
      <c r="AQ102" s="157"/>
      <c r="AT102" s="220"/>
      <c r="BA102" s="5"/>
      <c r="BB102" s="5"/>
      <c r="BF102" s="157"/>
    </row>
    <row r="103">
      <c r="A103" s="220"/>
      <c r="H103" s="5"/>
      <c r="I103" s="5"/>
      <c r="M103" s="157"/>
      <c r="P103" s="220"/>
      <c r="W103" s="5"/>
      <c r="X103" s="5"/>
      <c r="AB103" s="157"/>
      <c r="AE103" s="220"/>
      <c r="AL103" s="5"/>
      <c r="AM103" s="5"/>
      <c r="AQ103" s="157"/>
      <c r="AT103" s="220"/>
      <c r="BA103" s="5"/>
      <c r="BB103" s="5"/>
      <c r="BF103" s="157"/>
    </row>
    <row r="104">
      <c r="A104" s="220"/>
      <c r="H104" s="5"/>
      <c r="I104" s="5"/>
      <c r="M104" s="157"/>
      <c r="P104" s="220"/>
      <c r="W104" s="5"/>
      <c r="X104" s="5"/>
      <c r="AB104" s="157"/>
      <c r="AE104" s="220"/>
      <c r="AL104" s="5"/>
      <c r="AM104" s="5"/>
      <c r="AQ104" s="157"/>
      <c r="AT104" s="220"/>
      <c r="BA104" s="5"/>
      <c r="BB104" s="5"/>
      <c r="BF104" s="157"/>
    </row>
    <row r="105">
      <c r="A105" s="220"/>
      <c r="H105" s="5"/>
      <c r="I105" s="5"/>
      <c r="M105" s="157"/>
      <c r="P105" s="220"/>
      <c r="W105" s="5"/>
      <c r="X105" s="5"/>
      <c r="AB105" s="157"/>
      <c r="AE105" s="220"/>
      <c r="AL105" s="5"/>
      <c r="AM105" s="5"/>
      <c r="AQ105" s="157"/>
      <c r="AT105" s="220"/>
      <c r="BA105" s="5"/>
      <c r="BB105" s="5"/>
      <c r="BF105" s="157"/>
    </row>
    <row r="106">
      <c r="A106" s="220"/>
      <c r="H106" s="5"/>
      <c r="I106" s="5"/>
      <c r="M106" s="157"/>
      <c r="P106" s="220"/>
      <c r="W106" s="5"/>
      <c r="X106" s="5"/>
      <c r="AB106" s="157"/>
      <c r="AE106" s="220"/>
      <c r="AL106" s="5"/>
      <c r="AM106" s="5"/>
      <c r="AQ106" s="157"/>
      <c r="AT106" s="220"/>
      <c r="BA106" s="5"/>
      <c r="BB106" s="5"/>
      <c r="BF106" s="157"/>
    </row>
    <row r="107">
      <c r="A107" s="220"/>
      <c r="H107" s="5"/>
      <c r="I107" s="5"/>
      <c r="M107" s="157"/>
      <c r="P107" s="220"/>
      <c r="W107" s="5"/>
      <c r="X107" s="5"/>
      <c r="AB107" s="157"/>
      <c r="AE107" s="220"/>
      <c r="AL107" s="5"/>
      <c r="AM107" s="5"/>
      <c r="AQ107" s="157"/>
      <c r="AT107" s="220"/>
      <c r="BA107" s="5"/>
      <c r="BB107" s="5"/>
      <c r="BF107" s="157"/>
    </row>
    <row r="108">
      <c r="A108" s="220"/>
      <c r="H108" s="5"/>
      <c r="I108" s="5"/>
      <c r="M108" s="157"/>
      <c r="P108" s="220"/>
      <c r="W108" s="5"/>
      <c r="X108" s="5"/>
      <c r="AB108" s="157"/>
      <c r="AE108" s="220"/>
      <c r="AL108" s="5"/>
      <c r="AM108" s="5"/>
      <c r="AQ108" s="157"/>
      <c r="AT108" s="220"/>
      <c r="BA108" s="5"/>
      <c r="BB108" s="5"/>
      <c r="BF108" s="157"/>
    </row>
    <row r="109">
      <c r="A109" s="220"/>
      <c r="H109" s="5"/>
      <c r="I109" s="5"/>
      <c r="M109" s="157"/>
      <c r="P109" s="220"/>
      <c r="W109" s="5"/>
      <c r="X109" s="5"/>
      <c r="AB109" s="157"/>
      <c r="AE109" s="220"/>
      <c r="AL109" s="5"/>
      <c r="AM109" s="5"/>
      <c r="AQ109" s="157"/>
      <c r="AT109" s="220"/>
      <c r="BA109" s="5"/>
      <c r="BB109" s="5"/>
      <c r="BF109" s="157"/>
    </row>
    <row r="110">
      <c r="A110" s="220"/>
      <c r="H110" s="5"/>
      <c r="I110" s="5"/>
      <c r="M110" s="157"/>
      <c r="P110" s="220"/>
      <c r="W110" s="5"/>
      <c r="X110" s="5"/>
      <c r="AB110" s="157"/>
      <c r="AE110" s="220"/>
      <c r="AL110" s="5"/>
      <c r="AM110" s="5"/>
      <c r="AQ110" s="157"/>
      <c r="AT110" s="220"/>
      <c r="BA110" s="5"/>
      <c r="BB110" s="5"/>
      <c r="BF110" s="157"/>
    </row>
    <row r="111">
      <c r="A111" s="220"/>
      <c r="H111" s="5"/>
      <c r="I111" s="5"/>
      <c r="M111" s="157"/>
      <c r="P111" s="220"/>
      <c r="W111" s="5"/>
      <c r="X111" s="5"/>
      <c r="AB111" s="157"/>
      <c r="AE111" s="220"/>
      <c r="AL111" s="5"/>
      <c r="AM111" s="5"/>
      <c r="AQ111" s="157"/>
      <c r="AT111" s="220"/>
      <c r="BA111" s="5"/>
      <c r="BB111" s="5"/>
      <c r="BF111" s="157"/>
    </row>
    <row r="112">
      <c r="A112" s="220"/>
      <c r="H112" s="5"/>
      <c r="I112" s="5"/>
      <c r="M112" s="157"/>
      <c r="P112" s="220"/>
      <c r="W112" s="5"/>
      <c r="X112" s="5"/>
      <c r="AB112" s="157"/>
      <c r="AE112" s="220"/>
      <c r="AL112" s="5"/>
      <c r="AM112" s="5"/>
      <c r="AQ112" s="157"/>
      <c r="AT112" s="220"/>
      <c r="BA112" s="5"/>
      <c r="BB112" s="5"/>
      <c r="BF112" s="157"/>
    </row>
    <row r="113">
      <c r="A113" s="220"/>
      <c r="H113" s="5"/>
      <c r="I113" s="5"/>
      <c r="M113" s="157"/>
      <c r="P113" s="220"/>
      <c r="W113" s="5"/>
      <c r="X113" s="5"/>
      <c r="AB113" s="157"/>
      <c r="AE113" s="220"/>
      <c r="AL113" s="5"/>
      <c r="AM113" s="5"/>
      <c r="AQ113" s="157"/>
      <c r="AT113" s="220"/>
      <c r="BA113" s="5"/>
      <c r="BB113" s="5"/>
      <c r="BF113" s="157"/>
    </row>
    <row r="114">
      <c r="A114" s="220"/>
      <c r="H114" s="5"/>
      <c r="I114" s="5"/>
      <c r="M114" s="157"/>
      <c r="P114" s="220"/>
      <c r="W114" s="5"/>
      <c r="X114" s="5"/>
      <c r="AB114" s="157"/>
      <c r="AE114" s="220"/>
      <c r="AL114" s="5"/>
      <c r="AM114" s="5"/>
      <c r="AQ114" s="157"/>
      <c r="AT114" s="220"/>
      <c r="BA114" s="5"/>
      <c r="BB114" s="5"/>
      <c r="BF114" s="157"/>
    </row>
    <row r="115">
      <c r="A115" s="220"/>
      <c r="H115" s="5"/>
      <c r="I115" s="5"/>
      <c r="M115" s="157"/>
      <c r="P115" s="220"/>
      <c r="W115" s="5"/>
      <c r="X115" s="5"/>
      <c r="AB115" s="157"/>
      <c r="AE115" s="220"/>
      <c r="AL115" s="5"/>
      <c r="AM115" s="5"/>
      <c r="AQ115" s="157"/>
      <c r="AT115" s="220"/>
      <c r="BA115" s="5"/>
      <c r="BB115" s="5"/>
      <c r="BF115" s="157"/>
    </row>
    <row r="116">
      <c r="A116" s="220"/>
      <c r="H116" s="5"/>
      <c r="I116" s="5"/>
      <c r="M116" s="157"/>
      <c r="P116" s="220"/>
      <c r="W116" s="5"/>
      <c r="X116" s="5"/>
      <c r="AB116" s="157"/>
      <c r="AE116" s="220"/>
      <c r="AL116" s="5"/>
      <c r="AM116" s="5"/>
      <c r="AQ116" s="157"/>
      <c r="AT116" s="220"/>
      <c r="BA116" s="5"/>
      <c r="BB116" s="5"/>
      <c r="BF116" s="157"/>
    </row>
    <row r="117">
      <c r="A117" s="220"/>
      <c r="H117" s="5"/>
      <c r="I117" s="5"/>
      <c r="M117" s="157"/>
      <c r="P117" s="220"/>
      <c r="W117" s="5"/>
      <c r="X117" s="5"/>
      <c r="AB117" s="157"/>
      <c r="AE117" s="220"/>
      <c r="AL117" s="5"/>
      <c r="AM117" s="5"/>
      <c r="AQ117" s="157"/>
      <c r="AT117" s="220"/>
      <c r="BA117" s="5"/>
      <c r="BB117" s="5"/>
      <c r="BF117" s="157"/>
    </row>
    <row r="118">
      <c r="A118" s="220"/>
      <c r="H118" s="5"/>
      <c r="I118" s="5"/>
      <c r="M118" s="157"/>
      <c r="P118" s="220"/>
      <c r="W118" s="5"/>
      <c r="X118" s="5"/>
      <c r="AB118" s="157"/>
      <c r="AE118" s="220"/>
      <c r="AL118" s="5"/>
      <c r="AM118" s="5"/>
      <c r="AQ118" s="157"/>
      <c r="AT118" s="220"/>
      <c r="BA118" s="5"/>
      <c r="BB118" s="5"/>
      <c r="BF118" s="157"/>
    </row>
    <row r="119">
      <c r="A119" s="220"/>
      <c r="H119" s="5"/>
      <c r="I119" s="5"/>
      <c r="M119" s="157"/>
      <c r="P119" s="220"/>
      <c r="W119" s="5"/>
      <c r="X119" s="5"/>
      <c r="AB119" s="157"/>
      <c r="AE119" s="220"/>
      <c r="AL119" s="5"/>
      <c r="AM119" s="5"/>
      <c r="AQ119" s="157"/>
      <c r="AT119" s="220"/>
      <c r="BA119" s="5"/>
      <c r="BB119" s="5"/>
      <c r="BF119" s="157"/>
    </row>
    <row r="120">
      <c r="A120" s="220"/>
      <c r="H120" s="5"/>
      <c r="I120" s="5"/>
      <c r="M120" s="157"/>
      <c r="P120" s="220"/>
      <c r="W120" s="5"/>
      <c r="X120" s="5"/>
      <c r="AB120" s="157"/>
      <c r="AE120" s="220"/>
      <c r="AL120" s="5"/>
      <c r="AM120" s="5"/>
      <c r="AQ120" s="157"/>
      <c r="AT120" s="220"/>
      <c r="BA120" s="5"/>
      <c r="BB120" s="5"/>
      <c r="BF120" s="157"/>
    </row>
    <row r="121">
      <c r="A121" s="220"/>
      <c r="H121" s="5"/>
      <c r="I121" s="5"/>
      <c r="M121" s="157"/>
      <c r="P121" s="220"/>
      <c r="W121" s="5"/>
      <c r="X121" s="5"/>
      <c r="AB121" s="157"/>
      <c r="AE121" s="220"/>
      <c r="AL121" s="5"/>
      <c r="AM121" s="5"/>
      <c r="AQ121" s="157"/>
      <c r="AT121" s="220"/>
      <c r="BA121" s="5"/>
      <c r="BB121" s="5"/>
      <c r="BF121" s="157"/>
    </row>
    <row r="122">
      <c r="A122" s="220"/>
      <c r="H122" s="5"/>
      <c r="I122" s="5"/>
      <c r="M122" s="157"/>
      <c r="P122" s="220"/>
      <c r="W122" s="5"/>
      <c r="X122" s="5"/>
      <c r="AB122" s="157"/>
      <c r="AE122" s="220"/>
      <c r="AL122" s="5"/>
      <c r="AM122" s="5"/>
      <c r="AQ122" s="157"/>
      <c r="AT122" s="220"/>
      <c r="BA122" s="5"/>
      <c r="BB122" s="5"/>
      <c r="BF122" s="157"/>
    </row>
    <row r="123">
      <c r="A123" s="220"/>
      <c r="H123" s="5"/>
      <c r="I123" s="5"/>
      <c r="M123" s="157"/>
      <c r="P123" s="220"/>
      <c r="W123" s="5"/>
      <c r="X123" s="5"/>
      <c r="AB123" s="157"/>
      <c r="AE123" s="220"/>
      <c r="AL123" s="5"/>
      <c r="AM123" s="5"/>
      <c r="AQ123" s="157"/>
      <c r="AT123" s="220"/>
      <c r="BA123" s="5"/>
      <c r="BB123" s="5"/>
      <c r="BF123" s="157"/>
    </row>
    <row r="124">
      <c r="A124" s="220"/>
      <c r="H124" s="5"/>
      <c r="I124" s="5"/>
      <c r="M124" s="157"/>
      <c r="P124" s="220"/>
      <c r="W124" s="5"/>
      <c r="X124" s="5"/>
      <c r="AB124" s="157"/>
      <c r="AE124" s="220"/>
      <c r="AL124" s="5"/>
      <c r="AM124" s="5"/>
      <c r="AQ124" s="157"/>
      <c r="AT124" s="220"/>
      <c r="BA124" s="5"/>
      <c r="BB124" s="5"/>
      <c r="BF124" s="157"/>
    </row>
    <row r="125">
      <c r="A125" s="220"/>
      <c r="H125" s="5"/>
      <c r="I125" s="5"/>
      <c r="M125" s="157"/>
      <c r="P125" s="220"/>
      <c r="W125" s="5"/>
      <c r="X125" s="5"/>
      <c r="AB125" s="157"/>
      <c r="AE125" s="220"/>
      <c r="AL125" s="5"/>
      <c r="AM125" s="5"/>
      <c r="AQ125" s="157"/>
      <c r="AT125" s="220"/>
      <c r="BA125" s="5"/>
      <c r="BB125" s="5"/>
      <c r="BF125" s="157"/>
    </row>
    <row r="126">
      <c r="A126" s="220"/>
      <c r="H126" s="5"/>
      <c r="I126" s="5"/>
      <c r="M126" s="157"/>
      <c r="P126" s="220"/>
      <c r="W126" s="5"/>
      <c r="X126" s="5"/>
      <c r="AB126" s="157"/>
      <c r="AE126" s="220"/>
      <c r="AL126" s="5"/>
      <c r="AM126" s="5"/>
      <c r="AQ126" s="157"/>
      <c r="AT126" s="220"/>
      <c r="BA126" s="5"/>
      <c r="BB126" s="5"/>
      <c r="BF126" s="157"/>
    </row>
    <row r="127">
      <c r="A127" s="220"/>
      <c r="H127" s="5"/>
      <c r="I127" s="5"/>
      <c r="M127" s="157"/>
      <c r="P127" s="220"/>
      <c r="W127" s="5"/>
      <c r="X127" s="5"/>
      <c r="AB127" s="157"/>
      <c r="AE127" s="220"/>
      <c r="AL127" s="5"/>
      <c r="AM127" s="5"/>
      <c r="AQ127" s="157"/>
      <c r="AT127" s="220"/>
      <c r="BA127" s="5"/>
      <c r="BB127" s="5"/>
      <c r="BF127" s="157"/>
    </row>
    <row r="128">
      <c r="A128" s="220"/>
      <c r="H128" s="5"/>
      <c r="I128" s="5"/>
      <c r="M128" s="157"/>
      <c r="P128" s="220"/>
      <c r="W128" s="5"/>
      <c r="X128" s="5"/>
      <c r="AB128" s="157"/>
      <c r="AE128" s="220"/>
      <c r="AL128" s="5"/>
      <c r="AM128" s="5"/>
      <c r="AQ128" s="157"/>
      <c r="AT128" s="220"/>
      <c r="BA128" s="5"/>
      <c r="BB128" s="5"/>
      <c r="BF128" s="157"/>
    </row>
    <row r="129">
      <c r="A129" s="220"/>
      <c r="H129" s="5"/>
      <c r="I129" s="5"/>
      <c r="M129" s="157"/>
      <c r="P129" s="220"/>
      <c r="W129" s="5"/>
      <c r="X129" s="5"/>
      <c r="AB129" s="157"/>
      <c r="AE129" s="220"/>
      <c r="AL129" s="5"/>
      <c r="AM129" s="5"/>
      <c r="AQ129" s="157"/>
      <c r="AT129" s="220"/>
      <c r="BA129" s="5"/>
      <c r="BB129" s="5"/>
      <c r="BF129" s="157"/>
    </row>
    <row r="130">
      <c r="A130" s="220"/>
      <c r="H130" s="5"/>
      <c r="I130" s="5"/>
      <c r="M130" s="157"/>
      <c r="P130" s="220"/>
      <c r="W130" s="5"/>
      <c r="X130" s="5"/>
      <c r="AB130" s="157"/>
      <c r="AE130" s="220"/>
      <c r="AL130" s="5"/>
      <c r="AM130" s="5"/>
      <c r="AQ130" s="157"/>
      <c r="AT130" s="220"/>
      <c r="BA130" s="5"/>
      <c r="BB130" s="5"/>
      <c r="BF130" s="157"/>
    </row>
    <row r="131">
      <c r="A131" s="220"/>
      <c r="H131" s="5"/>
      <c r="I131" s="5"/>
      <c r="M131" s="157"/>
      <c r="P131" s="220"/>
      <c r="W131" s="5"/>
      <c r="X131" s="5"/>
      <c r="AB131" s="157"/>
      <c r="AE131" s="220"/>
      <c r="AL131" s="5"/>
      <c r="AM131" s="5"/>
      <c r="AQ131" s="157"/>
      <c r="AT131" s="220"/>
      <c r="BA131" s="5"/>
      <c r="BB131" s="5"/>
      <c r="BF131" s="157"/>
    </row>
    <row r="132">
      <c r="A132" s="220"/>
      <c r="H132" s="5"/>
      <c r="I132" s="5"/>
      <c r="M132" s="157"/>
      <c r="P132" s="220"/>
      <c r="W132" s="5"/>
      <c r="X132" s="5"/>
      <c r="AB132" s="157"/>
      <c r="AE132" s="220"/>
      <c r="AL132" s="5"/>
      <c r="AM132" s="5"/>
      <c r="AQ132" s="157"/>
      <c r="AT132" s="220"/>
      <c r="BA132" s="5"/>
      <c r="BB132" s="5"/>
      <c r="BF132" s="157"/>
    </row>
    <row r="133">
      <c r="A133" s="220"/>
      <c r="H133" s="5"/>
      <c r="I133" s="5"/>
      <c r="M133" s="157"/>
      <c r="P133" s="220"/>
      <c r="W133" s="5"/>
      <c r="X133" s="5"/>
      <c r="AB133" s="157"/>
      <c r="AE133" s="220"/>
      <c r="AL133" s="5"/>
      <c r="AM133" s="5"/>
      <c r="AQ133" s="157"/>
      <c r="AT133" s="220"/>
      <c r="BA133" s="5"/>
      <c r="BB133" s="5"/>
      <c r="BF133" s="157"/>
    </row>
    <row r="134">
      <c r="A134" s="220"/>
      <c r="H134" s="5"/>
      <c r="I134" s="5"/>
      <c r="M134" s="157"/>
      <c r="P134" s="220"/>
      <c r="W134" s="5"/>
      <c r="X134" s="5"/>
      <c r="AB134" s="157"/>
      <c r="AE134" s="220"/>
      <c r="AL134" s="5"/>
      <c r="AM134" s="5"/>
      <c r="AQ134" s="157"/>
      <c r="AT134" s="220"/>
      <c r="BA134" s="5"/>
      <c r="BB134" s="5"/>
      <c r="BF134" s="157"/>
    </row>
    <row r="135">
      <c r="A135" s="220"/>
      <c r="H135" s="5"/>
      <c r="I135" s="5"/>
      <c r="M135" s="157"/>
      <c r="P135" s="220"/>
      <c r="W135" s="5"/>
      <c r="X135" s="5"/>
      <c r="AB135" s="157"/>
      <c r="AE135" s="220"/>
      <c r="AL135" s="5"/>
      <c r="AM135" s="5"/>
      <c r="AQ135" s="157"/>
      <c r="AT135" s="220"/>
      <c r="BA135" s="5"/>
      <c r="BB135" s="5"/>
      <c r="BF135" s="157"/>
    </row>
    <row r="136">
      <c r="A136" s="220"/>
      <c r="H136" s="5"/>
      <c r="I136" s="5"/>
      <c r="M136" s="157"/>
      <c r="P136" s="220"/>
      <c r="W136" s="5"/>
      <c r="X136" s="5"/>
      <c r="AB136" s="157"/>
      <c r="AE136" s="220"/>
      <c r="AL136" s="5"/>
      <c r="AM136" s="5"/>
      <c r="AQ136" s="157"/>
      <c r="AT136" s="220"/>
      <c r="BA136" s="5"/>
      <c r="BB136" s="5"/>
      <c r="BF136" s="157"/>
    </row>
    <row r="137">
      <c r="A137" s="220"/>
      <c r="H137" s="5"/>
      <c r="I137" s="5"/>
      <c r="M137" s="157"/>
      <c r="P137" s="220"/>
      <c r="W137" s="5"/>
      <c r="X137" s="5"/>
      <c r="AB137" s="157"/>
      <c r="AE137" s="220"/>
      <c r="AL137" s="5"/>
      <c r="AM137" s="5"/>
      <c r="AQ137" s="157"/>
      <c r="AT137" s="220"/>
      <c r="BA137" s="5"/>
      <c r="BB137" s="5"/>
      <c r="BF137" s="157"/>
    </row>
    <row r="138">
      <c r="A138" s="220"/>
      <c r="H138" s="5"/>
      <c r="I138" s="5"/>
      <c r="M138" s="157"/>
      <c r="P138" s="220"/>
      <c r="W138" s="5"/>
      <c r="X138" s="5"/>
      <c r="AB138" s="157"/>
      <c r="AE138" s="220"/>
      <c r="AL138" s="5"/>
      <c r="AM138" s="5"/>
      <c r="AQ138" s="157"/>
      <c r="AT138" s="220"/>
      <c r="BA138" s="5"/>
      <c r="BB138" s="5"/>
      <c r="BF138" s="157"/>
    </row>
    <row r="139">
      <c r="A139" s="220"/>
      <c r="H139" s="5"/>
      <c r="I139" s="5"/>
      <c r="M139" s="157"/>
      <c r="P139" s="220"/>
      <c r="W139" s="5"/>
      <c r="X139" s="5"/>
      <c r="AB139" s="157"/>
      <c r="AE139" s="220"/>
      <c r="AL139" s="5"/>
      <c r="AM139" s="5"/>
      <c r="AQ139" s="157"/>
      <c r="AT139" s="220"/>
      <c r="BA139" s="5"/>
      <c r="BB139" s="5"/>
      <c r="BF139" s="157"/>
    </row>
    <row r="140">
      <c r="A140" s="220"/>
      <c r="H140" s="5"/>
      <c r="I140" s="5"/>
      <c r="M140" s="157"/>
      <c r="P140" s="220"/>
      <c r="W140" s="5"/>
      <c r="X140" s="5"/>
      <c r="AB140" s="157"/>
      <c r="AE140" s="220"/>
      <c r="AL140" s="5"/>
      <c r="AM140" s="5"/>
      <c r="AQ140" s="157"/>
      <c r="AT140" s="220"/>
      <c r="BA140" s="5"/>
      <c r="BB140" s="5"/>
      <c r="BF140" s="157"/>
    </row>
    <row r="141">
      <c r="A141" s="220"/>
      <c r="H141" s="5"/>
      <c r="I141" s="5"/>
      <c r="M141" s="157"/>
      <c r="P141" s="220"/>
      <c r="W141" s="5"/>
      <c r="X141" s="5"/>
      <c r="AB141" s="157"/>
      <c r="AE141" s="220"/>
      <c r="AL141" s="5"/>
      <c r="AM141" s="5"/>
      <c r="AQ141" s="157"/>
      <c r="AT141" s="220"/>
      <c r="BA141" s="5"/>
      <c r="BB141" s="5"/>
      <c r="BF141" s="157"/>
    </row>
    <row r="142">
      <c r="A142" s="220"/>
      <c r="H142" s="5"/>
      <c r="I142" s="5"/>
      <c r="M142" s="157"/>
      <c r="P142" s="220"/>
      <c r="W142" s="5"/>
      <c r="X142" s="5"/>
      <c r="AB142" s="157"/>
      <c r="AE142" s="220"/>
      <c r="AL142" s="5"/>
      <c r="AM142" s="5"/>
      <c r="AQ142" s="157"/>
      <c r="AT142" s="220"/>
      <c r="BA142" s="5"/>
      <c r="BB142" s="5"/>
      <c r="BF142" s="157"/>
    </row>
    <row r="143">
      <c r="A143" s="220"/>
      <c r="H143" s="5"/>
      <c r="I143" s="5"/>
      <c r="M143" s="157"/>
      <c r="P143" s="220"/>
      <c r="W143" s="5"/>
      <c r="X143" s="5"/>
      <c r="AB143" s="157"/>
      <c r="AE143" s="220"/>
      <c r="AL143" s="5"/>
      <c r="AM143" s="5"/>
      <c r="AQ143" s="157"/>
      <c r="AT143" s="220"/>
      <c r="BA143" s="5"/>
      <c r="BB143" s="5"/>
      <c r="BF143" s="157"/>
    </row>
    <row r="144">
      <c r="A144" s="220"/>
      <c r="H144" s="5"/>
      <c r="I144" s="5"/>
      <c r="M144" s="157"/>
      <c r="P144" s="220"/>
      <c r="W144" s="5"/>
      <c r="X144" s="5"/>
      <c r="AB144" s="157"/>
      <c r="AE144" s="220"/>
      <c r="AL144" s="5"/>
      <c r="AM144" s="5"/>
      <c r="AQ144" s="157"/>
      <c r="AT144" s="220"/>
      <c r="BA144" s="5"/>
      <c r="BB144" s="5"/>
      <c r="BF144" s="157"/>
    </row>
    <row r="145">
      <c r="A145" s="220"/>
      <c r="H145" s="5"/>
      <c r="I145" s="5"/>
      <c r="M145" s="157"/>
      <c r="P145" s="220"/>
      <c r="W145" s="5"/>
      <c r="X145" s="5"/>
      <c r="AB145" s="157"/>
      <c r="AE145" s="220"/>
      <c r="AL145" s="5"/>
      <c r="AM145" s="5"/>
      <c r="AQ145" s="157"/>
      <c r="AT145" s="220"/>
      <c r="BA145" s="5"/>
      <c r="BB145" s="5"/>
      <c r="BF145" s="157"/>
    </row>
    <row r="146">
      <c r="A146" s="220"/>
      <c r="H146" s="5"/>
      <c r="I146" s="5"/>
      <c r="M146" s="157"/>
      <c r="P146" s="220"/>
      <c r="W146" s="5"/>
      <c r="X146" s="5"/>
      <c r="AB146" s="157"/>
      <c r="AE146" s="220"/>
      <c r="AL146" s="5"/>
      <c r="AM146" s="5"/>
      <c r="AQ146" s="157"/>
      <c r="AT146" s="220"/>
      <c r="BA146" s="5"/>
      <c r="BB146" s="5"/>
      <c r="BF146" s="157"/>
    </row>
    <row r="147">
      <c r="A147" s="220"/>
      <c r="H147" s="5"/>
      <c r="I147" s="5"/>
      <c r="M147" s="157"/>
      <c r="P147" s="220"/>
      <c r="W147" s="5"/>
      <c r="X147" s="5"/>
      <c r="AB147" s="157"/>
      <c r="AE147" s="220"/>
      <c r="AL147" s="5"/>
      <c r="AM147" s="5"/>
      <c r="AQ147" s="157"/>
      <c r="AT147" s="220"/>
      <c r="BA147" s="5"/>
      <c r="BB147" s="5"/>
      <c r="BF147" s="157"/>
    </row>
    <row r="148">
      <c r="A148" s="220"/>
      <c r="H148" s="5"/>
      <c r="I148" s="5"/>
      <c r="M148" s="157"/>
      <c r="P148" s="220"/>
      <c r="W148" s="5"/>
      <c r="X148" s="5"/>
      <c r="AB148" s="157"/>
      <c r="AE148" s="220"/>
      <c r="AL148" s="5"/>
      <c r="AM148" s="5"/>
      <c r="AQ148" s="157"/>
      <c r="AT148" s="220"/>
      <c r="BA148" s="5"/>
      <c r="BB148" s="5"/>
      <c r="BF148" s="157"/>
    </row>
    <row r="149">
      <c r="A149" s="220"/>
      <c r="H149" s="5"/>
      <c r="I149" s="5"/>
      <c r="M149" s="157"/>
      <c r="P149" s="220"/>
      <c r="W149" s="5"/>
      <c r="X149" s="5"/>
      <c r="AB149" s="157"/>
      <c r="AE149" s="220"/>
      <c r="AL149" s="5"/>
      <c r="AM149" s="5"/>
      <c r="AQ149" s="157"/>
      <c r="AT149" s="220"/>
      <c r="BA149" s="5"/>
      <c r="BB149" s="5"/>
      <c r="BF149" s="157"/>
    </row>
    <row r="150">
      <c r="A150" s="220"/>
      <c r="H150" s="5"/>
      <c r="I150" s="5"/>
      <c r="M150" s="157"/>
      <c r="P150" s="220"/>
      <c r="W150" s="5"/>
      <c r="X150" s="5"/>
      <c r="AB150" s="157"/>
      <c r="AE150" s="220"/>
      <c r="AL150" s="5"/>
      <c r="AM150" s="5"/>
      <c r="AQ150" s="157"/>
      <c r="AT150" s="220"/>
      <c r="BA150" s="5"/>
      <c r="BB150" s="5"/>
      <c r="BF150" s="157"/>
    </row>
    <row r="151">
      <c r="A151" s="220"/>
      <c r="H151" s="5"/>
      <c r="I151" s="5"/>
      <c r="M151" s="157"/>
      <c r="P151" s="220"/>
      <c r="W151" s="5"/>
      <c r="X151" s="5"/>
      <c r="AB151" s="157"/>
      <c r="AE151" s="220"/>
      <c r="AL151" s="5"/>
      <c r="AM151" s="5"/>
      <c r="AQ151" s="157"/>
      <c r="AT151" s="220"/>
      <c r="BA151" s="5"/>
      <c r="BB151" s="5"/>
      <c r="BF151" s="157"/>
    </row>
    <row r="152">
      <c r="A152" s="220"/>
      <c r="H152" s="5"/>
      <c r="I152" s="5"/>
      <c r="M152" s="157"/>
      <c r="P152" s="220"/>
      <c r="W152" s="5"/>
      <c r="X152" s="5"/>
      <c r="AB152" s="157"/>
      <c r="AE152" s="220"/>
      <c r="AL152" s="5"/>
      <c r="AM152" s="5"/>
      <c r="AQ152" s="157"/>
      <c r="AT152" s="220"/>
      <c r="BA152" s="5"/>
      <c r="BB152" s="5"/>
      <c r="BF152" s="157"/>
    </row>
    <row r="153">
      <c r="A153" s="220"/>
      <c r="H153" s="5"/>
      <c r="I153" s="5"/>
      <c r="M153" s="157"/>
      <c r="P153" s="220"/>
      <c r="W153" s="5"/>
      <c r="X153" s="5"/>
      <c r="AB153" s="157"/>
      <c r="AE153" s="220"/>
      <c r="AL153" s="5"/>
      <c r="AM153" s="5"/>
      <c r="AQ153" s="157"/>
      <c r="AT153" s="220"/>
      <c r="BA153" s="5"/>
      <c r="BB153" s="5"/>
      <c r="BF153" s="157"/>
    </row>
    <row r="154">
      <c r="A154" s="220"/>
      <c r="H154" s="5"/>
      <c r="I154" s="5"/>
      <c r="M154" s="157"/>
      <c r="P154" s="220"/>
      <c r="W154" s="5"/>
      <c r="X154" s="5"/>
      <c r="AB154" s="157"/>
      <c r="AE154" s="220"/>
      <c r="AL154" s="5"/>
      <c r="AM154" s="5"/>
      <c r="AQ154" s="157"/>
      <c r="AT154" s="220"/>
      <c r="BA154" s="5"/>
      <c r="BB154" s="5"/>
      <c r="BF154" s="157"/>
    </row>
    <row r="155">
      <c r="A155" s="220"/>
      <c r="H155" s="5"/>
      <c r="I155" s="5"/>
      <c r="M155" s="157"/>
      <c r="P155" s="220"/>
      <c r="W155" s="5"/>
      <c r="X155" s="5"/>
      <c r="AB155" s="157"/>
      <c r="AE155" s="220"/>
      <c r="AL155" s="5"/>
      <c r="AM155" s="5"/>
      <c r="AQ155" s="157"/>
      <c r="AT155" s="220"/>
      <c r="BA155" s="5"/>
      <c r="BB155" s="5"/>
      <c r="BF155" s="157"/>
    </row>
    <row r="156">
      <c r="A156" s="220"/>
      <c r="H156" s="5"/>
      <c r="I156" s="5"/>
      <c r="M156" s="157"/>
      <c r="P156" s="220"/>
      <c r="W156" s="5"/>
      <c r="X156" s="5"/>
      <c r="AB156" s="157"/>
      <c r="AE156" s="220"/>
      <c r="AL156" s="5"/>
      <c r="AM156" s="5"/>
      <c r="AQ156" s="157"/>
      <c r="AT156" s="220"/>
      <c r="BA156" s="5"/>
      <c r="BB156" s="5"/>
      <c r="BF156" s="157"/>
    </row>
    <row r="157">
      <c r="A157" s="220"/>
      <c r="H157" s="5"/>
      <c r="I157" s="5"/>
      <c r="M157" s="157"/>
      <c r="P157" s="220"/>
      <c r="W157" s="5"/>
      <c r="X157" s="5"/>
      <c r="AB157" s="157"/>
      <c r="AE157" s="220"/>
      <c r="AL157" s="5"/>
      <c r="AM157" s="5"/>
      <c r="AQ157" s="157"/>
      <c r="AT157" s="220"/>
      <c r="BA157" s="5"/>
      <c r="BB157" s="5"/>
      <c r="BF157" s="157"/>
    </row>
    <row r="158">
      <c r="A158" s="220"/>
      <c r="H158" s="5"/>
      <c r="I158" s="5"/>
      <c r="M158" s="157"/>
      <c r="P158" s="220"/>
      <c r="W158" s="5"/>
      <c r="X158" s="5"/>
      <c r="AB158" s="157"/>
      <c r="AE158" s="220"/>
      <c r="AL158" s="5"/>
      <c r="AM158" s="5"/>
      <c r="AQ158" s="157"/>
      <c r="AT158" s="220"/>
      <c r="BA158" s="5"/>
      <c r="BB158" s="5"/>
      <c r="BF158" s="157"/>
    </row>
    <row r="159">
      <c r="A159" s="220"/>
      <c r="H159" s="5"/>
      <c r="I159" s="5"/>
      <c r="M159" s="157"/>
      <c r="P159" s="220"/>
      <c r="W159" s="5"/>
      <c r="X159" s="5"/>
      <c r="AB159" s="157"/>
      <c r="AE159" s="220"/>
      <c r="AL159" s="5"/>
      <c r="AM159" s="5"/>
      <c r="AQ159" s="157"/>
      <c r="AT159" s="220"/>
      <c r="BA159" s="5"/>
      <c r="BB159" s="5"/>
      <c r="BF159" s="157"/>
    </row>
    <row r="160">
      <c r="A160" s="220"/>
      <c r="H160" s="5"/>
      <c r="I160" s="5"/>
      <c r="M160" s="157"/>
      <c r="P160" s="220"/>
      <c r="W160" s="5"/>
      <c r="X160" s="5"/>
      <c r="AB160" s="157"/>
      <c r="AE160" s="220"/>
      <c r="AL160" s="5"/>
      <c r="AM160" s="5"/>
      <c r="AQ160" s="157"/>
      <c r="AT160" s="220"/>
      <c r="BA160" s="5"/>
      <c r="BB160" s="5"/>
      <c r="BF160" s="157"/>
    </row>
    <row r="161">
      <c r="A161" s="220"/>
      <c r="H161" s="5"/>
      <c r="I161" s="5"/>
      <c r="M161" s="157"/>
      <c r="P161" s="220"/>
      <c r="W161" s="5"/>
      <c r="X161" s="5"/>
      <c r="AB161" s="157"/>
      <c r="AE161" s="220"/>
      <c r="AL161" s="5"/>
      <c r="AM161" s="5"/>
      <c r="AQ161" s="157"/>
      <c r="AT161" s="220"/>
      <c r="BA161" s="5"/>
      <c r="BB161" s="5"/>
      <c r="BF161" s="157"/>
    </row>
    <row r="162">
      <c r="A162" s="220"/>
      <c r="H162" s="5"/>
      <c r="I162" s="5"/>
      <c r="M162" s="157"/>
      <c r="P162" s="220"/>
      <c r="W162" s="5"/>
      <c r="X162" s="5"/>
      <c r="AB162" s="157"/>
      <c r="AE162" s="220"/>
      <c r="AL162" s="5"/>
      <c r="AM162" s="5"/>
      <c r="AQ162" s="157"/>
      <c r="AT162" s="220"/>
      <c r="BA162" s="5"/>
      <c r="BB162" s="5"/>
      <c r="BF162" s="157"/>
    </row>
    <row r="163">
      <c r="A163" s="220"/>
      <c r="H163" s="5"/>
      <c r="I163" s="5"/>
      <c r="M163" s="157"/>
      <c r="P163" s="220"/>
      <c r="W163" s="5"/>
      <c r="X163" s="5"/>
      <c r="AB163" s="157"/>
      <c r="AE163" s="220"/>
      <c r="AL163" s="5"/>
      <c r="AM163" s="5"/>
      <c r="AQ163" s="157"/>
      <c r="AT163" s="220"/>
      <c r="BA163" s="5"/>
      <c r="BB163" s="5"/>
      <c r="BF163" s="157"/>
    </row>
    <row r="164">
      <c r="A164" s="220"/>
      <c r="H164" s="5"/>
      <c r="I164" s="5"/>
      <c r="M164" s="157"/>
      <c r="P164" s="220"/>
      <c r="W164" s="5"/>
      <c r="X164" s="5"/>
      <c r="AB164" s="157"/>
      <c r="AE164" s="220"/>
      <c r="AL164" s="5"/>
      <c r="AM164" s="5"/>
      <c r="AQ164" s="157"/>
      <c r="AT164" s="220"/>
      <c r="BA164" s="5"/>
      <c r="BB164" s="5"/>
      <c r="BF164" s="157"/>
    </row>
    <row r="165">
      <c r="A165" s="220"/>
      <c r="H165" s="5"/>
      <c r="I165" s="5"/>
      <c r="M165" s="157"/>
      <c r="P165" s="220"/>
      <c r="W165" s="5"/>
      <c r="X165" s="5"/>
      <c r="AB165" s="157"/>
      <c r="AE165" s="220"/>
      <c r="AL165" s="5"/>
      <c r="AM165" s="5"/>
      <c r="AQ165" s="157"/>
      <c r="AT165" s="220"/>
      <c r="BA165" s="5"/>
      <c r="BB165" s="5"/>
      <c r="BF165" s="157"/>
    </row>
    <row r="166">
      <c r="A166" s="220"/>
      <c r="H166" s="5"/>
      <c r="I166" s="5"/>
      <c r="M166" s="157"/>
      <c r="P166" s="220"/>
      <c r="W166" s="5"/>
      <c r="X166" s="5"/>
      <c r="AB166" s="157"/>
      <c r="AE166" s="220"/>
      <c r="AL166" s="5"/>
      <c r="AM166" s="5"/>
      <c r="AQ166" s="157"/>
      <c r="AT166" s="220"/>
      <c r="BA166" s="5"/>
      <c r="BB166" s="5"/>
      <c r="BF166" s="157"/>
    </row>
    <row r="167">
      <c r="A167" s="220"/>
      <c r="H167" s="5"/>
      <c r="I167" s="5"/>
      <c r="M167" s="157"/>
      <c r="P167" s="220"/>
      <c r="W167" s="5"/>
      <c r="X167" s="5"/>
      <c r="AB167" s="157"/>
      <c r="AE167" s="220"/>
      <c r="AL167" s="5"/>
      <c r="AM167" s="5"/>
      <c r="AQ167" s="157"/>
      <c r="AT167" s="220"/>
      <c r="BA167" s="5"/>
      <c r="BB167" s="5"/>
      <c r="BF167" s="157"/>
    </row>
    <row r="168">
      <c r="A168" s="220"/>
      <c r="H168" s="5"/>
      <c r="I168" s="5"/>
      <c r="M168" s="157"/>
      <c r="P168" s="220"/>
      <c r="W168" s="5"/>
      <c r="X168" s="5"/>
      <c r="AB168" s="157"/>
      <c r="AE168" s="220"/>
      <c r="AL168" s="5"/>
      <c r="AM168" s="5"/>
      <c r="AQ168" s="157"/>
      <c r="AT168" s="220"/>
      <c r="BA168" s="5"/>
      <c r="BB168" s="5"/>
      <c r="BF168" s="157"/>
    </row>
    <row r="169">
      <c r="A169" s="220"/>
      <c r="H169" s="5"/>
      <c r="I169" s="5"/>
      <c r="M169" s="157"/>
      <c r="P169" s="220"/>
      <c r="W169" s="5"/>
      <c r="X169" s="5"/>
      <c r="AB169" s="157"/>
      <c r="AE169" s="220"/>
      <c r="AL169" s="5"/>
      <c r="AM169" s="5"/>
      <c r="AQ169" s="157"/>
      <c r="AT169" s="220"/>
      <c r="BA169" s="5"/>
      <c r="BB169" s="5"/>
      <c r="BF169" s="157"/>
    </row>
    <row r="170">
      <c r="A170" s="220"/>
      <c r="H170" s="5"/>
      <c r="I170" s="5"/>
      <c r="M170" s="157"/>
      <c r="P170" s="220"/>
      <c r="W170" s="5"/>
      <c r="X170" s="5"/>
      <c r="AB170" s="157"/>
      <c r="AE170" s="220"/>
      <c r="AL170" s="5"/>
      <c r="AM170" s="5"/>
      <c r="AQ170" s="157"/>
      <c r="AT170" s="220"/>
      <c r="BA170" s="5"/>
      <c r="BB170" s="5"/>
      <c r="BF170" s="157"/>
    </row>
    <row r="171">
      <c r="A171" s="220"/>
      <c r="H171" s="5"/>
      <c r="I171" s="5"/>
      <c r="M171" s="157"/>
      <c r="P171" s="220"/>
      <c r="W171" s="5"/>
      <c r="X171" s="5"/>
      <c r="AB171" s="157"/>
      <c r="AE171" s="220"/>
      <c r="AL171" s="5"/>
      <c r="AM171" s="5"/>
      <c r="AQ171" s="157"/>
      <c r="AT171" s="220"/>
      <c r="BA171" s="5"/>
      <c r="BB171" s="5"/>
      <c r="BF171" s="157"/>
    </row>
    <row r="172">
      <c r="A172" s="220"/>
      <c r="H172" s="5"/>
      <c r="I172" s="5"/>
      <c r="M172" s="157"/>
      <c r="P172" s="220"/>
      <c r="W172" s="5"/>
      <c r="X172" s="5"/>
      <c r="AB172" s="157"/>
      <c r="AE172" s="220"/>
      <c r="AL172" s="5"/>
      <c r="AM172" s="5"/>
      <c r="AQ172" s="157"/>
      <c r="AT172" s="220"/>
      <c r="BA172" s="5"/>
      <c r="BB172" s="5"/>
      <c r="BF172" s="157"/>
    </row>
    <row r="173">
      <c r="A173" s="220"/>
      <c r="H173" s="5"/>
      <c r="I173" s="5"/>
      <c r="M173" s="157"/>
      <c r="P173" s="220"/>
      <c r="W173" s="5"/>
      <c r="X173" s="5"/>
      <c r="AB173" s="157"/>
      <c r="AE173" s="220"/>
      <c r="AL173" s="5"/>
      <c r="AM173" s="5"/>
      <c r="AQ173" s="157"/>
      <c r="AT173" s="220"/>
      <c r="BA173" s="5"/>
      <c r="BB173" s="5"/>
      <c r="BF173" s="157"/>
    </row>
    <row r="174">
      <c r="A174" s="220"/>
      <c r="H174" s="5"/>
      <c r="I174" s="5"/>
      <c r="M174" s="157"/>
      <c r="P174" s="220"/>
      <c r="W174" s="5"/>
      <c r="X174" s="5"/>
      <c r="AB174" s="157"/>
      <c r="AE174" s="220"/>
      <c r="AL174" s="5"/>
      <c r="AM174" s="5"/>
      <c r="AQ174" s="157"/>
      <c r="AT174" s="220"/>
      <c r="BA174" s="5"/>
      <c r="BB174" s="5"/>
      <c r="BF174" s="157"/>
    </row>
    <row r="175">
      <c r="A175" s="220"/>
      <c r="H175" s="5"/>
      <c r="I175" s="5"/>
      <c r="M175" s="157"/>
      <c r="P175" s="220"/>
      <c r="W175" s="5"/>
      <c r="X175" s="5"/>
      <c r="AB175" s="157"/>
      <c r="AE175" s="220"/>
      <c r="AL175" s="5"/>
      <c r="AM175" s="5"/>
      <c r="AQ175" s="157"/>
      <c r="AT175" s="220"/>
      <c r="BA175" s="5"/>
      <c r="BB175" s="5"/>
      <c r="BF175" s="157"/>
    </row>
    <row r="176">
      <c r="A176" s="220"/>
      <c r="H176" s="5"/>
      <c r="I176" s="5"/>
      <c r="M176" s="157"/>
      <c r="P176" s="220"/>
      <c r="W176" s="5"/>
      <c r="X176" s="5"/>
      <c r="AB176" s="157"/>
      <c r="AE176" s="220"/>
      <c r="AL176" s="5"/>
      <c r="AM176" s="5"/>
      <c r="AQ176" s="157"/>
      <c r="AT176" s="220"/>
      <c r="BA176" s="5"/>
      <c r="BB176" s="5"/>
      <c r="BF176" s="157"/>
    </row>
    <row r="177">
      <c r="A177" s="220"/>
      <c r="H177" s="5"/>
      <c r="I177" s="5"/>
      <c r="M177" s="157"/>
      <c r="P177" s="220"/>
      <c r="W177" s="5"/>
      <c r="X177" s="5"/>
      <c r="AB177" s="157"/>
      <c r="AE177" s="220"/>
      <c r="AL177" s="5"/>
      <c r="AM177" s="5"/>
      <c r="AQ177" s="157"/>
      <c r="AT177" s="220"/>
      <c r="BA177" s="5"/>
      <c r="BB177" s="5"/>
      <c r="BF177" s="157"/>
    </row>
    <row r="178">
      <c r="A178" s="220"/>
      <c r="H178" s="5"/>
      <c r="I178" s="5"/>
      <c r="M178" s="157"/>
      <c r="P178" s="220"/>
      <c r="W178" s="5"/>
      <c r="X178" s="5"/>
      <c r="AB178" s="157"/>
      <c r="AE178" s="220"/>
      <c r="AL178" s="5"/>
      <c r="AM178" s="5"/>
      <c r="AQ178" s="157"/>
      <c r="AT178" s="220"/>
      <c r="BA178" s="5"/>
      <c r="BB178" s="5"/>
      <c r="BF178" s="157"/>
    </row>
    <row r="179">
      <c r="A179" s="220"/>
      <c r="H179" s="5"/>
      <c r="I179" s="5"/>
      <c r="M179" s="157"/>
      <c r="P179" s="220"/>
      <c r="W179" s="5"/>
      <c r="X179" s="5"/>
      <c r="AB179" s="157"/>
      <c r="AE179" s="220"/>
      <c r="AL179" s="5"/>
      <c r="AM179" s="5"/>
      <c r="AQ179" s="157"/>
      <c r="AT179" s="220"/>
      <c r="BA179" s="5"/>
      <c r="BB179" s="5"/>
      <c r="BF179" s="157"/>
    </row>
    <row r="180">
      <c r="A180" s="220"/>
      <c r="H180" s="5"/>
      <c r="I180" s="5"/>
      <c r="M180" s="157"/>
      <c r="P180" s="220"/>
      <c r="W180" s="5"/>
      <c r="X180" s="5"/>
      <c r="AB180" s="157"/>
      <c r="AE180" s="220"/>
      <c r="AL180" s="5"/>
      <c r="AM180" s="5"/>
      <c r="AQ180" s="157"/>
      <c r="AT180" s="220"/>
      <c r="BA180" s="5"/>
      <c r="BB180" s="5"/>
      <c r="BF180" s="157"/>
    </row>
    <row r="181">
      <c r="A181" s="220"/>
      <c r="H181" s="5"/>
      <c r="I181" s="5"/>
      <c r="M181" s="157"/>
      <c r="P181" s="220"/>
      <c r="W181" s="5"/>
      <c r="X181" s="5"/>
      <c r="AB181" s="157"/>
      <c r="AE181" s="220"/>
      <c r="AL181" s="5"/>
      <c r="AM181" s="5"/>
      <c r="AQ181" s="157"/>
      <c r="AT181" s="220"/>
      <c r="BA181" s="5"/>
      <c r="BB181" s="5"/>
      <c r="BF181" s="157"/>
    </row>
    <row r="182">
      <c r="A182" s="220"/>
      <c r="H182" s="5"/>
      <c r="I182" s="5"/>
      <c r="M182" s="157"/>
      <c r="P182" s="220"/>
      <c r="W182" s="5"/>
      <c r="X182" s="5"/>
      <c r="AB182" s="157"/>
      <c r="AE182" s="220"/>
      <c r="AL182" s="5"/>
      <c r="AM182" s="5"/>
      <c r="AQ182" s="157"/>
      <c r="AT182" s="220"/>
      <c r="BA182" s="5"/>
      <c r="BB182" s="5"/>
      <c r="BF182" s="157"/>
    </row>
    <row r="183">
      <c r="A183" s="220"/>
      <c r="H183" s="5"/>
      <c r="I183" s="5"/>
      <c r="M183" s="157"/>
      <c r="P183" s="220"/>
      <c r="W183" s="5"/>
      <c r="X183" s="5"/>
      <c r="AB183" s="157"/>
      <c r="AE183" s="220"/>
      <c r="AL183" s="5"/>
      <c r="AM183" s="5"/>
      <c r="AQ183" s="157"/>
      <c r="AT183" s="220"/>
      <c r="BA183" s="5"/>
      <c r="BB183" s="5"/>
      <c r="BF183" s="157"/>
    </row>
    <row r="184">
      <c r="A184" s="220"/>
      <c r="H184" s="5"/>
      <c r="I184" s="5"/>
      <c r="M184" s="157"/>
      <c r="P184" s="220"/>
      <c r="W184" s="5"/>
      <c r="X184" s="5"/>
      <c r="AB184" s="157"/>
      <c r="AE184" s="220"/>
      <c r="AL184" s="5"/>
      <c r="AM184" s="5"/>
      <c r="AQ184" s="157"/>
      <c r="AT184" s="220"/>
      <c r="BA184" s="5"/>
      <c r="BB184" s="5"/>
      <c r="BF184" s="157"/>
    </row>
    <row r="185">
      <c r="A185" s="220"/>
      <c r="H185" s="5"/>
      <c r="I185" s="5"/>
      <c r="M185" s="157"/>
      <c r="P185" s="220"/>
      <c r="W185" s="5"/>
      <c r="X185" s="5"/>
      <c r="AB185" s="157"/>
      <c r="AE185" s="220"/>
      <c r="AL185" s="5"/>
      <c r="AM185" s="5"/>
      <c r="AQ185" s="157"/>
      <c r="AT185" s="220"/>
      <c r="BA185" s="5"/>
      <c r="BB185" s="5"/>
      <c r="BF185" s="157"/>
    </row>
    <row r="186">
      <c r="A186" s="220"/>
      <c r="H186" s="5"/>
      <c r="I186" s="5"/>
      <c r="M186" s="157"/>
      <c r="P186" s="220"/>
      <c r="W186" s="5"/>
      <c r="X186" s="5"/>
      <c r="AB186" s="157"/>
      <c r="AE186" s="220"/>
      <c r="AL186" s="5"/>
      <c r="AM186" s="5"/>
      <c r="AQ186" s="157"/>
      <c r="AT186" s="220"/>
      <c r="BA186" s="5"/>
      <c r="BB186" s="5"/>
      <c r="BF186" s="157"/>
    </row>
    <row r="187">
      <c r="A187" s="220"/>
      <c r="H187" s="5"/>
      <c r="I187" s="5"/>
      <c r="M187" s="157"/>
      <c r="P187" s="220"/>
      <c r="W187" s="5"/>
      <c r="X187" s="5"/>
      <c r="AB187" s="157"/>
      <c r="AE187" s="220"/>
      <c r="AL187" s="5"/>
      <c r="AM187" s="5"/>
      <c r="AQ187" s="157"/>
      <c r="AT187" s="220"/>
      <c r="BA187" s="5"/>
      <c r="BB187" s="5"/>
      <c r="BF187" s="157"/>
    </row>
    <row r="188">
      <c r="A188" s="220"/>
      <c r="H188" s="5"/>
      <c r="I188" s="5"/>
      <c r="M188" s="157"/>
      <c r="P188" s="220"/>
      <c r="W188" s="5"/>
      <c r="X188" s="5"/>
      <c r="AB188" s="157"/>
      <c r="AE188" s="220"/>
      <c r="AL188" s="5"/>
      <c r="AM188" s="5"/>
      <c r="AQ188" s="157"/>
      <c r="AT188" s="220"/>
      <c r="BA188" s="5"/>
      <c r="BB188" s="5"/>
      <c r="BF188" s="157"/>
    </row>
    <row r="189">
      <c r="A189" s="220"/>
      <c r="H189" s="5"/>
      <c r="I189" s="5"/>
      <c r="M189" s="157"/>
      <c r="P189" s="220"/>
      <c r="W189" s="5"/>
      <c r="X189" s="5"/>
      <c r="AB189" s="157"/>
      <c r="AE189" s="220"/>
      <c r="AL189" s="5"/>
      <c r="AM189" s="5"/>
      <c r="AQ189" s="157"/>
      <c r="AT189" s="220"/>
      <c r="BA189" s="5"/>
      <c r="BB189" s="5"/>
      <c r="BF189" s="157"/>
    </row>
    <row r="190">
      <c r="A190" s="220"/>
      <c r="H190" s="5"/>
      <c r="I190" s="5"/>
      <c r="M190" s="157"/>
      <c r="P190" s="220"/>
      <c r="W190" s="5"/>
      <c r="X190" s="5"/>
      <c r="AB190" s="157"/>
      <c r="AE190" s="220"/>
      <c r="AL190" s="5"/>
      <c r="AM190" s="5"/>
      <c r="AQ190" s="157"/>
      <c r="AT190" s="220"/>
      <c r="BA190" s="5"/>
      <c r="BB190" s="5"/>
      <c r="BF190" s="157"/>
    </row>
    <row r="191">
      <c r="A191" s="220"/>
      <c r="H191" s="5"/>
      <c r="I191" s="5"/>
      <c r="M191" s="157"/>
      <c r="P191" s="220"/>
      <c r="W191" s="5"/>
      <c r="X191" s="5"/>
      <c r="AB191" s="157"/>
      <c r="AE191" s="220"/>
      <c r="AL191" s="5"/>
      <c r="AM191" s="5"/>
      <c r="AQ191" s="157"/>
      <c r="AT191" s="220"/>
      <c r="BA191" s="5"/>
      <c r="BB191" s="5"/>
      <c r="BF191" s="157"/>
    </row>
    <row r="192">
      <c r="A192" s="220"/>
      <c r="H192" s="5"/>
      <c r="I192" s="5"/>
      <c r="M192" s="157"/>
      <c r="P192" s="220"/>
      <c r="W192" s="5"/>
      <c r="X192" s="5"/>
      <c r="AB192" s="157"/>
      <c r="AE192" s="220"/>
      <c r="AL192" s="5"/>
      <c r="AM192" s="5"/>
      <c r="AQ192" s="157"/>
      <c r="AT192" s="220"/>
      <c r="BA192" s="5"/>
      <c r="BB192" s="5"/>
      <c r="BF192" s="157"/>
    </row>
    <row r="193">
      <c r="A193" s="220"/>
      <c r="H193" s="5"/>
      <c r="I193" s="5"/>
      <c r="M193" s="157"/>
      <c r="P193" s="220"/>
      <c r="W193" s="5"/>
      <c r="X193" s="5"/>
      <c r="AB193" s="157"/>
      <c r="AE193" s="220"/>
      <c r="AL193" s="5"/>
      <c r="AM193" s="5"/>
      <c r="AQ193" s="157"/>
      <c r="AT193" s="220"/>
      <c r="BA193" s="5"/>
      <c r="BB193" s="5"/>
      <c r="BF193" s="157"/>
    </row>
    <row r="194">
      <c r="A194" s="220"/>
      <c r="H194" s="5"/>
      <c r="I194" s="5"/>
      <c r="M194" s="157"/>
      <c r="P194" s="220"/>
      <c r="W194" s="5"/>
      <c r="X194" s="5"/>
      <c r="AB194" s="157"/>
      <c r="AE194" s="220"/>
      <c r="AL194" s="5"/>
      <c r="AM194" s="5"/>
      <c r="AQ194" s="157"/>
      <c r="AT194" s="220"/>
      <c r="BA194" s="5"/>
      <c r="BB194" s="5"/>
      <c r="BF194" s="157"/>
    </row>
    <row r="195">
      <c r="A195" s="220"/>
      <c r="H195" s="5"/>
      <c r="I195" s="5"/>
      <c r="M195" s="157"/>
      <c r="P195" s="220"/>
      <c r="W195" s="5"/>
      <c r="X195" s="5"/>
      <c r="AB195" s="157"/>
      <c r="AE195" s="220"/>
      <c r="AL195" s="5"/>
      <c r="AM195" s="5"/>
      <c r="AQ195" s="157"/>
      <c r="AT195" s="220"/>
      <c r="BA195" s="5"/>
      <c r="BB195" s="5"/>
      <c r="BF195" s="157"/>
    </row>
    <row r="196">
      <c r="A196" s="220"/>
      <c r="H196" s="5"/>
      <c r="I196" s="5"/>
      <c r="M196" s="157"/>
      <c r="P196" s="220"/>
      <c r="W196" s="5"/>
      <c r="X196" s="5"/>
      <c r="AB196" s="157"/>
      <c r="AE196" s="220"/>
      <c r="AL196" s="5"/>
      <c r="AM196" s="5"/>
      <c r="AQ196" s="157"/>
      <c r="AT196" s="220"/>
      <c r="BA196" s="5"/>
      <c r="BB196" s="5"/>
      <c r="BF196" s="157"/>
    </row>
    <row r="197">
      <c r="A197" s="220"/>
      <c r="H197" s="5"/>
      <c r="I197" s="5"/>
      <c r="M197" s="157"/>
      <c r="P197" s="220"/>
      <c r="W197" s="5"/>
      <c r="X197" s="5"/>
      <c r="AB197" s="157"/>
      <c r="AE197" s="220"/>
      <c r="AL197" s="5"/>
      <c r="AM197" s="5"/>
      <c r="AQ197" s="157"/>
      <c r="AT197" s="220"/>
      <c r="BA197" s="5"/>
      <c r="BB197" s="5"/>
      <c r="BF197" s="157"/>
    </row>
    <row r="198">
      <c r="A198" s="220"/>
      <c r="H198" s="5"/>
      <c r="I198" s="5"/>
      <c r="M198" s="157"/>
      <c r="P198" s="220"/>
      <c r="W198" s="5"/>
      <c r="X198" s="5"/>
      <c r="AB198" s="157"/>
      <c r="AE198" s="220"/>
      <c r="AL198" s="5"/>
      <c r="AM198" s="5"/>
      <c r="AQ198" s="157"/>
      <c r="AT198" s="220"/>
      <c r="BA198" s="5"/>
      <c r="BB198" s="5"/>
      <c r="BF198" s="157"/>
    </row>
    <row r="199">
      <c r="A199" s="220"/>
      <c r="H199" s="5"/>
      <c r="I199" s="5"/>
      <c r="M199" s="157"/>
      <c r="P199" s="220"/>
      <c r="W199" s="5"/>
      <c r="X199" s="5"/>
      <c r="AB199" s="157"/>
      <c r="AE199" s="220"/>
      <c r="AL199" s="5"/>
      <c r="AM199" s="5"/>
      <c r="AQ199" s="157"/>
      <c r="AT199" s="220"/>
      <c r="BA199" s="5"/>
      <c r="BB199" s="5"/>
      <c r="BF199" s="157"/>
    </row>
    <row r="200">
      <c r="A200" s="220"/>
      <c r="H200" s="5"/>
      <c r="I200" s="5"/>
      <c r="M200" s="157"/>
      <c r="P200" s="220"/>
      <c r="W200" s="5"/>
      <c r="X200" s="5"/>
      <c r="AB200" s="157"/>
      <c r="AE200" s="220"/>
      <c r="AL200" s="5"/>
      <c r="AM200" s="5"/>
      <c r="AQ200" s="157"/>
      <c r="AT200" s="220"/>
      <c r="BA200" s="5"/>
      <c r="BB200" s="5"/>
      <c r="BF200" s="157"/>
    </row>
    <row r="201">
      <c r="A201" s="220"/>
      <c r="H201" s="5"/>
      <c r="I201" s="5"/>
      <c r="M201" s="157"/>
      <c r="P201" s="220"/>
      <c r="W201" s="5"/>
      <c r="X201" s="5"/>
      <c r="AB201" s="157"/>
      <c r="AE201" s="220"/>
      <c r="AL201" s="5"/>
      <c r="AM201" s="5"/>
      <c r="AQ201" s="157"/>
      <c r="AT201" s="220"/>
      <c r="BA201" s="5"/>
      <c r="BB201" s="5"/>
      <c r="BF201" s="157"/>
    </row>
    <row r="202">
      <c r="A202" s="220"/>
      <c r="H202" s="5"/>
      <c r="I202" s="5"/>
      <c r="M202" s="157"/>
      <c r="P202" s="220"/>
      <c r="W202" s="5"/>
      <c r="X202" s="5"/>
      <c r="AB202" s="157"/>
      <c r="AE202" s="220"/>
      <c r="AL202" s="5"/>
      <c r="AM202" s="5"/>
      <c r="AQ202" s="157"/>
      <c r="AT202" s="220"/>
      <c r="BA202" s="5"/>
      <c r="BB202" s="5"/>
      <c r="BF202" s="157"/>
    </row>
    <row r="203">
      <c r="A203" s="220"/>
      <c r="H203" s="5"/>
      <c r="I203" s="5"/>
      <c r="M203" s="157"/>
      <c r="P203" s="220"/>
      <c r="W203" s="5"/>
      <c r="X203" s="5"/>
      <c r="AB203" s="157"/>
      <c r="AE203" s="220"/>
      <c r="AL203" s="5"/>
      <c r="AM203" s="5"/>
      <c r="AQ203" s="157"/>
      <c r="AT203" s="220"/>
      <c r="BA203" s="5"/>
      <c r="BB203" s="5"/>
      <c r="BF203" s="157"/>
    </row>
    <row r="204">
      <c r="A204" s="220"/>
      <c r="H204" s="5"/>
      <c r="I204" s="5"/>
      <c r="M204" s="157"/>
      <c r="P204" s="220"/>
      <c r="W204" s="5"/>
      <c r="X204" s="5"/>
      <c r="AB204" s="157"/>
      <c r="AE204" s="220"/>
      <c r="AL204" s="5"/>
      <c r="AM204" s="5"/>
      <c r="AQ204" s="157"/>
      <c r="AT204" s="220"/>
      <c r="BA204" s="5"/>
      <c r="BB204" s="5"/>
      <c r="BF204" s="157"/>
    </row>
    <row r="205">
      <c r="A205" s="220"/>
      <c r="H205" s="5"/>
      <c r="I205" s="5"/>
      <c r="M205" s="157"/>
      <c r="P205" s="220"/>
      <c r="W205" s="5"/>
      <c r="X205" s="5"/>
      <c r="AB205" s="157"/>
      <c r="AE205" s="220"/>
      <c r="AL205" s="5"/>
      <c r="AM205" s="5"/>
      <c r="AQ205" s="157"/>
      <c r="AT205" s="220"/>
      <c r="BA205" s="5"/>
      <c r="BB205" s="5"/>
      <c r="BF205" s="157"/>
    </row>
    <row r="206">
      <c r="A206" s="220"/>
      <c r="H206" s="5"/>
      <c r="I206" s="5"/>
      <c r="M206" s="157"/>
      <c r="P206" s="220"/>
      <c r="W206" s="5"/>
      <c r="X206" s="5"/>
      <c r="AB206" s="157"/>
      <c r="AE206" s="220"/>
      <c r="AL206" s="5"/>
      <c r="AM206" s="5"/>
      <c r="AQ206" s="157"/>
      <c r="AT206" s="220"/>
      <c r="BA206" s="5"/>
      <c r="BB206" s="5"/>
      <c r="BF206" s="157"/>
    </row>
    <row r="207">
      <c r="A207" s="220"/>
      <c r="H207" s="5"/>
      <c r="I207" s="5"/>
      <c r="M207" s="157"/>
      <c r="P207" s="220"/>
      <c r="W207" s="5"/>
      <c r="X207" s="5"/>
      <c r="AB207" s="157"/>
      <c r="AE207" s="220"/>
      <c r="AL207" s="5"/>
      <c r="AM207" s="5"/>
      <c r="AQ207" s="157"/>
      <c r="AT207" s="220"/>
      <c r="BA207" s="5"/>
      <c r="BB207" s="5"/>
      <c r="BF207" s="157"/>
    </row>
    <row r="208">
      <c r="A208" s="220"/>
      <c r="H208" s="5"/>
      <c r="I208" s="5"/>
      <c r="M208" s="157"/>
      <c r="P208" s="220"/>
      <c r="W208" s="5"/>
      <c r="X208" s="5"/>
      <c r="AB208" s="157"/>
      <c r="AE208" s="220"/>
      <c r="AL208" s="5"/>
      <c r="AM208" s="5"/>
      <c r="AQ208" s="157"/>
      <c r="AT208" s="220"/>
      <c r="BA208" s="5"/>
      <c r="BB208" s="5"/>
      <c r="BF208" s="157"/>
    </row>
    <row r="209">
      <c r="A209" s="220"/>
      <c r="H209" s="5"/>
      <c r="I209" s="5"/>
      <c r="M209" s="157"/>
      <c r="P209" s="220"/>
      <c r="W209" s="5"/>
      <c r="X209" s="5"/>
      <c r="AB209" s="157"/>
      <c r="AE209" s="220"/>
      <c r="AL209" s="5"/>
      <c r="AM209" s="5"/>
      <c r="AQ209" s="157"/>
      <c r="AT209" s="220"/>
      <c r="BA209" s="5"/>
      <c r="BB209" s="5"/>
      <c r="BF209" s="157"/>
    </row>
    <row r="210">
      <c r="A210" s="220"/>
      <c r="H210" s="5"/>
      <c r="I210" s="5"/>
      <c r="M210" s="157"/>
      <c r="P210" s="220"/>
      <c r="W210" s="5"/>
      <c r="X210" s="5"/>
      <c r="AB210" s="157"/>
      <c r="AE210" s="220"/>
      <c r="AL210" s="5"/>
      <c r="AM210" s="5"/>
      <c r="AQ210" s="157"/>
      <c r="AT210" s="220"/>
      <c r="BA210" s="5"/>
      <c r="BB210" s="5"/>
      <c r="BF210" s="157"/>
    </row>
    <row r="211">
      <c r="A211" s="220"/>
      <c r="H211" s="5"/>
      <c r="I211" s="5"/>
      <c r="M211" s="157"/>
      <c r="P211" s="220"/>
      <c r="W211" s="5"/>
      <c r="X211" s="5"/>
      <c r="AB211" s="157"/>
      <c r="AE211" s="220"/>
      <c r="AL211" s="5"/>
      <c r="AM211" s="5"/>
      <c r="AQ211" s="157"/>
      <c r="AT211" s="220"/>
      <c r="BA211" s="5"/>
      <c r="BB211" s="5"/>
      <c r="BF211" s="157"/>
    </row>
    <row r="212">
      <c r="A212" s="220"/>
      <c r="H212" s="5"/>
      <c r="I212" s="5"/>
      <c r="M212" s="157"/>
      <c r="P212" s="220"/>
      <c r="W212" s="5"/>
      <c r="X212" s="5"/>
      <c r="AB212" s="157"/>
      <c r="AE212" s="220"/>
      <c r="AL212" s="5"/>
      <c r="AM212" s="5"/>
      <c r="AQ212" s="157"/>
      <c r="AT212" s="220"/>
      <c r="BA212" s="5"/>
      <c r="BB212" s="5"/>
      <c r="BF212" s="157"/>
    </row>
    <row r="213">
      <c r="A213" s="220"/>
      <c r="H213" s="5"/>
      <c r="I213" s="5"/>
      <c r="M213" s="157"/>
      <c r="P213" s="220"/>
      <c r="W213" s="5"/>
      <c r="X213" s="5"/>
      <c r="AB213" s="157"/>
      <c r="AE213" s="220"/>
      <c r="AL213" s="5"/>
      <c r="AM213" s="5"/>
      <c r="AQ213" s="157"/>
      <c r="AT213" s="220"/>
      <c r="BA213" s="5"/>
      <c r="BB213" s="5"/>
      <c r="BF213" s="157"/>
    </row>
    <row r="214">
      <c r="A214" s="220"/>
      <c r="H214" s="5"/>
      <c r="I214" s="5"/>
      <c r="M214" s="157"/>
      <c r="P214" s="220"/>
      <c r="W214" s="5"/>
      <c r="X214" s="5"/>
      <c r="AB214" s="157"/>
      <c r="AE214" s="220"/>
      <c r="AL214" s="5"/>
      <c r="AM214" s="5"/>
      <c r="AQ214" s="157"/>
      <c r="AT214" s="220"/>
      <c r="BA214" s="5"/>
      <c r="BB214" s="5"/>
      <c r="BF214" s="157"/>
    </row>
    <row r="215">
      <c r="A215" s="220"/>
      <c r="H215" s="5"/>
      <c r="I215" s="5"/>
      <c r="M215" s="157"/>
      <c r="P215" s="220"/>
      <c r="W215" s="5"/>
      <c r="X215" s="5"/>
      <c r="AB215" s="157"/>
      <c r="AE215" s="220"/>
      <c r="AL215" s="5"/>
      <c r="AM215" s="5"/>
      <c r="AQ215" s="157"/>
      <c r="AT215" s="220"/>
      <c r="BA215" s="5"/>
      <c r="BB215" s="5"/>
      <c r="BF215" s="157"/>
    </row>
    <row r="216">
      <c r="A216" s="220"/>
      <c r="H216" s="5"/>
      <c r="I216" s="5"/>
      <c r="M216" s="157"/>
      <c r="P216" s="220"/>
      <c r="W216" s="5"/>
      <c r="X216" s="5"/>
      <c r="AB216" s="157"/>
      <c r="AE216" s="220"/>
      <c r="AL216" s="5"/>
      <c r="AM216" s="5"/>
      <c r="AQ216" s="157"/>
      <c r="AT216" s="220"/>
      <c r="BA216" s="5"/>
      <c r="BB216" s="5"/>
      <c r="BF216" s="157"/>
    </row>
    <row r="217">
      <c r="A217" s="220"/>
      <c r="H217" s="5"/>
      <c r="I217" s="5"/>
      <c r="M217" s="157"/>
      <c r="P217" s="220"/>
      <c r="W217" s="5"/>
      <c r="X217" s="5"/>
      <c r="AB217" s="157"/>
      <c r="AE217" s="220"/>
      <c r="AL217" s="5"/>
      <c r="AM217" s="5"/>
      <c r="AQ217" s="157"/>
      <c r="AT217" s="220"/>
      <c r="BA217" s="5"/>
      <c r="BB217" s="5"/>
      <c r="BF217" s="157"/>
    </row>
    <row r="218">
      <c r="A218" s="220"/>
      <c r="H218" s="5"/>
      <c r="I218" s="5"/>
      <c r="M218" s="157"/>
      <c r="P218" s="220"/>
      <c r="W218" s="5"/>
      <c r="X218" s="5"/>
      <c r="AB218" s="157"/>
      <c r="AE218" s="220"/>
      <c r="AL218" s="5"/>
      <c r="AM218" s="5"/>
      <c r="AQ218" s="157"/>
      <c r="AT218" s="220"/>
      <c r="BA218" s="5"/>
      <c r="BB218" s="5"/>
      <c r="BF218" s="157"/>
    </row>
    <row r="219">
      <c r="A219" s="220"/>
      <c r="H219" s="5"/>
      <c r="I219" s="5"/>
      <c r="M219" s="157"/>
      <c r="P219" s="220"/>
      <c r="W219" s="5"/>
      <c r="X219" s="5"/>
      <c r="AB219" s="157"/>
      <c r="AE219" s="220"/>
      <c r="AL219" s="5"/>
      <c r="AM219" s="5"/>
      <c r="AQ219" s="157"/>
      <c r="AT219" s="220"/>
      <c r="BA219" s="5"/>
      <c r="BB219" s="5"/>
      <c r="BF219" s="157"/>
    </row>
    <row r="220">
      <c r="A220" s="220"/>
      <c r="H220" s="5"/>
      <c r="I220" s="5"/>
      <c r="M220" s="157"/>
      <c r="P220" s="220"/>
      <c r="W220" s="5"/>
      <c r="X220" s="5"/>
      <c r="AB220" s="157"/>
      <c r="AE220" s="220"/>
      <c r="AL220" s="5"/>
      <c r="AM220" s="5"/>
      <c r="AQ220" s="157"/>
      <c r="AT220" s="220"/>
      <c r="BA220" s="5"/>
      <c r="BB220" s="5"/>
      <c r="BF220" s="157"/>
    </row>
    <row r="221">
      <c r="A221" s="220"/>
      <c r="H221" s="5"/>
      <c r="I221" s="5"/>
      <c r="M221" s="157"/>
      <c r="P221" s="220"/>
      <c r="W221" s="5"/>
      <c r="X221" s="5"/>
      <c r="AB221" s="157"/>
      <c r="AE221" s="220"/>
      <c r="AL221" s="5"/>
      <c r="AM221" s="5"/>
      <c r="AQ221" s="157"/>
      <c r="AT221" s="220"/>
      <c r="BA221" s="5"/>
      <c r="BB221" s="5"/>
      <c r="BF221" s="157"/>
    </row>
    <row r="222">
      <c r="A222" s="220"/>
      <c r="H222" s="5"/>
      <c r="I222" s="5"/>
      <c r="M222" s="157"/>
      <c r="P222" s="220"/>
      <c r="W222" s="5"/>
      <c r="X222" s="5"/>
      <c r="AB222" s="157"/>
      <c r="AE222" s="220"/>
      <c r="AL222" s="5"/>
      <c r="AM222" s="5"/>
      <c r="AQ222" s="157"/>
      <c r="AT222" s="220"/>
      <c r="BA222" s="5"/>
      <c r="BB222" s="5"/>
      <c r="BF222" s="157"/>
    </row>
    <row r="223">
      <c r="A223" s="220"/>
      <c r="H223" s="5"/>
      <c r="I223" s="5"/>
      <c r="M223" s="157"/>
      <c r="P223" s="220"/>
      <c r="W223" s="5"/>
      <c r="X223" s="5"/>
      <c r="AB223" s="157"/>
      <c r="AE223" s="220"/>
      <c r="AL223" s="5"/>
      <c r="AM223" s="5"/>
      <c r="AQ223" s="157"/>
      <c r="AT223" s="220"/>
      <c r="BA223" s="5"/>
      <c r="BB223" s="5"/>
      <c r="BF223" s="157"/>
    </row>
    <row r="224">
      <c r="A224" s="220"/>
      <c r="H224" s="5"/>
      <c r="I224" s="5"/>
      <c r="M224" s="157"/>
      <c r="P224" s="220"/>
      <c r="W224" s="5"/>
      <c r="X224" s="5"/>
      <c r="AB224" s="157"/>
      <c r="AE224" s="220"/>
      <c r="AL224" s="5"/>
      <c r="AM224" s="5"/>
      <c r="AQ224" s="157"/>
      <c r="AT224" s="220"/>
      <c r="BA224" s="5"/>
      <c r="BB224" s="5"/>
      <c r="BF224" s="157"/>
    </row>
    <row r="225">
      <c r="A225" s="220"/>
      <c r="H225" s="5"/>
      <c r="I225" s="5"/>
      <c r="M225" s="157"/>
      <c r="P225" s="220"/>
      <c r="W225" s="5"/>
      <c r="X225" s="5"/>
      <c r="AB225" s="157"/>
      <c r="AE225" s="220"/>
      <c r="AL225" s="5"/>
      <c r="AM225" s="5"/>
      <c r="AQ225" s="157"/>
      <c r="AT225" s="220"/>
      <c r="BA225" s="5"/>
      <c r="BB225" s="5"/>
      <c r="BF225" s="157"/>
    </row>
    <row r="226">
      <c r="A226" s="220"/>
      <c r="H226" s="5"/>
      <c r="I226" s="5"/>
      <c r="M226" s="157"/>
      <c r="P226" s="220"/>
      <c r="W226" s="5"/>
      <c r="X226" s="5"/>
      <c r="AB226" s="157"/>
      <c r="AE226" s="220"/>
      <c r="AL226" s="5"/>
      <c r="AM226" s="5"/>
      <c r="AQ226" s="157"/>
      <c r="AT226" s="220"/>
      <c r="BA226" s="5"/>
      <c r="BB226" s="5"/>
      <c r="BF226" s="157"/>
    </row>
    <row r="227">
      <c r="A227" s="220"/>
      <c r="H227" s="5"/>
      <c r="I227" s="5"/>
      <c r="M227" s="157"/>
      <c r="P227" s="220"/>
      <c r="W227" s="5"/>
      <c r="X227" s="5"/>
      <c r="AB227" s="157"/>
      <c r="AE227" s="220"/>
      <c r="AL227" s="5"/>
      <c r="AM227" s="5"/>
      <c r="AQ227" s="157"/>
      <c r="AT227" s="220"/>
      <c r="BA227" s="5"/>
      <c r="BB227" s="5"/>
      <c r="BF227" s="157"/>
    </row>
    <row r="228">
      <c r="A228" s="220"/>
      <c r="H228" s="5"/>
      <c r="I228" s="5"/>
      <c r="M228" s="157"/>
      <c r="P228" s="220"/>
      <c r="W228" s="5"/>
      <c r="X228" s="5"/>
      <c r="AB228" s="157"/>
      <c r="AE228" s="220"/>
      <c r="AL228" s="5"/>
      <c r="AM228" s="5"/>
      <c r="AQ228" s="157"/>
      <c r="AT228" s="220"/>
      <c r="BA228" s="5"/>
      <c r="BB228" s="5"/>
      <c r="BF228" s="157"/>
    </row>
    <row r="229">
      <c r="A229" s="220"/>
      <c r="H229" s="5"/>
      <c r="I229" s="5"/>
      <c r="M229" s="157"/>
      <c r="P229" s="220"/>
      <c r="W229" s="5"/>
      <c r="X229" s="5"/>
      <c r="AB229" s="157"/>
      <c r="AE229" s="220"/>
      <c r="AL229" s="5"/>
      <c r="AM229" s="5"/>
      <c r="AQ229" s="157"/>
      <c r="AT229" s="220"/>
      <c r="BA229" s="5"/>
      <c r="BB229" s="5"/>
      <c r="BF229" s="157"/>
    </row>
    <row r="230">
      <c r="A230" s="220"/>
      <c r="H230" s="5"/>
      <c r="I230" s="5"/>
      <c r="M230" s="157"/>
      <c r="P230" s="220"/>
      <c r="W230" s="5"/>
      <c r="X230" s="5"/>
      <c r="AB230" s="157"/>
      <c r="AE230" s="220"/>
      <c r="AL230" s="5"/>
      <c r="AM230" s="5"/>
      <c r="AQ230" s="157"/>
      <c r="AT230" s="220"/>
      <c r="BA230" s="5"/>
      <c r="BB230" s="5"/>
      <c r="BF230" s="157"/>
    </row>
    <row r="231">
      <c r="A231" s="220"/>
      <c r="H231" s="5"/>
      <c r="I231" s="5"/>
      <c r="M231" s="157"/>
      <c r="P231" s="220"/>
      <c r="W231" s="5"/>
      <c r="X231" s="5"/>
      <c r="AB231" s="157"/>
      <c r="AE231" s="220"/>
      <c r="AL231" s="5"/>
      <c r="AM231" s="5"/>
      <c r="AQ231" s="157"/>
      <c r="AT231" s="220"/>
      <c r="BA231" s="5"/>
      <c r="BB231" s="5"/>
      <c r="BF231" s="157"/>
    </row>
    <row r="232">
      <c r="A232" s="220"/>
      <c r="H232" s="5"/>
      <c r="I232" s="5"/>
      <c r="M232" s="157"/>
      <c r="P232" s="220"/>
      <c r="W232" s="5"/>
      <c r="X232" s="5"/>
      <c r="AB232" s="157"/>
      <c r="AE232" s="220"/>
      <c r="AL232" s="5"/>
      <c r="AM232" s="5"/>
      <c r="AQ232" s="157"/>
      <c r="AT232" s="220"/>
      <c r="BA232" s="5"/>
      <c r="BB232" s="5"/>
      <c r="BF232" s="157"/>
    </row>
    <row r="233">
      <c r="A233" s="220"/>
      <c r="H233" s="5"/>
      <c r="I233" s="5"/>
      <c r="M233" s="157"/>
      <c r="P233" s="220"/>
      <c r="W233" s="5"/>
      <c r="X233" s="5"/>
      <c r="AB233" s="157"/>
      <c r="AE233" s="220"/>
      <c r="AL233" s="5"/>
      <c r="AM233" s="5"/>
      <c r="AQ233" s="157"/>
      <c r="AT233" s="220"/>
      <c r="BA233" s="5"/>
      <c r="BB233" s="5"/>
      <c r="BF233" s="157"/>
    </row>
    <row r="234">
      <c r="A234" s="220"/>
      <c r="H234" s="5"/>
      <c r="I234" s="5"/>
      <c r="M234" s="157"/>
      <c r="P234" s="220"/>
      <c r="W234" s="5"/>
      <c r="X234" s="5"/>
      <c r="AB234" s="157"/>
      <c r="AE234" s="220"/>
      <c r="AL234" s="5"/>
      <c r="AM234" s="5"/>
      <c r="AQ234" s="157"/>
      <c r="AT234" s="220"/>
      <c r="BA234" s="5"/>
      <c r="BB234" s="5"/>
      <c r="BF234" s="157"/>
    </row>
    <row r="235">
      <c r="A235" s="220"/>
      <c r="H235" s="5"/>
      <c r="I235" s="5"/>
      <c r="M235" s="157"/>
      <c r="P235" s="220"/>
      <c r="W235" s="5"/>
      <c r="X235" s="5"/>
      <c r="AB235" s="157"/>
      <c r="AE235" s="220"/>
      <c r="AL235" s="5"/>
      <c r="AM235" s="5"/>
      <c r="AQ235" s="157"/>
      <c r="AT235" s="220"/>
      <c r="BA235" s="5"/>
      <c r="BB235" s="5"/>
      <c r="BF235" s="157"/>
    </row>
    <row r="236">
      <c r="A236" s="220"/>
      <c r="H236" s="5"/>
      <c r="I236" s="5"/>
      <c r="M236" s="157"/>
      <c r="P236" s="220"/>
      <c r="W236" s="5"/>
      <c r="X236" s="5"/>
      <c r="AB236" s="157"/>
      <c r="AE236" s="220"/>
      <c r="AL236" s="5"/>
      <c r="AM236" s="5"/>
      <c r="AQ236" s="157"/>
      <c r="AT236" s="220"/>
      <c r="BA236" s="5"/>
      <c r="BB236" s="5"/>
      <c r="BF236" s="157"/>
    </row>
    <row r="237">
      <c r="A237" s="220"/>
      <c r="H237" s="5"/>
      <c r="I237" s="5"/>
      <c r="M237" s="157"/>
      <c r="P237" s="220"/>
      <c r="W237" s="5"/>
      <c r="X237" s="5"/>
      <c r="AB237" s="157"/>
      <c r="AE237" s="220"/>
      <c r="AL237" s="5"/>
      <c r="AM237" s="5"/>
      <c r="AQ237" s="157"/>
      <c r="AT237" s="220"/>
      <c r="BA237" s="5"/>
      <c r="BB237" s="5"/>
      <c r="BF237" s="157"/>
    </row>
    <row r="238">
      <c r="A238" s="220"/>
      <c r="H238" s="5"/>
      <c r="I238" s="5"/>
      <c r="M238" s="157"/>
      <c r="P238" s="220"/>
      <c r="W238" s="5"/>
      <c r="X238" s="5"/>
      <c r="AB238" s="157"/>
      <c r="AE238" s="220"/>
      <c r="AL238" s="5"/>
      <c r="AM238" s="5"/>
      <c r="AQ238" s="157"/>
      <c r="AT238" s="220"/>
      <c r="BA238" s="5"/>
      <c r="BB238" s="5"/>
      <c r="BF238" s="157"/>
    </row>
    <row r="239">
      <c r="A239" s="220"/>
      <c r="H239" s="5"/>
      <c r="I239" s="5"/>
      <c r="M239" s="157"/>
      <c r="P239" s="220"/>
      <c r="W239" s="5"/>
      <c r="X239" s="5"/>
      <c r="AB239" s="157"/>
      <c r="AE239" s="220"/>
      <c r="AL239" s="5"/>
      <c r="AM239" s="5"/>
      <c r="AQ239" s="157"/>
      <c r="AT239" s="220"/>
      <c r="BA239" s="5"/>
      <c r="BB239" s="5"/>
      <c r="BF239" s="157"/>
    </row>
    <row r="240">
      <c r="A240" s="220"/>
      <c r="H240" s="5"/>
      <c r="I240" s="5"/>
      <c r="M240" s="157"/>
      <c r="P240" s="220"/>
      <c r="W240" s="5"/>
      <c r="X240" s="5"/>
      <c r="AB240" s="157"/>
      <c r="AE240" s="220"/>
      <c r="AL240" s="5"/>
      <c r="AM240" s="5"/>
      <c r="AQ240" s="157"/>
      <c r="AT240" s="220"/>
      <c r="BA240" s="5"/>
      <c r="BB240" s="5"/>
      <c r="BF240" s="157"/>
    </row>
    <row r="241">
      <c r="A241" s="220"/>
      <c r="H241" s="5"/>
      <c r="I241" s="5"/>
      <c r="M241" s="157"/>
      <c r="P241" s="220"/>
      <c r="W241" s="5"/>
      <c r="X241" s="5"/>
      <c r="AB241" s="157"/>
      <c r="AE241" s="220"/>
      <c r="AL241" s="5"/>
      <c r="AM241" s="5"/>
      <c r="AQ241" s="157"/>
      <c r="AT241" s="220"/>
      <c r="BA241" s="5"/>
      <c r="BB241" s="5"/>
      <c r="BF241" s="157"/>
    </row>
    <row r="242">
      <c r="A242" s="220"/>
      <c r="H242" s="5"/>
      <c r="I242" s="5"/>
      <c r="M242" s="157"/>
      <c r="P242" s="220"/>
      <c r="W242" s="5"/>
      <c r="X242" s="5"/>
      <c r="AB242" s="157"/>
      <c r="AE242" s="220"/>
      <c r="AL242" s="5"/>
      <c r="AM242" s="5"/>
      <c r="AQ242" s="157"/>
      <c r="AT242" s="220"/>
      <c r="BA242" s="5"/>
      <c r="BB242" s="5"/>
      <c r="BF242" s="157"/>
    </row>
    <row r="243">
      <c r="A243" s="220"/>
      <c r="H243" s="5"/>
      <c r="I243" s="5"/>
      <c r="M243" s="157"/>
      <c r="P243" s="220"/>
      <c r="W243" s="5"/>
      <c r="X243" s="5"/>
      <c r="AB243" s="157"/>
      <c r="AE243" s="220"/>
      <c r="AL243" s="5"/>
      <c r="AM243" s="5"/>
      <c r="AQ243" s="157"/>
      <c r="AT243" s="220"/>
      <c r="BA243" s="5"/>
      <c r="BB243" s="5"/>
      <c r="BF243" s="157"/>
    </row>
    <row r="244">
      <c r="A244" s="220"/>
      <c r="H244" s="5"/>
      <c r="I244" s="5"/>
      <c r="M244" s="157"/>
      <c r="P244" s="220"/>
      <c r="W244" s="5"/>
      <c r="X244" s="5"/>
      <c r="AB244" s="157"/>
      <c r="AE244" s="220"/>
      <c r="AL244" s="5"/>
      <c r="AM244" s="5"/>
      <c r="AQ244" s="157"/>
      <c r="AT244" s="220"/>
      <c r="BA244" s="5"/>
      <c r="BB244" s="5"/>
      <c r="BF244" s="157"/>
    </row>
    <row r="245">
      <c r="A245" s="220"/>
      <c r="H245" s="5"/>
      <c r="I245" s="5"/>
      <c r="M245" s="157"/>
      <c r="P245" s="220"/>
      <c r="W245" s="5"/>
      <c r="X245" s="5"/>
      <c r="AB245" s="157"/>
      <c r="AE245" s="220"/>
      <c r="AL245" s="5"/>
      <c r="AM245" s="5"/>
      <c r="AQ245" s="157"/>
      <c r="AT245" s="220"/>
      <c r="BA245" s="5"/>
      <c r="BB245" s="5"/>
      <c r="BF245" s="157"/>
    </row>
    <row r="246">
      <c r="A246" s="220"/>
      <c r="H246" s="5"/>
      <c r="I246" s="5"/>
      <c r="M246" s="157"/>
      <c r="P246" s="220"/>
      <c r="W246" s="5"/>
      <c r="X246" s="5"/>
      <c r="AB246" s="157"/>
      <c r="AE246" s="220"/>
      <c r="AL246" s="5"/>
      <c r="AM246" s="5"/>
      <c r="AQ246" s="157"/>
      <c r="AT246" s="220"/>
      <c r="BA246" s="5"/>
      <c r="BB246" s="5"/>
      <c r="BF246" s="157"/>
    </row>
    <row r="247">
      <c r="A247" s="220"/>
      <c r="H247" s="5"/>
      <c r="I247" s="5"/>
      <c r="M247" s="157"/>
      <c r="P247" s="220"/>
      <c r="W247" s="5"/>
      <c r="X247" s="5"/>
      <c r="AB247" s="157"/>
      <c r="AE247" s="220"/>
      <c r="AL247" s="5"/>
      <c r="AM247" s="5"/>
      <c r="AQ247" s="157"/>
      <c r="AT247" s="220"/>
      <c r="BA247" s="5"/>
      <c r="BB247" s="5"/>
      <c r="BF247" s="157"/>
    </row>
    <row r="248">
      <c r="A248" s="220"/>
      <c r="H248" s="5"/>
      <c r="I248" s="5"/>
      <c r="M248" s="157"/>
      <c r="P248" s="220"/>
      <c r="W248" s="5"/>
      <c r="X248" s="5"/>
      <c r="AB248" s="157"/>
      <c r="AE248" s="220"/>
      <c r="AL248" s="5"/>
      <c r="AM248" s="5"/>
      <c r="AQ248" s="157"/>
      <c r="AT248" s="220"/>
      <c r="BA248" s="5"/>
      <c r="BB248" s="5"/>
      <c r="BF248" s="157"/>
    </row>
    <row r="249">
      <c r="A249" s="220"/>
      <c r="H249" s="5"/>
      <c r="I249" s="5"/>
      <c r="M249" s="157"/>
      <c r="P249" s="220"/>
      <c r="W249" s="5"/>
      <c r="X249" s="5"/>
      <c r="AB249" s="157"/>
      <c r="AE249" s="220"/>
      <c r="AL249" s="5"/>
      <c r="AM249" s="5"/>
      <c r="AQ249" s="157"/>
      <c r="AT249" s="220"/>
      <c r="BA249" s="5"/>
      <c r="BB249" s="5"/>
      <c r="BF249" s="157"/>
    </row>
    <row r="250">
      <c r="A250" s="220"/>
      <c r="H250" s="5"/>
      <c r="I250" s="5"/>
      <c r="M250" s="157"/>
      <c r="P250" s="220"/>
      <c r="W250" s="5"/>
      <c r="X250" s="5"/>
      <c r="AB250" s="157"/>
      <c r="AE250" s="220"/>
      <c r="AL250" s="5"/>
      <c r="AM250" s="5"/>
      <c r="AQ250" s="157"/>
      <c r="AT250" s="220"/>
      <c r="BA250" s="5"/>
      <c r="BB250" s="5"/>
      <c r="BF250" s="157"/>
    </row>
    <row r="251">
      <c r="A251" s="220"/>
      <c r="H251" s="5"/>
      <c r="I251" s="5"/>
      <c r="M251" s="157"/>
      <c r="P251" s="220"/>
      <c r="W251" s="5"/>
      <c r="X251" s="5"/>
      <c r="AB251" s="157"/>
      <c r="AE251" s="220"/>
      <c r="AL251" s="5"/>
      <c r="AM251" s="5"/>
      <c r="AQ251" s="157"/>
      <c r="AT251" s="220"/>
      <c r="BA251" s="5"/>
      <c r="BB251" s="5"/>
      <c r="BF251" s="157"/>
    </row>
    <row r="252">
      <c r="A252" s="220"/>
      <c r="H252" s="5"/>
      <c r="I252" s="5"/>
      <c r="M252" s="157"/>
      <c r="P252" s="220"/>
      <c r="W252" s="5"/>
      <c r="X252" s="5"/>
      <c r="AB252" s="157"/>
      <c r="AE252" s="220"/>
      <c r="AL252" s="5"/>
      <c r="AM252" s="5"/>
      <c r="AQ252" s="157"/>
      <c r="AT252" s="220"/>
      <c r="BA252" s="5"/>
      <c r="BB252" s="5"/>
      <c r="BF252" s="157"/>
    </row>
    <row r="253">
      <c r="A253" s="220"/>
      <c r="H253" s="5"/>
      <c r="I253" s="5"/>
      <c r="M253" s="157"/>
      <c r="P253" s="220"/>
      <c r="W253" s="5"/>
      <c r="X253" s="5"/>
      <c r="AB253" s="157"/>
      <c r="AE253" s="220"/>
      <c r="AL253" s="5"/>
      <c r="AM253" s="5"/>
      <c r="AQ253" s="157"/>
      <c r="AT253" s="220"/>
      <c r="BA253" s="5"/>
      <c r="BB253" s="5"/>
      <c r="BF253" s="157"/>
    </row>
    <row r="254">
      <c r="A254" s="220"/>
      <c r="H254" s="5"/>
      <c r="I254" s="5"/>
      <c r="M254" s="157"/>
      <c r="P254" s="220"/>
      <c r="W254" s="5"/>
      <c r="X254" s="5"/>
      <c r="AB254" s="157"/>
      <c r="AE254" s="220"/>
      <c r="AL254" s="5"/>
      <c r="AM254" s="5"/>
      <c r="AQ254" s="157"/>
      <c r="AT254" s="220"/>
      <c r="BA254" s="5"/>
      <c r="BB254" s="5"/>
      <c r="BF254" s="157"/>
    </row>
    <row r="255">
      <c r="A255" s="220"/>
      <c r="H255" s="5"/>
      <c r="I255" s="5"/>
      <c r="M255" s="157"/>
      <c r="P255" s="220"/>
      <c r="W255" s="5"/>
      <c r="X255" s="5"/>
      <c r="AB255" s="157"/>
      <c r="AE255" s="220"/>
      <c r="AL255" s="5"/>
      <c r="AM255" s="5"/>
      <c r="AQ255" s="157"/>
      <c r="AT255" s="220"/>
      <c r="BA255" s="5"/>
      <c r="BB255" s="5"/>
      <c r="BF255" s="157"/>
    </row>
    <row r="256">
      <c r="A256" s="220"/>
      <c r="H256" s="5"/>
      <c r="I256" s="5"/>
      <c r="M256" s="157"/>
      <c r="P256" s="220"/>
      <c r="W256" s="5"/>
      <c r="X256" s="5"/>
      <c r="AB256" s="157"/>
      <c r="AE256" s="220"/>
      <c r="AL256" s="5"/>
      <c r="AM256" s="5"/>
      <c r="AQ256" s="157"/>
      <c r="AT256" s="220"/>
      <c r="BA256" s="5"/>
      <c r="BB256" s="5"/>
      <c r="BF256" s="157"/>
    </row>
    <row r="257">
      <c r="A257" s="220"/>
      <c r="H257" s="5"/>
      <c r="I257" s="5"/>
      <c r="M257" s="157"/>
      <c r="P257" s="220"/>
      <c r="W257" s="5"/>
      <c r="X257" s="5"/>
      <c r="AB257" s="157"/>
      <c r="AE257" s="220"/>
      <c r="AL257" s="5"/>
      <c r="AM257" s="5"/>
      <c r="AQ257" s="157"/>
      <c r="AT257" s="220"/>
      <c r="BA257" s="5"/>
      <c r="BB257" s="5"/>
      <c r="BF257" s="157"/>
    </row>
    <row r="258">
      <c r="A258" s="220"/>
      <c r="H258" s="5"/>
      <c r="I258" s="5"/>
      <c r="M258" s="157"/>
      <c r="P258" s="220"/>
      <c r="W258" s="5"/>
      <c r="X258" s="5"/>
      <c r="AB258" s="157"/>
      <c r="AE258" s="220"/>
      <c r="AL258" s="5"/>
      <c r="AM258" s="5"/>
      <c r="AQ258" s="157"/>
      <c r="AT258" s="220"/>
      <c r="BA258" s="5"/>
      <c r="BB258" s="5"/>
      <c r="BF258" s="157"/>
    </row>
    <row r="259">
      <c r="A259" s="220"/>
      <c r="H259" s="5"/>
      <c r="I259" s="5"/>
      <c r="M259" s="157"/>
      <c r="P259" s="220"/>
      <c r="W259" s="5"/>
      <c r="X259" s="5"/>
      <c r="AB259" s="157"/>
      <c r="AE259" s="220"/>
      <c r="AL259" s="5"/>
      <c r="AM259" s="5"/>
      <c r="AQ259" s="157"/>
      <c r="AT259" s="220"/>
      <c r="BA259" s="5"/>
      <c r="BB259" s="5"/>
      <c r="BF259" s="157"/>
    </row>
    <row r="260">
      <c r="A260" s="220"/>
      <c r="H260" s="5"/>
      <c r="I260" s="5"/>
      <c r="M260" s="157"/>
      <c r="P260" s="220"/>
      <c r="W260" s="5"/>
      <c r="X260" s="5"/>
      <c r="AB260" s="157"/>
      <c r="AE260" s="220"/>
      <c r="AL260" s="5"/>
      <c r="AM260" s="5"/>
      <c r="AQ260" s="157"/>
      <c r="AT260" s="220"/>
      <c r="BA260" s="5"/>
      <c r="BB260" s="5"/>
      <c r="BF260" s="157"/>
    </row>
    <row r="261">
      <c r="A261" s="220"/>
      <c r="H261" s="5"/>
      <c r="I261" s="5"/>
      <c r="M261" s="157"/>
      <c r="P261" s="220"/>
      <c r="W261" s="5"/>
      <c r="X261" s="5"/>
      <c r="AB261" s="157"/>
      <c r="AE261" s="220"/>
      <c r="AL261" s="5"/>
      <c r="AM261" s="5"/>
      <c r="AQ261" s="157"/>
      <c r="AT261" s="220"/>
      <c r="BA261" s="5"/>
      <c r="BB261" s="5"/>
      <c r="BF261" s="157"/>
    </row>
    <row r="262">
      <c r="A262" s="220"/>
      <c r="H262" s="5"/>
      <c r="I262" s="5"/>
      <c r="M262" s="157"/>
      <c r="P262" s="220"/>
      <c r="W262" s="5"/>
      <c r="X262" s="5"/>
      <c r="AB262" s="157"/>
      <c r="AE262" s="220"/>
      <c r="AL262" s="5"/>
      <c r="AM262" s="5"/>
      <c r="AQ262" s="157"/>
      <c r="AT262" s="220"/>
      <c r="BA262" s="5"/>
      <c r="BB262" s="5"/>
      <c r="BF262" s="157"/>
    </row>
    <row r="263">
      <c r="A263" s="220"/>
      <c r="H263" s="5"/>
      <c r="I263" s="5"/>
      <c r="M263" s="157"/>
      <c r="P263" s="220"/>
      <c r="W263" s="5"/>
      <c r="X263" s="5"/>
      <c r="AB263" s="157"/>
      <c r="AE263" s="220"/>
      <c r="AL263" s="5"/>
      <c r="AM263" s="5"/>
      <c r="AQ263" s="157"/>
      <c r="AT263" s="220"/>
      <c r="BA263" s="5"/>
      <c r="BB263" s="5"/>
      <c r="BF263" s="157"/>
    </row>
    <row r="264">
      <c r="A264" s="220"/>
      <c r="H264" s="5"/>
      <c r="I264" s="5"/>
      <c r="M264" s="157"/>
      <c r="P264" s="220"/>
      <c r="W264" s="5"/>
      <c r="X264" s="5"/>
      <c r="AB264" s="157"/>
      <c r="AE264" s="220"/>
      <c r="AL264" s="5"/>
      <c r="AM264" s="5"/>
      <c r="AQ264" s="157"/>
      <c r="AT264" s="220"/>
      <c r="BA264" s="5"/>
      <c r="BB264" s="5"/>
      <c r="BF264" s="157"/>
    </row>
    <row r="265">
      <c r="A265" s="220"/>
      <c r="H265" s="5"/>
      <c r="I265" s="5"/>
      <c r="M265" s="157"/>
      <c r="P265" s="220"/>
      <c r="W265" s="5"/>
      <c r="X265" s="5"/>
      <c r="AB265" s="157"/>
      <c r="AE265" s="220"/>
      <c r="AL265" s="5"/>
      <c r="AM265" s="5"/>
      <c r="AQ265" s="157"/>
      <c r="AT265" s="220"/>
      <c r="BA265" s="5"/>
      <c r="BB265" s="5"/>
      <c r="BF265" s="157"/>
    </row>
    <row r="266">
      <c r="A266" s="220"/>
      <c r="H266" s="5"/>
      <c r="I266" s="5"/>
      <c r="M266" s="157"/>
      <c r="P266" s="220"/>
      <c r="W266" s="5"/>
      <c r="X266" s="5"/>
      <c r="AB266" s="157"/>
      <c r="AE266" s="220"/>
      <c r="AL266" s="5"/>
      <c r="AM266" s="5"/>
      <c r="AQ266" s="157"/>
      <c r="AT266" s="220"/>
      <c r="BA266" s="5"/>
      <c r="BB266" s="5"/>
      <c r="BF266" s="157"/>
    </row>
    <row r="267">
      <c r="A267" s="220"/>
      <c r="H267" s="5"/>
      <c r="I267" s="5"/>
      <c r="M267" s="157"/>
      <c r="P267" s="220"/>
      <c r="W267" s="5"/>
      <c r="X267" s="5"/>
      <c r="AB267" s="157"/>
      <c r="AE267" s="220"/>
      <c r="AL267" s="5"/>
      <c r="AM267" s="5"/>
      <c r="AQ267" s="157"/>
      <c r="AT267" s="220"/>
      <c r="BA267" s="5"/>
      <c r="BB267" s="5"/>
      <c r="BF267" s="157"/>
    </row>
    <row r="268">
      <c r="A268" s="220"/>
      <c r="H268" s="5"/>
      <c r="I268" s="5"/>
      <c r="M268" s="157"/>
      <c r="P268" s="220"/>
      <c r="W268" s="5"/>
      <c r="X268" s="5"/>
      <c r="AB268" s="157"/>
      <c r="AE268" s="220"/>
      <c r="AL268" s="5"/>
      <c r="AM268" s="5"/>
      <c r="AQ268" s="157"/>
      <c r="AT268" s="220"/>
      <c r="BA268" s="5"/>
      <c r="BB268" s="5"/>
      <c r="BF268" s="157"/>
    </row>
    <row r="269">
      <c r="A269" s="220"/>
      <c r="H269" s="5"/>
      <c r="I269" s="5"/>
      <c r="M269" s="157"/>
      <c r="P269" s="220"/>
      <c r="W269" s="5"/>
      <c r="X269" s="5"/>
      <c r="AB269" s="157"/>
      <c r="AE269" s="220"/>
      <c r="AL269" s="5"/>
      <c r="AM269" s="5"/>
      <c r="AQ269" s="157"/>
      <c r="AT269" s="220"/>
      <c r="BA269" s="5"/>
      <c r="BB269" s="5"/>
      <c r="BF269" s="157"/>
    </row>
    <row r="270">
      <c r="A270" s="220"/>
      <c r="H270" s="5"/>
      <c r="I270" s="5"/>
      <c r="M270" s="157"/>
      <c r="P270" s="220"/>
      <c r="W270" s="5"/>
      <c r="X270" s="5"/>
      <c r="AB270" s="157"/>
      <c r="AE270" s="220"/>
      <c r="AL270" s="5"/>
      <c r="AM270" s="5"/>
      <c r="AQ270" s="157"/>
      <c r="AT270" s="220"/>
      <c r="BA270" s="5"/>
      <c r="BB270" s="5"/>
      <c r="BF270" s="157"/>
    </row>
    <row r="271">
      <c r="A271" s="220"/>
      <c r="H271" s="5"/>
      <c r="I271" s="5"/>
      <c r="M271" s="157"/>
      <c r="P271" s="220"/>
      <c r="W271" s="5"/>
      <c r="X271" s="5"/>
      <c r="AB271" s="157"/>
      <c r="AE271" s="220"/>
      <c r="AL271" s="5"/>
      <c r="AM271" s="5"/>
      <c r="AQ271" s="157"/>
      <c r="AT271" s="220"/>
      <c r="BA271" s="5"/>
      <c r="BB271" s="5"/>
      <c r="BF271" s="157"/>
    </row>
    <row r="272">
      <c r="A272" s="220"/>
      <c r="H272" s="5"/>
      <c r="I272" s="5"/>
      <c r="M272" s="157"/>
      <c r="P272" s="220"/>
      <c r="W272" s="5"/>
      <c r="X272" s="5"/>
      <c r="AB272" s="157"/>
      <c r="AE272" s="220"/>
      <c r="AL272" s="5"/>
      <c r="AM272" s="5"/>
      <c r="AQ272" s="157"/>
      <c r="AT272" s="220"/>
      <c r="BA272" s="5"/>
      <c r="BB272" s="5"/>
      <c r="BF272" s="157"/>
    </row>
    <row r="273">
      <c r="A273" s="220"/>
      <c r="H273" s="5"/>
      <c r="I273" s="5"/>
      <c r="M273" s="157"/>
      <c r="P273" s="220"/>
      <c r="W273" s="5"/>
      <c r="X273" s="5"/>
      <c r="AB273" s="157"/>
      <c r="AE273" s="220"/>
      <c r="AL273" s="5"/>
      <c r="AM273" s="5"/>
      <c r="AQ273" s="157"/>
      <c r="AT273" s="220"/>
      <c r="BA273" s="5"/>
      <c r="BB273" s="5"/>
      <c r="BF273" s="157"/>
    </row>
    <row r="274">
      <c r="A274" s="220"/>
      <c r="H274" s="5"/>
      <c r="I274" s="5"/>
      <c r="M274" s="157"/>
      <c r="P274" s="220"/>
      <c r="W274" s="5"/>
      <c r="X274" s="5"/>
      <c r="AB274" s="157"/>
      <c r="AE274" s="220"/>
      <c r="AL274" s="5"/>
      <c r="AM274" s="5"/>
      <c r="AQ274" s="157"/>
      <c r="AT274" s="220"/>
      <c r="BA274" s="5"/>
      <c r="BB274" s="5"/>
      <c r="BF274" s="157"/>
    </row>
    <row r="275">
      <c r="A275" s="220"/>
      <c r="H275" s="5"/>
      <c r="I275" s="5"/>
      <c r="M275" s="157"/>
      <c r="P275" s="220"/>
      <c r="W275" s="5"/>
      <c r="X275" s="5"/>
      <c r="AB275" s="157"/>
      <c r="AE275" s="220"/>
      <c r="AL275" s="5"/>
      <c r="AM275" s="5"/>
      <c r="AQ275" s="157"/>
      <c r="AT275" s="220"/>
      <c r="BA275" s="5"/>
      <c r="BB275" s="5"/>
      <c r="BF275" s="157"/>
    </row>
    <row r="276">
      <c r="A276" s="220"/>
      <c r="H276" s="5"/>
      <c r="I276" s="5"/>
      <c r="M276" s="157"/>
      <c r="P276" s="220"/>
      <c r="W276" s="5"/>
      <c r="X276" s="5"/>
      <c r="AB276" s="157"/>
      <c r="AE276" s="220"/>
      <c r="AL276" s="5"/>
      <c r="AM276" s="5"/>
      <c r="AQ276" s="157"/>
      <c r="AT276" s="220"/>
      <c r="BA276" s="5"/>
      <c r="BB276" s="5"/>
      <c r="BF276" s="157"/>
    </row>
    <row r="277">
      <c r="A277" s="220"/>
      <c r="H277" s="5"/>
      <c r="I277" s="5"/>
      <c r="M277" s="157"/>
      <c r="P277" s="220"/>
      <c r="W277" s="5"/>
      <c r="X277" s="5"/>
      <c r="AB277" s="157"/>
      <c r="AE277" s="220"/>
      <c r="AL277" s="5"/>
      <c r="AM277" s="5"/>
      <c r="AQ277" s="157"/>
      <c r="AT277" s="220"/>
      <c r="BA277" s="5"/>
      <c r="BB277" s="5"/>
      <c r="BF277" s="157"/>
    </row>
    <row r="278">
      <c r="A278" s="220"/>
      <c r="H278" s="5"/>
      <c r="I278" s="5"/>
      <c r="M278" s="157"/>
      <c r="P278" s="220"/>
      <c r="W278" s="5"/>
      <c r="X278" s="5"/>
      <c r="AB278" s="157"/>
      <c r="AE278" s="220"/>
      <c r="AL278" s="5"/>
      <c r="AM278" s="5"/>
      <c r="AQ278" s="157"/>
      <c r="AT278" s="220"/>
      <c r="BA278" s="5"/>
      <c r="BB278" s="5"/>
      <c r="BF278" s="157"/>
    </row>
    <row r="279">
      <c r="A279" s="220"/>
      <c r="H279" s="5"/>
      <c r="I279" s="5"/>
      <c r="M279" s="157"/>
      <c r="P279" s="220"/>
      <c r="W279" s="5"/>
      <c r="X279" s="5"/>
      <c r="AB279" s="157"/>
      <c r="AE279" s="220"/>
      <c r="AL279" s="5"/>
      <c r="AM279" s="5"/>
      <c r="AQ279" s="157"/>
      <c r="AT279" s="220"/>
      <c r="BA279" s="5"/>
      <c r="BB279" s="5"/>
      <c r="BF279" s="157"/>
    </row>
    <row r="280">
      <c r="A280" s="220"/>
      <c r="H280" s="5"/>
      <c r="I280" s="5"/>
      <c r="M280" s="157"/>
      <c r="P280" s="220"/>
      <c r="W280" s="5"/>
      <c r="X280" s="5"/>
      <c r="AB280" s="157"/>
      <c r="AE280" s="220"/>
      <c r="AL280" s="5"/>
      <c r="AM280" s="5"/>
      <c r="AQ280" s="157"/>
      <c r="AT280" s="220"/>
      <c r="BA280" s="5"/>
      <c r="BB280" s="5"/>
      <c r="BF280" s="157"/>
    </row>
    <row r="281">
      <c r="A281" s="220"/>
      <c r="H281" s="5"/>
      <c r="I281" s="5"/>
      <c r="M281" s="157"/>
      <c r="P281" s="220"/>
      <c r="W281" s="5"/>
      <c r="X281" s="5"/>
      <c r="AB281" s="157"/>
      <c r="AE281" s="220"/>
      <c r="AL281" s="5"/>
      <c r="AM281" s="5"/>
      <c r="AQ281" s="157"/>
      <c r="AT281" s="220"/>
      <c r="BA281" s="5"/>
      <c r="BB281" s="5"/>
      <c r="BF281" s="157"/>
    </row>
    <row r="282">
      <c r="A282" s="220"/>
      <c r="H282" s="5"/>
      <c r="I282" s="5"/>
      <c r="M282" s="157"/>
      <c r="P282" s="220"/>
      <c r="W282" s="5"/>
      <c r="X282" s="5"/>
      <c r="AB282" s="157"/>
      <c r="AE282" s="220"/>
      <c r="AL282" s="5"/>
      <c r="AM282" s="5"/>
      <c r="AQ282" s="157"/>
      <c r="AT282" s="220"/>
      <c r="BA282" s="5"/>
      <c r="BB282" s="5"/>
      <c r="BF282" s="157"/>
    </row>
    <row r="283">
      <c r="A283" s="220"/>
      <c r="H283" s="5"/>
      <c r="I283" s="5"/>
      <c r="M283" s="157"/>
      <c r="P283" s="220"/>
      <c r="W283" s="5"/>
      <c r="X283" s="5"/>
      <c r="AB283" s="157"/>
      <c r="AE283" s="220"/>
      <c r="AL283" s="5"/>
      <c r="AM283" s="5"/>
      <c r="AQ283" s="157"/>
      <c r="AT283" s="220"/>
      <c r="BA283" s="5"/>
      <c r="BB283" s="5"/>
      <c r="BF283" s="157"/>
    </row>
    <row r="284">
      <c r="A284" s="220"/>
      <c r="H284" s="5"/>
      <c r="I284" s="5"/>
      <c r="M284" s="157"/>
      <c r="P284" s="220"/>
      <c r="W284" s="5"/>
      <c r="X284" s="5"/>
      <c r="AB284" s="157"/>
      <c r="AE284" s="220"/>
      <c r="AL284" s="5"/>
      <c r="AM284" s="5"/>
      <c r="AQ284" s="157"/>
      <c r="AT284" s="220"/>
      <c r="BA284" s="5"/>
      <c r="BB284" s="5"/>
      <c r="BF284" s="157"/>
    </row>
    <row r="285">
      <c r="A285" s="220"/>
      <c r="H285" s="5"/>
      <c r="I285" s="5"/>
      <c r="M285" s="157"/>
      <c r="P285" s="220"/>
      <c r="W285" s="5"/>
      <c r="X285" s="5"/>
      <c r="AB285" s="157"/>
      <c r="AE285" s="220"/>
      <c r="AL285" s="5"/>
      <c r="AM285" s="5"/>
      <c r="AQ285" s="157"/>
      <c r="AT285" s="220"/>
      <c r="BA285" s="5"/>
      <c r="BB285" s="5"/>
      <c r="BF285" s="157"/>
    </row>
    <row r="286">
      <c r="A286" s="220"/>
      <c r="H286" s="5"/>
      <c r="I286" s="5"/>
      <c r="M286" s="157"/>
      <c r="P286" s="220"/>
      <c r="W286" s="5"/>
      <c r="X286" s="5"/>
      <c r="AB286" s="157"/>
      <c r="AE286" s="220"/>
      <c r="AL286" s="5"/>
      <c r="AM286" s="5"/>
      <c r="AQ286" s="157"/>
      <c r="AT286" s="220"/>
      <c r="BA286" s="5"/>
      <c r="BB286" s="5"/>
      <c r="BF286" s="157"/>
    </row>
    <row r="287">
      <c r="A287" s="220"/>
      <c r="H287" s="5"/>
      <c r="I287" s="5"/>
      <c r="M287" s="157"/>
      <c r="P287" s="220"/>
      <c r="W287" s="5"/>
      <c r="X287" s="5"/>
      <c r="AB287" s="157"/>
      <c r="AE287" s="220"/>
      <c r="AL287" s="5"/>
      <c r="AM287" s="5"/>
      <c r="AQ287" s="157"/>
      <c r="AT287" s="220"/>
      <c r="BA287" s="5"/>
      <c r="BB287" s="5"/>
      <c r="BF287" s="157"/>
    </row>
    <row r="288">
      <c r="A288" s="220"/>
      <c r="H288" s="5"/>
      <c r="I288" s="5"/>
      <c r="M288" s="157"/>
      <c r="P288" s="220"/>
      <c r="W288" s="5"/>
      <c r="X288" s="5"/>
      <c r="AB288" s="157"/>
      <c r="AE288" s="220"/>
      <c r="AL288" s="5"/>
      <c r="AM288" s="5"/>
      <c r="AQ288" s="157"/>
      <c r="AT288" s="220"/>
      <c r="BA288" s="5"/>
      <c r="BB288" s="5"/>
      <c r="BF288" s="157"/>
    </row>
    <row r="289">
      <c r="A289" s="220"/>
      <c r="H289" s="5"/>
      <c r="I289" s="5"/>
      <c r="M289" s="157"/>
      <c r="P289" s="220"/>
      <c r="W289" s="5"/>
      <c r="X289" s="5"/>
      <c r="AB289" s="157"/>
      <c r="AE289" s="220"/>
      <c r="AL289" s="5"/>
      <c r="AM289" s="5"/>
      <c r="AQ289" s="157"/>
      <c r="AT289" s="220"/>
      <c r="BA289" s="5"/>
      <c r="BB289" s="5"/>
      <c r="BF289" s="157"/>
    </row>
    <row r="290">
      <c r="A290" s="220"/>
      <c r="H290" s="5"/>
      <c r="I290" s="5"/>
      <c r="M290" s="157"/>
      <c r="P290" s="220"/>
      <c r="W290" s="5"/>
      <c r="X290" s="5"/>
      <c r="AB290" s="157"/>
      <c r="AE290" s="220"/>
      <c r="AL290" s="5"/>
      <c r="AM290" s="5"/>
      <c r="AQ290" s="157"/>
      <c r="AT290" s="220"/>
      <c r="BA290" s="5"/>
      <c r="BB290" s="5"/>
      <c r="BF290" s="157"/>
    </row>
    <row r="291">
      <c r="A291" s="220"/>
      <c r="H291" s="5"/>
      <c r="I291" s="5"/>
      <c r="M291" s="157"/>
      <c r="P291" s="220"/>
      <c r="W291" s="5"/>
      <c r="X291" s="5"/>
      <c r="AB291" s="157"/>
      <c r="AE291" s="220"/>
      <c r="AL291" s="5"/>
      <c r="AM291" s="5"/>
      <c r="AQ291" s="157"/>
      <c r="AT291" s="220"/>
      <c r="BA291" s="5"/>
      <c r="BB291" s="5"/>
      <c r="BF291" s="157"/>
    </row>
    <row r="292">
      <c r="A292" s="220"/>
      <c r="H292" s="5"/>
      <c r="I292" s="5"/>
      <c r="M292" s="157"/>
      <c r="P292" s="220"/>
      <c r="W292" s="5"/>
      <c r="X292" s="5"/>
      <c r="AB292" s="157"/>
      <c r="AE292" s="220"/>
      <c r="AL292" s="5"/>
      <c r="AM292" s="5"/>
      <c r="AQ292" s="157"/>
      <c r="AT292" s="220"/>
      <c r="BA292" s="5"/>
      <c r="BB292" s="5"/>
      <c r="BF292" s="157"/>
    </row>
    <row r="293">
      <c r="A293" s="220"/>
      <c r="H293" s="5"/>
      <c r="I293" s="5"/>
      <c r="M293" s="157"/>
      <c r="P293" s="220"/>
      <c r="W293" s="5"/>
      <c r="X293" s="5"/>
      <c r="AB293" s="157"/>
      <c r="AE293" s="220"/>
      <c r="AL293" s="5"/>
      <c r="AM293" s="5"/>
      <c r="AQ293" s="157"/>
      <c r="AT293" s="220"/>
      <c r="BA293" s="5"/>
      <c r="BB293" s="5"/>
      <c r="BF293" s="157"/>
    </row>
    <row r="294">
      <c r="A294" s="220"/>
      <c r="H294" s="5"/>
      <c r="I294" s="5"/>
      <c r="M294" s="157"/>
      <c r="P294" s="220"/>
      <c r="W294" s="5"/>
      <c r="X294" s="5"/>
      <c r="AB294" s="157"/>
      <c r="AE294" s="220"/>
      <c r="AL294" s="5"/>
      <c r="AM294" s="5"/>
      <c r="AQ294" s="157"/>
      <c r="AT294" s="220"/>
      <c r="BA294" s="5"/>
      <c r="BB294" s="5"/>
      <c r="BF294" s="157"/>
    </row>
    <row r="295">
      <c r="A295" s="220"/>
      <c r="H295" s="5"/>
      <c r="I295" s="5"/>
      <c r="M295" s="157"/>
      <c r="P295" s="220"/>
      <c r="W295" s="5"/>
      <c r="X295" s="5"/>
      <c r="AB295" s="157"/>
      <c r="AE295" s="220"/>
      <c r="AL295" s="5"/>
      <c r="AM295" s="5"/>
      <c r="AQ295" s="157"/>
      <c r="AT295" s="220"/>
      <c r="BA295" s="5"/>
      <c r="BB295" s="5"/>
      <c r="BF295" s="157"/>
    </row>
    <row r="296">
      <c r="A296" s="220"/>
      <c r="H296" s="5"/>
      <c r="I296" s="5"/>
      <c r="M296" s="157"/>
      <c r="P296" s="220"/>
      <c r="W296" s="5"/>
      <c r="X296" s="5"/>
      <c r="AB296" s="157"/>
      <c r="AE296" s="220"/>
      <c r="AL296" s="5"/>
      <c r="AM296" s="5"/>
      <c r="AQ296" s="157"/>
      <c r="AT296" s="220"/>
      <c r="BA296" s="5"/>
      <c r="BB296" s="5"/>
      <c r="BF296" s="157"/>
    </row>
    <row r="297">
      <c r="A297" s="220"/>
      <c r="H297" s="5"/>
      <c r="I297" s="5"/>
      <c r="M297" s="157"/>
      <c r="P297" s="220"/>
      <c r="W297" s="5"/>
      <c r="X297" s="5"/>
      <c r="AB297" s="157"/>
      <c r="AE297" s="220"/>
      <c r="AL297" s="5"/>
      <c r="AM297" s="5"/>
      <c r="AQ297" s="157"/>
      <c r="AT297" s="220"/>
      <c r="BA297" s="5"/>
      <c r="BB297" s="5"/>
      <c r="BF297" s="157"/>
    </row>
    <row r="298">
      <c r="A298" s="220"/>
      <c r="H298" s="5"/>
      <c r="I298" s="5"/>
      <c r="M298" s="157"/>
      <c r="P298" s="220"/>
      <c r="W298" s="5"/>
      <c r="X298" s="5"/>
      <c r="AB298" s="157"/>
      <c r="AE298" s="220"/>
      <c r="AL298" s="5"/>
      <c r="AM298" s="5"/>
      <c r="AQ298" s="157"/>
      <c r="AT298" s="220"/>
      <c r="BA298" s="5"/>
      <c r="BB298" s="5"/>
      <c r="BF298" s="157"/>
    </row>
    <row r="299">
      <c r="A299" s="220"/>
      <c r="H299" s="5"/>
      <c r="I299" s="5"/>
      <c r="M299" s="157"/>
      <c r="P299" s="220"/>
      <c r="W299" s="5"/>
      <c r="X299" s="5"/>
      <c r="AB299" s="157"/>
      <c r="AE299" s="220"/>
      <c r="AL299" s="5"/>
      <c r="AM299" s="5"/>
      <c r="AQ299" s="157"/>
      <c r="AT299" s="220"/>
      <c r="BA299" s="5"/>
      <c r="BB299" s="5"/>
      <c r="BF299" s="157"/>
    </row>
    <row r="300">
      <c r="A300" s="220"/>
      <c r="H300" s="5"/>
      <c r="I300" s="5"/>
      <c r="M300" s="157"/>
      <c r="P300" s="220"/>
      <c r="W300" s="5"/>
      <c r="X300" s="5"/>
      <c r="AB300" s="157"/>
      <c r="AE300" s="220"/>
      <c r="AL300" s="5"/>
      <c r="AM300" s="5"/>
      <c r="AQ300" s="157"/>
      <c r="AT300" s="220"/>
      <c r="BA300" s="5"/>
      <c r="BB300" s="5"/>
      <c r="BF300" s="157"/>
    </row>
    <row r="301">
      <c r="A301" s="220"/>
      <c r="H301" s="5"/>
      <c r="I301" s="5"/>
      <c r="M301" s="157"/>
      <c r="P301" s="220"/>
      <c r="W301" s="5"/>
      <c r="X301" s="5"/>
      <c r="AB301" s="157"/>
      <c r="AE301" s="220"/>
      <c r="AL301" s="5"/>
      <c r="AM301" s="5"/>
      <c r="AQ301" s="157"/>
      <c r="AT301" s="220"/>
      <c r="BA301" s="5"/>
      <c r="BB301" s="5"/>
      <c r="BF301" s="157"/>
    </row>
    <row r="302">
      <c r="A302" s="220"/>
      <c r="H302" s="5"/>
      <c r="I302" s="5"/>
      <c r="M302" s="157"/>
      <c r="P302" s="220"/>
      <c r="W302" s="5"/>
      <c r="X302" s="5"/>
      <c r="AB302" s="157"/>
      <c r="AE302" s="220"/>
      <c r="AL302" s="5"/>
      <c r="AM302" s="5"/>
      <c r="AQ302" s="157"/>
      <c r="AT302" s="220"/>
      <c r="BA302" s="5"/>
      <c r="BB302" s="5"/>
      <c r="BF302" s="157"/>
    </row>
    <row r="303">
      <c r="A303" s="220"/>
      <c r="H303" s="5"/>
      <c r="I303" s="5"/>
      <c r="M303" s="157"/>
      <c r="P303" s="220"/>
      <c r="W303" s="5"/>
      <c r="X303" s="5"/>
      <c r="AB303" s="157"/>
      <c r="AE303" s="220"/>
      <c r="AL303" s="5"/>
      <c r="AM303" s="5"/>
      <c r="AQ303" s="157"/>
      <c r="AT303" s="220"/>
      <c r="BA303" s="5"/>
      <c r="BB303" s="5"/>
      <c r="BF303" s="157"/>
    </row>
    <row r="304">
      <c r="A304" s="220"/>
      <c r="H304" s="5"/>
      <c r="I304" s="5"/>
      <c r="M304" s="157"/>
      <c r="P304" s="220"/>
      <c r="W304" s="5"/>
      <c r="X304" s="5"/>
      <c r="AB304" s="157"/>
      <c r="AE304" s="220"/>
      <c r="AL304" s="5"/>
      <c r="AM304" s="5"/>
      <c r="AQ304" s="157"/>
      <c r="AT304" s="220"/>
      <c r="BA304" s="5"/>
      <c r="BB304" s="5"/>
      <c r="BF304" s="157"/>
    </row>
    <row r="305">
      <c r="A305" s="220"/>
      <c r="H305" s="5"/>
      <c r="I305" s="5"/>
      <c r="M305" s="157"/>
      <c r="P305" s="220"/>
      <c r="W305" s="5"/>
      <c r="X305" s="5"/>
      <c r="AB305" s="157"/>
      <c r="AE305" s="220"/>
      <c r="AL305" s="5"/>
      <c r="AM305" s="5"/>
      <c r="AQ305" s="157"/>
      <c r="AT305" s="220"/>
      <c r="BA305" s="5"/>
      <c r="BB305" s="5"/>
      <c r="BF305" s="157"/>
    </row>
    <row r="306">
      <c r="A306" s="220"/>
      <c r="H306" s="5"/>
      <c r="I306" s="5"/>
      <c r="M306" s="157"/>
      <c r="P306" s="220"/>
      <c r="W306" s="5"/>
      <c r="X306" s="5"/>
      <c r="AB306" s="157"/>
      <c r="AE306" s="220"/>
      <c r="AL306" s="5"/>
      <c r="AM306" s="5"/>
      <c r="AQ306" s="157"/>
      <c r="AT306" s="220"/>
      <c r="BA306" s="5"/>
      <c r="BB306" s="5"/>
      <c r="BF306" s="157"/>
    </row>
    <row r="307">
      <c r="A307" s="220"/>
      <c r="H307" s="5"/>
      <c r="I307" s="5"/>
      <c r="M307" s="157"/>
      <c r="P307" s="220"/>
      <c r="W307" s="5"/>
      <c r="X307" s="5"/>
      <c r="AB307" s="157"/>
      <c r="AE307" s="220"/>
      <c r="AL307" s="5"/>
      <c r="AM307" s="5"/>
      <c r="AQ307" s="157"/>
      <c r="AT307" s="220"/>
      <c r="BA307" s="5"/>
      <c r="BB307" s="5"/>
      <c r="BF307" s="157"/>
    </row>
    <row r="308">
      <c r="A308" s="220"/>
      <c r="H308" s="5"/>
      <c r="I308" s="5"/>
      <c r="M308" s="157"/>
      <c r="P308" s="220"/>
      <c r="W308" s="5"/>
      <c r="X308" s="5"/>
      <c r="AB308" s="157"/>
      <c r="AE308" s="220"/>
      <c r="AL308" s="5"/>
      <c r="AM308" s="5"/>
      <c r="AQ308" s="157"/>
      <c r="AT308" s="220"/>
      <c r="BA308" s="5"/>
      <c r="BB308" s="5"/>
      <c r="BF308" s="157"/>
    </row>
    <row r="309">
      <c r="A309" s="220"/>
      <c r="H309" s="5"/>
      <c r="I309" s="5"/>
      <c r="M309" s="157"/>
      <c r="P309" s="220"/>
      <c r="W309" s="5"/>
      <c r="X309" s="5"/>
      <c r="AB309" s="157"/>
      <c r="AE309" s="220"/>
      <c r="AL309" s="5"/>
      <c r="AM309" s="5"/>
      <c r="AQ309" s="157"/>
      <c r="AT309" s="220"/>
      <c r="BA309" s="5"/>
      <c r="BB309" s="5"/>
      <c r="BF309" s="157"/>
    </row>
    <row r="310">
      <c r="A310" s="220"/>
      <c r="H310" s="5"/>
      <c r="I310" s="5"/>
      <c r="M310" s="157"/>
      <c r="P310" s="220"/>
      <c r="W310" s="5"/>
      <c r="X310" s="5"/>
      <c r="AB310" s="157"/>
      <c r="AE310" s="220"/>
      <c r="AL310" s="5"/>
      <c r="AM310" s="5"/>
      <c r="AQ310" s="157"/>
      <c r="AT310" s="220"/>
      <c r="BA310" s="5"/>
      <c r="BB310" s="5"/>
      <c r="BF310" s="157"/>
    </row>
    <row r="311">
      <c r="A311" s="220"/>
      <c r="H311" s="5"/>
      <c r="I311" s="5"/>
      <c r="M311" s="157"/>
      <c r="P311" s="220"/>
      <c r="W311" s="5"/>
      <c r="X311" s="5"/>
      <c r="AB311" s="157"/>
      <c r="AE311" s="220"/>
      <c r="AL311" s="5"/>
      <c r="AM311" s="5"/>
      <c r="AQ311" s="157"/>
      <c r="AT311" s="220"/>
      <c r="BA311" s="5"/>
      <c r="BB311" s="5"/>
      <c r="BF311" s="157"/>
    </row>
    <row r="312">
      <c r="A312" s="220"/>
      <c r="H312" s="5"/>
      <c r="I312" s="5"/>
      <c r="M312" s="157"/>
      <c r="P312" s="220"/>
      <c r="W312" s="5"/>
      <c r="X312" s="5"/>
      <c r="AB312" s="157"/>
      <c r="AE312" s="220"/>
      <c r="AL312" s="5"/>
      <c r="AM312" s="5"/>
      <c r="AQ312" s="157"/>
      <c r="AT312" s="220"/>
      <c r="BA312" s="5"/>
      <c r="BB312" s="5"/>
      <c r="BF312" s="157"/>
    </row>
    <row r="313">
      <c r="A313" s="220"/>
      <c r="H313" s="5"/>
      <c r="I313" s="5"/>
      <c r="M313" s="157"/>
      <c r="P313" s="220"/>
      <c r="W313" s="5"/>
      <c r="X313" s="5"/>
      <c r="AB313" s="157"/>
      <c r="AE313" s="220"/>
      <c r="AL313" s="5"/>
      <c r="AM313" s="5"/>
      <c r="AQ313" s="157"/>
      <c r="AT313" s="220"/>
      <c r="BA313" s="5"/>
      <c r="BB313" s="5"/>
      <c r="BF313" s="157"/>
    </row>
    <row r="314">
      <c r="A314" s="220"/>
      <c r="H314" s="5"/>
      <c r="I314" s="5"/>
      <c r="M314" s="157"/>
      <c r="P314" s="220"/>
      <c r="W314" s="5"/>
      <c r="X314" s="5"/>
      <c r="AB314" s="157"/>
      <c r="AE314" s="220"/>
      <c r="AL314" s="5"/>
      <c r="AM314" s="5"/>
      <c r="AQ314" s="157"/>
      <c r="AT314" s="220"/>
      <c r="BA314" s="5"/>
      <c r="BB314" s="5"/>
      <c r="BF314" s="157"/>
    </row>
    <row r="315">
      <c r="A315" s="220"/>
      <c r="H315" s="5"/>
      <c r="I315" s="5"/>
      <c r="M315" s="157"/>
      <c r="P315" s="220"/>
      <c r="W315" s="5"/>
      <c r="X315" s="5"/>
      <c r="AB315" s="157"/>
      <c r="AE315" s="220"/>
      <c r="AL315" s="5"/>
      <c r="AM315" s="5"/>
      <c r="AQ315" s="157"/>
      <c r="AT315" s="220"/>
      <c r="BA315" s="5"/>
      <c r="BB315" s="5"/>
      <c r="BF315" s="157"/>
    </row>
    <row r="316">
      <c r="A316" s="220"/>
      <c r="H316" s="5"/>
      <c r="I316" s="5"/>
      <c r="M316" s="157"/>
      <c r="P316" s="220"/>
      <c r="W316" s="5"/>
      <c r="X316" s="5"/>
      <c r="AB316" s="157"/>
      <c r="AE316" s="220"/>
      <c r="AL316" s="5"/>
      <c r="AM316" s="5"/>
      <c r="AQ316" s="157"/>
      <c r="AT316" s="220"/>
      <c r="BA316" s="5"/>
      <c r="BB316" s="5"/>
      <c r="BF316" s="157"/>
    </row>
    <row r="317">
      <c r="A317" s="220"/>
      <c r="H317" s="5"/>
      <c r="I317" s="5"/>
      <c r="M317" s="157"/>
      <c r="P317" s="220"/>
      <c r="W317" s="5"/>
      <c r="X317" s="5"/>
      <c r="AB317" s="157"/>
      <c r="AE317" s="220"/>
      <c r="AL317" s="5"/>
      <c r="AM317" s="5"/>
      <c r="AQ317" s="157"/>
      <c r="AT317" s="220"/>
      <c r="BA317" s="5"/>
      <c r="BB317" s="5"/>
      <c r="BF317" s="157"/>
    </row>
    <row r="318">
      <c r="A318" s="220"/>
      <c r="H318" s="5"/>
      <c r="I318" s="5"/>
      <c r="M318" s="157"/>
      <c r="P318" s="220"/>
      <c r="W318" s="5"/>
      <c r="X318" s="5"/>
      <c r="AB318" s="157"/>
      <c r="AE318" s="220"/>
      <c r="AL318" s="5"/>
      <c r="AM318" s="5"/>
      <c r="AQ318" s="157"/>
      <c r="AT318" s="220"/>
      <c r="BA318" s="5"/>
      <c r="BB318" s="5"/>
      <c r="BF318" s="157"/>
    </row>
    <row r="319">
      <c r="A319" s="220"/>
      <c r="H319" s="5"/>
      <c r="I319" s="5"/>
      <c r="M319" s="157"/>
      <c r="P319" s="220"/>
      <c r="W319" s="5"/>
      <c r="X319" s="5"/>
      <c r="AB319" s="157"/>
      <c r="AE319" s="220"/>
      <c r="AL319" s="5"/>
      <c r="AM319" s="5"/>
      <c r="AQ319" s="157"/>
      <c r="AT319" s="220"/>
      <c r="BA319" s="5"/>
      <c r="BB319" s="5"/>
      <c r="BF319" s="157"/>
    </row>
    <row r="320">
      <c r="A320" s="220"/>
      <c r="H320" s="5"/>
      <c r="I320" s="5"/>
      <c r="M320" s="157"/>
      <c r="P320" s="220"/>
      <c r="W320" s="5"/>
      <c r="X320" s="5"/>
      <c r="AB320" s="157"/>
      <c r="AE320" s="220"/>
      <c r="AL320" s="5"/>
      <c r="AM320" s="5"/>
      <c r="AQ320" s="157"/>
      <c r="AT320" s="220"/>
      <c r="BA320" s="5"/>
      <c r="BB320" s="5"/>
      <c r="BF320" s="157"/>
    </row>
    <row r="321">
      <c r="A321" s="220"/>
      <c r="H321" s="5"/>
      <c r="I321" s="5"/>
      <c r="M321" s="157"/>
      <c r="P321" s="220"/>
      <c r="W321" s="5"/>
      <c r="X321" s="5"/>
      <c r="AB321" s="157"/>
      <c r="AE321" s="220"/>
      <c r="AL321" s="5"/>
      <c r="AM321" s="5"/>
      <c r="AQ321" s="157"/>
      <c r="AT321" s="220"/>
      <c r="BA321" s="5"/>
      <c r="BB321" s="5"/>
      <c r="BF321" s="157"/>
    </row>
    <row r="322">
      <c r="A322" s="220"/>
      <c r="H322" s="5"/>
      <c r="I322" s="5"/>
      <c r="M322" s="157"/>
      <c r="P322" s="220"/>
      <c r="W322" s="5"/>
      <c r="X322" s="5"/>
      <c r="AB322" s="157"/>
      <c r="AE322" s="220"/>
      <c r="AL322" s="5"/>
      <c r="AM322" s="5"/>
      <c r="AQ322" s="157"/>
      <c r="AT322" s="220"/>
      <c r="BA322" s="5"/>
      <c r="BB322" s="5"/>
      <c r="BF322" s="157"/>
    </row>
    <row r="323">
      <c r="A323" s="220"/>
      <c r="H323" s="5"/>
      <c r="I323" s="5"/>
      <c r="M323" s="157"/>
      <c r="P323" s="220"/>
      <c r="W323" s="5"/>
      <c r="X323" s="5"/>
      <c r="AB323" s="157"/>
      <c r="AE323" s="220"/>
      <c r="AL323" s="5"/>
      <c r="AM323" s="5"/>
      <c r="AQ323" s="157"/>
      <c r="AT323" s="220"/>
      <c r="BA323" s="5"/>
      <c r="BB323" s="5"/>
      <c r="BF323" s="157"/>
    </row>
    <row r="324">
      <c r="A324" s="220"/>
      <c r="H324" s="5"/>
      <c r="I324" s="5"/>
      <c r="M324" s="157"/>
      <c r="P324" s="220"/>
      <c r="W324" s="5"/>
      <c r="X324" s="5"/>
      <c r="AB324" s="157"/>
      <c r="AE324" s="220"/>
      <c r="AL324" s="5"/>
      <c r="AM324" s="5"/>
      <c r="AQ324" s="157"/>
      <c r="AT324" s="220"/>
      <c r="BA324" s="5"/>
      <c r="BB324" s="5"/>
      <c r="BF324" s="157"/>
    </row>
    <row r="325">
      <c r="A325" s="220"/>
      <c r="H325" s="5"/>
      <c r="I325" s="5"/>
      <c r="M325" s="157"/>
      <c r="P325" s="220"/>
      <c r="W325" s="5"/>
      <c r="X325" s="5"/>
      <c r="AB325" s="157"/>
      <c r="AE325" s="220"/>
      <c r="AL325" s="5"/>
      <c r="AM325" s="5"/>
      <c r="AQ325" s="157"/>
      <c r="AT325" s="220"/>
      <c r="BA325" s="5"/>
      <c r="BB325" s="5"/>
      <c r="BF325" s="157"/>
    </row>
    <row r="326">
      <c r="A326" s="220"/>
      <c r="H326" s="5"/>
      <c r="I326" s="5"/>
      <c r="M326" s="157"/>
      <c r="P326" s="220"/>
      <c r="W326" s="5"/>
      <c r="X326" s="5"/>
      <c r="AB326" s="157"/>
      <c r="AE326" s="220"/>
      <c r="AL326" s="5"/>
      <c r="AM326" s="5"/>
      <c r="AQ326" s="157"/>
      <c r="AT326" s="220"/>
      <c r="BA326" s="5"/>
      <c r="BB326" s="5"/>
      <c r="BF326" s="157"/>
    </row>
    <row r="327">
      <c r="A327" s="220"/>
      <c r="H327" s="5"/>
      <c r="I327" s="5"/>
      <c r="M327" s="157"/>
      <c r="P327" s="220"/>
      <c r="W327" s="5"/>
      <c r="X327" s="5"/>
      <c r="AB327" s="157"/>
      <c r="AE327" s="220"/>
      <c r="AL327" s="5"/>
      <c r="AM327" s="5"/>
      <c r="AQ327" s="157"/>
      <c r="AT327" s="220"/>
      <c r="BA327" s="5"/>
      <c r="BB327" s="5"/>
      <c r="BF327" s="157"/>
    </row>
    <row r="328">
      <c r="A328" s="220"/>
      <c r="H328" s="5"/>
      <c r="I328" s="5"/>
      <c r="M328" s="157"/>
      <c r="P328" s="220"/>
      <c r="W328" s="5"/>
      <c r="X328" s="5"/>
      <c r="AB328" s="157"/>
      <c r="AE328" s="220"/>
      <c r="AL328" s="5"/>
      <c r="AM328" s="5"/>
      <c r="AQ328" s="157"/>
      <c r="AT328" s="220"/>
      <c r="BA328" s="5"/>
      <c r="BB328" s="5"/>
      <c r="BF328" s="157"/>
    </row>
    <row r="329">
      <c r="A329" s="220"/>
      <c r="H329" s="5"/>
      <c r="I329" s="5"/>
      <c r="M329" s="157"/>
      <c r="P329" s="220"/>
      <c r="W329" s="5"/>
      <c r="X329" s="5"/>
      <c r="AB329" s="157"/>
      <c r="AE329" s="220"/>
      <c r="AL329" s="5"/>
      <c r="AM329" s="5"/>
      <c r="AQ329" s="157"/>
      <c r="AT329" s="220"/>
      <c r="BA329" s="5"/>
      <c r="BB329" s="5"/>
      <c r="BF329" s="157"/>
    </row>
    <row r="330">
      <c r="A330" s="220"/>
      <c r="H330" s="5"/>
      <c r="I330" s="5"/>
      <c r="M330" s="157"/>
      <c r="P330" s="220"/>
      <c r="W330" s="5"/>
      <c r="X330" s="5"/>
      <c r="AB330" s="157"/>
      <c r="AE330" s="220"/>
      <c r="AL330" s="5"/>
      <c r="AM330" s="5"/>
      <c r="AQ330" s="157"/>
      <c r="AT330" s="220"/>
      <c r="BA330" s="5"/>
      <c r="BB330" s="5"/>
      <c r="BF330" s="157"/>
    </row>
    <row r="331">
      <c r="A331" s="220"/>
      <c r="H331" s="5"/>
      <c r="I331" s="5"/>
      <c r="M331" s="157"/>
      <c r="P331" s="220"/>
      <c r="W331" s="5"/>
      <c r="X331" s="5"/>
      <c r="AB331" s="157"/>
      <c r="AE331" s="220"/>
      <c r="AL331" s="5"/>
      <c r="AM331" s="5"/>
      <c r="AQ331" s="157"/>
      <c r="AT331" s="220"/>
      <c r="BA331" s="5"/>
      <c r="BB331" s="5"/>
      <c r="BF331" s="157"/>
    </row>
    <row r="332">
      <c r="A332" s="220"/>
      <c r="H332" s="5"/>
      <c r="I332" s="5"/>
      <c r="M332" s="157"/>
      <c r="P332" s="220"/>
      <c r="W332" s="5"/>
      <c r="X332" s="5"/>
      <c r="AB332" s="157"/>
      <c r="AE332" s="220"/>
      <c r="AL332" s="5"/>
      <c r="AM332" s="5"/>
      <c r="AQ332" s="157"/>
      <c r="AT332" s="220"/>
      <c r="BA332" s="5"/>
      <c r="BB332" s="5"/>
      <c r="BF332" s="157"/>
    </row>
    <row r="333">
      <c r="A333" s="220"/>
      <c r="H333" s="5"/>
      <c r="I333" s="5"/>
      <c r="M333" s="157"/>
      <c r="P333" s="220"/>
      <c r="W333" s="5"/>
      <c r="X333" s="5"/>
      <c r="AB333" s="157"/>
      <c r="AE333" s="220"/>
      <c r="AL333" s="5"/>
      <c r="AM333" s="5"/>
      <c r="AQ333" s="157"/>
      <c r="AT333" s="220"/>
      <c r="BA333" s="5"/>
      <c r="BB333" s="5"/>
      <c r="BF333" s="157"/>
    </row>
    <row r="334">
      <c r="A334" s="220"/>
      <c r="H334" s="5"/>
      <c r="I334" s="5"/>
      <c r="M334" s="157"/>
      <c r="P334" s="220"/>
      <c r="W334" s="5"/>
      <c r="X334" s="5"/>
      <c r="AB334" s="157"/>
      <c r="AE334" s="220"/>
      <c r="AL334" s="5"/>
      <c r="AM334" s="5"/>
      <c r="AQ334" s="157"/>
      <c r="AT334" s="220"/>
      <c r="BA334" s="5"/>
      <c r="BB334" s="5"/>
      <c r="BF334" s="157"/>
    </row>
    <row r="335">
      <c r="A335" s="220"/>
      <c r="H335" s="5"/>
      <c r="I335" s="5"/>
      <c r="M335" s="157"/>
      <c r="P335" s="220"/>
      <c r="W335" s="5"/>
      <c r="X335" s="5"/>
      <c r="AB335" s="157"/>
      <c r="AE335" s="220"/>
      <c r="AL335" s="5"/>
      <c r="AM335" s="5"/>
      <c r="AQ335" s="157"/>
      <c r="AT335" s="220"/>
      <c r="BA335" s="5"/>
      <c r="BB335" s="5"/>
      <c r="BF335" s="157"/>
    </row>
    <row r="336">
      <c r="A336" s="220"/>
      <c r="H336" s="5"/>
      <c r="I336" s="5"/>
      <c r="M336" s="157"/>
      <c r="P336" s="220"/>
      <c r="W336" s="5"/>
      <c r="X336" s="5"/>
      <c r="AB336" s="157"/>
      <c r="AE336" s="220"/>
      <c r="AL336" s="5"/>
      <c r="AM336" s="5"/>
      <c r="AQ336" s="157"/>
      <c r="AT336" s="220"/>
      <c r="BA336" s="5"/>
      <c r="BB336" s="5"/>
      <c r="BF336" s="157"/>
    </row>
    <row r="337">
      <c r="A337" s="220"/>
      <c r="H337" s="5"/>
      <c r="I337" s="5"/>
      <c r="M337" s="157"/>
      <c r="P337" s="220"/>
      <c r="W337" s="5"/>
      <c r="X337" s="5"/>
      <c r="AB337" s="157"/>
      <c r="AE337" s="220"/>
      <c r="AL337" s="5"/>
      <c r="AM337" s="5"/>
      <c r="AQ337" s="157"/>
      <c r="AT337" s="220"/>
      <c r="BA337" s="5"/>
      <c r="BB337" s="5"/>
      <c r="BF337" s="157"/>
    </row>
    <row r="338">
      <c r="A338" s="220"/>
      <c r="H338" s="5"/>
      <c r="I338" s="5"/>
      <c r="M338" s="157"/>
      <c r="P338" s="220"/>
      <c r="W338" s="5"/>
      <c r="X338" s="5"/>
      <c r="AB338" s="157"/>
      <c r="AE338" s="220"/>
      <c r="AL338" s="5"/>
      <c r="AM338" s="5"/>
      <c r="AQ338" s="157"/>
      <c r="AT338" s="220"/>
      <c r="BA338" s="5"/>
      <c r="BB338" s="5"/>
      <c r="BF338" s="157"/>
    </row>
    <row r="339">
      <c r="A339" s="220"/>
      <c r="H339" s="5"/>
      <c r="I339" s="5"/>
      <c r="M339" s="157"/>
      <c r="P339" s="220"/>
      <c r="W339" s="5"/>
      <c r="X339" s="5"/>
      <c r="AB339" s="157"/>
      <c r="AE339" s="220"/>
      <c r="AL339" s="5"/>
      <c r="AM339" s="5"/>
      <c r="AQ339" s="157"/>
      <c r="AT339" s="220"/>
      <c r="BA339" s="5"/>
      <c r="BB339" s="5"/>
      <c r="BF339" s="157"/>
    </row>
    <row r="340">
      <c r="A340" s="220"/>
      <c r="H340" s="5"/>
      <c r="I340" s="5"/>
      <c r="M340" s="157"/>
      <c r="P340" s="220"/>
      <c r="W340" s="5"/>
      <c r="X340" s="5"/>
      <c r="AB340" s="157"/>
      <c r="AE340" s="220"/>
      <c r="AL340" s="5"/>
      <c r="AM340" s="5"/>
      <c r="AQ340" s="157"/>
      <c r="AT340" s="220"/>
      <c r="BA340" s="5"/>
      <c r="BB340" s="5"/>
      <c r="BF340" s="157"/>
    </row>
    <row r="341">
      <c r="A341" s="220"/>
      <c r="H341" s="5"/>
      <c r="I341" s="5"/>
      <c r="M341" s="157"/>
      <c r="P341" s="220"/>
      <c r="W341" s="5"/>
      <c r="X341" s="5"/>
      <c r="AB341" s="157"/>
      <c r="AE341" s="220"/>
      <c r="AL341" s="5"/>
      <c r="AM341" s="5"/>
      <c r="AQ341" s="157"/>
      <c r="AT341" s="220"/>
      <c r="BA341" s="5"/>
      <c r="BB341" s="5"/>
      <c r="BF341" s="157"/>
    </row>
    <row r="342">
      <c r="A342" s="220"/>
      <c r="H342" s="5"/>
      <c r="I342" s="5"/>
      <c r="M342" s="157"/>
      <c r="P342" s="220"/>
      <c r="W342" s="5"/>
      <c r="X342" s="5"/>
      <c r="AB342" s="157"/>
      <c r="AE342" s="220"/>
      <c r="AL342" s="5"/>
      <c r="AM342" s="5"/>
      <c r="AQ342" s="157"/>
      <c r="AT342" s="220"/>
      <c r="BA342" s="5"/>
      <c r="BB342" s="5"/>
      <c r="BF342" s="157"/>
    </row>
    <row r="343">
      <c r="A343" s="220"/>
      <c r="H343" s="5"/>
      <c r="I343" s="5"/>
      <c r="M343" s="157"/>
      <c r="P343" s="220"/>
      <c r="W343" s="5"/>
      <c r="X343" s="5"/>
      <c r="AB343" s="157"/>
      <c r="AE343" s="220"/>
      <c r="AL343" s="5"/>
      <c r="AM343" s="5"/>
      <c r="AQ343" s="157"/>
      <c r="AT343" s="220"/>
      <c r="BA343" s="5"/>
      <c r="BB343" s="5"/>
      <c r="BF343" s="157"/>
    </row>
    <row r="344">
      <c r="A344" s="220"/>
      <c r="H344" s="5"/>
      <c r="I344" s="5"/>
      <c r="M344" s="157"/>
      <c r="P344" s="220"/>
      <c r="W344" s="5"/>
      <c r="X344" s="5"/>
      <c r="AB344" s="157"/>
      <c r="AE344" s="220"/>
      <c r="AL344" s="5"/>
      <c r="AM344" s="5"/>
      <c r="AQ344" s="157"/>
      <c r="AT344" s="220"/>
      <c r="BA344" s="5"/>
      <c r="BB344" s="5"/>
      <c r="BF344" s="157"/>
    </row>
    <row r="345">
      <c r="A345" s="220"/>
      <c r="H345" s="5"/>
      <c r="I345" s="5"/>
      <c r="M345" s="157"/>
      <c r="P345" s="220"/>
      <c r="W345" s="5"/>
      <c r="X345" s="5"/>
      <c r="AB345" s="157"/>
      <c r="AE345" s="220"/>
      <c r="AL345" s="5"/>
      <c r="AM345" s="5"/>
      <c r="AQ345" s="157"/>
      <c r="AT345" s="220"/>
      <c r="BA345" s="5"/>
      <c r="BB345" s="5"/>
      <c r="BF345" s="157"/>
    </row>
    <row r="346">
      <c r="A346" s="220"/>
      <c r="H346" s="5"/>
      <c r="I346" s="5"/>
      <c r="M346" s="157"/>
      <c r="P346" s="220"/>
      <c r="W346" s="5"/>
      <c r="X346" s="5"/>
      <c r="AB346" s="157"/>
      <c r="AE346" s="220"/>
      <c r="AL346" s="5"/>
      <c r="AM346" s="5"/>
      <c r="AQ346" s="157"/>
      <c r="AT346" s="220"/>
      <c r="BA346" s="5"/>
      <c r="BB346" s="5"/>
      <c r="BF346" s="157"/>
    </row>
    <row r="347">
      <c r="A347" s="220"/>
      <c r="H347" s="5"/>
      <c r="I347" s="5"/>
      <c r="M347" s="157"/>
      <c r="P347" s="220"/>
      <c r="W347" s="5"/>
      <c r="X347" s="5"/>
      <c r="AB347" s="157"/>
      <c r="AE347" s="220"/>
      <c r="AL347" s="5"/>
      <c r="AM347" s="5"/>
      <c r="AQ347" s="157"/>
      <c r="AT347" s="220"/>
      <c r="BA347" s="5"/>
      <c r="BB347" s="5"/>
      <c r="BF347" s="157"/>
    </row>
    <row r="348">
      <c r="A348" s="220"/>
      <c r="H348" s="5"/>
      <c r="I348" s="5"/>
      <c r="M348" s="157"/>
      <c r="P348" s="220"/>
      <c r="W348" s="5"/>
      <c r="X348" s="5"/>
      <c r="AB348" s="157"/>
      <c r="AE348" s="220"/>
      <c r="AL348" s="5"/>
      <c r="AM348" s="5"/>
      <c r="AQ348" s="157"/>
      <c r="AT348" s="220"/>
      <c r="BA348" s="5"/>
      <c r="BB348" s="5"/>
      <c r="BF348" s="157"/>
    </row>
    <row r="349">
      <c r="A349" s="220"/>
      <c r="H349" s="5"/>
      <c r="I349" s="5"/>
      <c r="M349" s="157"/>
      <c r="P349" s="220"/>
      <c r="W349" s="5"/>
      <c r="X349" s="5"/>
      <c r="AB349" s="157"/>
      <c r="AE349" s="220"/>
      <c r="AL349" s="5"/>
      <c r="AM349" s="5"/>
      <c r="AQ349" s="157"/>
      <c r="AT349" s="220"/>
      <c r="BA349" s="5"/>
      <c r="BB349" s="5"/>
      <c r="BF349" s="157"/>
    </row>
    <row r="350">
      <c r="A350" s="220"/>
      <c r="H350" s="5"/>
      <c r="I350" s="5"/>
      <c r="M350" s="157"/>
      <c r="P350" s="220"/>
      <c r="W350" s="5"/>
      <c r="X350" s="5"/>
      <c r="AB350" s="157"/>
      <c r="AE350" s="220"/>
      <c r="AL350" s="5"/>
      <c r="AM350" s="5"/>
      <c r="AQ350" s="157"/>
      <c r="AT350" s="220"/>
      <c r="BA350" s="5"/>
      <c r="BB350" s="5"/>
      <c r="BF350" s="157"/>
    </row>
    <row r="351">
      <c r="A351" s="220"/>
      <c r="H351" s="5"/>
      <c r="I351" s="5"/>
      <c r="M351" s="157"/>
      <c r="P351" s="220"/>
      <c r="W351" s="5"/>
      <c r="X351" s="5"/>
      <c r="AB351" s="157"/>
      <c r="AE351" s="220"/>
      <c r="AL351" s="5"/>
      <c r="AM351" s="5"/>
      <c r="AQ351" s="157"/>
      <c r="AT351" s="220"/>
      <c r="BA351" s="5"/>
      <c r="BB351" s="5"/>
      <c r="BF351" s="157"/>
    </row>
    <row r="352">
      <c r="A352" s="220"/>
      <c r="H352" s="5"/>
      <c r="I352" s="5"/>
      <c r="M352" s="157"/>
      <c r="P352" s="220"/>
      <c r="W352" s="5"/>
      <c r="X352" s="5"/>
      <c r="AB352" s="157"/>
      <c r="AE352" s="220"/>
      <c r="AL352" s="5"/>
      <c r="AM352" s="5"/>
      <c r="AQ352" s="157"/>
      <c r="AT352" s="220"/>
      <c r="BA352" s="5"/>
      <c r="BB352" s="5"/>
      <c r="BF352" s="157"/>
    </row>
    <row r="353">
      <c r="A353" s="220"/>
      <c r="H353" s="5"/>
      <c r="I353" s="5"/>
      <c r="M353" s="157"/>
      <c r="P353" s="220"/>
      <c r="W353" s="5"/>
      <c r="X353" s="5"/>
      <c r="AB353" s="157"/>
      <c r="AE353" s="220"/>
      <c r="AL353" s="5"/>
      <c r="AM353" s="5"/>
      <c r="AQ353" s="157"/>
      <c r="AT353" s="220"/>
      <c r="BA353" s="5"/>
      <c r="BB353" s="5"/>
      <c r="BF353" s="157"/>
    </row>
    <row r="354">
      <c r="A354" s="220"/>
      <c r="H354" s="5"/>
      <c r="I354" s="5"/>
      <c r="M354" s="157"/>
      <c r="P354" s="220"/>
      <c r="W354" s="5"/>
      <c r="X354" s="5"/>
      <c r="AB354" s="157"/>
      <c r="AE354" s="220"/>
      <c r="AL354" s="5"/>
      <c r="AM354" s="5"/>
      <c r="AQ354" s="157"/>
      <c r="AT354" s="220"/>
      <c r="BA354" s="5"/>
      <c r="BB354" s="5"/>
      <c r="BF354" s="157"/>
    </row>
    <row r="355">
      <c r="A355" s="220"/>
      <c r="H355" s="5"/>
      <c r="I355" s="5"/>
      <c r="M355" s="157"/>
      <c r="P355" s="220"/>
      <c r="W355" s="5"/>
      <c r="X355" s="5"/>
      <c r="AB355" s="157"/>
      <c r="AE355" s="220"/>
      <c r="AL355" s="5"/>
      <c r="AM355" s="5"/>
      <c r="AQ355" s="157"/>
      <c r="AT355" s="220"/>
      <c r="BA355" s="5"/>
      <c r="BB355" s="5"/>
      <c r="BF355" s="157"/>
    </row>
    <row r="356">
      <c r="A356" s="220"/>
      <c r="H356" s="5"/>
      <c r="I356" s="5"/>
      <c r="M356" s="157"/>
      <c r="P356" s="220"/>
      <c r="W356" s="5"/>
      <c r="X356" s="5"/>
      <c r="AB356" s="157"/>
      <c r="AE356" s="220"/>
      <c r="AL356" s="5"/>
      <c r="AM356" s="5"/>
      <c r="AQ356" s="157"/>
      <c r="AT356" s="220"/>
      <c r="BA356" s="5"/>
      <c r="BB356" s="5"/>
      <c r="BF356" s="157"/>
    </row>
    <row r="357">
      <c r="A357" s="220"/>
      <c r="H357" s="5"/>
      <c r="I357" s="5"/>
      <c r="M357" s="157"/>
      <c r="P357" s="220"/>
      <c r="W357" s="5"/>
      <c r="X357" s="5"/>
      <c r="AB357" s="157"/>
      <c r="AE357" s="220"/>
      <c r="AL357" s="5"/>
      <c r="AM357" s="5"/>
      <c r="AQ357" s="157"/>
      <c r="AT357" s="220"/>
      <c r="BA357" s="5"/>
      <c r="BB357" s="5"/>
      <c r="BF357" s="157"/>
    </row>
    <row r="358">
      <c r="A358" s="220"/>
      <c r="H358" s="5"/>
      <c r="I358" s="5"/>
      <c r="M358" s="157"/>
      <c r="P358" s="220"/>
      <c r="W358" s="5"/>
      <c r="X358" s="5"/>
      <c r="AB358" s="157"/>
      <c r="AE358" s="220"/>
      <c r="AL358" s="5"/>
      <c r="AM358" s="5"/>
      <c r="AQ358" s="157"/>
      <c r="AT358" s="220"/>
      <c r="BA358" s="5"/>
      <c r="BB358" s="5"/>
      <c r="BF358" s="157"/>
    </row>
    <row r="359">
      <c r="A359" s="220"/>
      <c r="H359" s="5"/>
      <c r="I359" s="5"/>
      <c r="M359" s="157"/>
      <c r="P359" s="220"/>
      <c r="W359" s="5"/>
      <c r="X359" s="5"/>
      <c r="AB359" s="157"/>
      <c r="AE359" s="220"/>
      <c r="AL359" s="5"/>
      <c r="AM359" s="5"/>
      <c r="AQ359" s="157"/>
      <c r="AT359" s="220"/>
      <c r="BA359" s="5"/>
      <c r="BB359" s="5"/>
      <c r="BF359" s="157"/>
    </row>
    <row r="360">
      <c r="A360" s="220"/>
      <c r="H360" s="5"/>
      <c r="I360" s="5"/>
      <c r="M360" s="157"/>
      <c r="P360" s="220"/>
      <c r="W360" s="5"/>
      <c r="X360" s="5"/>
      <c r="AB360" s="157"/>
      <c r="AE360" s="220"/>
      <c r="AL360" s="5"/>
      <c r="AM360" s="5"/>
      <c r="AQ360" s="157"/>
      <c r="AT360" s="220"/>
      <c r="BA360" s="5"/>
      <c r="BB360" s="5"/>
      <c r="BF360" s="157"/>
    </row>
    <row r="361">
      <c r="A361" s="220"/>
      <c r="H361" s="5"/>
      <c r="I361" s="5"/>
      <c r="M361" s="157"/>
      <c r="P361" s="220"/>
      <c r="W361" s="5"/>
      <c r="X361" s="5"/>
      <c r="AB361" s="157"/>
      <c r="AE361" s="220"/>
      <c r="AL361" s="5"/>
      <c r="AM361" s="5"/>
      <c r="AQ361" s="157"/>
      <c r="AT361" s="220"/>
      <c r="BA361" s="5"/>
      <c r="BB361" s="5"/>
      <c r="BF361" s="157"/>
    </row>
    <row r="362">
      <c r="A362" s="220"/>
      <c r="H362" s="5"/>
      <c r="I362" s="5"/>
      <c r="M362" s="157"/>
      <c r="P362" s="220"/>
      <c r="W362" s="5"/>
      <c r="X362" s="5"/>
      <c r="AB362" s="157"/>
      <c r="AE362" s="220"/>
      <c r="AL362" s="5"/>
      <c r="AM362" s="5"/>
      <c r="AQ362" s="157"/>
      <c r="AT362" s="220"/>
      <c r="BA362" s="5"/>
      <c r="BB362" s="5"/>
      <c r="BF362" s="157"/>
    </row>
    <row r="363">
      <c r="A363" s="220"/>
      <c r="H363" s="5"/>
      <c r="I363" s="5"/>
      <c r="M363" s="157"/>
      <c r="P363" s="220"/>
      <c r="W363" s="5"/>
      <c r="X363" s="5"/>
      <c r="AB363" s="157"/>
      <c r="AE363" s="220"/>
      <c r="AL363" s="5"/>
      <c r="AM363" s="5"/>
      <c r="AQ363" s="157"/>
      <c r="AT363" s="220"/>
      <c r="BA363" s="5"/>
      <c r="BB363" s="5"/>
      <c r="BF363" s="157"/>
    </row>
    <row r="364">
      <c r="A364" s="220"/>
      <c r="H364" s="5"/>
      <c r="I364" s="5"/>
      <c r="M364" s="157"/>
      <c r="P364" s="220"/>
      <c r="W364" s="5"/>
      <c r="X364" s="5"/>
      <c r="AB364" s="157"/>
      <c r="AE364" s="220"/>
      <c r="AL364" s="5"/>
      <c r="AM364" s="5"/>
      <c r="AQ364" s="157"/>
      <c r="AT364" s="220"/>
      <c r="BA364" s="5"/>
      <c r="BB364" s="5"/>
      <c r="BF364" s="157"/>
    </row>
    <row r="365">
      <c r="A365" s="220"/>
      <c r="H365" s="5"/>
      <c r="I365" s="5"/>
      <c r="M365" s="157"/>
      <c r="P365" s="220"/>
      <c r="W365" s="5"/>
      <c r="X365" s="5"/>
      <c r="AB365" s="157"/>
      <c r="AE365" s="220"/>
      <c r="AL365" s="5"/>
      <c r="AM365" s="5"/>
      <c r="AQ365" s="157"/>
      <c r="AT365" s="220"/>
      <c r="BA365" s="5"/>
      <c r="BB365" s="5"/>
      <c r="BF365" s="157"/>
    </row>
    <row r="366">
      <c r="A366" s="220"/>
      <c r="H366" s="5"/>
      <c r="I366" s="5"/>
      <c r="M366" s="157"/>
      <c r="P366" s="220"/>
      <c r="W366" s="5"/>
      <c r="X366" s="5"/>
      <c r="AB366" s="157"/>
      <c r="AE366" s="220"/>
      <c r="AL366" s="5"/>
      <c r="AM366" s="5"/>
      <c r="AQ366" s="157"/>
      <c r="AT366" s="220"/>
      <c r="BA366" s="5"/>
      <c r="BB366" s="5"/>
      <c r="BF366" s="157"/>
    </row>
    <row r="367">
      <c r="A367" s="220"/>
      <c r="H367" s="5"/>
      <c r="I367" s="5"/>
      <c r="M367" s="157"/>
      <c r="P367" s="220"/>
      <c r="W367" s="5"/>
      <c r="X367" s="5"/>
      <c r="AB367" s="157"/>
      <c r="AE367" s="220"/>
      <c r="AL367" s="5"/>
      <c r="AM367" s="5"/>
      <c r="AQ367" s="157"/>
      <c r="AT367" s="220"/>
      <c r="BA367" s="5"/>
      <c r="BB367" s="5"/>
      <c r="BF367" s="157"/>
    </row>
    <row r="368">
      <c r="A368" s="220"/>
      <c r="H368" s="5"/>
      <c r="I368" s="5"/>
      <c r="M368" s="157"/>
      <c r="P368" s="220"/>
      <c r="W368" s="5"/>
      <c r="X368" s="5"/>
      <c r="AB368" s="157"/>
      <c r="AE368" s="220"/>
      <c r="AL368" s="5"/>
      <c r="AM368" s="5"/>
      <c r="AQ368" s="157"/>
      <c r="AT368" s="220"/>
      <c r="BA368" s="5"/>
      <c r="BB368" s="5"/>
      <c r="BF368" s="157"/>
    </row>
    <row r="369">
      <c r="A369" s="220"/>
      <c r="H369" s="5"/>
      <c r="I369" s="5"/>
      <c r="M369" s="157"/>
      <c r="P369" s="220"/>
      <c r="W369" s="5"/>
      <c r="X369" s="5"/>
      <c r="AB369" s="157"/>
      <c r="AE369" s="220"/>
      <c r="AL369" s="5"/>
      <c r="AM369" s="5"/>
      <c r="AQ369" s="157"/>
      <c r="AT369" s="220"/>
      <c r="BA369" s="5"/>
      <c r="BB369" s="5"/>
      <c r="BF369" s="157"/>
    </row>
    <row r="370">
      <c r="A370" s="220"/>
      <c r="H370" s="5"/>
      <c r="I370" s="5"/>
      <c r="M370" s="157"/>
      <c r="P370" s="220"/>
      <c r="W370" s="5"/>
      <c r="X370" s="5"/>
      <c r="AB370" s="157"/>
      <c r="AE370" s="220"/>
      <c r="AL370" s="5"/>
      <c r="AM370" s="5"/>
      <c r="AQ370" s="157"/>
      <c r="AT370" s="220"/>
      <c r="BA370" s="5"/>
      <c r="BB370" s="5"/>
      <c r="BF370" s="157"/>
    </row>
    <row r="371">
      <c r="A371" s="220"/>
      <c r="H371" s="5"/>
      <c r="I371" s="5"/>
      <c r="M371" s="157"/>
      <c r="P371" s="220"/>
      <c r="W371" s="5"/>
      <c r="X371" s="5"/>
      <c r="AB371" s="157"/>
      <c r="AE371" s="220"/>
      <c r="AL371" s="5"/>
      <c r="AM371" s="5"/>
      <c r="AQ371" s="157"/>
      <c r="AT371" s="220"/>
      <c r="BA371" s="5"/>
      <c r="BB371" s="5"/>
      <c r="BF371" s="157"/>
    </row>
    <row r="372">
      <c r="A372" s="220"/>
      <c r="H372" s="5"/>
      <c r="I372" s="5"/>
      <c r="M372" s="157"/>
      <c r="P372" s="220"/>
      <c r="W372" s="5"/>
      <c r="X372" s="5"/>
      <c r="AB372" s="157"/>
      <c r="AE372" s="220"/>
      <c r="AL372" s="5"/>
      <c r="AM372" s="5"/>
      <c r="AQ372" s="157"/>
      <c r="AT372" s="220"/>
      <c r="BA372" s="5"/>
      <c r="BB372" s="5"/>
      <c r="BF372" s="157"/>
    </row>
    <row r="373">
      <c r="A373" s="220"/>
      <c r="H373" s="5"/>
      <c r="I373" s="5"/>
      <c r="M373" s="157"/>
      <c r="P373" s="220"/>
      <c r="W373" s="5"/>
      <c r="X373" s="5"/>
      <c r="AB373" s="157"/>
      <c r="AE373" s="220"/>
      <c r="AL373" s="5"/>
      <c r="AM373" s="5"/>
      <c r="AQ373" s="157"/>
      <c r="AT373" s="220"/>
      <c r="BA373" s="5"/>
      <c r="BB373" s="5"/>
      <c r="BF373" s="157"/>
    </row>
    <row r="374">
      <c r="A374" s="220"/>
      <c r="H374" s="5"/>
      <c r="I374" s="5"/>
      <c r="M374" s="157"/>
      <c r="P374" s="220"/>
      <c r="W374" s="5"/>
      <c r="X374" s="5"/>
      <c r="AB374" s="157"/>
      <c r="AE374" s="220"/>
      <c r="AL374" s="5"/>
      <c r="AM374" s="5"/>
      <c r="AQ374" s="157"/>
      <c r="AT374" s="220"/>
      <c r="BA374" s="5"/>
      <c r="BB374" s="5"/>
      <c r="BF374" s="157"/>
    </row>
    <row r="375">
      <c r="A375" s="220"/>
      <c r="H375" s="5"/>
      <c r="I375" s="5"/>
      <c r="M375" s="157"/>
      <c r="P375" s="220"/>
      <c r="W375" s="5"/>
      <c r="X375" s="5"/>
      <c r="AB375" s="157"/>
      <c r="AE375" s="220"/>
      <c r="AL375" s="5"/>
      <c r="AM375" s="5"/>
      <c r="AQ375" s="157"/>
      <c r="AT375" s="220"/>
      <c r="BA375" s="5"/>
      <c r="BB375" s="5"/>
      <c r="BF375" s="157"/>
    </row>
    <row r="376">
      <c r="A376" s="220"/>
      <c r="H376" s="5"/>
      <c r="I376" s="5"/>
      <c r="M376" s="157"/>
      <c r="P376" s="220"/>
      <c r="W376" s="5"/>
      <c r="X376" s="5"/>
      <c r="AB376" s="157"/>
      <c r="AE376" s="220"/>
      <c r="AL376" s="5"/>
      <c r="AM376" s="5"/>
      <c r="AQ376" s="157"/>
      <c r="AT376" s="220"/>
      <c r="BA376" s="5"/>
      <c r="BB376" s="5"/>
      <c r="BF376" s="157"/>
    </row>
    <row r="377">
      <c r="A377" s="220"/>
      <c r="H377" s="5"/>
      <c r="I377" s="5"/>
      <c r="M377" s="157"/>
      <c r="P377" s="220"/>
      <c r="W377" s="5"/>
      <c r="X377" s="5"/>
      <c r="AB377" s="157"/>
      <c r="AE377" s="220"/>
      <c r="AL377" s="5"/>
      <c r="AM377" s="5"/>
      <c r="AQ377" s="157"/>
      <c r="AT377" s="220"/>
      <c r="BA377" s="5"/>
      <c r="BB377" s="5"/>
      <c r="BF377" s="157"/>
    </row>
    <row r="378">
      <c r="A378" s="220"/>
      <c r="H378" s="5"/>
      <c r="I378" s="5"/>
      <c r="M378" s="157"/>
      <c r="P378" s="220"/>
      <c r="W378" s="5"/>
      <c r="X378" s="5"/>
      <c r="AB378" s="157"/>
      <c r="AE378" s="220"/>
      <c r="AL378" s="5"/>
      <c r="AM378" s="5"/>
      <c r="AQ378" s="157"/>
      <c r="AT378" s="220"/>
      <c r="BA378" s="5"/>
      <c r="BB378" s="5"/>
      <c r="BF378" s="157"/>
    </row>
    <row r="379">
      <c r="A379" s="220"/>
      <c r="H379" s="5"/>
      <c r="I379" s="5"/>
      <c r="M379" s="157"/>
      <c r="P379" s="220"/>
      <c r="W379" s="5"/>
      <c r="X379" s="5"/>
      <c r="AB379" s="157"/>
      <c r="AE379" s="220"/>
      <c r="AL379" s="5"/>
      <c r="AM379" s="5"/>
      <c r="AQ379" s="157"/>
      <c r="AT379" s="220"/>
      <c r="BA379" s="5"/>
      <c r="BB379" s="5"/>
      <c r="BF379" s="157"/>
    </row>
    <row r="380">
      <c r="A380" s="220"/>
      <c r="H380" s="5"/>
      <c r="I380" s="5"/>
      <c r="M380" s="157"/>
      <c r="P380" s="220"/>
      <c r="W380" s="5"/>
      <c r="X380" s="5"/>
      <c r="AB380" s="157"/>
      <c r="AE380" s="220"/>
      <c r="AL380" s="5"/>
      <c r="AM380" s="5"/>
      <c r="AQ380" s="157"/>
      <c r="AT380" s="220"/>
      <c r="BA380" s="5"/>
      <c r="BB380" s="5"/>
      <c r="BF380" s="157"/>
    </row>
    <row r="381">
      <c r="A381" s="220"/>
      <c r="H381" s="5"/>
      <c r="I381" s="5"/>
      <c r="M381" s="157"/>
      <c r="P381" s="220"/>
      <c r="W381" s="5"/>
      <c r="X381" s="5"/>
      <c r="AB381" s="157"/>
      <c r="AE381" s="220"/>
      <c r="AL381" s="5"/>
      <c r="AM381" s="5"/>
      <c r="AQ381" s="157"/>
      <c r="AT381" s="220"/>
      <c r="BA381" s="5"/>
      <c r="BB381" s="5"/>
      <c r="BF381" s="157"/>
    </row>
    <row r="382">
      <c r="A382" s="220"/>
      <c r="H382" s="5"/>
      <c r="I382" s="5"/>
      <c r="M382" s="157"/>
      <c r="P382" s="220"/>
      <c r="W382" s="5"/>
      <c r="X382" s="5"/>
      <c r="AB382" s="157"/>
      <c r="AE382" s="220"/>
      <c r="AL382" s="5"/>
      <c r="AM382" s="5"/>
      <c r="AQ382" s="157"/>
      <c r="AT382" s="220"/>
      <c r="BA382" s="5"/>
      <c r="BB382" s="5"/>
      <c r="BF382" s="157"/>
    </row>
    <row r="383">
      <c r="A383" s="220"/>
      <c r="H383" s="5"/>
      <c r="I383" s="5"/>
      <c r="M383" s="157"/>
      <c r="P383" s="220"/>
      <c r="W383" s="5"/>
      <c r="X383" s="5"/>
      <c r="AB383" s="157"/>
      <c r="AE383" s="220"/>
      <c r="AL383" s="5"/>
      <c r="AM383" s="5"/>
      <c r="AQ383" s="157"/>
      <c r="AT383" s="220"/>
      <c r="BA383" s="5"/>
      <c r="BB383" s="5"/>
      <c r="BF383" s="157"/>
    </row>
    <row r="384">
      <c r="A384" s="220"/>
      <c r="H384" s="5"/>
      <c r="I384" s="5"/>
      <c r="M384" s="157"/>
      <c r="P384" s="220"/>
      <c r="W384" s="5"/>
      <c r="X384" s="5"/>
      <c r="AB384" s="157"/>
      <c r="AE384" s="220"/>
      <c r="AL384" s="5"/>
      <c r="AM384" s="5"/>
      <c r="AQ384" s="157"/>
      <c r="AT384" s="220"/>
      <c r="BA384" s="5"/>
      <c r="BB384" s="5"/>
      <c r="BF384" s="157"/>
    </row>
    <row r="385">
      <c r="A385" s="220"/>
      <c r="H385" s="5"/>
      <c r="I385" s="5"/>
      <c r="M385" s="157"/>
      <c r="P385" s="220"/>
      <c r="W385" s="5"/>
      <c r="X385" s="5"/>
      <c r="AB385" s="157"/>
      <c r="AE385" s="220"/>
      <c r="AL385" s="5"/>
      <c r="AM385" s="5"/>
      <c r="AQ385" s="157"/>
      <c r="AT385" s="220"/>
      <c r="BA385" s="5"/>
      <c r="BB385" s="5"/>
      <c r="BF385" s="157"/>
    </row>
    <row r="386">
      <c r="A386" s="220"/>
      <c r="H386" s="5"/>
      <c r="I386" s="5"/>
      <c r="M386" s="157"/>
      <c r="P386" s="220"/>
      <c r="W386" s="5"/>
      <c r="X386" s="5"/>
      <c r="AB386" s="157"/>
      <c r="AE386" s="220"/>
      <c r="AL386" s="5"/>
      <c r="AM386" s="5"/>
      <c r="AQ386" s="157"/>
      <c r="AT386" s="220"/>
      <c r="BA386" s="5"/>
      <c r="BB386" s="5"/>
      <c r="BF386" s="157"/>
    </row>
    <row r="387">
      <c r="A387" s="220"/>
      <c r="H387" s="5"/>
      <c r="I387" s="5"/>
      <c r="M387" s="157"/>
      <c r="P387" s="220"/>
      <c r="W387" s="5"/>
      <c r="X387" s="5"/>
      <c r="AB387" s="157"/>
      <c r="AE387" s="220"/>
      <c r="AL387" s="5"/>
      <c r="AM387" s="5"/>
      <c r="AQ387" s="157"/>
      <c r="AT387" s="220"/>
      <c r="BA387" s="5"/>
      <c r="BB387" s="5"/>
      <c r="BF387" s="157"/>
    </row>
    <row r="388">
      <c r="A388" s="220"/>
      <c r="H388" s="5"/>
      <c r="I388" s="5"/>
      <c r="M388" s="157"/>
      <c r="P388" s="220"/>
      <c r="W388" s="5"/>
      <c r="X388" s="5"/>
      <c r="AB388" s="157"/>
      <c r="AE388" s="220"/>
      <c r="AL388" s="5"/>
      <c r="AM388" s="5"/>
      <c r="AQ388" s="157"/>
      <c r="AT388" s="220"/>
      <c r="BA388" s="5"/>
      <c r="BB388" s="5"/>
      <c r="BF388" s="157"/>
    </row>
    <row r="389">
      <c r="A389" s="220"/>
      <c r="H389" s="5"/>
      <c r="I389" s="5"/>
      <c r="M389" s="157"/>
      <c r="P389" s="220"/>
      <c r="W389" s="5"/>
      <c r="X389" s="5"/>
      <c r="AB389" s="157"/>
      <c r="AE389" s="220"/>
      <c r="AL389" s="5"/>
      <c r="AM389" s="5"/>
      <c r="AQ389" s="157"/>
      <c r="AT389" s="220"/>
      <c r="BA389" s="5"/>
      <c r="BB389" s="5"/>
      <c r="BF389" s="157"/>
    </row>
    <row r="390">
      <c r="A390" s="220"/>
      <c r="H390" s="5"/>
      <c r="I390" s="5"/>
      <c r="M390" s="157"/>
      <c r="P390" s="220"/>
      <c r="W390" s="5"/>
      <c r="X390" s="5"/>
      <c r="AB390" s="157"/>
      <c r="AE390" s="220"/>
      <c r="AL390" s="5"/>
      <c r="AM390" s="5"/>
      <c r="AQ390" s="157"/>
      <c r="AT390" s="220"/>
      <c r="BA390" s="5"/>
      <c r="BB390" s="5"/>
      <c r="BF390" s="157"/>
    </row>
    <row r="391">
      <c r="A391" s="220"/>
      <c r="H391" s="5"/>
      <c r="I391" s="5"/>
      <c r="M391" s="157"/>
      <c r="P391" s="220"/>
      <c r="W391" s="5"/>
      <c r="X391" s="5"/>
      <c r="AB391" s="157"/>
      <c r="AE391" s="220"/>
      <c r="AL391" s="5"/>
      <c r="AM391" s="5"/>
      <c r="AQ391" s="157"/>
      <c r="AT391" s="220"/>
      <c r="BA391" s="5"/>
      <c r="BB391" s="5"/>
      <c r="BF391" s="157"/>
    </row>
    <row r="392">
      <c r="A392" s="220"/>
      <c r="H392" s="5"/>
      <c r="I392" s="5"/>
      <c r="M392" s="157"/>
      <c r="P392" s="220"/>
      <c r="W392" s="5"/>
      <c r="X392" s="5"/>
      <c r="AB392" s="157"/>
      <c r="AE392" s="220"/>
      <c r="AL392" s="5"/>
      <c r="AM392" s="5"/>
      <c r="AQ392" s="157"/>
      <c r="AT392" s="220"/>
      <c r="BA392" s="5"/>
      <c r="BB392" s="5"/>
      <c r="BF392" s="157"/>
    </row>
    <row r="393">
      <c r="A393" s="220"/>
      <c r="H393" s="5"/>
      <c r="I393" s="5"/>
      <c r="M393" s="157"/>
      <c r="P393" s="220"/>
      <c r="W393" s="5"/>
      <c r="X393" s="5"/>
      <c r="AB393" s="157"/>
      <c r="AE393" s="220"/>
      <c r="AL393" s="5"/>
      <c r="AM393" s="5"/>
      <c r="AQ393" s="157"/>
      <c r="AT393" s="220"/>
      <c r="BA393" s="5"/>
      <c r="BB393" s="5"/>
      <c r="BF393" s="157"/>
    </row>
    <row r="394">
      <c r="A394" s="220"/>
      <c r="H394" s="5"/>
      <c r="I394" s="5"/>
      <c r="M394" s="157"/>
      <c r="P394" s="220"/>
      <c r="W394" s="5"/>
      <c r="X394" s="5"/>
      <c r="AB394" s="157"/>
      <c r="AE394" s="220"/>
      <c r="AL394" s="5"/>
      <c r="AM394" s="5"/>
      <c r="AQ394" s="157"/>
      <c r="AT394" s="220"/>
      <c r="BA394" s="5"/>
      <c r="BB394" s="5"/>
      <c r="BF394" s="157"/>
    </row>
    <row r="395">
      <c r="A395" s="220"/>
      <c r="H395" s="5"/>
      <c r="I395" s="5"/>
      <c r="M395" s="157"/>
      <c r="P395" s="220"/>
      <c r="W395" s="5"/>
      <c r="X395" s="5"/>
      <c r="AB395" s="157"/>
      <c r="AE395" s="220"/>
      <c r="AL395" s="5"/>
      <c r="AM395" s="5"/>
      <c r="AQ395" s="157"/>
      <c r="AT395" s="220"/>
      <c r="BA395" s="5"/>
      <c r="BB395" s="5"/>
      <c r="BF395" s="157"/>
    </row>
    <row r="396">
      <c r="A396" s="220"/>
      <c r="H396" s="5"/>
      <c r="I396" s="5"/>
      <c r="M396" s="157"/>
      <c r="P396" s="220"/>
      <c r="W396" s="5"/>
      <c r="X396" s="5"/>
      <c r="AB396" s="157"/>
      <c r="AE396" s="220"/>
      <c r="AL396" s="5"/>
      <c r="AM396" s="5"/>
      <c r="AQ396" s="157"/>
      <c r="AT396" s="220"/>
      <c r="BA396" s="5"/>
      <c r="BB396" s="5"/>
      <c r="BF396" s="157"/>
    </row>
    <row r="397">
      <c r="A397" s="220"/>
      <c r="H397" s="5"/>
      <c r="I397" s="5"/>
      <c r="M397" s="157"/>
      <c r="P397" s="220"/>
      <c r="W397" s="5"/>
      <c r="X397" s="5"/>
      <c r="AB397" s="157"/>
      <c r="AE397" s="220"/>
      <c r="AL397" s="5"/>
      <c r="AM397" s="5"/>
      <c r="AQ397" s="157"/>
      <c r="AT397" s="220"/>
      <c r="BA397" s="5"/>
      <c r="BB397" s="5"/>
      <c r="BF397" s="157"/>
    </row>
    <row r="398">
      <c r="A398" s="220"/>
      <c r="H398" s="5"/>
      <c r="I398" s="5"/>
      <c r="M398" s="157"/>
      <c r="P398" s="220"/>
      <c r="W398" s="5"/>
      <c r="X398" s="5"/>
      <c r="AB398" s="157"/>
      <c r="AE398" s="220"/>
      <c r="AL398" s="5"/>
      <c r="AM398" s="5"/>
      <c r="AQ398" s="157"/>
      <c r="AT398" s="220"/>
      <c r="BA398" s="5"/>
      <c r="BB398" s="5"/>
      <c r="BF398" s="157"/>
    </row>
    <row r="399">
      <c r="A399" s="220"/>
      <c r="H399" s="5"/>
      <c r="I399" s="5"/>
      <c r="M399" s="157"/>
      <c r="P399" s="220"/>
      <c r="W399" s="5"/>
      <c r="X399" s="5"/>
      <c r="AB399" s="157"/>
      <c r="AE399" s="220"/>
      <c r="AL399" s="5"/>
      <c r="AM399" s="5"/>
      <c r="AQ399" s="157"/>
      <c r="AT399" s="220"/>
      <c r="BA399" s="5"/>
      <c r="BB399" s="5"/>
      <c r="BF399" s="157"/>
    </row>
    <row r="400">
      <c r="A400" s="220"/>
      <c r="H400" s="5"/>
      <c r="I400" s="5"/>
      <c r="M400" s="157"/>
      <c r="P400" s="220"/>
      <c r="W400" s="5"/>
      <c r="X400" s="5"/>
      <c r="AB400" s="157"/>
      <c r="AE400" s="220"/>
      <c r="AL400" s="5"/>
      <c r="AM400" s="5"/>
      <c r="AQ400" s="157"/>
      <c r="AT400" s="220"/>
      <c r="BA400" s="5"/>
      <c r="BB400" s="5"/>
      <c r="BF400" s="157"/>
    </row>
    <row r="401">
      <c r="A401" s="220"/>
      <c r="H401" s="5"/>
      <c r="I401" s="5"/>
      <c r="M401" s="157"/>
      <c r="P401" s="220"/>
      <c r="W401" s="5"/>
      <c r="X401" s="5"/>
      <c r="AB401" s="157"/>
      <c r="AE401" s="220"/>
      <c r="AL401" s="5"/>
      <c r="AM401" s="5"/>
      <c r="AQ401" s="157"/>
      <c r="AT401" s="220"/>
      <c r="BA401" s="5"/>
      <c r="BB401" s="5"/>
      <c r="BF401" s="157"/>
    </row>
    <row r="402">
      <c r="A402" s="220"/>
      <c r="H402" s="5"/>
      <c r="I402" s="5"/>
      <c r="M402" s="157"/>
      <c r="P402" s="220"/>
      <c r="W402" s="5"/>
      <c r="X402" s="5"/>
      <c r="AB402" s="157"/>
      <c r="AE402" s="220"/>
      <c r="AL402" s="5"/>
      <c r="AM402" s="5"/>
      <c r="AQ402" s="157"/>
      <c r="AT402" s="220"/>
      <c r="BA402" s="5"/>
      <c r="BB402" s="5"/>
      <c r="BF402" s="157"/>
    </row>
    <row r="403">
      <c r="A403" s="220"/>
      <c r="H403" s="5"/>
      <c r="I403" s="5"/>
      <c r="M403" s="157"/>
      <c r="P403" s="220"/>
      <c r="W403" s="5"/>
      <c r="X403" s="5"/>
      <c r="AB403" s="157"/>
      <c r="AE403" s="220"/>
      <c r="AL403" s="5"/>
      <c r="AM403" s="5"/>
      <c r="AQ403" s="157"/>
      <c r="AT403" s="220"/>
      <c r="BA403" s="5"/>
      <c r="BB403" s="5"/>
      <c r="BF403" s="157"/>
    </row>
    <row r="404">
      <c r="A404" s="220"/>
      <c r="H404" s="5"/>
      <c r="I404" s="5"/>
      <c r="M404" s="157"/>
      <c r="P404" s="220"/>
      <c r="W404" s="5"/>
      <c r="X404" s="5"/>
      <c r="AB404" s="157"/>
      <c r="AE404" s="220"/>
      <c r="AL404" s="5"/>
      <c r="AM404" s="5"/>
      <c r="AQ404" s="157"/>
      <c r="AT404" s="220"/>
      <c r="BA404" s="5"/>
      <c r="BB404" s="5"/>
      <c r="BF404" s="157"/>
    </row>
    <row r="405">
      <c r="A405" s="220"/>
      <c r="H405" s="5"/>
      <c r="I405" s="5"/>
      <c r="M405" s="157"/>
      <c r="P405" s="220"/>
      <c r="W405" s="5"/>
      <c r="X405" s="5"/>
      <c r="AB405" s="157"/>
      <c r="AE405" s="220"/>
      <c r="AL405" s="5"/>
      <c r="AM405" s="5"/>
      <c r="AQ405" s="157"/>
      <c r="AT405" s="220"/>
      <c r="BA405" s="5"/>
      <c r="BB405" s="5"/>
      <c r="BF405" s="157"/>
    </row>
    <row r="406">
      <c r="A406" s="220"/>
      <c r="H406" s="5"/>
      <c r="I406" s="5"/>
      <c r="M406" s="157"/>
      <c r="P406" s="220"/>
      <c r="W406" s="5"/>
      <c r="X406" s="5"/>
      <c r="AB406" s="157"/>
      <c r="AE406" s="220"/>
      <c r="AL406" s="5"/>
      <c r="AM406" s="5"/>
      <c r="AQ406" s="157"/>
      <c r="AT406" s="220"/>
      <c r="BA406" s="5"/>
      <c r="BB406" s="5"/>
      <c r="BF406" s="157"/>
    </row>
    <row r="407">
      <c r="A407" s="220"/>
      <c r="H407" s="5"/>
      <c r="I407" s="5"/>
      <c r="M407" s="157"/>
      <c r="P407" s="220"/>
      <c r="W407" s="5"/>
      <c r="X407" s="5"/>
      <c r="AB407" s="157"/>
      <c r="AE407" s="220"/>
      <c r="AL407" s="5"/>
      <c r="AM407" s="5"/>
      <c r="AQ407" s="157"/>
      <c r="AT407" s="220"/>
      <c r="BA407" s="5"/>
      <c r="BB407" s="5"/>
      <c r="BF407" s="157"/>
    </row>
    <row r="408">
      <c r="A408" s="220"/>
      <c r="H408" s="5"/>
      <c r="I408" s="5"/>
      <c r="M408" s="157"/>
      <c r="P408" s="220"/>
      <c r="W408" s="5"/>
      <c r="X408" s="5"/>
      <c r="AB408" s="157"/>
      <c r="AE408" s="220"/>
      <c r="AL408" s="5"/>
      <c r="AM408" s="5"/>
      <c r="AQ408" s="157"/>
      <c r="AT408" s="220"/>
      <c r="BA408" s="5"/>
      <c r="BB408" s="5"/>
      <c r="BF408" s="157"/>
    </row>
    <row r="409">
      <c r="A409" s="220"/>
      <c r="H409" s="5"/>
      <c r="I409" s="5"/>
      <c r="M409" s="157"/>
      <c r="P409" s="220"/>
      <c r="W409" s="5"/>
      <c r="X409" s="5"/>
      <c r="AB409" s="157"/>
      <c r="AE409" s="220"/>
      <c r="AL409" s="5"/>
      <c r="AM409" s="5"/>
      <c r="AQ409" s="157"/>
      <c r="AT409" s="220"/>
      <c r="BA409" s="5"/>
      <c r="BB409" s="5"/>
      <c r="BF409" s="157"/>
    </row>
    <row r="410">
      <c r="A410" s="220"/>
      <c r="H410" s="5"/>
      <c r="I410" s="5"/>
      <c r="M410" s="157"/>
      <c r="P410" s="220"/>
      <c r="W410" s="5"/>
      <c r="X410" s="5"/>
      <c r="AB410" s="157"/>
      <c r="AE410" s="220"/>
      <c r="AL410" s="5"/>
      <c r="AM410" s="5"/>
      <c r="AQ410" s="157"/>
      <c r="AT410" s="220"/>
      <c r="BA410" s="5"/>
      <c r="BB410" s="5"/>
      <c r="BF410" s="157"/>
    </row>
    <row r="411">
      <c r="A411" s="220"/>
      <c r="H411" s="5"/>
      <c r="I411" s="5"/>
      <c r="M411" s="157"/>
      <c r="P411" s="220"/>
      <c r="W411" s="5"/>
      <c r="X411" s="5"/>
      <c r="AB411" s="157"/>
      <c r="AE411" s="220"/>
      <c r="AL411" s="5"/>
      <c r="AM411" s="5"/>
      <c r="AQ411" s="157"/>
      <c r="AT411" s="220"/>
      <c r="BA411" s="5"/>
      <c r="BB411" s="5"/>
      <c r="BF411" s="157"/>
    </row>
    <row r="412">
      <c r="A412" s="220"/>
      <c r="H412" s="5"/>
      <c r="I412" s="5"/>
      <c r="M412" s="157"/>
      <c r="P412" s="220"/>
      <c r="W412" s="5"/>
      <c r="X412" s="5"/>
      <c r="AB412" s="157"/>
      <c r="AE412" s="220"/>
      <c r="AL412" s="5"/>
      <c r="AM412" s="5"/>
      <c r="AQ412" s="157"/>
      <c r="AT412" s="220"/>
      <c r="BA412" s="5"/>
      <c r="BB412" s="5"/>
      <c r="BF412" s="157"/>
    </row>
    <row r="413">
      <c r="A413" s="220"/>
      <c r="H413" s="5"/>
      <c r="I413" s="5"/>
      <c r="M413" s="157"/>
      <c r="P413" s="220"/>
      <c r="W413" s="5"/>
      <c r="X413" s="5"/>
      <c r="AB413" s="157"/>
      <c r="AE413" s="220"/>
      <c r="AL413" s="5"/>
      <c r="AM413" s="5"/>
      <c r="AQ413" s="157"/>
      <c r="AT413" s="220"/>
      <c r="BA413" s="5"/>
      <c r="BB413" s="5"/>
      <c r="BF413" s="157"/>
    </row>
    <row r="414">
      <c r="A414" s="220"/>
      <c r="H414" s="5"/>
      <c r="I414" s="5"/>
      <c r="M414" s="157"/>
      <c r="P414" s="220"/>
      <c r="W414" s="5"/>
      <c r="X414" s="5"/>
      <c r="AB414" s="157"/>
      <c r="AE414" s="220"/>
      <c r="AL414" s="5"/>
      <c r="AM414" s="5"/>
      <c r="AQ414" s="157"/>
      <c r="AT414" s="220"/>
      <c r="BA414" s="5"/>
      <c r="BB414" s="5"/>
      <c r="BF414" s="157"/>
    </row>
    <row r="415">
      <c r="A415" s="220"/>
      <c r="H415" s="5"/>
      <c r="I415" s="5"/>
      <c r="M415" s="157"/>
      <c r="P415" s="220"/>
      <c r="W415" s="5"/>
      <c r="X415" s="5"/>
      <c r="AB415" s="157"/>
      <c r="AE415" s="220"/>
      <c r="AL415" s="5"/>
      <c r="AM415" s="5"/>
      <c r="AQ415" s="157"/>
      <c r="AT415" s="220"/>
      <c r="BA415" s="5"/>
      <c r="BB415" s="5"/>
      <c r="BF415" s="157"/>
    </row>
    <row r="416">
      <c r="A416" s="220"/>
      <c r="H416" s="5"/>
      <c r="I416" s="5"/>
      <c r="M416" s="157"/>
      <c r="P416" s="220"/>
      <c r="W416" s="5"/>
      <c r="X416" s="5"/>
      <c r="AB416" s="157"/>
      <c r="AE416" s="220"/>
      <c r="AL416" s="5"/>
      <c r="AM416" s="5"/>
      <c r="AQ416" s="157"/>
      <c r="AT416" s="220"/>
      <c r="BA416" s="5"/>
      <c r="BB416" s="5"/>
      <c r="BF416" s="157"/>
    </row>
    <row r="417">
      <c r="A417" s="220"/>
      <c r="H417" s="5"/>
      <c r="I417" s="5"/>
      <c r="M417" s="157"/>
      <c r="P417" s="220"/>
      <c r="W417" s="5"/>
      <c r="X417" s="5"/>
      <c r="AB417" s="157"/>
      <c r="AE417" s="220"/>
      <c r="AL417" s="5"/>
      <c r="AM417" s="5"/>
      <c r="AQ417" s="157"/>
      <c r="AT417" s="220"/>
      <c r="BA417" s="5"/>
      <c r="BB417" s="5"/>
      <c r="BF417" s="157"/>
    </row>
    <row r="418">
      <c r="A418" s="220"/>
      <c r="H418" s="5"/>
      <c r="I418" s="5"/>
      <c r="M418" s="157"/>
      <c r="P418" s="220"/>
      <c r="W418" s="5"/>
      <c r="X418" s="5"/>
      <c r="AB418" s="157"/>
      <c r="AE418" s="220"/>
      <c r="AL418" s="5"/>
      <c r="AM418" s="5"/>
      <c r="AQ418" s="157"/>
      <c r="AT418" s="220"/>
      <c r="BA418" s="5"/>
      <c r="BB418" s="5"/>
      <c r="BF418" s="157"/>
    </row>
    <row r="419">
      <c r="A419" s="220"/>
      <c r="H419" s="5"/>
      <c r="I419" s="5"/>
      <c r="M419" s="157"/>
      <c r="P419" s="220"/>
      <c r="W419" s="5"/>
      <c r="X419" s="5"/>
      <c r="AB419" s="157"/>
      <c r="AE419" s="220"/>
      <c r="AL419" s="5"/>
      <c r="AM419" s="5"/>
      <c r="AQ419" s="157"/>
      <c r="AT419" s="220"/>
      <c r="BA419" s="5"/>
      <c r="BB419" s="5"/>
      <c r="BF419" s="157"/>
    </row>
    <row r="420">
      <c r="A420" s="220"/>
      <c r="H420" s="5"/>
      <c r="I420" s="5"/>
      <c r="M420" s="157"/>
      <c r="P420" s="220"/>
      <c r="W420" s="5"/>
      <c r="X420" s="5"/>
      <c r="AB420" s="157"/>
      <c r="AE420" s="220"/>
      <c r="AL420" s="5"/>
      <c r="AM420" s="5"/>
      <c r="AQ420" s="157"/>
      <c r="AT420" s="220"/>
      <c r="BA420" s="5"/>
      <c r="BB420" s="5"/>
      <c r="BF420" s="157"/>
    </row>
    <row r="421">
      <c r="A421" s="220"/>
      <c r="H421" s="5"/>
      <c r="I421" s="5"/>
      <c r="M421" s="157"/>
      <c r="P421" s="220"/>
      <c r="W421" s="5"/>
      <c r="X421" s="5"/>
      <c r="AB421" s="157"/>
      <c r="AE421" s="220"/>
      <c r="AL421" s="5"/>
      <c r="AM421" s="5"/>
      <c r="AQ421" s="157"/>
      <c r="AT421" s="220"/>
      <c r="BA421" s="5"/>
      <c r="BB421" s="5"/>
      <c r="BF421" s="157"/>
    </row>
    <row r="422">
      <c r="A422" s="220"/>
      <c r="H422" s="5"/>
      <c r="I422" s="5"/>
      <c r="M422" s="157"/>
      <c r="P422" s="220"/>
      <c r="W422" s="5"/>
      <c r="X422" s="5"/>
      <c r="AB422" s="157"/>
      <c r="AE422" s="220"/>
      <c r="AL422" s="5"/>
      <c r="AM422" s="5"/>
      <c r="AQ422" s="157"/>
      <c r="AT422" s="220"/>
      <c r="BA422" s="5"/>
      <c r="BB422" s="5"/>
      <c r="BF422" s="157"/>
    </row>
    <row r="423">
      <c r="A423" s="220"/>
      <c r="H423" s="5"/>
      <c r="I423" s="5"/>
      <c r="M423" s="157"/>
      <c r="P423" s="220"/>
      <c r="W423" s="5"/>
      <c r="X423" s="5"/>
      <c r="AB423" s="157"/>
      <c r="AE423" s="220"/>
      <c r="AL423" s="5"/>
      <c r="AM423" s="5"/>
      <c r="AQ423" s="157"/>
      <c r="AT423" s="220"/>
      <c r="BA423" s="5"/>
      <c r="BB423" s="5"/>
      <c r="BF423" s="157"/>
    </row>
    <row r="424">
      <c r="A424" s="220"/>
      <c r="H424" s="5"/>
      <c r="I424" s="5"/>
      <c r="M424" s="157"/>
      <c r="P424" s="220"/>
      <c r="W424" s="5"/>
      <c r="X424" s="5"/>
      <c r="AB424" s="157"/>
      <c r="AE424" s="220"/>
      <c r="AL424" s="5"/>
      <c r="AM424" s="5"/>
      <c r="AQ424" s="157"/>
      <c r="AT424" s="220"/>
      <c r="BA424" s="5"/>
      <c r="BB424" s="5"/>
      <c r="BF424" s="157"/>
    </row>
    <row r="425">
      <c r="A425" s="220"/>
      <c r="H425" s="5"/>
      <c r="I425" s="5"/>
      <c r="M425" s="157"/>
      <c r="P425" s="220"/>
      <c r="W425" s="5"/>
      <c r="X425" s="5"/>
      <c r="AB425" s="157"/>
      <c r="AE425" s="220"/>
      <c r="AL425" s="5"/>
      <c r="AM425" s="5"/>
      <c r="AQ425" s="157"/>
      <c r="AT425" s="220"/>
      <c r="BA425" s="5"/>
      <c r="BB425" s="5"/>
      <c r="BF425" s="157"/>
    </row>
    <row r="426">
      <c r="A426" s="220"/>
      <c r="H426" s="5"/>
      <c r="I426" s="5"/>
      <c r="M426" s="157"/>
      <c r="P426" s="220"/>
      <c r="W426" s="5"/>
      <c r="X426" s="5"/>
      <c r="AB426" s="157"/>
      <c r="AE426" s="220"/>
      <c r="AL426" s="5"/>
      <c r="AM426" s="5"/>
      <c r="AQ426" s="157"/>
      <c r="AT426" s="220"/>
      <c r="BA426" s="5"/>
      <c r="BB426" s="5"/>
      <c r="BF426" s="157"/>
    </row>
    <row r="427">
      <c r="A427" s="220"/>
      <c r="H427" s="5"/>
      <c r="I427" s="5"/>
      <c r="M427" s="157"/>
      <c r="P427" s="220"/>
      <c r="W427" s="5"/>
      <c r="X427" s="5"/>
      <c r="AB427" s="157"/>
      <c r="AE427" s="220"/>
      <c r="AL427" s="5"/>
      <c r="AM427" s="5"/>
      <c r="AQ427" s="157"/>
      <c r="AT427" s="220"/>
      <c r="BA427" s="5"/>
      <c r="BB427" s="5"/>
      <c r="BF427" s="157"/>
    </row>
    <row r="428">
      <c r="A428" s="220"/>
      <c r="H428" s="5"/>
      <c r="I428" s="5"/>
      <c r="M428" s="157"/>
      <c r="P428" s="220"/>
      <c r="W428" s="5"/>
      <c r="X428" s="5"/>
      <c r="AB428" s="157"/>
      <c r="AE428" s="220"/>
      <c r="AL428" s="5"/>
      <c r="AM428" s="5"/>
      <c r="AQ428" s="157"/>
      <c r="AT428" s="220"/>
      <c r="BA428" s="5"/>
      <c r="BB428" s="5"/>
      <c r="BF428" s="157"/>
    </row>
    <row r="429">
      <c r="A429" s="220"/>
      <c r="H429" s="5"/>
      <c r="I429" s="5"/>
      <c r="M429" s="157"/>
      <c r="P429" s="220"/>
      <c r="W429" s="5"/>
      <c r="X429" s="5"/>
      <c r="AB429" s="157"/>
      <c r="AE429" s="220"/>
      <c r="AL429" s="5"/>
      <c r="AM429" s="5"/>
      <c r="AQ429" s="157"/>
      <c r="AT429" s="220"/>
      <c r="BA429" s="5"/>
      <c r="BB429" s="5"/>
      <c r="BF429" s="157"/>
    </row>
    <row r="430">
      <c r="A430" s="220"/>
      <c r="H430" s="5"/>
      <c r="I430" s="5"/>
      <c r="M430" s="157"/>
      <c r="P430" s="220"/>
      <c r="W430" s="5"/>
      <c r="X430" s="5"/>
      <c r="AB430" s="157"/>
      <c r="AE430" s="220"/>
      <c r="AL430" s="5"/>
      <c r="AM430" s="5"/>
      <c r="AQ430" s="157"/>
      <c r="AT430" s="220"/>
      <c r="BA430" s="5"/>
      <c r="BB430" s="5"/>
      <c r="BF430" s="157"/>
    </row>
    <row r="431">
      <c r="A431" s="220"/>
      <c r="H431" s="5"/>
      <c r="I431" s="5"/>
      <c r="M431" s="157"/>
      <c r="P431" s="220"/>
      <c r="W431" s="5"/>
      <c r="X431" s="5"/>
      <c r="AB431" s="157"/>
      <c r="AE431" s="220"/>
      <c r="AL431" s="5"/>
      <c r="AM431" s="5"/>
      <c r="AQ431" s="157"/>
      <c r="AT431" s="220"/>
      <c r="BA431" s="5"/>
      <c r="BB431" s="5"/>
      <c r="BF431" s="157"/>
    </row>
    <row r="432">
      <c r="A432" s="220"/>
      <c r="H432" s="5"/>
      <c r="I432" s="5"/>
      <c r="M432" s="157"/>
      <c r="P432" s="220"/>
      <c r="W432" s="5"/>
      <c r="X432" s="5"/>
      <c r="AB432" s="157"/>
      <c r="AE432" s="220"/>
      <c r="AL432" s="5"/>
      <c r="AM432" s="5"/>
      <c r="AQ432" s="157"/>
      <c r="AT432" s="220"/>
      <c r="BA432" s="5"/>
      <c r="BB432" s="5"/>
      <c r="BF432" s="157"/>
    </row>
    <row r="433">
      <c r="A433" s="220"/>
      <c r="H433" s="5"/>
      <c r="I433" s="5"/>
      <c r="M433" s="157"/>
      <c r="P433" s="220"/>
      <c r="W433" s="5"/>
      <c r="X433" s="5"/>
      <c r="AB433" s="157"/>
      <c r="AE433" s="220"/>
      <c r="AL433" s="5"/>
      <c r="AM433" s="5"/>
      <c r="AQ433" s="157"/>
      <c r="AT433" s="220"/>
      <c r="BA433" s="5"/>
      <c r="BB433" s="5"/>
      <c r="BF433" s="157"/>
    </row>
    <row r="434">
      <c r="A434" s="220"/>
      <c r="H434" s="5"/>
      <c r="I434" s="5"/>
      <c r="M434" s="157"/>
      <c r="P434" s="220"/>
      <c r="W434" s="5"/>
      <c r="X434" s="5"/>
      <c r="AB434" s="157"/>
      <c r="AE434" s="220"/>
      <c r="AL434" s="5"/>
      <c r="AM434" s="5"/>
      <c r="AQ434" s="157"/>
      <c r="AT434" s="220"/>
      <c r="BA434" s="5"/>
      <c r="BB434" s="5"/>
      <c r="BF434" s="157"/>
    </row>
    <row r="435">
      <c r="A435" s="220"/>
      <c r="H435" s="5"/>
      <c r="I435" s="5"/>
      <c r="M435" s="157"/>
      <c r="P435" s="220"/>
      <c r="W435" s="5"/>
      <c r="X435" s="5"/>
      <c r="AB435" s="157"/>
      <c r="AE435" s="220"/>
      <c r="AL435" s="5"/>
      <c r="AM435" s="5"/>
      <c r="AQ435" s="157"/>
      <c r="AT435" s="220"/>
      <c r="BA435" s="5"/>
      <c r="BB435" s="5"/>
      <c r="BF435" s="157"/>
    </row>
    <row r="436">
      <c r="A436" s="220"/>
      <c r="H436" s="5"/>
      <c r="I436" s="5"/>
      <c r="M436" s="157"/>
      <c r="P436" s="220"/>
      <c r="W436" s="5"/>
      <c r="X436" s="5"/>
      <c r="AB436" s="157"/>
      <c r="AE436" s="220"/>
      <c r="AL436" s="5"/>
      <c r="AM436" s="5"/>
      <c r="AQ436" s="157"/>
      <c r="AT436" s="220"/>
      <c r="BA436" s="5"/>
      <c r="BB436" s="5"/>
      <c r="BF436" s="157"/>
    </row>
    <row r="437">
      <c r="A437" s="220"/>
      <c r="H437" s="5"/>
      <c r="I437" s="5"/>
      <c r="M437" s="157"/>
      <c r="P437" s="220"/>
      <c r="W437" s="5"/>
      <c r="X437" s="5"/>
      <c r="AB437" s="157"/>
      <c r="AE437" s="220"/>
      <c r="AL437" s="5"/>
      <c r="AM437" s="5"/>
      <c r="AQ437" s="157"/>
      <c r="AT437" s="220"/>
      <c r="BA437" s="5"/>
      <c r="BB437" s="5"/>
      <c r="BF437" s="157"/>
    </row>
    <row r="438">
      <c r="A438" s="220"/>
      <c r="H438" s="5"/>
      <c r="I438" s="5"/>
      <c r="M438" s="157"/>
      <c r="P438" s="220"/>
      <c r="W438" s="5"/>
      <c r="X438" s="5"/>
      <c r="AB438" s="157"/>
      <c r="AE438" s="220"/>
      <c r="AL438" s="5"/>
      <c r="AM438" s="5"/>
      <c r="AQ438" s="157"/>
      <c r="AT438" s="220"/>
      <c r="BA438" s="5"/>
      <c r="BB438" s="5"/>
      <c r="BF438" s="157"/>
    </row>
    <row r="439">
      <c r="A439" s="220"/>
      <c r="H439" s="5"/>
      <c r="I439" s="5"/>
      <c r="M439" s="157"/>
      <c r="P439" s="220"/>
      <c r="W439" s="5"/>
      <c r="X439" s="5"/>
      <c r="AB439" s="157"/>
      <c r="AE439" s="220"/>
      <c r="AL439" s="5"/>
      <c r="AM439" s="5"/>
      <c r="AQ439" s="157"/>
      <c r="AT439" s="220"/>
      <c r="BA439" s="5"/>
      <c r="BB439" s="5"/>
      <c r="BF439" s="157"/>
    </row>
    <row r="440">
      <c r="A440" s="220"/>
      <c r="H440" s="5"/>
      <c r="I440" s="5"/>
      <c r="M440" s="157"/>
      <c r="P440" s="220"/>
      <c r="W440" s="5"/>
      <c r="X440" s="5"/>
      <c r="AB440" s="157"/>
      <c r="AE440" s="220"/>
      <c r="AL440" s="5"/>
      <c r="AM440" s="5"/>
      <c r="AQ440" s="157"/>
      <c r="AT440" s="220"/>
      <c r="BA440" s="5"/>
      <c r="BB440" s="5"/>
      <c r="BF440" s="157"/>
    </row>
    <row r="441">
      <c r="A441" s="220"/>
      <c r="H441" s="5"/>
      <c r="I441" s="5"/>
      <c r="M441" s="157"/>
      <c r="P441" s="220"/>
      <c r="W441" s="5"/>
      <c r="X441" s="5"/>
      <c r="AB441" s="157"/>
      <c r="AE441" s="220"/>
      <c r="AL441" s="5"/>
      <c r="AM441" s="5"/>
      <c r="AQ441" s="157"/>
      <c r="AT441" s="220"/>
      <c r="BA441" s="5"/>
      <c r="BB441" s="5"/>
      <c r="BF441" s="157"/>
    </row>
    <row r="442">
      <c r="A442" s="220"/>
      <c r="H442" s="5"/>
      <c r="I442" s="5"/>
      <c r="M442" s="157"/>
      <c r="P442" s="220"/>
      <c r="W442" s="5"/>
      <c r="X442" s="5"/>
      <c r="AB442" s="157"/>
      <c r="AE442" s="220"/>
      <c r="AL442" s="5"/>
      <c r="AM442" s="5"/>
      <c r="AQ442" s="157"/>
      <c r="AT442" s="220"/>
      <c r="BA442" s="5"/>
      <c r="BB442" s="5"/>
      <c r="BF442" s="157"/>
    </row>
    <row r="443">
      <c r="A443" s="220"/>
      <c r="H443" s="5"/>
      <c r="I443" s="5"/>
      <c r="M443" s="157"/>
      <c r="P443" s="220"/>
      <c r="W443" s="5"/>
      <c r="X443" s="5"/>
      <c r="AB443" s="157"/>
      <c r="AE443" s="220"/>
      <c r="AL443" s="5"/>
      <c r="AM443" s="5"/>
      <c r="AQ443" s="157"/>
      <c r="AT443" s="220"/>
      <c r="BA443" s="5"/>
      <c r="BB443" s="5"/>
      <c r="BF443" s="157"/>
    </row>
    <row r="444">
      <c r="A444" s="220"/>
      <c r="H444" s="5"/>
      <c r="I444" s="5"/>
      <c r="M444" s="157"/>
      <c r="P444" s="220"/>
      <c r="W444" s="5"/>
      <c r="X444" s="5"/>
      <c r="AB444" s="157"/>
      <c r="AE444" s="220"/>
      <c r="AL444" s="5"/>
      <c r="AM444" s="5"/>
      <c r="AQ444" s="157"/>
      <c r="AT444" s="220"/>
      <c r="BA444" s="5"/>
      <c r="BB444" s="5"/>
      <c r="BF444" s="157"/>
    </row>
    <row r="445">
      <c r="A445" s="220"/>
      <c r="H445" s="5"/>
      <c r="I445" s="5"/>
      <c r="M445" s="157"/>
      <c r="P445" s="220"/>
      <c r="W445" s="5"/>
      <c r="X445" s="5"/>
      <c r="AB445" s="157"/>
      <c r="AE445" s="220"/>
      <c r="AL445" s="5"/>
      <c r="AM445" s="5"/>
      <c r="AQ445" s="157"/>
      <c r="AT445" s="220"/>
      <c r="BA445" s="5"/>
      <c r="BB445" s="5"/>
      <c r="BF445" s="157"/>
    </row>
    <row r="446">
      <c r="A446" s="220"/>
      <c r="H446" s="5"/>
      <c r="I446" s="5"/>
      <c r="M446" s="157"/>
      <c r="P446" s="220"/>
      <c r="W446" s="5"/>
      <c r="X446" s="5"/>
      <c r="AB446" s="157"/>
      <c r="AE446" s="220"/>
      <c r="AL446" s="5"/>
      <c r="AM446" s="5"/>
      <c r="AQ446" s="157"/>
      <c r="AT446" s="220"/>
      <c r="BA446" s="5"/>
      <c r="BB446" s="5"/>
      <c r="BF446" s="157"/>
    </row>
    <row r="447">
      <c r="A447" s="220"/>
      <c r="H447" s="5"/>
      <c r="I447" s="5"/>
      <c r="M447" s="157"/>
      <c r="P447" s="220"/>
      <c r="W447" s="5"/>
      <c r="X447" s="5"/>
      <c r="AB447" s="157"/>
      <c r="AE447" s="220"/>
      <c r="AL447" s="5"/>
      <c r="AM447" s="5"/>
      <c r="AQ447" s="157"/>
      <c r="AT447" s="220"/>
      <c r="BA447" s="5"/>
      <c r="BB447" s="5"/>
      <c r="BF447" s="157"/>
    </row>
    <row r="448">
      <c r="A448" s="220"/>
      <c r="H448" s="5"/>
      <c r="I448" s="5"/>
      <c r="M448" s="157"/>
      <c r="P448" s="220"/>
      <c r="W448" s="5"/>
      <c r="X448" s="5"/>
      <c r="AB448" s="157"/>
      <c r="AE448" s="220"/>
      <c r="AL448" s="5"/>
      <c r="AM448" s="5"/>
      <c r="AQ448" s="157"/>
      <c r="AT448" s="220"/>
      <c r="BA448" s="5"/>
      <c r="BB448" s="5"/>
      <c r="BF448" s="157"/>
    </row>
    <row r="449">
      <c r="A449" s="220"/>
      <c r="H449" s="5"/>
      <c r="I449" s="5"/>
      <c r="M449" s="157"/>
      <c r="P449" s="220"/>
      <c r="W449" s="5"/>
      <c r="X449" s="5"/>
      <c r="AB449" s="157"/>
      <c r="AE449" s="220"/>
      <c r="AL449" s="5"/>
      <c r="AM449" s="5"/>
      <c r="AQ449" s="157"/>
      <c r="AT449" s="220"/>
      <c r="BA449" s="5"/>
      <c r="BB449" s="5"/>
      <c r="BF449" s="157"/>
    </row>
    <row r="450">
      <c r="A450" s="220"/>
      <c r="H450" s="5"/>
      <c r="I450" s="5"/>
      <c r="M450" s="157"/>
      <c r="P450" s="220"/>
      <c r="W450" s="5"/>
      <c r="X450" s="5"/>
      <c r="AB450" s="157"/>
      <c r="AE450" s="220"/>
      <c r="AL450" s="5"/>
      <c r="AM450" s="5"/>
      <c r="AQ450" s="157"/>
      <c r="AT450" s="220"/>
      <c r="BA450" s="5"/>
      <c r="BB450" s="5"/>
      <c r="BF450" s="157"/>
    </row>
    <row r="451">
      <c r="A451" s="220"/>
      <c r="H451" s="5"/>
      <c r="I451" s="5"/>
      <c r="M451" s="157"/>
      <c r="P451" s="220"/>
      <c r="W451" s="5"/>
      <c r="X451" s="5"/>
      <c r="AB451" s="157"/>
      <c r="AE451" s="220"/>
      <c r="AL451" s="5"/>
      <c r="AM451" s="5"/>
      <c r="AQ451" s="157"/>
      <c r="AT451" s="220"/>
      <c r="BA451" s="5"/>
      <c r="BB451" s="5"/>
      <c r="BF451" s="157"/>
    </row>
    <row r="452">
      <c r="A452" s="220"/>
      <c r="H452" s="5"/>
      <c r="I452" s="5"/>
      <c r="M452" s="157"/>
      <c r="P452" s="220"/>
      <c r="W452" s="5"/>
      <c r="X452" s="5"/>
      <c r="AB452" s="157"/>
      <c r="AE452" s="220"/>
      <c r="AL452" s="5"/>
      <c r="AM452" s="5"/>
      <c r="AQ452" s="157"/>
      <c r="AT452" s="220"/>
      <c r="BA452" s="5"/>
      <c r="BB452" s="5"/>
      <c r="BF452" s="157"/>
    </row>
    <row r="453">
      <c r="A453" s="220"/>
      <c r="H453" s="5"/>
      <c r="I453" s="5"/>
      <c r="M453" s="157"/>
      <c r="P453" s="220"/>
      <c r="W453" s="5"/>
      <c r="X453" s="5"/>
      <c r="AB453" s="157"/>
      <c r="AE453" s="220"/>
      <c r="AL453" s="5"/>
      <c r="AM453" s="5"/>
      <c r="AQ453" s="157"/>
      <c r="AT453" s="220"/>
      <c r="BA453" s="5"/>
      <c r="BB453" s="5"/>
      <c r="BF453" s="157"/>
    </row>
    <row r="454">
      <c r="A454" s="220"/>
      <c r="H454" s="5"/>
      <c r="I454" s="5"/>
      <c r="M454" s="157"/>
      <c r="P454" s="220"/>
      <c r="W454" s="5"/>
      <c r="X454" s="5"/>
      <c r="AB454" s="157"/>
      <c r="AE454" s="220"/>
      <c r="AL454" s="5"/>
      <c r="AM454" s="5"/>
      <c r="AQ454" s="157"/>
      <c r="AT454" s="220"/>
      <c r="BA454" s="5"/>
      <c r="BB454" s="5"/>
      <c r="BF454" s="157"/>
    </row>
    <row r="455">
      <c r="A455" s="220"/>
      <c r="H455" s="5"/>
      <c r="I455" s="5"/>
      <c r="M455" s="157"/>
      <c r="P455" s="220"/>
      <c r="W455" s="5"/>
      <c r="X455" s="5"/>
      <c r="AB455" s="157"/>
      <c r="AE455" s="220"/>
      <c r="AL455" s="5"/>
      <c r="AM455" s="5"/>
      <c r="AQ455" s="157"/>
      <c r="AT455" s="220"/>
      <c r="BA455" s="5"/>
      <c r="BB455" s="5"/>
      <c r="BF455" s="157"/>
    </row>
    <row r="456">
      <c r="A456" s="220"/>
      <c r="H456" s="5"/>
      <c r="I456" s="5"/>
      <c r="M456" s="157"/>
      <c r="P456" s="220"/>
      <c r="W456" s="5"/>
      <c r="X456" s="5"/>
      <c r="AB456" s="157"/>
      <c r="AE456" s="220"/>
      <c r="AL456" s="5"/>
      <c r="AM456" s="5"/>
      <c r="AQ456" s="157"/>
      <c r="AT456" s="220"/>
      <c r="BA456" s="5"/>
      <c r="BB456" s="5"/>
      <c r="BF456" s="157"/>
    </row>
    <row r="457">
      <c r="A457" s="220"/>
      <c r="H457" s="5"/>
      <c r="I457" s="5"/>
      <c r="M457" s="157"/>
      <c r="P457" s="220"/>
      <c r="W457" s="5"/>
      <c r="X457" s="5"/>
      <c r="AB457" s="157"/>
      <c r="AE457" s="220"/>
      <c r="AL457" s="5"/>
      <c r="AM457" s="5"/>
      <c r="AQ457" s="157"/>
      <c r="AT457" s="220"/>
      <c r="BA457" s="5"/>
      <c r="BB457" s="5"/>
      <c r="BF457" s="157"/>
    </row>
    <row r="458">
      <c r="A458" s="220"/>
      <c r="H458" s="5"/>
      <c r="I458" s="5"/>
      <c r="M458" s="157"/>
      <c r="P458" s="220"/>
      <c r="W458" s="5"/>
      <c r="X458" s="5"/>
      <c r="AB458" s="157"/>
      <c r="AE458" s="220"/>
      <c r="AL458" s="5"/>
      <c r="AM458" s="5"/>
      <c r="AQ458" s="157"/>
      <c r="AT458" s="220"/>
      <c r="BA458" s="5"/>
      <c r="BB458" s="5"/>
      <c r="BF458" s="157"/>
    </row>
    <row r="459">
      <c r="A459" s="220"/>
      <c r="H459" s="5"/>
      <c r="I459" s="5"/>
      <c r="M459" s="157"/>
      <c r="P459" s="220"/>
      <c r="W459" s="5"/>
      <c r="X459" s="5"/>
      <c r="AB459" s="157"/>
      <c r="AE459" s="220"/>
      <c r="AL459" s="5"/>
      <c r="AM459" s="5"/>
      <c r="AQ459" s="157"/>
      <c r="AT459" s="220"/>
      <c r="BA459" s="5"/>
      <c r="BB459" s="5"/>
      <c r="BF459" s="157"/>
    </row>
    <row r="460">
      <c r="A460" s="220"/>
      <c r="H460" s="5"/>
      <c r="I460" s="5"/>
      <c r="M460" s="157"/>
      <c r="P460" s="220"/>
      <c r="W460" s="5"/>
      <c r="X460" s="5"/>
      <c r="AB460" s="157"/>
      <c r="AE460" s="220"/>
      <c r="AL460" s="5"/>
      <c r="AM460" s="5"/>
      <c r="AQ460" s="157"/>
      <c r="AT460" s="220"/>
      <c r="BA460" s="5"/>
      <c r="BB460" s="5"/>
      <c r="BF460" s="157"/>
    </row>
    <row r="461">
      <c r="A461" s="220"/>
      <c r="H461" s="5"/>
      <c r="I461" s="5"/>
      <c r="M461" s="157"/>
      <c r="P461" s="220"/>
      <c r="W461" s="5"/>
      <c r="X461" s="5"/>
      <c r="AB461" s="157"/>
      <c r="AE461" s="220"/>
      <c r="AL461" s="5"/>
      <c r="AM461" s="5"/>
      <c r="AQ461" s="157"/>
      <c r="AT461" s="220"/>
      <c r="BA461" s="5"/>
      <c r="BB461" s="5"/>
      <c r="BF461" s="157"/>
    </row>
    <row r="462">
      <c r="A462" s="220"/>
      <c r="H462" s="5"/>
      <c r="I462" s="5"/>
      <c r="M462" s="157"/>
      <c r="P462" s="220"/>
      <c r="W462" s="5"/>
      <c r="X462" s="5"/>
      <c r="AB462" s="157"/>
      <c r="AE462" s="220"/>
      <c r="AL462" s="5"/>
      <c r="AM462" s="5"/>
      <c r="AQ462" s="157"/>
      <c r="AT462" s="220"/>
      <c r="BA462" s="5"/>
      <c r="BB462" s="5"/>
      <c r="BF462" s="157"/>
    </row>
    <row r="463">
      <c r="A463" s="220"/>
      <c r="H463" s="5"/>
      <c r="I463" s="5"/>
      <c r="M463" s="157"/>
      <c r="P463" s="220"/>
      <c r="W463" s="5"/>
      <c r="X463" s="5"/>
      <c r="AB463" s="157"/>
      <c r="AE463" s="220"/>
      <c r="AL463" s="5"/>
      <c r="AM463" s="5"/>
      <c r="AQ463" s="157"/>
      <c r="AT463" s="220"/>
      <c r="BA463" s="5"/>
      <c r="BB463" s="5"/>
      <c r="BF463" s="157"/>
    </row>
    <row r="464">
      <c r="A464" s="220"/>
      <c r="H464" s="5"/>
      <c r="I464" s="5"/>
      <c r="M464" s="157"/>
      <c r="P464" s="220"/>
      <c r="W464" s="5"/>
      <c r="X464" s="5"/>
      <c r="AB464" s="157"/>
      <c r="AE464" s="220"/>
      <c r="AL464" s="5"/>
      <c r="AM464" s="5"/>
      <c r="AQ464" s="157"/>
      <c r="AT464" s="220"/>
      <c r="BA464" s="5"/>
      <c r="BB464" s="5"/>
      <c r="BF464" s="157"/>
    </row>
    <row r="465">
      <c r="A465" s="220"/>
      <c r="H465" s="5"/>
      <c r="I465" s="5"/>
      <c r="M465" s="157"/>
      <c r="P465" s="220"/>
      <c r="W465" s="5"/>
      <c r="X465" s="5"/>
      <c r="AB465" s="157"/>
      <c r="AE465" s="220"/>
      <c r="AL465" s="5"/>
      <c r="AM465" s="5"/>
      <c r="AQ465" s="157"/>
      <c r="AT465" s="220"/>
      <c r="BA465" s="5"/>
      <c r="BB465" s="5"/>
      <c r="BF465" s="157"/>
    </row>
    <row r="466">
      <c r="A466" s="220"/>
      <c r="H466" s="5"/>
      <c r="I466" s="5"/>
      <c r="M466" s="157"/>
      <c r="P466" s="220"/>
      <c r="W466" s="5"/>
      <c r="X466" s="5"/>
      <c r="AB466" s="157"/>
      <c r="AE466" s="220"/>
      <c r="AL466" s="5"/>
      <c r="AM466" s="5"/>
      <c r="AQ466" s="157"/>
      <c r="AT466" s="220"/>
      <c r="BA466" s="5"/>
      <c r="BB466" s="5"/>
      <c r="BF466" s="157"/>
    </row>
    <row r="467">
      <c r="A467" s="220"/>
      <c r="H467" s="5"/>
      <c r="I467" s="5"/>
      <c r="M467" s="157"/>
      <c r="P467" s="220"/>
      <c r="W467" s="5"/>
      <c r="X467" s="5"/>
      <c r="AB467" s="157"/>
      <c r="AE467" s="220"/>
      <c r="AL467" s="5"/>
      <c r="AM467" s="5"/>
      <c r="AQ467" s="157"/>
      <c r="AT467" s="220"/>
      <c r="BA467" s="5"/>
      <c r="BB467" s="5"/>
      <c r="BF467" s="157"/>
    </row>
    <row r="468">
      <c r="A468" s="220"/>
      <c r="H468" s="5"/>
      <c r="I468" s="5"/>
      <c r="M468" s="157"/>
      <c r="P468" s="220"/>
      <c r="W468" s="5"/>
      <c r="X468" s="5"/>
      <c r="AB468" s="157"/>
      <c r="AE468" s="220"/>
      <c r="AL468" s="5"/>
      <c r="AM468" s="5"/>
      <c r="AQ468" s="157"/>
      <c r="AT468" s="220"/>
      <c r="BA468" s="5"/>
      <c r="BB468" s="5"/>
      <c r="BF468" s="157"/>
    </row>
    <row r="469">
      <c r="A469" s="220"/>
      <c r="H469" s="5"/>
      <c r="I469" s="5"/>
      <c r="M469" s="157"/>
      <c r="P469" s="220"/>
      <c r="W469" s="5"/>
      <c r="X469" s="5"/>
      <c r="AB469" s="157"/>
      <c r="AE469" s="220"/>
      <c r="AL469" s="5"/>
      <c r="AM469" s="5"/>
      <c r="AQ469" s="157"/>
      <c r="AT469" s="220"/>
      <c r="BA469" s="5"/>
      <c r="BB469" s="5"/>
      <c r="BF469" s="157"/>
    </row>
    <row r="470">
      <c r="A470" s="220"/>
      <c r="H470" s="5"/>
      <c r="I470" s="5"/>
      <c r="M470" s="157"/>
      <c r="P470" s="220"/>
      <c r="W470" s="5"/>
      <c r="X470" s="5"/>
      <c r="AB470" s="157"/>
      <c r="AE470" s="220"/>
      <c r="AL470" s="5"/>
      <c r="AM470" s="5"/>
      <c r="AQ470" s="157"/>
      <c r="AT470" s="220"/>
      <c r="BA470" s="5"/>
      <c r="BB470" s="5"/>
      <c r="BF470" s="157"/>
    </row>
    <row r="471">
      <c r="A471" s="220"/>
      <c r="H471" s="5"/>
      <c r="I471" s="5"/>
      <c r="M471" s="157"/>
      <c r="P471" s="220"/>
      <c r="W471" s="5"/>
      <c r="X471" s="5"/>
      <c r="AB471" s="157"/>
      <c r="AE471" s="220"/>
      <c r="AL471" s="5"/>
      <c r="AM471" s="5"/>
      <c r="AQ471" s="157"/>
      <c r="AT471" s="220"/>
      <c r="BA471" s="5"/>
      <c r="BB471" s="5"/>
      <c r="BF471" s="157"/>
    </row>
    <row r="472">
      <c r="A472" s="220"/>
      <c r="H472" s="5"/>
      <c r="I472" s="5"/>
      <c r="M472" s="157"/>
      <c r="P472" s="220"/>
      <c r="W472" s="5"/>
      <c r="X472" s="5"/>
      <c r="AB472" s="157"/>
      <c r="AE472" s="220"/>
      <c r="AL472" s="5"/>
      <c r="AM472" s="5"/>
      <c r="AQ472" s="157"/>
      <c r="AT472" s="220"/>
      <c r="BA472" s="5"/>
      <c r="BB472" s="5"/>
      <c r="BF472" s="157"/>
    </row>
    <row r="473">
      <c r="A473" s="220"/>
      <c r="H473" s="5"/>
      <c r="I473" s="5"/>
      <c r="M473" s="157"/>
      <c r="P473" s="220"/>
      <c r="W473" s="5"/>
      <c r="X473" s="5"/>
      <c r="AB473" s="157"/>
      <c r="AE473" s="220"/>
      <c r="AL473" s="5"/>
      <c r="AM473" s="5"/>
      <c r="AQ473" s="157"/>
      <c r="AT473" s="220"/>
      <c r="BA473" s="5"/>
      <c r="BB473" s="5"/>
      <c r="BF473" s="157"/>
    </row>
    <row r="474">
      <c r="A474" s="220"/>
      <c r="H474" s="5"/>
      <c r="I474" s="5"/>
      <c r="M474" s="157"/>
      <c r="P474" s="220"/>
      <c r="W474" s="5"/>
      <c r="X474" s="5"/>
      <c r="AB474" s="157"/>
      <c r="AE474" s="220"/>
      <c r="AL474" s="5"/>
      <c r="AM474" s="5"/>
      <c r="AQ474" s="157"/>
      <c r="AT474" s="220"/>
      <c r="BA474" s="5"/>
      <c r="BB474" s="5"/>
      <c r="BF474" s="157"/>
    </row>
    <row r="475">
      <c r="A475" s="220"/>
      <c r="H475" s="5"/>
      <c r="I475" s="5"/>
      <c r="M475" s="157"/>
      <c r="P475" s="220"/>
      <c r="W475" s="5"/>
      <c r="X475" s="5"/>
      <c r="AB475" s="157"/>
      <c r="AE475" s="220"/>
      <c r="AL475" s="5"/>
      <c r="AM475" s="5"/>
      <c r="AQ475" s="157"/>
      <c r="AT475" s="220"/>
      <c r="BA475" s="5"/>
      <c r="BB475" s="5"/>
      <c r="BF475" s="157"/>
    </row>
    <row r="476">
      <c r="A476" s="220"/>
      <c r="H476" s="5"/>
      <c r="I476" s="5"/>
      <c r="M476" s="157"/>
      <c r="P476" s="220"/>
      <c r="W476" s="5"/>
      <c r="X476" s="5"/>
      <c r="AB476" s="157"/>
      <c r="AE476" s="220"/>
      <c r="AL476" s="5"/>
      <c r="AM476" s="5"/>
      <c r="AQ476" s="157"/>
      <c r="AT476" s="220"/>
      <c r="BA476" s="5"/>
      <c r="BB476" s="5"/>
      <c r="BF476" s="157"/>
    </row>
    <row r="477">
      <c r="A477" s="220"/>
      <c r="H477" s="5"/>
      <c r="I477" s="5"/>
      <c r="M477" s="157"/>
      <c r="P477" s="220"/>
      <c r="W477" s="5"/>
      <c r="X477" s="5"/>
      <c r="AB477" s="157"/>
      <c r="AE477" s="220"/>
      <c r="AL477" s="5"/>
      <c r="AM477" s="5"/>
      <c r="AQ477" s="157"/>
      <c r="AT477" s="220"/>
      <c r="BA477" s="5"/>
      <c r="BB477" s="5"/>
      <c r="BF477" s="157"/>
    </row>
    <row r="478">
      <c r="A478" s="220"/>
      <c r="H478" s="5"/>
      <c r="I478" s="5"/>
      <c r="M478" s="157"/>
      <c r="P478" s="220"/>
      <c r="W478" s="5"/>
      <c r="X478" s="5"/>
      <c r="AB478" s="157"/>
      <c r="AE478" s="220"/>
      <c r="AL478" s="5"/>
      <c r="AM478" s="5"/>
      <c r="AQ478" s="157"/>
      <c r="AT478" s="220"/>
      <c r="BA478" s="5"/>
      <c r="BB478" s="5"/>
      <c r="BF478" s="157"/>
    </row>
    <row r="479">
      <c r="A479" s="220"/>
      <c r="H479" s="5"/>
      <c r="I479" s="5"/>
      <c r="M479" s="157"/>
      <c r="P479" s="220"/>
      <c r="W479" s="5"/>
      <c r="X479" s="5"/>
      <c r="AB479" s="157"/>
      <c r="AE479" s="220"/>
      <c r="AL479" s="5"/>
      <c r="AM479" s="5"/>
      <c r="AQ479" s="157"/>
      <c r="AT479" s="220"/>
      <c r="BA479" s="5"/>
      <c r="BB479" s="5"/>
      <c r="BF479" s="157"/>
    </row>
    <row r="480">
      <c r="A480" s="220"/>
      <c r="H480" s="5"/>
      <c r="I480" s="5"/>
      <c r="M480" s="157"/>
      <c r="P480" s="220"/>
      <c r="W480" s="5"/>
      <c r="X480" s="5"/>
      <c r="AB480" s="157"/>
      <c r="AE480" s="220"/>
      <c r="AL480" s="5"/>
      <c r="AM480" s="5"/>
      <c r="AQ480" s="157"/>
      <c r="AT480" s="220"/>
      <c r="BA480" s="5"/>
      <c r="BB480" s="5"/>
      <c r="BF480" s="157"/>
    </row>
    <row r="481">
      <c r="A481" s="220"/>
      <c r="H481" s="5"/>
      <c r="I481" s="5"/>
      <c r="M481" s="157"/>
      <c r="P481" s="220"/>
      <c r="W481" s="5"/>
      <c r="X481" s="5"/>
      <c r="AB481" s="157"/>
      <c r="AE481" s="220"/>
      <c r="AL481" s="5"/>
      <c r="AM481" s="5"/>
      <c r="AQ481" s="157"/>
      <c r="AT481" s="220"/>
      <c r="BA481" s="5"/>
      <c r="BB481" s="5"/>
      <c r="BF481" s="157"/>
    </row>
    <row r="482">
      <c r="A482" s="220"/>
      <c r="H482" s="5"/>
      <c r="I482" s="5"/>
      <c r="M482" s="157"/>
      <c r="P482" s="220"/>
      <c r="W482" s="5"/>
      <c r="X482" s="5"/>
      <c r="AB482" s="157"/>
      <c r="AE482" s="220"/>
      <c r="AL482" s="5"/>
      <c r="AM482" s="5"/>
      <c r="AQ482" s="157"/>
      <c r="AT482" s="220"/>
      <c r="BA482" s="5"/>
      <c r="BB482" s="5"/>
      <c r="BF482" s="157"/>
    </row>
    <row r="483">
      <c r="A483" s="220"/>
      <c r="H483" s="5"/>
      <c r="I483" s="5"/>
      <c r="M483" s="157"/>
      <c r="P483" s="220"/>
      <c r="W483" s="5"/>
      <c r="X483" s="5"/>
      <c r="AB483" s="157"/>
      <c r="AE483" s="220"/>
      <c r="AL483" s="5"/>
      <c r="AM483" s="5"/>
      <c r="AQ483" s="157"/>
      <c r="AT483" s="220"/>
      <c r="BA483" s="5"/>
      <c r="BB483" s="5"/>
      <c r="BF483" s="157"/>
    </row>
    <row r="484">
      <c r="A484" s="220"/>
      <c r="H484" s="5"/>
      <c r="I484" s="5"/>
      <c r="M484" s="157"/>
      <c r="P484" s="220"/>
      <c r="W484" s="5"/>
      <c r="X484" s="5"/>
      <c r="AB484" s="157"/>
      <c r="AE484" s="220"/>
      <c r="AL484" s="5"/>
      <c r="AM484" s="5"/>
      <c r="AQ484" s="157"/>
      <c r="AT484" s="220"/>
      <c r="BA484" s="5"/>
      <c r="BB484" s="5"/>
      <c r="BF484" s="157"/>
    </row>
    <row r="485">
      <c r="A485" s="220"/>
      <c r="H485" s="5"/>
      <c r="I485" s="5"/>
      <c r="M485" s="157"/>
      <c r="P485" s="220"/>
      <c r="W485" s="5"/>
      <c r="X485" s="5"/>
      <c r="AB485" s="157"/>
      <c r="AE485" s="220"/>
      <c r="AL485" s="5"/>
      <c r="AM485" s="5"/>
      <c r="AQ485" s="157"/>
      <c r="AT485" s="220"/>
      <c r="BA485" s="5"/>
      <c r="BB485" s="5"/>
      <c r="BF485" s="157"/>
    </row>
    <row r="486">
      <c r="A486" s="220"/>
      <c r="H486" s="5"/>
      <c r="I486" s="5"/>
      <c r="M486" s="157"/>
      <c r="P486" s="220"/>
      <c r="W486" s="5"/>
      <c r="X486" s="5"/>
      <c r="AB486" s="157"/>
      <c r="AE486" s="220"/>
      <c r="AL486" s="5"/>
      <c r="AM486" s="5"/>
      <c r="AQ486" s="157"/>
      <c r="AT486" s="220"/>
      <c r="BA486" s="5"/>
      <c r="BB486" s="5"/>
      <c r="BF486" s="157"/>
    </row>
    <row r="487">
      <c r="A487" s="220"/>
      <c r="H487" s="5"/>
      <c r="I487" s="5"/>
      <c r="M487" s="157"/>
      <c r="P487" s="220"/>
      <c r="W487" s="5"/>
      <c r="X487" s="5"/>
      <c r="AB487" s="157"/>
      <c r="AE487" s="220"/>
      <c r="AL487" s="5"/>
      <c r="AM487" s="5"/>
      <c r="AQ487" s="157"/>
      <c r="AT487" s="220"/>
      <c r="BA487" s="5"/>
      <c r="BB487" s="5"/>
      <c r="BF487" s="157"/>
    </row>
    <row r="488">
      <c r="A488" s="220"/>
      <c r="H488" s="5"/>
      <c r="I488" s="5"/>
      <c r="M488" s="157"/>
      <c r="P488" s="220"/>
      <c r="W488" s="5"/>
      <c r="X488" s="5"/>
      <c r="AB488" s="157"/>
      <c r="AE488" s="220"/>
      <c r="AL488" s="5"/>
      <c r="AM488" s="5"/>
      <c r="AQ488" s="157"/>
      <c r="AT488" s="220"/>
      <c r="BA488" s="5"/>
      <c r="BB488" s="5"/>
      <c r="BF488" s="157"/>
    </row>
    <row r="489">
      <c r="A489" s="220"/>
      <c r="H489" s="5"/>
      <c r="I489" s="5"/>
      <c r="M489" s="157"/>
      <c r="P489" s="220"/>
      <c r="W489" s="5"/>
      <c r="X489" s="5"/>
      <c r="AB489" s="157"/>
      <c r="AE489" s="220"/>
      <c r="AL489" s="5"/>
      <c r="AM489" s="5"/>
      <c r="AQ489" s="157"/>
      <c r="AT489" s="220"/>
      <c r="BA489" s="5"/>
      <c r="BB489" s="5"/>
      <c r="BF489" s="157"/>
    </row>
    <row r="490">
      <c r="A490" s="220"/>
      <c r="H490" s="5"/>
      <c r="I490" s="5"/>
      <c r="M490" s="157"/>
      <c r="P490" s="220"/>
      <c r="W490" s="5"/>
      <c r="X490" s="5"/>
      <c r="AB490" s="157"/>
      <c r="AE490" s="220"/>
      <c r="AL490" s="5"/>
      <c r="AM490" s="5"/>
      <c r="AQ490" s="157"/>
      <c r="AT490" s="220"/>
      <c r="BA490" s="5"/>
      <c r="BB490" s="5"/>
      <c r="BF490" s="157"/>
    </row>
    <row r="491">
      <c r="A491" s="220"/>
      <c r="H491" s="5"/>
      <c r="I491" s="5"/>
      <c r="M491" s="157"/>
      <c r="P491" s="220"/>
      <c r="W491" s="5"/>
      <c r="X491" s="5"/>
      <c r="AB491" s="157"/>
      <c r="AE491" s="220"/>
      <c r="AL491" s="5"/>
      <c r="AM491" s="5"/>
      <c r="AQ491" s="157"/>
      <c r="AT491" s="220"/>
      <c r="BA491" s="5"/>
      <c r="BB491" s="5"/>
      <c r="BF491" s="157"/>
    </row>
    <row r="492">
      <c r="A492" s="220"/>
      <c r="H492" s="5"/>
      <c r="I492" s="5"/>
      <c r="M492" s="157"/>
      <c r="P492" s="220"/>
      <c r="W492" s="5"/>
      <c r="X492" s="5"/>
      <c r="AB492" s="157"/>
      <c r="AE492" s="220"/>
      <c r="AL492" s="5"/>
      <c r="AM492" s="5"/>
      <c r="AQ492" s="157"/>
      <c r="AT492" s="220"/>
      <c r="BA492" s="5"/>
      <c r="BB492" s="5"/>
      <c r="BF492" s="157"/>
    </row>
    <row r="493">
      <c r="A493" s="220"/>
      <c r="H493" s="5"/>
      <c r="I493" s="5"/>
      <c r="M493" s="157"/>
      <c r="P493" s="220"/>
      <c r="W493" s="5"/>
      <c r="X493" s="5"/>
      <c r="AB493" s="157"/>
      <c r="AE493" s="220"/>
      <c r="AL493" s="5"/>
      <c r="AM493" s="5"/>
      <c r="AQ493" s="157"/>
      <c r="AT493" s="220"/>
      <c r="BA493" s="5"/>
      <c r="BB493" s="5"/>
      <c r="BF493" s="157"/>
    </row>
    <row r="494">
      <c r="A494" s="220"/>
      <c r="H494" s="5"/>
      <c r="I494" s="5"/>
      <c r="M494" s="157"/>
      <c r="P494" s="220"/>
      <c r="W494" s="5"/>
      <c r="X494" s="5"/>
      <c r="AB494" s="157"/>
      <c r="AE494" s="220"/>
      <c r="AL494" s="5"/>
      <c r="AM494" s="5"/>
      <c r="AQ494" s="157"/>
      <c r="AT494" s="220"/>
      <c r="BA494" s="5"/>
      <c r="BB494" s="5"/>
      <c r="BF494" s="157"/>
    </row>
    <row r="495">
      <c r="A495" s="220"/>
      <c r="H495" s="5"/>
      <c r="I495" s="5"/>
      <c r="M495" s="157"/>
      <c r="P495" s="220"/>
      <c r="W495" s="5"/>
      <c r="X495" s="5"/>
      <c r="AB495" s="157"/>
      <c r="AE495" s="220"/>
      <c r="AL495" s="5"/>
      <c r="AM495" s="5"/>
      <c r="AQ495" s="157"/>
      <c r="AT495" s="220"/>
      <c r="BA495" s="5"/>
      <c r="BB495" s="5"/>
      <c r="BF495" s="157"/>
    </row>
    <row r="496">
      <c r="A496" s="220"/>
      <c r="H496" s="5"/>
      <c r="I496" s="5"/>
      <c r="M496" s="157"/>
      <c r="P496" s="220"/>
      <c r="W496" s="5"/>
      <c r="X496" s="5"/>
      <c r="AB496" s="157"/>
      <c r="AE496" s="220"/>
      <c r="AL496" s="5"/>
      <c r="AM496" s="5"/>
      <c r="AQ496" s="157"/>
      <c r="AT496" s="220"/>
      <c r="BA496" s="5"/>
      <c r="BB496" s="5"/>
      <c r="BF496" s="157"/>
    </row>
    <row r="497">
      <c r="A497" s="220"/>
      <c r="H497" s="5"/>
      <c r="I497" s="5"/>
      <c r="M497" s="157"/>
      <c r="P497" s="220"/>
      <c r="W497" s="5"/>
      <c r="X497" s="5"/>
      <c r="AB497" s="157"/>
      <c r="AE497" s="220"/>
      <c r="AL497" s="5"/>
      <c r="AM497" s="5"/>
      <c r="AQ497" s="157"/>
      <c r="AT497" s="220"/>
      <c r="BA497" s="5"/>
      <c r="BB497" s="5"/>
      <c r="BF497" s="157"/>
    </row>
    <row r="498">
      <c r="A498" s="220"/>
      <c r="H498" s="5"/>
      <c r="I498" s="5"/>
      <c r="M498" s="157"/>
      <c r="P498" s="220"/>
      <c r="W498" s="5"/>
      <c r="X498" s="5"/>
      <c r="AB498" s="157"/>
      <c r="AE498" s="220"/>
      <c r="AL498" s="5"/>
      <c r="AM498" s="5"/>
      <c r="AQ498" s="157"/>
      <c r="AT498" s="220"/>
      <c r="BA498" s="5"/>
      <c r="BB498" s="5"/>
      <c r="BF498" s="157"/>
    </row>
    <row r="499">
      <c r="A499" s="220"/>
      <c r="H499" s="5"/>
      <c r="I499" s="5"/>
      <c r="M499" s="157"/>
      <c r="P499" s="220"/>
      <c r="W499" s="5"/>
      <c r="X499" s="5"/>
      <c r="AB499" s="157"/>
      <c r="AE499" s="220"/>
      <c r="AL499" s="5"/>
      <c r="AM499" s="5"/>
      <c r="AQ499" s="157"/>
      <c r="AT499" s="220"/>
      <c r="BA499" s="5"/>
      <c r="BB499" s="5"/>
      <c r="BF499" s="157"/>
    </row>
    <row r="500">
      <c r="A500" s="220"/>
      <c r="H500" s="5"/>
      <c r="I500" s="5"/>
      <c r="M500" s="157"/>
      <c r="P500" s="220"/>
      <c r="W500" s="5"/>
      <c r="X500" s="5"/>
      <c r="AB500" s="157"/>
      <c r="AE500" s="220"/>
      <c r="AL500" s="5"/>
      <c r="AM500" s="5"/>
      <c r="AQ500" s="157"/>
      <c r="AT500" s="220"/>
      <c r="BA500" s="5"/>
      <c r="BB500" s="5"/>
      <c r="BF500" s="157"/>
    </row>
    <row r="501">
      <c r="A501" s="220"/>
      <c r="H501" s="5"/>
      <c r="I501" s="5"/>
      <c r="M501" s="157"/>
      <c r="P501" s="220"/>
      <c r="W501" s="5"/>
      <c r="X501" s="5"/>
      <c r="AB501" s="157"/>
      <c r="AE501" s="220"/>
      <c r="AL501" s="5"/>
      <c r="AM501" s="5"/>
      <c r="AQ501" s="157"/>
      <c r="AT501" s="220"/>
      <c r="BA501" s="5"/>
      <c r="BB501" s="5"/>
      <c r="BF501" s="157"/>
    </row>
    <row r="502">
      <c r="A502" s="220"/>
      <c r="H502" s="5"/>
      <c r="I502" s="5"/>
      <c r="M502" s="157"/>
      <c r="P502" s="220"/>
      <c r="W502" s="5"/>
      <c r="X502" s="5"/>
      <c r="AB502" s="157"/>
      <c r="AE502" s="220"/>
      <c r="AL502" s="5"/>
      <c r="AM502" s="5"/>
      <c r="AQ502" s="157"/>
      <c r="AT502" s="220"/>
      <c r="BA502" s="5"/>
      <c r="BB502" s="5"/>
      <c r="BF502" s="157"/>
    </row>
    <row r="503">
      <c r="A503" s="220"/>
      <c r="H503" s="5"/>
      <c r="I503" s="5"/>
      <c r="M503" s="157"/>
      <c r="P503" s="220"/>
      <c r="W503" s="5"/>
      <c r="X503" s="5"/>
      <c r="AB503" s="157"/>
      <c r="AE503" s="220"/>
      <c r="AL503" s="5"/>
      <c r="AM503" s="5"/>
      <c r="AQ503" s="157"/>
      <c r="AT503" s="220"/>
      <c r="BA503" s="5"/>
      <c r="BB503" s="5"/>
      <c r="BF503" s="157"/>
    </row>
    <row r="504">
      <c r="A504" s="220"/>
      <c r="H504" s="5"/>
      <c r="I504" s="5"/>
      <c r="M504" s="157"/>
      <c r="P504" s="220"/>
      <c r="W504" s="5"/>
      <c r="X504" s="5"/>
      <c r="AB504" s="157"/>
      <c r="AE504" s="220"/>
      <c r="AL504" s="5"/>
      <c r="AM504" s="5"/>
      <c r="AQ504" s="157"/>
      <c r="AT504" s="220"/>
      <c r="BA504" s="5"/>
      <c r="BB504" s="5"/>
      <c r="BF504" s="157"/>
    </row>
    <row r="505">
      <c r="A505" s="220"/>
      <c r="H505" s="5"/>
      <c r="I505" s="5"/>
      <c r="M505" s="157"/>
      <c r="P505" s="220"/>
      <c r="W505" s="5"/>
      <c r="X505" s="5"/>
      <c r="AB505" s="157"/>
      <c r="AE505" s="220"/>
      <c r="AL505" s="5"/>
      <c r="AM505" s="5"/>
      <c r="AQ505" s="157"/>
      <c r="AT505" s="220"/>
      <c r="BA505" s="5"/>
      <c r="BB505" s="5"/>
      <c r="BF505" s="157"/>
    </row>
    <row r="506">
      <c r="A506" s="220"/>
      <c r="H506" s="5"/>
      <c r="I506" s="5"/>
      <c r="M506" s="157"/>
      <c r="P506" s="220"/>
      <c r="W506" s="5"/>
      <c r="X506" s="5"/>
      <c r="AB506" s="157"/>
      <c r="AE506" s="220"/>
      <c r="AL506" s="5"/>
      <c r="AM506" s="5"/>
      <c r="AQ506" s="157"/>
      <c r="AT506" s="220"/>
      <c r="BA506" s="5"/>
      <c r="BB506" s="5"/>
      <c r="BF506" s="157"/>
    </row>
    <row r="507">
      <c r="A507" s="220"/>
      <c r="H507" s="5"/>
      <c r="I507" s="5"/>
      <c r="M507" s="157"/>
      <c r="P507" s="220"/>
      <c r="W507" s="5"/>
      <c r="X507" s="5"/>
      <c r="AB507" s="157"/>
      <c r="AE507" s="220"/>
      <c r="AL507" s="5"/>
      <c r="AM507" s="5"/>
      <c r="AQ507" s="157"/>
      <c r="AT507" s="220"/>
      <c r="BA507" s="5"/>
      <c r="BB507" s="5"/>
      <c r="BF507" s="157"/>
    </row>
    <row r="508">
      <c r="A508" s="220"/>
      <c r="H508" s="5"/>
      <c r="I508" s="5"/>
      <c r="M508" s="157"/>
      <c r="P508" s="220"/>
      <c r="W508" s="5"/>
      <c r="X508" s="5"/>
      <c r="AB508" s="157"/>
      <c r="AE508" s="220"/>
      <c r="AL508" s="5"/>
      <c r="AM508" s="5"/>
      <c r="AQ508" s="157"/>
      <c r="AT508" s="220"/>
      <c r="BA508" s="5"/>
      <c r="BB508" s="5"/>
      <c r="BF508" s="157"/>
    </row>
    <row r="509">
      <c r="A509" s="220"/>
      <c r="H509" s="5"/>
      <c r="I509" s="5"/>
      <c r="M509" s="157"/>
      <c r="P509" s="220"/>
      <c r="W509" s="5"/>
      <c r="X509" s="5"/>
      <c r="AB509" s="157"/>
      <c r="AE509" s="220"/>
      <c r="AL509" s="5"/>
      <c r="AM509" s="5"/>
      <c r="AQ509" s="157"/>
      <c r="AT509" s="220"/>
      <c r="BA509" s="5"/>
      <c r="BB509" s="5"/>
      <c r="BF509" s="157"/>
    </row>
    <row r="510">
      <c r="A510" s="220"/>
      <c r="H510" s="5"/>
      <c r="I510" s="5"/>
      <c r="M510" s="157"/>
      <c r="P510" s="220"/>
      <c r="W510" s="5"/>
      <c r="X510" s="5"/>
      <c r="AB510" s="157"/>
      <c r="AE510" s="220"/>
      <c r="AL510" s="5"/>
      <c r="AM510" s="5"/>
      <c r="AQ510" s="157"/>
      <c r="AT510" s="220"/>
      <c r="BA510" s="5"/>
      <c r="BB510" s="5"/>
      <c r="BF510" s="157"/>
    </row>
    <row r="511">
      <c r="A511" s="220"/>
      <c r="H511" s="5"/>
      <c r="I511" s="5"/>
      <c r="M511" s="157"/>
      <c r="P511" s="220"/>
      <c r="W511" s="5"/>
      <c r="X511" s="5"/>
      <c r="AB511" s="157"/>
      <c r="AE511" s="220"/>
      <c r="AL511" s="5"/>
      <c r="AM511" s="5"/>
      <c r="AQ511" s="157"/>
      <c r="AT511" s="220"/>
      <c r="BA511" s="5"/>
      <c r="BB511" s="5"/>
      <c r="BF511" s="157"/>
    </row>
    <row r="512">
      <c r="A512" s="220"/>
      <c r="H512" s="5"/>
      <c r="I512" s="5"/>
      <c r="M512" s="157"/>
      <c r="P512" s="220"/>
      <c r="W512" s="5"/>
      <c r="X512" s="5"/>
      <c r="AB512" s="157"/>
      <c r="AE512" s="220"/>
      <c r="AL512" s="5"/>
      <c r="AM512" s="5"/>
      <c r="AQ512" s="157"/>
      <c r="AT512" s="220"/>
      <c r="BA512" s="5"/>
      <c r="BB512" s="5"/>
      <c r="BF512" s="157"/>
    </row>
    <row r="513">
      <c r="A513" s="220"/>
      <c r="H513" s="5"/>
      <c r="I513" s="5"/>
      <c r="M513" s="157"/>
      <c r="P513" s="220"/>
      <c r="W513" s="5"/>
      <c r="X513" s="5"/>
      <c r="AB513" s="157"/>
      <c r="AE513" s="220"/>
      <c r="AL513" s="5"/>
      <c r="AM513" s="5"/>
      <c r="AQ513" s="157"/>
      <c r="AT513" s="220"/>
      <c r="BA513" s="5"/>
      <c r="BB513" s="5"/>
      <c r="BF513" s="157"/>
    </row>
    <row r="514">
      <c r="A514" s="220"/>
      <c r="H514" s="5"/>
      <c r="I514" s="5"/>
      <c r="M514" s="157"/>
      <c r="P514" s="220"/>
      <c r="W514" s="5"/>
      <c r="X514" s="5"/>
      <c r="AB514" s="157"/>
      <c r="AE514" s="220"/>
      <c r="AL514" s="5"/>
      <c r="AM514" s="5"/>
      <c r="AQ514" s="157"/>
      <c r="AT514" s="220"/>
      <c r="BA514" s="5"/>
      <c r="BB514" s="5"/>
      <c r="BF514" s="157"/>
    </row>
    <row r="515">
      <c r="A515" s="220"/>
      <c r="H515" s="5"/>
      <c r="I515" s="5"/>
      <c r="M515" s="157"/>
      <c r="P515" s="220"/>
      <c r="W515" s="5"/>
      <c r="X515" s="5"/>
      <c r="AB515" s="157"/>
      <c r="AE515" s="220"/>
      <c r="AL515" s="5"/>
      <c r="AM515" s="5"/>
      <c r="AQ515" s="157"/>
      <c r="AT515" s="220"/>
      <c r="BA515" s="5"/>
      <c r="BB515" s="5"/>
      <c r="BF515" s="157"/>
    </row>
    <row r="516">
      <c r="A516" s="220"/>
      <c r="H516" s="5"/>
      <c r="I516" s="5"/>
      <c r="M516" s="157"/>
      <c r="P516" s="220"/>
      <c r="W516" s="5"/>
      <c r="X516" s="5"/>
      <c r="AB516" s="157"/>
      <c r="AE516" s="220"/>
      <c r="AL516" s="5"/>
      <c r="AM516" s="5"/>
      <c r="AQ516" s="157"/>
      <c r="AT516" s="220"/>
      <c r="BA516" s="5"/>
      <c r="BB516" s="5"/>
      <c r="BF516" s="157"/>
    </row>
    <row r="517">
      <c r="A517" s="220"/>
      <c r="H517" s="5"/>
      <c r="I517" s="5"/>
      <c r="M517" s="157"/>
      <c r="P517" s="220"/>
      <c r="W517" s="5"/>
      <c r="X517" s="5"/>
      <c r="AB517" s="157"/>
      <c r="AE517" s="220"/>
      <c r="AL517" s="5"/>
      <c r="AM517" s="5"/>
      <c r="AQ517" s="157"/>
      <c r="AT517" s="220"/>
      <c r="BA517" s="5"/>
      <c r="BB517" s="5"/>
      <c r="BF517" s="157"/>
    </row>
    <row r="518">
      <c r="A518" s="220"/>
      <c r="H518" s="5"/>
      <c r="I518" s="5"/>
      <c r="M518" s="157"/>
      <c r="P518" s="220"/>
      <c r="W518" s="5"/>
      <c r="X518" s="5"/>
      <c r="AB518" s="157"/>
      <c r="AE518" s="220"/>
      <c r="AL518" s="5"/>
      <c r="AM518" s="5"/>
      <c r="AQ518" s="157"/>
      <c r="AT518" s="220"/>
      <c r="BA518" s="5"/>
      <c r="BB518" s="5"/>
      <c r="BF518" s="157"/>
    </row>
    <row r="519">
      <c r="A519" s="220"/>
      <c r="H519" s="5"/>
      <c r="I519" s="5"/>
      <c r="M519" s="157"/>
      <c r="P519" s="220"/>
      <c r="W519" s="5"/>
      <c r="X519" s="5"/>
      <c r="AB519" s="157"/>
      <c r="AE519" s="220"/>
      <c r="AL519" s="5"/>
      <c r="AM519" s="5"/>
      <c r="AQ519" s="157"/>
      <c r="AT519" s="220"/>
      <c r="BA519" s="5"/>
      <c r="BB519" s="5"/>
      <c r="BF519" s="157"/>
    </row>
    <row r="520">
      <c r="A520" s="220"/>
      <c r="H520" s="5"/>
      <c r="I520" s="5"/>
      <c r="M520" s="157"/>
      <c r="P520" s="220"/>
      <c r="W520" s="5"/>
      <c r="X520" s="5"/>
      <c r="AB520" s="157"/>
      <c r="AE520" s="220"/>
      <c r="AL520" s="5"/>
      <c r="AM520" s="5"/>
      <c r="AQ520" s="157"/>
      <c r="AT520" s="220"/>
      <c r="BA520" s="5"/>
      <c r="BB520" s="5"/>
      <c r="BF520" s="157"/>
    </row>
    <row r="521">
      <c r="A521" s="220"/>
      <c r="H521" s="5"/>
      <c r="I521" s="5"/>
      <c r="M521" s="157"/>
      <c r="P521" s="220"/>
      <c r="W521" s="5"/>
      <c r="X521" s="5"/>
      <c r="AB521" s="157"/>
      <c r="AE521" s="220"/>
      <c r="AL521" s="5"/>
      <c r="AM521" s="5"/>
      <c r="AQ521" s="157"/>
      <c r="AT521" s="220"/>
      <c r="BA521" s="5"/>
      <c r="BB521" s="5"/>
      <c r="BF521" s="157"/>
    </row>
    <row r="522">
      <c r="A522" s="220"/>
      <c r="H522" s="5"/>
      <c r="I522" s="5"/>
      <c r="M522" s="157"/>
      <c r="P522" s="220"/>
      <c r="W522" s="5"/>
      <c r="X522" s="5"/>
      <c r="AB522" s="157"/>
      <c r="AE522" s="220"/>
      <c r="AL522" s="5"/>
      <c r="AM522" s="5"/>
      <c r="AQ522" s="157"/>
      <c r="AT522" s="220"/>
      <c r="BA522" s="5"/>
      <c r="BB522" s="5"/>
      <c r="BF522" s="157"/>
    </row>
    <row r="523">
      <c r="A523" s="220"/>
      <c r="H523" s="5"/>
      <c r="I523" s="5"/>
      <c r="P523" s="220"/>
      <c r="W523" s="5"/>
      <c r="X523" s="5"/>
      <c r="AE523" s="220"/>
      <c r="AL523" s="5"/>
      <c r="AM523" s="5"/>
      <c r="AT523" s="220"/>
      <c r="BA523" s="5"/>
      <c r="BB523" s="5"/>
    </row>
    <row r="524">
      <c r="A524" s="220"/>
      <c r="H524" s="5"/>
      <c r="I524" s="5"/>
      <c r="P524" s="220"/>
      <c r="W524" s="5"/>
      <c r="X524" s="5"/>
      <c r="AE524" s="220"/>
      <c r="AL524" s="5"/>
      <c r="AM524" s="5"/>
      <c r="AT524" s="220"/>
      <c r="BA524" s="5"/>
      <c r="BB524" s="5"/>
    </row>
    <row r="525">
      <c r="A525" s="220"/>
      <c r="H525" s="5"/>
      <c r="I525" s="5"/>
      <c r="P525" s="220"/>
      <c r="W525" s="5"/>
      <c r="X525" s="5"/>
      <c r="AE525" s="220"/>
      <c r="AL525" s="5"/>
      <c r="AM525" s="5"/>
      <c r="AT525" s="220"/>
      <c r="BA525" s="5"/>
      <c r="BB525" s="5"/>
    </row>
    <row r="526">
      <c r="A526" s="220"/>
      <c r="H526" s="5"/>
      <c r="I526" s="5"/>
      <c r="P526" s="220"/>
      <c r="W526" s="5"/>
      <c r="X526" s="5"/>
      <c r="AE526" s="220"/>
      <c r="AL526" s="5"/>
      <c r="AM526" s="5"/>
      <c r="AT526" s="220"/>
      <c r="BA526" s="5"/>
      <c r="BB526" s="5"/>
    </row>
    <row r="527">
      <c r="A527" s="220"/>
      <c r="H527" s="5"/>
      <c r="I527" s="5"/>
      <c r="P527" s="220"/>
      <c r="W527" s="5"/>
      <c r="X527" s="5"/>
      <c r="AE527" s="220"/>
      <c r="AL527" s="5"/>
      <c r="AM527" s="5"/>
      <c r="AT527" s="220"/>
      <c r="BA527" s="5"/>
      <c r="BB527" s="5"/>
    </row>
    <row r="528">
      <c r="A528" s="220"/>
      <c r="H528" s="5"/>
      <c r="I528" s="5"/>
      <c r="P528" s="220"/>
      <c r="W528" s="5"/>
      <c r="X528" s="5"/>
      <c r="AE528" s="220"/>
      <c r="AL528" s="5"/>
      <c r="AM528" s="5"/>
      <c r="AT528" s="220"/>
      <c r="BA528" s="5"/>
      <c r="BB528" s="5"/>
    </row>
    <row r="529">
      <c r="A529" s="220"/>
      <c r="H529" s="5"/>
      <c r="I529" s="5"/>
      <c r="P529" s="220"/>
      <c r="W529" s="5"/>
      <c r="X529" s="5"/>
      <c r="AE529" s="220"/>
      <c r="AL529" s="5"/>
      <c r="AM529" s="5"/>
      <c r="AT529" s="220"/>
      <c r="BA529" s="5"/>
      <c r="BB529" s="5"/>
    </row>
    <row r="530">
      <c r="A530" s="220"/>
      <c r="H530" s="5"/>
      <c r="I530" s="5"/>
      <c r="P530" s="220"/>
      <c r="W530" s="5"/>
      <c r="X530" s="5"/>
      <c r="AE530" s="220"/>
      <c r="AL530" s="5"/>
      <c r="AM530" s="5"/>
      <c r="AT530" s="220"/>
      <c r="BA530" s="5"/>
      <c r="BB530" s="5"/>
    </row>
    <row r="531">
      <c r="A531" s="220"/>
      <c r="H531" s="5"/>
      <c r="I531" s="5"/>
      <c r="P531" s="220"/>
      <c r="W531" s="5"/>
      <c r="X531" s="5"/>
      <c r="AE531" s="220"/>
      <c r="AL531" s="5"/>
      <c r="AM531" s="5"/>
      <c r="AT531" s="220"/>
      <c r="BA531" s="5"/>
      <c r="BB531" s="5"/>
    </row>
    <row r="532">
      <c r="A532" s="220"/>
      <c r="H532" s="5"/>
      <c r="I532" s="5"/>
      <c r="P532" s="220"/>
      <c r="W532" s="5"/>
      <c r="X532" s="5"/>
      <c r="AE532" s="220"/>
      <c r="AL532" s="5"/>
      <c r="AM532" s="5"/>
      <c r="AT532" s="220"/>
      <c r="BA532" s="5"/>
      <c r="BB532" s="5"/>
    </row>
    <row r="533">
      <c r="A533" s="220"/>
      <c r="H533" s="5"/>
      <c r="I533" s="5"/>
      <c r="P533" s="220"/>
      <c r="W533" s="5"/>
      <c r="X533" s="5"/>
      <c r="AE533" s="220"/>
      <c r="AL533" s="5"/>
      <c r="AM533" s="5"/>
      <c r="AT533" s="220"/>
      <c r="BA533" s="5"/>
      <c r="BB533" s="5"/>
    </row>
    <row r="534">
      <c r="A534" s="220"/>
      <c r="H534" s="5"/>
      <c r="I534" s="5"/>
      <c r="P534" s="220"/>
      <c r="W534" s="5"/>
      <c r="X534" s="5"/>
      <c r="AE534" s="220"/>
      <c r="AL534" s="5"/>
      <c r="AM534" s="5"/>
      <c r="AT534" s="220"/>
      <c r="BA534" s="5"/>
      <c r="BB534" s="5"/>
    </row>
    <row r="535">
      <c r="A535" s="220"/>
      <c r="H535" s="5"/>
      <c r="I535" s="5"/>
      <c r="P535" s="220"/>
      <c r="W535" s="5"/>
      <c r="X535" s="5"/>
      <c r="AE535" s="220"/>
      <c r="AL535" s="5"/>
      <c r="AM535" s="5"/>
      <c r="AT535" s="220"/>
      <c r="BA535" s="5"/>
      <c r="BB535" s="5"/>
    </row>
    <row r="536">
      <c r="A536" s="220"/>
      <c r="H536" s="5"/>
      <c r="I536" s="5"/>
      <c r="P536" s="220"/>
      <c r="W536" s="5"/>
      <c r="X536" s="5"/>
      <c r="AE536" s="220"/>
      <c r="AL536" s="5"/>
      <c r="AM536" s="5"/>
      <c r="AT536" s="220"/>
      <c r="BA536" s="5"/>
      <c r="BB536" s="5"/>
    </row>
    <row r="537">
      <c r="A537" s="220"/>
      <c r="H537" s="5"/>
      <c r="I537" s="5"/>
      <c r="P537" s="220"/>
      <c r="W537" s="5"/>
      <c r="X537" s="5"/>
      <c r="AE537" s="220"/>
      <c r="AL537" s="5"/>
      <c r="AM537" s="5"/>
      <c r="AT537" s="220"/>
      <c r="BA537" s="5"/>
      <c r="BB537" s="5"/>
    </row>
    <row r="538">
      <c r="A538" s="220"/>
      <c r="H538" s="5"/>
      <c r="I538" s="5"/>
      <c r="P538" s="220"/>
      <c r="W538" s="5"/>
      <c r="X538" s="5"/>
      <c r="AE538" s="220"/>
      <c r="AL538" s="5"/>
      <c r="AM538" s="5"/>
      <c r="AT538" s="220"/>
      <c r="BA538" s="5"/>
      <c r="BB538" s="5"/>
    </row>
    <row r="539">
      <c r="A539" s="220"/>
      <c r="H539" s="5"/>
      <c r="I539" s="5"/>
      <c r="P539" s="220"/>
      <c r="W539" s="5"/>
      <c r="X539" s="5"/>
      <c r="AE539" s="220"/>
      <c r="AL539" s="5"/>
      <c r="AM539" s="5"/>
      <c r="AT539" s="220"/>
      <c r="BA539" s="5"/>
      <c r="BB539" s="5"/>
    </row>
    <row r="540">
      <c r="A540" s="220"/>
      <c r="H540" s="5"/>
      <c r="I540" s="5"/>
      <c r="P540" s="220"/>
      <c r="W540" s="5"/>
      <c r="X540" s="5"/>
      <c r="AE540" s="220"/>
      <c r="AL540" s="5"/>
      <c r="AM540" s="5"/>
      <c r="AT540" s="220"/>
      <c r="BA540" s="5"/>
      <c r="BB540" s="5"/>
    </row>
    <row r="541">
      <c r="A541" s="220"/>
      <c r="H541" s="5"/>
      <c r="I541" s="5"/>
      <c r="P541" s="220"/>
      <c r="W541" s="5"/>
      <c r="X541" s="5"/>
      <c r="AE541" s="220"/>
      <c r="AL541" s="5"/>
      <c r="AM541" s="5"/>
      <c r="AT541" s="220"/>
      <c r="BA541" s="5"/>
      <c r="BB541" s="5"/>
    </row>
    <row r="542">
      <c r="A542" s="220"/>
      <c r="H542" s="5"/>
      <c r="I542" s="5"/>
      <c r="P542" s="220"/>
      <c r="W542" s="5"/>
      <c r="X542" s="5"/>
      <c r="AE542" s="220"/>
      <c r="AL542" s="5"/>
      <c r="AM542" s="5"/>
      <c r="AT542" s="220"/>
      <c r="BA542" s="5"/>
      <c r="BB542" s="5"/>
    </row>
    <row r="543">
      <c r="A543" s="220"/>
      <c r="H543" s="5"/>
      <c r="I543" s="5"/>
      <c r="P543" s="220"/>
      <c r="W543" s="5"/>
      <c r="X543" s="5"/>
      <c r="AE543" s="220"/>
      <c r="AL543" s="5"/>
      <c r="AM543" s="5"/>
      <c r="AT543" s="220"/>
      <c r="BA543" s="5"/>
      <c r="BB543" s="5"/>
    </row>
    <row r="544">
      <c r="A544" s="220"/>
      <c r="H544" s="5"/>
      <c r="I544" s="5"/>
      <c r="P544" s="220"/>
      <c r="W544" s="5"/>
      <c r="X544" s="5"/>
      <c r="AE544" s="220"/>
      <c r="AL544" s="5"/>
      <c r="AM544" s="5"/>
      <c r="AT544" s="220"/>
      <c r="BA544" s="5"/>
      <c r="BB544" s="5"/>
    </row>
    <row r="545">
      <c r="A545" s="220"/>
      <c r="H545" s="5"/>
      <c r="I545" s="5"/>
      <c r="P545" s="220"/>
      <c r="W545" s="5"/>
      <c r="X545" s="5"/>
      <c r="AE545" s="220"/>
      <c r="AL545" s="5"/>
      <c r="AM545" s="5"/>
      <c r="AT545" s="220"/>
      <c r="BA545" s="5"/>
      <c r="BB545" s="5"/>
    </row>
    <row r="546">
      <c r="A546" s="220"/>
      <c r="H546" s="5"/>
      <c r="I546" s="5"/>
      <c r="P546" s="220"/>
      <c r="W546" s="5"/>
      <c r="X546" s="5"/>
      <c r="AE546" s="220"/>
      <c r="AL546" s="5"/>
      <c r="AM546" s="5"/>
      <c r="AT546" s="220"/>
      <c r="BA546" s="5"/>
      <c r="BB546" s="5"/>
    </row>
    <row r="547">
      <c r="A547" s="220"/>
      <c r="H547" s="5"/>
      <c r="I547" s="5"/>
      <c r="P547" s="220"/>
      <c r="W547" s="5"/>
      <c r="X547" s="5"/>
      <c r="AE547" s="220"/>
      <c r="AL547" s="5"/>
      <c r="AM547" s="5"/>
      <c r="AT547" s="220"/>
      <c r="BA547" s="5"/>
      <c r="BB547" s="5"/>
    </row>
    <row r="548">
      <c r="A548" s="220"/>
      <c r="H548" s="5"/>
      <c r="I548" s="5"/>
      <c r="P548" s="220"/>
      <c r="W548" s="5"/>
      <c r="X548" s="5"/>
      <c r="AE548" s="220"/>
      <c r="AL548" s="5"/>
      <c r="AM548" s="5"/>
      <c r="AT548" s="220"/>
      <c r="BA548" s="5"/>
      <c r="BB548" s="5"/>
    </row>
    <row r="549">
      <c r="A549" s="220"/>
      <c r="H549" s="5"/>
      <c r="I549" s="5"/>
      <c r="P549" s="220"/>
      <c r="W549" s="5"/>
      <c r="X549" s="5"/>
      <c r="AE549" s="220"/>
      <c r="AL549" s="5"/>
      <c r="AM549" s="5"/>
      <c r="AT549" s="220"/>
      <c r="BA549" s="5"/>
      <c r="BB549" s="5"/>
    </row>
    <row r="550">
      <c r="A550" s="220"/>
      <c r="H550" s="5"/>
      <c r="I550" s="5"/>
      <c r="P550" s="220"/>
      <c r="W550" s="5"/>
      <c r="X550" s="5"/>
      <c r="AE550" s="220"/>
      <c r="AL550" s="5"/>
      <c r="AM550" s="5"/>
      <c r="AT550" s="220"/>
      <c r="BA550" s="5"/>
      <c r="BB550" s="5"/>
    </row>
    <row r="551">
      <c r="A551" s="220"/>
      <c r="H551" s="5"/>
      <c r="I551" s="5"/>
      <c r="P551" s="220"/>
      <c r="W551" s="5"/>
      <c r="X551" s="5"/>
      <c r="AE551" s="220"/>
      <c r="AL551" s="5"/>
      <c r="AM551" s="5"/>
      <c r="AT551" s="220"/>
      <c r="BA551" s="5"/>
      <c r="BB551" s="5"/>
    </row>
    <row r="552">
      <c r="A552" s="220"/>
      <c r="H552" s="5"/>
      <c r="I552" s="5"/>
      <c r="P552" s="220"/>
      <c r="W552" s="5"/>
      <c r="X552" s="5"/>
      <c r="AE552" s="220"/>
      <c r="AL552" s="5"/>
      <c r="AM552" s="5"/>
      <c r="AT552" s="220"/>
      <c r="BA552" s="5"/>
      <c r="BB552" s="5"/>
    </row>
    <row r="553">
      <c r="A553" s="220"/>
      <c r="H553" s="5"/>
      <c r="I553" s="5"/>
      <c r="P553" s="220"/>
      <c r="W553" s="5"/>
      <c r="X553" s="5"/>
      <c r="AE553" s="220"/>
      <c r="AL553" s="5"/>
      <c r="AM553" s="5"/>
      <c r="AT553" s="220"/>
      <c r="BA553" s="5"/>
      <c r="BB553" s="5"/>
    </row>
    <row r="554">
      <c r="A554" s="220"/>
      <c r="H554" s="5"/>
      <c r="I554" s="5"/>
      <c r="P554" s="220"/>
      <c r="W554" s="5"/>
      <c r="X554" s="5"/>
      <c r="AE554" s="220"/>
      <c r="AL554" s="5"/>
      <c r="AM554" s="5"/>
      <c r="AT554" s="220"/>
      <c r="BA554" s="5"/>
      <c r="BB554" s="5"/>
    </row>
    <row r="555">
      <c r="A555" s="220"/>
      <c r="H555" s="5"/>
      <c r="I555" s="5"/>
      <c r="P555" s="220"/>
      <c r="W555" s="5"/>
      <c r="X555" s="5"/>
      <c r="AE555" s="220"/>
      <c r="AL555" s="5"/>
      <c r="AM555" s="5"/>
      <c r="AT555" s="220"/>
      <c r="BA555" s="5"/>
      <c r="BB555" s="5"/>
    </row>
    <row r="556">
      <c r="A556" s="220"/>
      <c r="H556" s="5"/>
      <c r="I556" s="5"/>
      <c r="P556" s="220"/>
      <c r="W556" s="5"/>
      <c r="X556" s="5"/>
      <c r="AE556" s="220"/>
      <c r="AL556" s="5"/>
      <c r="AM556" s="5"/>
      <c r="AT556" s="220"/>
      <c r="BA556" s="5"/>
      <c r="BB556" s="5"/>
    </row>
    <row r="557">
      <c r="A557" s="220"/>
      <c r="H557" s="5"/>
      <c r="I557" s="5"/>
      <c r="P557" s="220"/>
      <c r="W557" s="5"/>
      <c r="X557" s="5"/>
      <c r="AE557" s="220"/>
      <c r="AL557" s="5"/>
      <c r="AM557" s="5"/>
      <c r="AT557" s="220"/>
      <c r="BA557" s="5"/>
      <c r="BB557" s="5"/>
    </row>
    <row r="558">
      <c r="A558" s="220"/>
      <c r="H558" s="5"/>
      <c r="I558" s="5"/>
      <c r="P558" s="220"/>
      <c r="W558" s="5"/>
      <c r="X558" s="5"/>
      <c r="AE558" s="220"/>
      <c r="AL558" s="5"/>
      <c r="AM558" s="5"/>
      <c r="AT558" s="220"/>
      <c r="BA558" s="5"/>
      <c r="BB558" s="5"/>
    </row>
    <row r="559">
      <c r="A559" s="220"/>
      <c r="H559" s="5"/>
      <c r="I559" s="5"/>
      <c r="P559" s="220"/>
      <c r="W559" s="5"/>
      <c r="X559" s="5"/>
      <c r="AE559" s="220"/>
      <c r="AL559" s="5"/>
      <c r="AM559" s="5"/>
      <c r="AT559" s="220"/>
      <c r="BA559" s="5"/>
      <c r="BB559" s="5"/>
    </row>
    <row r="560">
      <c r="A560" s="220"/>
      <c r="H560" s="5"/>
      <c r="I560" s="5"/>
      <c r="P560" s="220"/>
      <c r="W560" s="5"/>
      <c r="X560" s="5"/>
      <c r="AE560" s="220"/>
      <c r="AL560" s="5"/>
      <c r="AM560" s="5"/>
      <c r="AT560" s="220"/>
      <c r="BA560" s="5"/>
      <c r="BB560" s="5"/>
    </row>
    <row r="561">
      <c r="A561" s="220"/>
      <c r="H561" s="5"/>
      <c r="I561" s="5"/>
      <c r="P561" s="220"/>
      <c r="W561" s="5"/>
      <c r="X561" s="5"/>
      <c r="AE561" s="220"/>
      <c r="AL561" s="5"/>
      <c r="AM561" s="5"/>
      <c r="AT561" s="220"/>
      <c r="BA561" s="5"/>
      <c r="BB561" s="5"/>
    </row>
    <row r="562">
      <c r="A562" s="220"/>
      <c r="H562" s="5"/>
      <c r="I562" s="5"/>
      <c r="P562" s="220"/>
      <c r="W562" s="5"/>
      <c r="X562" s="5"/>
      <c r="AE562" s="220"/>
      <c r="AL562" s="5"/>
      <c r="AM562" s="5"/>
      <c r="AT562" s="220"/>
      <c r="BA562" s="5"/>
      <c r="BB562" s="5"/>
    </row>
    <row r="563">
      <c r="A563" s="220"/>
      <c r="H563" s="5"/>
      <c r="I563" s="5"/>
      <c r="P563" s="220"/>
      <c r="W563" s="5"/>
      <c r="X563" s="5"/>
      <c r="AE563" s="220"/>
      <c r="AL563" s="5"/>
      <c r="AM563" s="5"/>
      <c r="AT563" s="220"/>
      <c r="BA563" s="5"/>
      <c r="BB563" s="5"/>
    </row>
    <row r="564">
      <c r="A564" s="220"/>
      <c r="H564" s="5"/>
      <c r="I564" s="5"/>
      <c r="P564" s="220"/>
      <c r="W564" s="5"/>
      <c r="X564" s="5"/>
      <c r="AE564" s="220"/>
      <c r="AL564" s="5"/>
      <c r="AM564" s="5"/>
      <c r="AT564" s="220"/>
      <c r="BA564" s="5"/>
      <c r="BB564" s="5"/>
    </row>
    <row r="565">
      <c r="A565" s="220"/>
      <c r="H565" s="5"/>
      <c r="I565" s="5"/>
      <c r="P565" s="220"/>
      <c r="W565" s="5"/>
      <c r="X565" s="5"/>
      <c r="AE565" s="220"/>
      <c r="AL565" s="5"/>
      <c r="AM565" s="5"/>
      <c r="AT565" s="220"/>
      <c r="BA565" s="5"/>
      <c r="BB565" s="5"/>
    </row>
    <row r="566">
      <c r="A566" s="220"/>
      <c r="H566" s="5"/>
      <c r="I566" s="5"/>
      <c r="P566" s="220"/>
      <c r="W566" s="5"/>
      <c r="X566" s="5"/>
      <c r="AE566" s="220"/>
      <c r="AL566" s="5"/>
      <c r="AM566" s="5"/>
      <c r="AT566" s="220"/>
      <c r="BA566" s="5"/>
      <c r="BB566" s="5"/>
    </row>
    <row r="567">
      <c r="A567" s="220"/>
      <c r="H567" s="5"/>
      <c r="I567" s="5"/>
      <c r="P567" s="220"/>
      <c r="W567" s="5"/>
      <c r="X567" s="5"/>
      <c r="AE567" s="220"/>
      <c r="AL567" s="5"/>
      <c r="AM567" s="5"/>
      <c r="AT567" s="220"/>
      <c r="BA567" s="5"/>
      <c r="BB567" s="5"/>
    </row>
    <row r="568">
      <c r="A568" s="220"/>
      <c r="H568" s="5"/>
      <c r="I568" s="5"/>
      <c r="P568" s="220"/>
      <c r="W568" s="5"/>
      <c r="X568" s="5"/>
      <c r="AE568" s="220"/>
      <c r="AL568" s="5"/>
      <c r="AM568" s="5"/>
      <c r="AT568" s="220"/>
      <c r="BA568" s="5"/>
      <c r="BB568" s="5"/>
    </row>
    <row r="569">
      <c r="A569" s="220"/>
      <c r="H569" s="5"/>
      <c r="I569" s="5"/>
      <c r="P569" s="220"/>
      <c r="W569" s="5"/>
      <c r="X569" s="5"/>
      <c r="AE569" s="220"/>
      <c r="AL569" s="5"/>
      <c r="AM569" s="5"/>
      <c r="AT569" s="220"/>
      <c r="BA569" s="5"/>
      <c r="BB569" s="5"/>
    </row>
    <row r="570">
      <c r="A570" s="220"/>
      <c r="H570" s="5"/>
      <c r="I570" s="5"/>
      <c r="P570" s="220"/>
      <c r="W570" s="5"/>
      <c r="X570" s="5"/>
      <c r="AE570" s="220"/>
      <c r="AL570" s="5"/>
      <c r="AM570" s="5"/>
      <c r="AT570" s="220"/>
      <c r="BA570" s="5"/>
      <c r="BB570" s="5"/>
    </row>
    <row r="571">
      <c r="A571" s="220"/>
      <c r="H571" s="5"/>
      <c r="I571" s="5"/>
      <c r="P571" s="220"/>
      <c r="W571" s="5"/>
      <c r="X571" s="5"/>
      <c r="AE571" s="220"/>
      <c r="AL571" s="5"/>
      <c r="AM571" s="5"/>
      <c r="AT571" s="220"/>
      <c r="BA571" s="5"/>
      <c r="BB571" s="5"/>
    </row>
    <row r="572">
      <c r="A572" s="220"/>
      <c r="H572" s="5"/>
      <c r="I572" s="5"/>
      <c r="P572" s="220"/>
      <c r="W572" s="5"/>
      <c r="X572" s="5"/>
      <c r="AE572" s="220"/>
      <c r="AL572" s="5"/>
      <c r="AM572" s="5"/>
      <c r="AT572" s="220"/>
      <c r="BA572" s="5"/>
      <c r="BB572" s="5"/>
    </row>
    <row r="573">
      <c r="A573" s="220"/>
      <c r="H573" s="5"/>
      <c r="I573" s="5"/>
      <c r="P573" s="220"/>
      <c r="W573" s="5"/>
      <c r="X573" s="5"/>
      <c r="AE573" s="220"/>
      <c r="AL573" s="5"/>
      <c r="AM573" s="5"/>
      <c r="AT573" s="220"/>
      <c r="BA573" s="5"/>
      <c r="BB573" s="5"/>
    </row>
    <row r="574">
      <c r="A574" s="220"/>
      <c r="H574" s="5"/>
      <c r="I574" s="5"/>
      <c r="P574" s="220"/>
      <c r="W574" s="5"/>
      <c r="X574" s="5"/>
      <c r="AE574" s="220"/>
      <c r="AL574" s="5"/>
      <c r="AM574" s="5"/>
      <c r="AT574" s="220"/>
      <c r="BA574" s="5"/>
      <c r="BB574" s="5"/>
    </row>
    <row r="575">
      <c r="A575" s="220"/>
      <c r="H575" s="5"/>
      <c r="I575" s="5"/>
      <c r="P575" s="220"/>
      <c r="W575" s="5"/>
      <c r="X575" s="5"/>
      <c r="AE575" s="220"/>
      <c r="AL575" s="5"/>
      <c r="AM575" s="5"/>
      <c r="AT575" s="220"/>
      <c r="BA575" s="5"/>
      <c r="BB575" s="5"/>
    </row>
    <row r="576">
      <c r="A576" s="220"/>
      <c r="H576" s="5"/>
      <c r="I576" s="5"/>
      <c r="P576" s="220"/>
      <c r="W576" s="5"/>
      <c r="X576" s="5"/>
      <c r="AE576" s="220"/>
      <c r="AL576" s="5"/>
      <c r="AM576" s="5"/>
      <c r="AT576" s="220"/>
      <c r="BA576" s="5"/>
      <c r="BB576" s="5"/>
    </row>
    <row r="577">
      <c r="A577" s="220"/>
      <c r="H577" s="5"/>
      <c r="I577" s="5"/>
      <c r="P577" s="220"/>
      <c r="W577" s="5"/>
      <c r="X577" s="5"/>
      <c r="AE577" s="220"/>
      <c r="AL577" s="5"/>
      <c r="AM577" s="5"/>
      <c r="AT577" s="220"/>
      <c r="BA577" s="5"/>
      <c r="BB577" s="5"/>
    </row>
    <row r="578">
      <c r="A578" s="220"/>
      <c r="H578" s="5"/>
      <c r="I578" s="5"/>
      <c r="P578" s="220"/>
      <c r="W578" s="5"/>
      <c r="X578" s="5"/>
      <c r="AE578" s="220"/>
      <c r="AL578" s="5"/>
      <c r="AM578" s="5"/>
      <c r="AT578" s="220"/>
      <c r="BA578" s="5"/>
      <c r="BB578" s="5"/>
    </row>
    <row r="579">
      <c r="A579" s="220"/>
      <c r="H579" s="5"/>
      <c r="I579" s="5"/>
      <c r="P579" s="220"/>
      <c r="W579" s="5"/>
      <c r="X579" s="5"/>
      <c r="AE579" s="220"/>
      <c r="AL579" s="5"/>
      <c r="AM579" s="5"/>
      <c r="AT579" s="220"/>
      <c r="BA579" s="5"/>
      <c r="BB579" s="5"/>
    </row>
    <row r="580">
      <c r="A580" s="220"/>
      <c r="H580" s="5"/>
      <c r="I580" s="5"/>
      <c r="P580" s="220"/>
      <c r="W580" s="5"/>
      <c r="X580" s="5"/>
      <c r="AE580" s="220"/>
      <c r="AL580" s="5"/>
      <c r="AM580" s="5"/>
      <c r="AT580" s="220"/>
      <c r="BA580" s="5"/>
      <c r="BB580" s="5"/>
    </row>
    <row r="581">
      <c r="A581" s="220"/>
      <c r="H581" s="5"/>
      <c r="I581" s="5"/>
      <c r="P581" s="220"/>
      <c r="W581" s="5"/>
      <c r="X581" s="5"/>
      <c r="AE581" s="220"/>
      <c r="AL581" s="5"/>
      <c r="AM581" s="5"/>
      <c r="AT581" s="220"/>
      <c r="BA581" s="5"/>
      <c r="BB581" s="5"/>
    </row>
    <row r="582">
      <c r="A582" s="220"/>
      <c r="H582" s="5"/>
      <c r="I582" s="5"/>
      <c r="P582" s="220"/>
      <c r="W582" s="5"/>
      <c r="X582" s="5"/>
      <c r="AE582" s="220"/>
      <c r="AL582" s="5"/>
      <c r="AM582" s="5"/>
      <c r="AT582" s="220"/>
      <c r="BA582" s="5"/>
      <c r="BB582" s="5"/>
    </row>
    <row r="583">
      <c r="A583" s="220"/>
      <c r="H583" s="5"/>
      <c r="I583" s="5"/>
      <c r="P583" s="220"/>
      <c r="W583" s="5"/>
      <c r="X583" s="5"/>
      <c r="AE583" s="220"/>
      <c r="AL583" s="5"/>
      <c r="AM583" s="5"/>
      <c r="AT583" s="220"/>
      <c r="BA583" s="5"/>
      <c r="BB583" s="5"/>
    </row>
    <row r="584">
      <c r="A584" s="220"/>
      <c r="H584" s="5"/>
      <c r="I584" s="5"/>
      <c r="P584" s="220"/>
      <c r="W584" s="5"/>
      <c r="X584" s="5"/>
      <c r="AE584" s="220"/>
      <c r="AL584" s="5"/>
      <c r="AM584" s="5"/>
      <c r="AT584" s="220"/>
      <c r="BA584" s="5"/>
      <c r="BB584" s="5"/>
    </row>
    <row r="585">
      <c r="A585" s="220"/>
      <c r="H585" s="5"/>
      <c r="I585" s="5"/>
      <c r="P585" s="220"/>
      <c r="W585" s="5"/>
      <c r="X585" s="5"/>
      <c r="AE585" s="220"/>
      <c r="AL585" s="5"/>
      <c r="AM585" s="5"/>
      <c r="AT585" s="220"/>
      <c r="BA585" s="5"/>
      <c r="BB585" s="5"/>
    </row>
    <row r="586">
      <c r="A586" s="220"/>
      <c r="H586" s="5"/>
      <c r="I586" s="5"/>
      <c r="P586" s="220"/>
      <c r="W586" s="5"/>
      <c r="X586" s="5"/>
      <c r="AE586" s="220"/>
      <c r="AL586" s="5"/>
      <c r="AM586" s="5"/>
      <c r="AT586" s="220"/>
      <c r="BA586" s="5"/>
      <c r="BB586" s="5"/>
    </row>
    <row r="587">
      <c r="A587" s="220"/>
      <c r="H587" s="5"/>
      <c r="I587" s="5"/>
      <c r="P587" s="220"/>
      <c r="W587" s="5"/>
      <c r="X587" s="5"/>
      <c r="AE587" s="220"/>
      <c r="AL587" s="5"/>
      <c r="AM587" s="5"/>
      <c r="AT587" s="220"/>
      <c r="BA587" s="5"/>
      <c r="BB587" s="5"/>
    </row>
    <row r="588">
      <c r="A588" s="220"/>
      <c r="H588" s="5"/>
      <c r="I588" s="5"/>
      <c r="P588" s="220"/>
      <c r="W588" s="5"/>
      <c r="X588" s="5"/>
      <c r="AE588" s="220"/>
      <c r="AL588" s="5"/>
      <c r="AM588" s="5"/>
      <c r="AT588" s="220"/>
      <c r="BA588" s="5"/>
      <c r="BB588" s="5"/>
    </row>
    <row r="589">
      <c r="A589" s="220"/>
      <c r="H589" s="5"/>
      <c r="I589" s="5"/>
      <c r="P589" s="220"/>
      <c r="W589" s="5"/>
      <c r="X589" s="5"/>
      <c r="AE589" s="220"/>
      <c r="AL589" s="5"/>
      <c r="AM589" s="5"/>
      <c r="AT589" s="220"/>
      <c r="BA589" s="5"/>
      <c r="BB589" s="5"/>
    </row>
    <row r="590">
      <c r="A590" s="220"/>
      <c r="H590" s="5"/>
      <c r="I590" s="5"/>
      <c r="P590" s="220"/>
      <c r="W590" s="5"/>
      <c r="X590" s="5"/>
      <c r="AE590" s="220"/>
      <c r="AL590" s="5"/>
      <c r="AM590" s="5"/>
      <c r="AT590" s="220"/>
      <c r="BA590" s="5"/>
      <c r="BB590" s="5"/>
    </row>
    <row r="591">
      <c r="A591" s="220"/>
      <c r="H591" s="5"/>
      <c r="I591" s="5"/>
      <c r="P591" s="220"/>
      <c r="W591" s="5"/>
      <c r="X591" s="5"/>
      <c r="AE591" s="220"/>
      <c r="AL591" s="5"/>
      <c r="AM591" s="5"/>
      <c r="AT591" s="220"/>
      <c r="BA591" s="5"/>
      <c r="BB591" s="5"/>
    </row>
    <row r="592">
      <c r="A592" s="220"/>
      <c r="H592" s="5"/>
      <c r="I592" s="5"/>
      <c r="P592" s="220"/>
      <c r="W592" s="5"/>
      <c r="X592" s="5"/>
      <c r="AE592" s="220"/>
      <c r="AL592" s="5"/>
      <c r="AM592" s="5"/>
      <c r="AT592" s="220"/>
      <c r="BA592" s="5"/>
      <c r="BB592" s="5"/>
    </row>
    <row r="593">
      <c r="A593" s="220"/>
      <c r="H593" s="5"/>
      <c r="I593" s="5"/>
      <c r="P593" s="220"/>
      <c r="W593" s="5"/>
      <c r="X593" s="5"/>
      <c r="AE593" s="220"/>
      <c r="AL593" s="5"/>
      <c r="AM593" s="5"/>
      <c r="AT593" s="220"/>
      <c r="BA593" s="5"/>
      <c r="BB593" s="5"/>
    </row>
    <row r="594">
      <c r="A594" s="220"/>
      <c r="H594" s="5"/>
      <c r="I594" s="5"/>
      <c r="P594" s="220"/>
      <c r="W594" s="5"/>
      <c r="X594" s="5"/>
      <c r="AE594" s="220"/>
      <c r="AL594" s="5"/>
      <c r="AM594" s="5"/>
      <c r="AT594" s="220"/>
      <c r="BA594" s="5"/>
      <c r="BB594" s="5"/>
    </row>
    <row r="595">
      <c r="A595" s="220"/>
      <c r="H595" s="5"/>
      <c r="I595" s="5"/>
      <c r="P595" s="220"/>
      <c r="W595" s="5"/>
      <c r="X595" s="5"/>
      <c r="AE595" s="220"/>
      <c r="AL595" s="5"/>
      <c r="AM595" s="5"/>
      <c r="AT595" s="220"/>
      <c r="BA595" s="5"/>
      <c r="BB595" s="5"/>
    </row>
    <row r="596">
      <c r="A596" s="220"/>
      <c r="H596" s="5"/>
      <c r="I596" s="5"/>
      <c r="P596" s="220"/>
      <c r="W596" s="5"/>
      <c r="X596" s="5"/>
      <c r="AE596" s="220"/>
      <c r="AL596" s="5"/>
      <c r="AM596" s="5"/>
      <c r="AT596" s="220"/>
      <c r="BA596" s="5"/>
      <c r="BB596" s="5"/>
    </row>
    <row r="597">
      <c r="A597" s="220"/>
      <c r="H597" s="5"/>
      <c r="I597" s="5"/>
      <c r="P597" s="220"/>
      <c r="W597" s="5"/>
      <c r="X597" s="5"/>
      <c r="AE597" s="220"/>
      <c r="AL597" s="5"/>
      <c r="AM597" s="5"/>
      <c r="AT597" s="220"/>
      <c r="BA597" s="5"/>
      <c r="BB597" s="5"/>
    </row>
    <row r="598">
      <c r="A598" s="220"/>
      <c r="H598" s="5"/>
      <c r="I598" s="5"/>
      <c r="P598" s="220"/>
      <c r="W598" s="5"/>
      <c r="X598" s="5"/>
      <c r="AE598" s="220"/>
      <c r="AL598" s="5"/>
      <c r="AM598" s="5"/>
      <c r="AT598" s="220"/>
      <c r="BA598" s="5"/>
      <c r="BB598" s="5"/>
    </row>
    <row r="599">
      <c r="A599" s="220"/>
      <c r="H599" s="5"/>
      <c r="I599" s="5"/>
      <c r="P599" s="220"/>
      <c r="W599" s="5"/>
      <c r="X599" s="5"/>
      <c r="AE599" s="220"/>
      <c r="AL599" s="5"/>
      <c r="AM599" s="5"/>
      <c r="AT599" s="220"/>
      <c r="BA599" s="5"/>
      <c r="BB599" s="5"/>
    </row>
    <row r="600">
      <c r="A600" s="220"/>
      <c r="H600" s="5"/>
      <c r="I600" s="5"/>
      <c r="P600" s="220"/>
      <c r="W600" s="5"/>
      <c r="X600" s="5"/>
      <c r="AE600" s="220"/>
      <c r="AL600" s="5"/>
      <c r="AM600" s="5"/>
      <c r="AT600" s="220"/>
      <c r="BA600" s="5"/>
      <c r="BB600" s="5"/>
    </row>
    <row r="601">
      <c r="A601" s="220"/>
      <c r="H601" s="5"/>
      <c r="I601" s="5"/>
      <c r="P601" s="220"/>
      <c r="W601" s="5"/>
      <c r="X601" s="5"/>
      <c r="AE601" s="220"/>
      <c r="AL601" s="5"/>
      <c r="AM601" s="5"/>
      <c r="AT601" s="220"/>
      <c r="BA601" s="5"/>
      <c r="BB601" s="5"/>
    </row>
    <row r="602">
      <c r="A602" s="220"/>
      <c r="H602" s="5"/>
      <c r="I602" s="5"/>
      <c r="P602" s="220"/>
      <c r="W602" s="5"/>
      <c r="X602" s="5"/>
      <c r="AE602" s="220"/>
      <c r="AL602" s="5"/>
      <c r="AM602" s="5"/>
      <c r="AT602" s="220"/>
      <c r="BA602" s="5"/>
      <c r="BB602" s="5"/>
    </row>
    <row r="603">
      <c r="A603" s="220"/>
      <c r="H603" s="5"/>
      <c r="I603" s="5"/>
      <c r="P603" s="220"/>
      <c r="W603" s="5"/>
      <c r="X603" s="5"/>
      <c r="AE603" s="220"/>
      <c r="AL603" s="5"/>
      <c r="AM603" s="5"/>
      <c r="AT603" s="220"/>
      <c r="BA603" s="5"/>
      <c r="BB603" s="5"/>
    </row>
    <row r="604">
      <c r="A604" s="220"/>
      <c r="H604" s="5"/>
      <c r="I604" s="5"/>
      <c r="P604" s="220"/>
      <c r="W604" s="5"/>
      <c r="X604" s="5"/>
      <c r="AE604" s="220"/>
      <c r="AL604" s="5"/>
      <c r="AM604" s="5"/>
      <c r="AT604" s="220"/>
      <c r="BA604" s="5"/>
      <c r="BB604" s="5"/>
    </row>
    <row r="605">
      <c r="A605" s="220"/>
      <c r="H605" s="5"/>
      <c r="I605" s="5"/>
      <c r="P605" s="220"/>
      <c r="W605" s="5"/>
      <c r="X605" s="5"/>
      <c r="AE605" s="220"/>
      <c r="AL605" s="5"/>
      <c r="AM605" s="5"/>
      <c r="AT605" s="220"/>
      <c r="BA605" s="5"/>
      <c r="BB605" s="5"/>
    </row>
    <row r="606">
      <c r="A606" s="220"/>
      <c r="H606" s="5"/>
      <c r="I606" s="5"/>
      <c r="P606" s="220"/>
      <c r="W606" s="5"/>
      <c r="X606" s="5"/>
      <c r="AE606" s="220"/>
      <c r="AL606" s="5"/>
      <c r="AM606" s="5"/>
      <c r="AT606" s="220"/>
      <c r="BA606" s="5"/>
      <c r="BB606" s="5"/>
    </row>
    <row r="607">
      <c r="A607" s="220"/>
      <c r="H607" s="5"/>
      <c r="I607" s="5"/>
      <c r="P607" s="220"/>
      <c r="W607" s="5"/>
      <c r="X607" s="5"/>
      <c r="AE607" s="220"/>
      <c r="AL607" s="5"/>
      <c r="AM607" s="5"/>
      <c r="AT607" s="220"/>
      <c r="BA607" s="5"/>
      <c r="BB607" s="5"/>
    </row>
    <row r="608">
      <c r="A608" s="220"/>
      <c r="H608" s="5"/>
      <c r="I608" s="5"/>
      <c r="P608" s="220"/>
      <c r="W608" s="5"/>
      <c r="X608" s="5"/>
      <c r="AE608" s="220"/>
      <c r="AL608" s="5"/>
      <c r="AM608" s="5"/>
      <c r="AT608" s="220"/>
      <c r="BA608" s="5"/>
      <c r="BB608" s="5"/>
    </row>
    <row r="609">
      <c r="A609" s="220"/>
      <c r="H609" s="5"/>
      <c r="I609" s="5"/>
      <c r="P609" s="220"/>
      <c r="W609" s="5"/>
      <c r="X609" s="5"/>
      <c r="AE609" s="220"/>
      <c r="AL609" s="5"/>
      <c r="AM609" s="5"/>
      <c r="AT609" s="220"/>
      <c r="BA609" s="5"/>
      <c r="BB609" s="5"/>
    </row>
    <row r="610">
      <c r="A610" s="220"/>
      <c r="H610" s="5"/>
      <c r="I610" s="5"/>
      <c r="P610" s="220"/>
      <c r="W610" s="5"/>
      <c r="X610" s="5"/>
      <c r="AE610" s="220"/>
      <c r="AL610" s="5"/>
      <c r="AM610" s="5"/>
      <c r="AT610" s="220"/>
      <c r="BA610" s="5"/>
      <c r="BB610" s="5"/>
    </row>
    <row r="611">
      <c r="A611" s="220"/>
      <c r="H611" s="5"/>
      <c r="I611" s="5"/>
      <c r="P611" s="220"/>
      <c r="W611" s="5"/>
      <c r="X611" s="5"/>
      <c r="AE611" s="220"/>
      <c r="AL611" s="5"/>
      <c r="AM611" s="5"/>
      <c r="AT611" s="220"/>
      <c r="BA611" s="5"/>
      <c r="BB611" s="5"/>
    </row>
    <row r="612">
      <c r="A612" s="220"/>
      <c r="H612" s="5"/>
      <c r="I612" s="5"/>
      <c r="P612" s="220"/>
      <c r="W612" s="5"/>
      <c r="X612" s="5"/>
      <c r="AE612" s="220"/>
      <c r="AL612" s="5"/>
      <c r="AM612" s="5"/>
      <c r="AT612" s="220"/>
      <c r="BA612" s="5"/>
      <c r="BB612" s="5"/>
    </row>
    <row r="613">
      <c r="A613" s="220"/>
      <c r="H613" s="5"/>
      <c r="I613" s="5"/>
      <c r="P613" s="220"/>
      <c r="W613" s="5"/>
      <c r="X613" s="5"/>
      <c r="AE613" s="220"/>
      <c r="AL613" s="5"/>
      <c r="AM613" s="5"/>
      <c r="AT613" s="220"/>
      <c r="BA613" s="5"/>
      <c r="BB613" s="5"/>
    </row>
    <row r="614">
      <c r="A614" s="220"/>
      <c r="H614" s="5"/>
      <c r="I614" s="5"/>
      <c r="P614" s="220"/>
      <c r="W614" s="5"/>
      <c r="X614" s="5"/>
      <c r="AE614" s="220"/>
      <c r="AL614" s="5"/>
      <c r="AM614" s="5"/>
      <c r="AT614" s="220"/>
      <c r="BA614" s="5"/>
      <c r="BB614" s="5"/>
    </row>
    <row r="615">
      <c r="A615" s="220"/>
      <c r="H615" s="5"/>
      <c r="I615" s="5"/>
      <c r="P615" s="220"/>
      <c r="W615" s="5"/>
      <c r="X615" s="5"/>
      <c r="AE615" s="220"/>
      <c r="AL615" s="5"/>
      <c r="AM615" s="5"/>
      <c r="AT615" s="220"/>
      <c r="BA615" s="5"/>
      <c r="BB615" s="5"/>
    </row>
    <row r="616">
      <c r="A616" s="220"/>
      <c r="H616" s="5"/>
      <c r="I616" s="5"/>
      <c r="P616" s="220"/>
      <c r="W616" s="5"/>
      <c r="X616" s="5"/>
      <c r="AE616" s="220"/>
      <c r="AL616" s="5"/>
      <c r="AM616" s="5"/>
      <c r="AT616" s="220"/>
      <c r="BA616" s="5"/>
      <c r="BB616" s="5"/>
    </row>
    <row r="617">
      <c r="A617" s="220"/>
      <c r="H617" s="5"/>
      <c r="I617" s="5"/>
      <c r="P617" s="220"/>
      <c r="W617" s="5"/>
      <c r="X617" s="5"/>
      <c r="AE617" s="220"/>
      <c r="AL617" s="5"/>
      <c r="AM617" s="5"/>
      <c r="AT617" s="220"/>
      <c r="BA617" s="5"/>
      <c r="BB617" s="5"/>
    </row>
    <row r="618">
      <c r="A618" s="220"/>
      <c r="H618" s="5"/>
      <c r="I618" s="5"/>
      <c r="P618" s="220"/>
      <c r="W618" s="5"/>
      <c r="X618" s="5"/>
      <c r="AE618" s="220"/>
      <c r="AL618" s="5"/>
      <c r="AM618" s="5"/>
      <c r="AT618" s="220"/>
      <c r="BA618" s="5"/>
      <c r="BB618" s="5"/>
    </row>
    <row r="619">
      <c r="A619" s="220"/>
      <c r="H619" s="5"/>
      <c r="I619" s="5"/>
      <c r="P619" s="220"/>
      <c r="W619" s="5"/>
      <c r="X619" s="5"/>
      <c r="AE619" s="220"/>
      <c r="AL619" s="5"/>
      <c r="AM619" s="5"/>
      <c r="AT619" s="220"/>
      <c r="BA619" s="5"/>
      <c r="BB619" s="5"/>
    </row>
    <row r="620">
      <c r="A620" s="220"/>
      <c r="H620" s="5"/>
      <c r="I620" s="5"/>
      <c r="P620" s="220"/>
      <c r="W620" s="5"/>
      <c r="X620" s="5"/>
      <c r="AE620" s="220"/>
      <c r="AL620" s="5"/>
      <c r="AM620" s="5"/>
      <c r="AT620" s="220"/>
      <c r="BA620" s="5"/>
      <c r="BB620" s="5"/>
    </row>
    <row r="621">
      <c r="A621" s="220"/>
      <c r="H621" s="5"/>
      <c r="I621" s="5"/>
      <c r="P621" s="220"/>
      <c r="W621" s="5"/>
      <c r="X621" s="5"/>
      <c r="AE621" s="220"/>
      <c r="AL621" s="5"/>
      <c r="AM621" s="5"/>
      <c r="AT621" s="220"/>
      <c r="BA621" s="5"/>
      <c r="BB621" s="5"/>
    </row>
    <row r="622">
      <c r="A622" s="220"/>
      <c r="H622" s="5"/>
      <c r="I622" s="5"/>
      <c r="P622" s="220"/>
      <c r="W622" s="5"/>
      <c r="X622" s="5"/>
      <c r="AE622" s="220"/>
      <c r="AL622" s="5"/>
      <c r="AM622" s="5"/>
      <c r="AT622" s="220"/>
      <c r="BA622" s="5"/>
      <c r="BB622" s="5"/>
    </row>
    <row r="623">
      <c r="A623" s="220"/>
      <c r="H623" s="5"/>
      <c r="I623" s="5"/>
      <c r="P623" s="220"/>
      <c r="W623" s="5"/>
      <c r="X623" s="5"/>
      <c r="AE623" s="220"/>
      <c r="AL623" s="5"/>
      <c r="AM623" s="5"/>
      <c r="AT623" s="220"/>
      <c r="BA623" s="5"/>
      <c r="BB623" s="5"/>
    </row>
    <row r="624">
      <c r="A624" s="220"/>
      <c r="H624" s="5"/>
      <c r="I624" s="5"/>
      <c r="P624" s="220"/>
      <c r="W624" s="5"/>
      <c r="X624" s="5"/>
      <c r="AE624" s="220"/>
      <c r="AL624" s="5"/>
      <c r="AM624" s="5"/>
      <c r="AT624" s="220"/>
      <c r="BA624" s="5"/>
      <c r="BB624" s="5"/>
    </row>
    <row r="625">
      <c r="A625" s="220"/>
      <c r="H625" s="5"/>
      <c r="I625" s="5"/>
      <c r="P625" s="220"/>
      <c r="W625" s="5"/>
      <c r="X625" s="5"/>
      <c r="AE625" s="220"/>
      <c r="AL625" s="5"/>
      <c r="AM625" s="5"/>
      <c r="AT625" s="220"/>
      <c r="BA625" s="5"/>
      <c r="BB625" s="5"/>
    </row>
    <row r="626">
      <c r="A626" s="220"/>
      <c r="H626" s="5"/>
      <c r="I626" s="5"/>
      <c r="P626" s="220"/>
      <c r="W626" s="5"/>
      <c r="X626" s="5"/>
      <c r="AE626" s="220"/>
      <c r="AL626" s="5"/>
      <c r="AM626" s="5"/>
      <c r="AT626" s="220"/>
      <c r="BA626" s="5"/>
      <c r="BB626" s="5"/>
    </row>
    <row r="627">
      <c r="A627" s="220"/>
      <c r="H627" s="5"/>
      <c r="I627" s="5"/>
      <c r="P627" s="220"/>
      <c r="W627" s="5"/>
      <c r="X627" s="5"/>
      <c r="AE627" s="220"/>
      <c r="AL627" s="5"/>
      <c r="AM627" s="5"/>
      <c r="AT627" s="220"/>
      <c r="BA627" s="5"/>
      <c r="BB627" s="5"/>
    </row>
    <row r="628">
      <c r="A628" s="220"/>
      <c r="H628" s="5"/>
      <c r="I628" s="5"/>
      <c r="P628" s="220"/>
      <c r="W628" s="5"/>
      <c r="X628" s="5"/>
      <c r="AE628" s="220"/>
      <c r="AL628" s="5"/>
      <c r="AM628" s="5"/>
      <c r="AT628" s="220"/>
      <c r="BA628" s="5"/>
      <c r="BB628" s="5"/>
    </row>
    <row r="629">
      <c r="A629" s="220"/>
      <c r="H629" s="5"/>
      <c r="I629" s="5"/>
      <c r="P629" s="220"/>
      <c r="W629" s="5"/>
      <c r="X629" s="5"/>
      <c r="AE629" s="220"/>
      <c r="AL629" s="5"/>
      <c r="AM629" s="5"/>
      <c r="AT629" s="220"/>
      <c r="BA629" s="5"/>
      <c r="BB629" s="5"/>
    </row>
    <row r="630">
      <c r="A630" s="220"/>
      <c r="H630" s="5"/>
      <c r="I630" s="5"/>
      <c r="P630" s="220"/>
      <c r="W630" s="5"/>
      <c r="X630" s="5"/>
      <c r="AE630" s="220"/>
      <c r="AL630" s="5"/>
      <c r="AM630" s="5"/>
      <c r="AT630" s="220"/>
      <c r="BA630" s="5"/>
      <c r="BB630" s="5"/>
    </row>
    <row r="631">
      <c r="A631" s="220"/>
      <c r="H631" s="5"/>
      <c r="I631" s="5"/>
      <c r="P631" s="220"/>
      <c r="W631" s="5"/>
      <c r="X631" s="5"/>
      <c r="AE631" s="220"/>
      <c r="AL631" s="5"/>
      <c r="AM631" s="5"/>
      <c r="AT631" s="220"/>
      <c r="BA631" s="5"/>
      <c r="BB631" s="5"/>
    </row>
    <row r="632">
      <c r="A632" s="220"/>
      <c r="H632" s="5"/>
      <c r="I632" s="5"/>
      <c r="P632" s="220"/>
      <c r="W632" s="5"/>
      <c r="X632" s="5"/>
      <c r="AE632" s="220"/>
      <c r="AL632" s="5"/>
      <c r="AM632" s="5"/>
      <c r="AT632" s="220"/>
      <c r="BA632" s="5"/>
      <c r="BB632" s="5"/>
    </row>
    <row r="633">
      <c r="A633" s="220"/>
      <c r="H633" s="5"/>
      <c r="I633" s="5"/>
      <c r="P633" s="220"/>
      <c r="W633" s="5"/>
      <c r="X633" s="5"/>
      <c r="AE633" s="220"/>
      <c r="AL633" s="5"/>
      <c r="AM633" s="5"/>
      <c r="AT633" s="220"/>
      <c r="BA633" s="5"/>
      <c r="BB633" s="5"/>
    </row>
    <row r="634">
      <c r="A634" s="220"/>
      <c r="H634" s="5"/>
      <c r="I634" s="5"/>
      <c r="P634" s="220"/>
      <c r="W634" s="5"/>
      <c r="X634" s="5"/>
      <c r="AE634" s="220"/>
      <c r="AL634" s="5"/>
      <c r="AM634" s="5"/>
      <c r="AT634" s="220"/>
      <c r="BA634" s="5"/>
      <c r="BB634" s="5"/>
    </row>
    <row r="635">
      <c r="A635" s="220"/>
      <c r="H635" s="5"/>
      <c r="I635" s="5"/>
      <c r="P635" s="220"/>
      <c r="W635" s="5"/>
      <c r="X635" s="5"/>
      <c r="AE635" s="220"/>
      <c r="AL635" s="5"/>
      <c r="AM635" s="5"/>
      <c r="AT635" s="220"/>
      <c r="BA635" s="5"/>
      <c r="BB635" s="5"/>
    </row>
    <row r="636">
      <c r="A636" s="220"/>
      <c r="H636" s="5"/>
      <c r="I636" s="5"/>
      <c r="P636" s="220"/>
      <c r="W636" s="5"/>
      <c r="X636" s="5"/>
      <c r="AE636" s="220"/>
      <c r="AL636" s="5"/>
      <c r="AM636" s="5"/>
      <c r="AT636" s="220"/>
      <c r="BA636" s="5"/>
      <c r="BB636" s="5"/>
    </row>
    <row r="637">
      <c r="A637" s="220"/>
      <c r="H637" s="5"/>
      <c r="I637" s="5"/>
      <c r="P637" s="220"/>
      <c r="W637" s="5"/>
      <c r="X637" s="5"/>
      <c r="AE637" s="220"/>
      <c r="AL637" s="5"/>
      <c r="AM637" s="5"/>
      <c r="AT637" s="220"/>
      <c r="BA637" s="5"/>
      <c r="BB637" s="5"/>
    </row>
    <row r="638">
      <c r="A638" s="220"/>
      <c r="H638" s="5"/>
      <c r="I638" s="5"/>
      <c r="P638" s="220"/>
      <c r="W638" s="5"/>
      <c r="X638" s="5"/>
      <c r="AE638" s="220"/>
      <c r="AL638" s="5"/>
      <c r="AM638" s="5"/>
      <c r="AT638" s="220"/>
      <c r="BA638" s="5"/>
      <c r="BB638" s="5"/>
    </row>
    <row r="639">
      <c r="A639" s="220"/>
      <c r="H639" s="5"/>
      <c r="I639" s="5"/>
      <c r="P639" s="220"/>
      <c r="W639" s="5"/>
      <c r="X639" s="5"/>
      <c r="AE639" s="220"/>
      <c r="AL639" s="5"/>
      <c r="AM639" s="5"/>
      <c r="AT639" s="220"/>
      <c r="BA639" s="5"/>
      <c r="BB639" s="5"/>
    </row>
    <row r="640">
      <c r="A640" s="220"/>
      <c r="H640" s="5"/>
      <c r="I640" s="5"/>
      <c r="P640" s="220"/>
      <c r="W640" s="5"/>
      <c r="X640" s="5"/>
      <c r="AE640" s="220"/>
      <c r="AL640" s="5"/>
      <c r="AM640" s="5"/>
      <c r="AT640" s="220"/>
      <c r="BA640" s="5"/>
      <c r="BB640" s="5"/>
    </row>
    <row r="641">
      <c r="A641" s="220"/>
      <c r="H641" s="5"/>
      <c r="I641" s="5"/>
      <c r="P641" s="220"/>
      <c r="W641" s="5"/>
      <c r="X641" s="5"/>
      <c r="AE641" s="220"/>
      <c r="AL641" s="5"/>
      <c r="AM641" s="5"/>
      <c r="AT641" s="220"/>
      <c r="BA641" s="5"/>
      <c r="BB641" s="5"/>
    </row>
    <row r="642">
      <c r="A642" s="220"/>
      <c r="H642" s="5"/>
      <c r="I642" s="5"/>
      <c r="P642" s="220"/>
      <c r="W642" s="5"/>
      <c r="X642" s="5"/>
      <c r="AE642" s="220"/>
      <c r="AL642" s="5"/>
      <c r="AM642" s="5"/>
      <c r="AT642" s="220"/>
      <c r="BA642" s="5"/>
      <c r="BB642" s="5"/>
    </row>
    <row r="643">
      <c r="A643" s="220"/>
      <c r="H643" s="5"/>
      <c r="I643" s="5"/>
      <c r="P643" s="220"/>
      <c r="W643" s="5"/>
      <c r="X643" s="5"/>
      <c r="AE643" s="220"/>
      <c r="AL643" s="5"/>
      <c r="AM643" s="5"/>
      <c r="AT643" s="220"/>
      <c r="BA643" s="5"/>
      <c r="BB643" s="5"/>
    </row>
    <row r="644">
      <c r="A644" s="220"/>
      <c r="H644" s="5"/>
      <c r="I644" s="5"/>
      <c r="P644" s="220"/>
      <c r="W644" s="5"/>
      <c r="X644" s="5"/>
      <c r="AE644" s="220"/>
      <c r="AL644" s="5"/>
      <c r="AM644" s="5"/>
      <c r="AT644" s="220"/>
      <c r="BA644" s="5"/>
      <c r="BB644" s="5"/>
    </row>
    <row r="645">
      <c r="A645" s="220"/>
      <c r="H645" s="5"/>
      <c r="I645" s="5"/>
      <c r="P645" s="220"/>
      <c r="W645" s="5"/>
      <c r="X645" s="5"/>
      <c r="AE645" s="220"/>
      <c r="AL645" s="5"/>
      <c r="AM645" s="5"/>
      <c r="AT645" s="220"/>
      <c r="BA645" s="5"/>
      <c r="BB645" s="5"/>
    </row>
    <row r="646">
      <c r="A646" s="220"/>
      <c r="H646" s="5"/>
      <c r="I646" s="5"/>
      <c r="P646" s="220"/>
      <c r="W646" s="5"/>
      <c r="X646" s="5"/>
      <c r="AE646" s="220"/>
      <c r="AL646" s="5"/>
      <c r="AM646" s="5"/>
      <c r="AT646" s="220"/>
      <c r="BA646" s="5"/>
      <c r="BB646" s="5"/>
    </row>
    <row r="647">
      <c r="A647" s="220"/>
      <c r="H647" s="5"/>
      <c r="I647" s="5"/>
      <c r="P647" s="220"/>
      <c r="W647" s="5"/>
      <c r="X647" s="5"/>
      <c r="AE647" s="220"/>
      <c r="AL647" s="5"/>
      <c r="AM647" s="5"/>
      <c r="AT647" s="220"/>
      <c r="BA647" s="5"/>
      <c r="BB647" s="5"/>
    </row>
    <row r="648">
      <c r="A648" s="220"/>
      <c r="H648" s="5"/>
      <c r="I648" s="5"/>
      <c r="P648" s="220"/>
      <c r="W648" s="5"/>
      <c r="X648" s="5"/>
      <c r="AE648" s="220"/>
      <c r="AL648" s="5"/>
      <c r="AM648" s="5"/>
      <c r="AT648" s="220"/>
      <c r="BA648" s="5"/>
      <c r="BB648" s="5"/>
    </row>
    <row r="649">
      <c r="A649" s="220"/>
      <c r="H649" s="5"/>
      <c r="I649" s="5"/>
      <c r="P649" s="220"/>
      <c r="W649" s="5"/>
      <c r="X649" s="5"/>
      <c r="AE649" s="220"/>
      <c r="AL649" s="5"/>
      <c r="AM649" s="5"/>
      <c r="AT649" s="220"/>
      <c r="BA649" s="5"/>
      <c r="BB649" s="5"/>
    </row>
    <row r="650">
      <c r="A650" s="220"/>
      <c r="H650" s="5"/>
      <c r="I650" s="5"/>
      <c r="P650" s="220"/>
      <c r="W650" s="5"/>
      <c r="X650" s="5"/>
      <c r="AE650" s="220"/>
      <c r="AL650" s="5"/>
      <c r="AM650" s="5"/>
      <c r="AT650" s="220"/>
      <c r="BA650" s="5"/>
      <c r="BB650" s="5"/>
    </row>
    <row r="651">
      <c r="A651" s="220"/>
      <c r="H651" s="5"/>
      <c r="I651" s="5"/>
      <c r="P651" s="220"/>
      <c r="W651" s="5"/>
      <c r="X651" s="5"/>
      <c r="AE651" s="220"/>
      <c r="AL651" s="5"/>
      <c r="AM651" s="5"/>
      <c r="AT651" s="220"/>
      <c r="BA651" s="5"/>
      <c r="BB651" s="5"/>
    </row>
    <row r="652">
      <c r="A652" s="220"/>
      <c r="H652" s="5"/>
      <c r="I652" s="5"/>
      <c r="P652" s="220"/>
      <c r="W652" s="5"/>
      <c r="X652" s="5"/>
      <c r="AE652" s="220"/>
      <c r="AL652" s="5"/>
      <c r="AM652" s="5"/>
      <c r="AT652" s="220"/>
      <c r="BA652" s="5"/>
      <c r="BB652" s="5"/>
    </row>
    <row r="653">
      <c r="A653" s="220"/>
      <c r="H653" s="5"/>
      <c r="I653" s="5"/>
      <c r="P653" s="220"/>
      <c r="W653" s="5"/>
      <c r="X653" s="5"/>
      <c r="AE653" s="220"/>
      <c r="AL653" s="5"/>
      <c r="AM653" s="5"/>
      <c r="AT653" s="220"/>
      <c r="BA653" s="5"/>
      <c r="BB653" s="5"/>
    </row>
    <row r="654">
      <c r="A654" s="220"/>
      <c r="H654" s="5"/>
      <c r="I654" s="5"/>
      <c r="P654" s="220"/>
      <c r="W654" s="5"/>
      <c r="X654" s="5"/>
      <c r="AE654" s="220"/>
      <c r="AL654" s="5"/>
      <c r="AM654" s="5"/>
      <c r="AT654" s="220"/>
      <c r="BA654" s="5"/>
      <c r="BB654" s="5"/>
    </row>
    <row r="655">
      <c r="A655" s="220"/>
      <c r="H655" s="5"/>
      <c r="I655" s="5"/>
      <c r="P655" s="220"/>
      <c r="W655" s="5"/>
      <c r="X655" s="5"/>
      <c r="AE655" s="220"/>
      <c r="AL655" s="5"/>
      <c r="AM655" s="5"/>
      <c r="AT655" s="220"/>
      <c r="BA655" s="5"/>
      <c r="BB655" s="5"/>
    </row>
    <row r="656">
      <c r="A656" s="220"/>
      <c r="H656" s="5"/>
      <c r="I656" s="5"/>
      <c r="P656" s="220"/>
      <c r="W656" s="5"/>
      <c r="X656" s="5"/>
      <c r="AE656" s="220"/>
      <c r="AL656" s="5"/>
      <c r="AM656" s="5"/>
      <c r="AT656" s="220"/>
      <c r="BA656" s="5"/>
      <c r="BB656" s="5"/>
    </row>
    <row r="657">
      <c r="A657" s="220"/>
      <c r="H657" s="5"/>
      <c r="I657" s="5"/>
      <c r="P657" s="220"/>
      <c r="W657" s="5"/>
      <c r="X657" s="5"/>
      <c r="AE657" s="220"/>
      <c r="AL657" s="5"/>
      <c r="AM657" s="5"/>
      <c r="AT657" s="220"/>
      <c r="BA657" s="5"/>
      <c r="BB657" s="5"/>
    </row>
    <row r="658">
      <c r="A658" s="220"/>
      <c r="H658" s="5"/>
      <c r="I658" s="5"/>
      <c r="P658" s="220"/>
      <c r="W658" s="5"/>
      <c r="X658" s="5"/>
      <c r="AE658" s="220"/>
      <c r="AL658" s="5"/>
      <c r="AM658" s="5"/>
      <c r="AT658" s="220"/>
      <c r="BA658" s="5"/>
      <c r="BB658" s="5"/>
    </row>
    <row r="659">
      <c r="A659" s="220"/>
      <c r="H659" s="5"/>
      <c r="I659" s="5"/>
      <c r="P659" s="220"/>
      <c r="W659" s="5"/>
      <c r="X659" s="5"/>
      <c r="AE659" s="220"/>
      <c r="AL659" s="5"/>
      <c r="AM659" s="5"/>
      <c r="AT659" s="220"/>
      <c r="BA659" s="5"/>
      <c r="BB659" s="5"/>
    </row>
    <row r="660">
      <c r="A660" s="220"/>
      <c r="H660" s="5"/>
      <c r="I660" s="5"/>
      <c r="P660" s="220"/>
      <c r="W660" s="5"/>
      <c r="X660" s="5"/>
      <c r="AE660" s="220"/>
      <c r="AL660" s="5"/>
      <c r="AM660" s="5"/>
      <c r="AT660" s="220"/>
      <c r="BA660" s="5"/>
      <c r="BB660" s="5"/>
    </row>
    <row r="661">
      <c r="A661" s="220"/>
      <c r="H661" s="5"/>
      <c r="I661" s="5"/>
      <c r="P661" s="220"/>
      <c r="W661" s="5"/>
      <c r="X661" s="5"/>
      <c r="AE661" s="220"/>
      <c r="AL661" s="5"/>
      <c r="AM661" s="5"/>
      <c r="AT661" s="220"/>
      <c r="BA661" s="5"/>
      <c r="BB661" s="5"/>
    </row>
    <row r="662">
      <c r="A662" s="220"/>
      <c r="H662" s="5"/>
      <c r="I662" s="5"/>
      <c r="P662" s="220"/>
      <c r="W662" s="5"/>
      <c r="X662" s="5"/>
      <c r="AE662" s="220"/>
      <c r="AL662" s="5"/>
      <c r="AM662" s="5"/>
      <c r="AT662" s="220"/>
      <c r="BA662" s="5"/>
      <c r="BB662" s="5"/>
    </row>
    <row r="663">
      <c r="A663" s="220"/>
      <c r="H663" s="5"/>
      <c r="I663" s="5"/>
      <c r="P663" s="220"/>
      <c r="W663" s="5"/>
      <c r="X663" s="5"/>
      <c r="AE663" s="220"/>
      <c r="AL663" s="5"/>
      <c r="AM663" s="5"/>
      <c r="AT663" s="220"/>
      <c r="BA663" s="5"/>
      <c r="BB663" s="5"/>
    </row>
    <row r="664">
      <c r="A664" s="220"/>
      <c r="H664" s="5"/>
      <c r="I664" s="5"/>
      <c r="P664" s="220"/>
      <c r="W664" s="5"/>
      <c r="X664" s="5"/>
      <c r="AE664" s="220"/>
      <c r="AL664" s="5"/>
      <c r="AM664" s="5"/>
      <c r="AT664" s="220"/>
      <c r="BA664" s="5"/>
      <c r="BB664" s="5"/>
    </row>
    <row r="665">
      <c r="A665" s="220"/>
      <c r="H665" s="5"/>
      <c r="I665" s="5"/>
      <c r="P665" s="220"/>
      <c r="W665" s="5"/>
      <c r="X665" s="5"/>
      <c r="AE665" s="220"/>
      <c r="AL665" s="5"/>
      <c r="AM665" s="5"/>
      <c r="AT665" s="220"/>
      <c r="BA665" s="5"/>
      <c r="BB665" s="5"/>
    </row>
    <row r="666">
      <c r="A666" s="220"/>
      <c r="H666" s="5"/>
      <c r="I666" s="5"/>
      <c r="P666" s="220"/>
      <c r="W666" s="5"/>
      <c r="X666" s="5"/>
      <c r="AE666" s="220"/>
      <c r="AL666" s="5"/>
      <c r="AM666" s="5"/>
      <c r="AT666" s="220"/>
      <c r="BA666" s="5"/>
      <c r="BB666" s="5"/>
    </row>
    <row r="667">
      <c r="A667" s="220"/>
      <c r="H667" s="5"/>
      <c r="I667" s="5"/>
      <c r="P667" s="220"/>
      <c r="W667" s="5"/>
      <c r="X667" s="5"/>
      <c r="AE667" s="220"/>
      <c r="AL667" s="5"/>
      <c r="AM667" s="5"/>
      <c r="AT667" s="220"/>
      <c r="BA667" s="5"/>
      <c r="BB667" s="5"/>
    </row>
    <row r="668">
      <c r="A668" s="220"/>
      <c r="H668" s="5"/>
      <c r="I668" s="5"/>
      <c r="P668" s="220"/>
      <c r="W668" s="5"/>
      <c r="X668" s="5"/>
      <c r="AE668" s="220"/>
      <c r="AL668" s="5"/>
      <c r="AM668" s="5"/>
      <c r="AT668" s="220"/>
      <c r="BA668" s="5"/>
      <c r="BB668" s="5"/>
    </row>
    <row r="669">
      <c r="A669" s="220"/>
      <c r="H669" s="5"/>
      <c r="I669" s="5"/>
      <c r="P669" s="220"/>
      <c r="W669" s="5"/>
      <c r="X669" s="5"/>
      <c r="AE669" s="220"/>
      <c r="AL669" s="5"/>
      <c r="AM669" s="5"/>
      <c r="AT669" s="220"/>
      <c r="BA669" s="5"/>
      <c r="BB669" s="5"/>
    </row>
    <row r="670">
      <c r="A670" s="220"/>
      <c r="H670" s="5"/>
      <c r="I670" s="5"/>
      <c r="P670" s="220"/>
      <c r="W670" s="5"/>
      <c r="X670" s="5"/>
      <c r="AE670" s="220"/>
      <c r="AL670" s="5"/>
      <c r="AM670" s="5"/>
      <c r="AT670" s="220"/>
      <c r="BA670" s="5"/>
      <c r="BB670" s="5"/>
    </row>
    <row r="671">
      <c r="A671" s="220"/>
      <c r="H671" s="5"/>
      <c r="I671" s="5"/>
      <c r="P671" s="220"/>
      <c r="W671" s="5"/>
      <c r="X671" s="5"/>
      <c r="AE671" s="220"/>
      <c r="AL671" s="5"/>
      <c r="AM671" s="5"/>
      <c r="AT671" s="220"/>
      <c r="BA671" s="5"/>
      <c r="BB671" s="5"/>
    </row>
    <row r="672">
      <c r="A672" s="220"/>
      <c r="H672" s="5"/>
      <c r="I672" s="5"/>
      <c r="P672" s="220"/>
      <c r="W672" s="5"/>
      <c r="X672" s="5"/>
      <c r="AE672" s="220"/>
      <c r="AL672" s="5"/>
      <c r="AM672" s="5"/>
      <c r="AT672" s="220"/>
      <c r="BA672" s="5"/>
      <c r="BB672" s="5"/>
    </row>
    <row r="673">
      <c r="A673" s="220"/>
      <c r="H673" s="5"/>
      <c r="I673" s="5"/>
      <c r="P673" s="220"/>
      <c r="W673" s="5"/>
      <c r="X673" s="5"/>
      <c r="AE673" s="220"/>
      <c r="AL673" s="5"/>
      <c r="AM673" s="5"/>
      <c r="AT673" s="220"/>
      <c r="BA673" s="5"/>
      <c r="BB673" s="5"/>
    </row>
    <row r="674">
      <c r="A674" s="220"/>
      <c r="H674" s="5"/>
      <c r="I674" s="5"/>
      <c r="P674" s="220"/>
      <c r="W674" s="5"/>
      <c r="X674" s="5"/>
      <c r="AE674" s="220"/>
      <c r="AL674" s="5"/>
      <c r="AM674" s="5"/>
      <c r="AT674" s="220"/>
      <c r="BA674" s="5"/>
      <c r="BB674" s="5"/>
    </row>
    <row r="675">
      <c r="A675" s="220"/>
      <c r="H675" s="5"/>
      <c r="I675" s="5"/>
      <c r="P675" s="220"/>
      <c r="W675" s="5"/>
      <c r="X675" s="5"/>
      <c r="AE675" s="220"/>
      <c r="AL675" s="5"/>
      <c r="AM675" s="5"/>
      <c r="AT675" s="220"/>
      <c r="BA675" s="5"/>
      <c r="BB675" s="5"/>
    </row>
    <row r="676">
      <c r="A676" s="220"/>
      <c r="H676" s="5"/>
      <c r="I676" s="5"/>
      <c r="P676" s="220"/>
      <c r="W676" s="5"/>
      <c r="X676" s="5"/>
      <c r="AE676" s="220"/>
      <c r="AL676" s="5"/>
      <c r="AM676" s="5"/>
      <c r="AT676" s="220"/>
      <c r="BA676" s="5"/>
      <c r="BB676" s="5"/>
    </row>
    <row r="677">
      <c r="A677" s="220"/>
      <c r="H677" s="5"/>
      <c r="I677" s="5"/>
      <c r="P677" s="220"/>
      <c r="W677" s="5"/>
      <c r="X677" s="5"/>
      <c r="AE677" s="220"/>
      <c r="AL677" s="5"/>
      <c r="AM677" s="5"/>
      <c r="AT677" s="220"/>
      <c r="BA677" s="5"/>
      <c r="BB677" s="5"/>
    </row>
    <row r="678">
      <c r="A678" s="220"/>
      <c r="H678" s="5"/>
      <c r="I678" s="5"/>
      <c r="P678" s="220"/>
      <c r="W678" s="5"/>
      <c r="X678" s="5"/>
      <c r="AE678" s="220"/>
      <c r="AL678" s="5"/>
      <c r="AM678" s="5"/>
      <c r="AT678" s="220"/>
      <c r="BA678" s="5"/>
      <c r="BB678" s="5"/>
    </row>
    <row r="679">
      <c r="A679" s="220"/>
      <c r="H679" s="5"/>
      <c r="I679" s="5"/>
      <c r="P679" s="220"/>
      <c r="W679" s="5"/>
      <c r="X679" s="5"/>
      <c r="AE679" s="220"/>
      <c r="AL679" s="5"/>
      <c r="AM679" s="5"/>
      <c r="AT679" s="220"/>
      <c r="BA679" s="5"/>
      <c r="BB679" s="5"/>
    </row>
    <row r="680">
      <c r="A680" s="220"/>
      <c r="H680" s="5"/>
      <c r="I680" s="5"/>
      <c r="P680" s="220"/>
      <c r="W680" s="5"/>
      <c r="X680" s="5"/>
      <c r="AE680" s="220"/>
      <c r="AL680" s="5"/>
      <c r="AM680" s="5"/>
      <c r="AT680" s="220"/>
      <c r="BA680" s="5"/>
      <c r="BB680" s="5"/>
    </row>
    <row r="681">
      <c r="A681" s="220"/>
      <c r="H681" s="5"/>
      <c r="I681" s="5"/>
      <c r="P681" s="220"/>
      <c r="W681" s="5"/>
      <c r="X681" s="5"/>
      <c r="AE681" s="220"/>
      <c r="AL681" s="5"/>
      <c r="AM681" s="5"/>
      <c r="AT681" s="220"/>
      <c r="BA681" s="5"/>
      <c r="BB681" s="5"/>
    </row>
    <row r="682">
      <c r="A682" s="220"/>
      <c r="H682" s="5"/>
      <c r="I682" s="5"/>
      <c r="P682" s="220"/>
      <c r="W682" s="5"/>
      <c r="X682" s="5"/>
      <c r="AE682" s="220"/>
      <c r="AL682" s="5"/>
      <c r="AM682" s="5"/>
      <c r="AT682" s="220"/>
      <c r="BA682" s="5"/>
      <c r="BB682" s="5"/>
    </row>
    <row r="683">
      <c r="A683" s="220"/>
      <c r="H683" s="5"/>
      <c r="I683" s="5"/>
      <c r="P683" s="220"/>
      <c r="W683" s="5"/>
      <c r="X683" s="5"/>
      <c r="AE683" s="220"/>
      <c r="AL683" s="5"/>
      <c r="AM683" s="5"/>
      <c r="AT683" s="220"/>
      <c r="BA683" s="5"/>
      <c r="BB683" s="5"/>
    </row>
    <row r="684">
      <c r="A684" s="220"/>
      <c r="H684" s="5"/>
      <c r="I684" s="5"/>
      <c r="P684" s="220"/>
      <c r="W684" s="5"/>
      <c r="X684" s="5"/>
      <c r="AE684" s="220"/>
      <c r="AL684" s="5"/>
      <c r="AM684" s="5"/>
      <c r="AT684" s="220"/>
      <c r="BA684" s="5"/>
      <c r="BB684" s="5"/>
    </row>
    <row r="685">
      <c r="A685" s="220"/>
      <c r="H685" s="5"/>
      <c r="I685" s="5"/>
      <c r="P685" s="220"/>
      <c r="W685" s="5"/>
      <c r="X685" s="5"/>
      <c r="AE685" s="220"/>
      <c r="AL685" s="5"/>
      <c r="AM685" s="5"/>
      <c r="AT685" s="220"/>
      <c r="BA685" s="5"/>
      <c r="BB685" s="5"/>
    </row>
    <row r="686">
      <c r="A686" s="220"/>
      <c r="H686" s="5"/>
      <c r="I686" s="5"/>
      <c r="P686" s="220"/>
      <c r="W686" s="5"/>
      <c r="X686" s="5"/>
      <c r="AE686" s="220"/>
      <c r="AL686" s="5"/>
      <c r="AM686" s="5"/>
      <c r="AT686" s="220"/>
      <c r="BA686" s="5"/>
      <c r="BB686" s="5"/>
    </row>
    <row r="687">
      <c r="A687" s="220"/>
      <c r="H687" s="5"/>
      <c r="I687" s="5"/>
      <c r="P687" s="220"/>
      <c r="W687" s="5"/>
      <c r="X687" s="5"/>
      <c r="AE687" s="220"/>
      <c r="AL687" s="5"/>
      <c r="AM687" s="5"/>
      <c r="AT687" s="220"/>
      <c r="BA687" s="5"/>
      <c r="BB687" s="5"/>
    </row>
    <row r="688">
      <c r="A688" s="220"/>
      <c r="H688" s="5"/>
      <c r="I688" s="5"/>
      <c r="P688" s="220"/>
      <c r="W688" s="5"/>
      <c r="X688" s="5"/>
      <c r="AE688" s="220"/>
      <c r="AL688" s="5"/>
      <c r="AM688" s="5"/>
      <c r="AT688" s="220"/>
      <c r="BA688" s="5"/>
      <c r="BB688" s="5"/>
    </row>
    <row r="689">
      <c r="A689" s="220"/>
      <c r="H689" s="5"/>
      <c r="I689" s="5"/>
      <c r="P689" s="220"/>
      <c r="W689" s="5"/>
      <c r="X689" s="5"/>
      <c r="AE689" s="220"/>
      <c r="AL689" s="5"/>
      <c r="AM689" s="5"/>
      <c r="AT689" s="220"/>
      <c r="BA689" s="5"/>
      <c r="BB689" s="5"/>
    </row>
    <row r="690">
      <c r="A690" s="220"/>
      <c r="H690" s="5"/>
      <c r="I690" s="5"/>
      <c r="P690" s="220"/>
      <c r="W690" s="5"/>
      <c r="X690" s="5"/>
      <c r="AE690" s="220"/>
      <c r="AL690" s="5"/>
      <c r="AM690" s="5"/>
      <c r="AT690" s="220"/>
      <c r="BA690" s="5"/>
      <c r="BB690" s="5"/>
    </row>
    <row r="691">
      <c r="A691" s="220"/>
      <c r="H691" s="5"/>
      <c r="I691" s="5"/>
      <c r="P691" s="220"/>
      <c r="W691" s="5"/>
      <c r="X691" s="5"/>
      <c r="AE691" s="220"/>
      <c r="AL691" s="5"/>
      <c r="AM691" s="5"/>
      <c r="AT691" s="220"/>
      <c r="BA691" s="5"/>
      <c r="BB691" s="5"/>
    </row>
    <row r="692">
      <c r="A692" s="220"/>
      <c r="H692" s="5"/>
      <c r="I692" s="5"/>
      <c r="P692" s="220"/>
      <c r="W692" s="5"/>
      <c r="X692" s="5"/>
      <c r="AE692" s="220"/>
      <c r="AL692" s="5"/>
      <c r="AM692" s="5"/>
      <c r="AT692" s="220"/>
      <c r="BA692" s="5"/>
      <c r="BB692" s="5"/>
    </row>
    <row r="693">
      <c r="A693" s="220"/>
      <c r="H693" s="5"/>
      <c r="I693" s="5"/>
      <c r="P693" s="220"/>
      <c r="W693" s="5"/>
      <c r="X693" s="5"/>
      <c r="AE693" s="220"/>
      <c r="AL693" s="5"/>
      <c r="AM693" s="5"/>
      <c r="AT693" s="220"/>
      <c r="BA693" s="5"/>
      <c r="BB693" s="5"/>
    </row>
    <row r="694">
      <c r="A694" s="220"/>
      <c r="H694" s="5"/>
      <c r="I694" s="5"/>
      <c r="P694" s="220"/>
      <c r="W694" s="5"/>
      <c r="X694" s="5"/>
      <c r="AE694" s="220"/>
      <c r="AL694" s="5"/>
      <c r="AM694" s="5"/>
      <c r="AT694" s="220"/>
      <c r="BA694" s="5"/>
      <c r="BB694" s="5"/>
    </row>
    <row r="695">
      <c r="A695" s="220"/>
      <c r="H695" s="5"/>
      <c r="I695" s="5"/>
      <c r="P695" s="220"/>
      <c r="W695" s="5"/>
      <c r="X695" s="5"/>
      <c r="AE695" s="220"/>
      <c r="AL695" s="5"/>
      <c r="AM695" s="5"/>
      <c r="AT695" s="220"/>
      <c r="BA695" s="5"/>
      <c r="BB695" s="5"/>
    </row>
    <row r="696">
      <c r="A696" s="220"/>
      <c r="H696" s="5"/>
      <c r="I696" s="5"/>
      <c r="P696" s="220"/>
      <c r="W696" s="5"/>
      <c r="X696" s="5"/>
      <c r="AE696" s="220"/>
      <c r="AL696" s="5"/>
      <c r="AM696" s="5"/>
      <c r="AT696" s="220"/>
      <c r="BA696" s="5"/>
      <c r="BB696" s="5"/>
    </row>
    <row r="697">
      <c r="A697" s="220"/>
      <c r="H697" s="5"/>
      <c r="I697" s="5"/>
      <c r="P697" s="220"/>
      <c r="W697" s="5"/>
      <c r="X697" s="5"/>
      <c r="AE697" s="220"/>
      <c r="AL697" s="5"/>
      <c r="AM697" s="5"/>
      <c r="AT697" s="220"/>
      <c r="BA697" s="5"/>
      <c r="BB697" s="5"/>
    </row>
    <row r="698">
      <c r="A698" s="220"/>
      <c r="H698" s="5"/>
      <c r="I698" s="5"/>
      <c r="P698" s="220"/>
      <c r="W698" s="5"/>
      <c r="X698" s="5"/>
      <c r="AE698" s="220"/>
      <c r="AL698" s="5"/>
      <c r="AM698" s="5"/>
      <c r="AT698" s="220"/>
      <c r="BA698" s="5"/>
      <c r="BB698" s="5"/>
    </row>
    <row r="699">
      <c r="A699" s="220"/>
      <c r="H699" s="5"/>
      <c r="I699" s="5"/>
      <c r="P699" s="220"/>
      <c r="W699" s="5"/>
      <c r="X699" s="5"/>
      <c r="AE699" s="220"/>
      <c r="AL699" s="5"/>
      <c r="AM699" s="5"/>
      <c r="AT699" s="220"/>
      <c r="BA699" s="5"/>
      <c r="BB699" s="5"/>
    </row>
    <row r="700">
      <c r="A700" s="220"/>
      <c r="H700" s="5"/>
      <c r="I700" s="5"/>
      <c r="P700" s="220"/>
      <c r="W700" s="5"/>
      <c r="X700" s="5"/>
      <c r="AE700" s="220"/>
      <c r="AL700" s="5"/>
      <c r="AM700" s="5"/>
      <c r="AT700" s="220"/>
      <c r="BA700" s="5"/>
      <c r="BB700" s="5"/>
    </row>
    <row r="701">
      <c r="A701" s="220"/>
      <c r="H701" s="5"/>
      <c r="I701" s="5"/>
      <c r="P701" s="220"/>
      <c r="W701" s="5"/>
      <c r="X701" s="5"/>
      <c r="AE701" s="220"/>
      <c r="AL701" s="5"/>
      <c r="AM701" s="5"/>
      <c r="AT701" s="220"/>
      <c r="BA701" s="5"/>
      <c r="BB701" s="5"/>
    </row>
    <row r="702">
      <c r="A702" s="220"/>
      <c r="H702" s="5"/>
      <c r="I702" s="5"/>
      <c r="P702" s="220"/>
      <c r="W702" s="5"/>
      <c r="X702" s="5"/>
      <c r="AE702" s="220"/>
      <c r="AL702" s="5"/>
      <c r="AM702" s="5"/>
      <c r="AT702" s="220"/>
      <c r="BA702" s="5"/>
      <c r="BB702" s="5"/>
    </row>
    <row r="703">
      <c r="A703" s="220"/>
      <c r="H703" s="5"/>
      <c r="I703" s="5"/>
      <c r="P703" s="220"/>
      <c r="W703" s="5"/>
      <c r="X703" s="5"/>
      <c r="AE703" s="220"/>
      <c r="AL703" s="5"/>
      <c r="AM703" s="5"/>
      <c r="AT703" s="220"/>
      <c r="BA703" s="5"/>
      <c r="BB703" s="5"/>
    </row>
    <row r="704">
      <c r="A704" s="220"/>
      <c r="H704" s="5"/>
      <c r="I704" s="5"/>
      <c r="P704" s="220"/>
      <c r="W704" s="5"/>
      <c r="X704" s="5"/>
      <c r="AE704" s="220"/>
      <c r="AL704" s="5"/>
      <c r="AM704" s="5"/>
      <c r="AT704" s="220"/>
      <c r="BA704" s="5"/>
      <c r="BB704" s="5"/>
    </row>
    <row r="705">
      <c r="A705" s="220"/>
      <c r="H705" s="5"/>
      <c r="I705" s="5"/>
      <c r="P705" s="220"/>
      <c r="W705" s="5"/>
      <c r="X705" s="5"/>
      <c r="AE705" s="220"/>
      <c r="AL705" s="5"/>
      <c r="AM705" s="5"/>
      <c r="AT705" s="220"/>
      <c r="BA705" s="5"/>
      <c r="BB705" s="5"/>
    </row>
    <row r="706">
      <c r="A706" s="220"/>
      <c r="H706" s="5"/>
      <c r="I706" s="5"/>
      <c r="P706" s="220"/>
      <c r="W706" s="5"/>
      <c r="X706" s="5"/>
      <c r="AE706" s="220"/>
      <c r="AL706" s="5"/>
      <c r="AM706" s="5"/>
      <c r="AT706" s="220"/>
      <c r="BA706" s="5"/>
      <c r="BB706" s="5"/>
    </row>
    <row r="707">
      <c r="A707" s="220"/>
      <c r="H707" s="5"/>
      <c r="I707" s="5"/>
      <c r="P707" s="220"/>
      <c r="W707" s="5"/>
      <c r="X707" s="5"/>
      <c r="AE707" s="220"/>
      <c r="AL707" s="5"/>
      <c r="AM707" s="5"/>
      <c r="AT707" s="220"/>
      <c r="BA707" s="5"/>
      <c r="BB707" s="5"/>
    </row>
    <row r="708">
      <c r="A708" s="220"/>
      <c r="H708" s="5"/>
      <c r="I708" s="5"/>
      <c r="P708" s="220"/>
      <c r="W708" s="5"/>
      <c r="X708" s="5"/>
      <c r="AE708" s="220"/>
      <c r="AL708" s="5"/>
      <c r="AM708" s="5"/>
      <c r="AT708" s="220"/>
      <c r="BA708" s="5"/>
      <c r="BB708" s="5"/>
    </row>
    <row r="709">
      <c r="A709" s="220"/>
      <c r="H709" s="5"/>
      <c r="I709" s="5"/>
      <c r="P709" s="220"/>
      <c r="W709" s="5"/>
      <c r="X709" s="5"/>
      <c r="AE709" s="220"/>
      <c r="AL709" s="5"/>
      <c r="AM709" s="5"/>
      <c r="AT709" s="220"/>
      <c r="BA709" s="5"/>
      <c r="BB709" s="5"/>
    </row>
    <row r="710">
      <c r="A710" s="220"/>
      <c r="H710" s="5"/>
      <c r="I710" s="5"/>
      <c r="P710" s="220"/>
      <c r="W710" s="5"/>
      <c r="X710" s="5"/>
      <c r="AE710" s="220"/>
      <c r="AL710" s="5"/>
      <c r="AM710" s="5"/>
      <c r="AT710" s="220"/>
      <c r="BA710" s="5"/>
      <c r="BB710" s="5"/>
    </row>
    <row r="711">
      <c r="A711" s="220"/>
      <c r="H711" s="5"/>
      <c r="I711" s="5"/>
      <c r="P711" s="220"/>
      <c r="W711" s="5"/>
      <c r="X711" s="5"/>
      <c r="AE711" s="220"/>
      <c r="AL711" s="5"/>
      <c r="AM711" s="5"/>
      <c r="AT711" s="220"/>
      <c r="BA711" s="5"/>
      <c r="BB711" s="5"/>
    </row>
    <row r="712">
      <c r="A712" s="220"/>
      <c r="H712" s="5"/>
      <c r="I712" s="5"/>
      <c r="P712" s="220"/>
      <c r="W712" s="5"/>
      <c r="X712" s="5"/>
      <c r="AE712" s="220"/>
      <c r="AL712" s="5"/>
      <c r="AM712" s="5"/>
      <c r="AT712" s="220"/>
      <c r="BA712" s="5"/>
      <c r="BB712" s="5"/>
    </row>
    <row r="713">
      <c r="A713" s="220"/>
      <c r="H713" s="5"/>
      <c r="I713" s="5"/>
      <c r="P713" s="220"/>
      <c r="W713" s="5"/>
      <c r="X713" s="5"/>
      <c r="AE713" s="220"/>
      <c r="AL713" s="5"/>
      <c r="AM713" s="5"/>
      <c r="AT713" s="220"/>
      <c r="BA713" s="5"/>
      <c r="BB713" s="5"/>
    </row>
    <row r="714">
      <c r="A714" s="220"/>
      <c r="H714" s="5"/>
      <c r="I714" s="5"/>
      <c r="P714" s="220"/>
      <c r="W714" s="5"/>
      <c r="X714" s="5"/>
      <c r="AE714" s="220"/>
      <c r="AL714" s="5"/>
      <c r="AM714" s="5"/>
      <c r="AT714" s="220"/>
      <c r="BA714" s="5"/>
      <c r="BB714" s="5"/>
    </row>
    <row r="715">
      <c r="A715" s="220"/>
      <c r="H715" s="5"/>
      <c r="I715" s="5"/>
      <c r="P715" s="220"/>
      <c r="W715" s="5"/>
      <c r="X715" s="5"/>
      <c r="AE715" s="220"/>
      <c r="AL715" s="5"/>
      <c r="AM715" s="5"/>
      <c r="AT715" s="220"/>
      <c r="BA715" s="5"/>
      <c r="BB715" s="5"/>
    </row>
    <row r="716">
      <c r="A716" s="220"/>
      <c r="H716" s="5"/>
      <c r="I716" s="5"/>
      <c r="P716" s="220"/>
      <c r="W716" s="5"/>
      <c r="X716" s="5"/>
      <c r="AE716" s="220"/>
      <c r="AL716" s="5"/>
      <c r="AM716" s="5"/>
      <c r="AT716" s="220"/>
      <c r="BA716" s="5"/>
      <c r="BB716" s="5"/>
    </row>
    <row r="717">
      <c r="A717" s="220"/>
      <c r="H717" s="5"/>
      <c r="I717" s="5"/>
      <c r="P717" s="220"/>
      <c r="W717" s="5"/>
      <c r="X717" s="5"/>
      <c r="AE717" s="220"/>
      <c r="AL717" s="5"/>
      <c r="AM717" s="5"/>
      <c r="AT717" s="220"/>
      <c r="BA717" s="5"/>
      <c r="BB717" s="5"/>
    </row>
    <row r="718">
      <c r="A718" s="220"/>
      <c r="H718" s="5"/>
      <c r="I718" s="5"/>
      <c r="P718" s="220"/>
      <c r="W718" s="5"/>
      <c r="X718" s="5"/>
      <c r="AE718" s="220"/>
      <c r="AL718" s="5"/>
      <c r="AM718" s="5"/>
      <c r="AT718" s="220"/>
      <c r="BA718" s="5"/>
      <c r="BB718" s="5"/>
    </row>
    <row r="719">
      <c r="A719" s="220"/>
      <c r="H719" s="5"/>
      <c r="I719" s="5"/>
      <c r="P719" s="220"/>
      <c r="W719" s="5"/>
      <c r="X719" s="5"/>
      <c r="AE719" s="220"/>
      <c r="AL719" s="5"/>
      <c r="AM719" s="5"/>
      <c r="AT719" s="220"/>
      <c r="BA719" s="5"/>
      <c r="BB719" s="5"/>
    </row>
    <row r="720">
      <c r="A720" s="220"/>
      <c r="H720" s="5"/>
      <c r="I720" s="5"/>
      <c r="P720" s="220"/>
      <c r="W720" s="5"/>
      <c r="X720" s="5"/>
      <c r="AE720" s="220"/>
      <c r="AL720" s="5"/>
      <c r="AM720" s="5"/>
      <c r="AT720" s="220"/>
      <c r="BA720" s="5"/>
      <c r="BB720" s="5"/>
    </row>
    <row r="721">
      <c r="A721" s="220"/>
      <c r="H721" s="5"/>
      <c r="I721" s="5"/>
      <c r="P721" s="220"/>
      <c r="W721" s="5"/>
      <c r="X721" s="5"/>
      <c r="AE721" s="220"/>
      <c r="AL721" s="5"/>
      <c r="AM721" s="5"/>
      <c r="AT721" s="220"/>
      <c r="BA721" s="5"/>
      <c r="BB721" s="5"/>
    </row>
    <row r="722">
      <c r="A722" s="220"/>
      <c r="H722" s="5"/>
      <c r="I722" s="5"/>
      <c r="P722" s="220"/>
      <c r="W722" s="5"/>
      <c r="X722" s="5"/>
      <c r="AE722" s="220"/>
      <c r="AL722" s="5"/>
      <c r="AM722" s="5"/>
      <c r="AT722" s="220"/>
      <c r="BA722" s="5"/>
      <c r="BB722" s="5"/>
    </row>
    <row r="723">
      <c r="A723" s="220"/>
      <c r="H723" s="5"/>
      <c r="I723" s="5"/>
      <c r="P723" s="220"/>
      <c r="W723" s="5"/>
      <c r="X723" s="5"/>
      <c r="AE723" s="220"/>
      <c r="AL723" s="5"/>
      <c r="AM723" s="5"/>
      <c r="AT723" s="220"/>
      <c r="BA723" s="5"/>
      <c r="BB723" s="5"/>
    </row>
    <row r="724">
      <c r="A724" s="220"/>
      <c r="H724" s="5"/>
      <c r="I724" s="5"/>
      <c r="P724" s="220"/>
      <c r="W724" s="5"/>
      <c r="X724" s="5"/>
      <c r="AE724" s="220"/>
      <c r="AL724" s="5"/>
      <c r="AM724" s="5"/>
      <c r="AT724" s="220"/>
      <c r="BA724" s="5"/>
      <c r="BB724" s="5"/>
    </row>
    <row r="725">
      <c r="A725" s="220"/>
      <c r="H725" s="5"/>
      <c r="I725" s="5"/>
      <c r="P725" s="220"/>
      <c r="W725" s="5"/>
      <c r="X725" s="5"/>
      <c r="AE725" s="220"/>
      <c r="AL725" s="5"/>
      <c r="AM725" s="5"/>
      <c r="AT725" s="220"/>
      <c r="BA725" s="5"/>
      <c r="BB725" s="5"/>
    </row>
    <row r="726">
      <c r="A726" s="220"/>
      <c r="H726" s="5"/>
      <c r="I726" s="5"/>
      <c r="P726" s="220"/>
      <c r="W726" s="5"/>
      <c r="X726" s="5"/>
      <c r="AE726" s="220"/>
      <c r="AL726" s="5"/>
      <c r="AM726" s="5"/>
      <c r="AT726" s="220"/>
      <c r="BA726" s="5"/>
      <c r="BB726" s="5"/>
    </row>
    <row r="727">
      <c r="A727" s="220"/>
      <c r="H727" s="5"/>
      <c r="I727" s="5"/>
      <c r="P727" s="220"/>
      <c r="W727" s="5"/>
      <c r="X727" s="5"/>
      <c r="AE727" s="220"/>
      <c r="AL727" s="5"/>
      <c r="AM727" s="5"/>
      <c r="AT727" s="220"/>
      <c r="BA727" s="5"/>
      <c r="BB727" s="5"/>
    </row>
    <row r="728">
      <c r="A728" s="220"/>
      <c r="H728" s="5"/>
      <c r="I728" s="5"/>
      <c r="P728" s="220"/>
      <c r="W728" s="5"/>
      <c r="X728" s="5"/>
      <c r="AE728" s="220"/>
      <c r="AL728" s="5"/>
      <c r="AM728" s="5"/>
      <c r="AT728" s="220"/>
      <c r="BA728" s="5"/>
      <c r="BB728" s="5"/>
    </row>
    <row r="729">
      <c r="A729" s="220"/>
      <c r="H729" s="5"/>
      <c r="I729" s="5"/>
      <c r="P729" s="220"/>
      <c r="W729" s="5"/>
      <c r="X729" s="5"/>
      <c r="AE729" s="220"/>
      <c r="AL729" s="5"/>
      <c r="AM729" s="5"/>
      <c r="AT729" s="220"/>
      <c r="BA729" s="5"/>
      <c r="BB729" s="5"/>
    </row>
    <row r="730">
      <c r="A730" s="220"/>
      <c r="H730" s="5"/>
      <c r="I730" s="5"/>
      <c r="P730" s="220"/>
      <c r="W730" s="5"/>
      <c r="X730" s="5"/>
      <c r="AE730" s="220"/>
      <c r="AL730" s="5"/>
      <c r="AM730" s="5"/>
      <c r="AT730" s="220"/>
      <c r="BA730" s="5"/>
      <c r="BB730" s="5"/>
    </row>
    <row r="731">
      <c r="A731" s="220"/>
      <c r="H731" s="5"/>
      <c r="I731" s="5"/>
      <c r="P731" s="220"/>
      <c r="W731" s="5"/>
      <c r="X731" s="5"/>
      <c r="AE731" s="220"/>
      <c r="AL731" s="5"/>
      <c r="AM731" s="5"/>
      <c r="AT731" s="220"/>
      <c r="BA731" s="5"/>
      <c r="BB731" s="5"/>
    </row>
    <row r="732">
      <c r="A732" s="220"/>
      <c r="H732" s="5"/>
      <c r="I732" s="5"/>
      <c r="P732" s="220"/>
      <c r="W732" s="5"/>
      <c r="X732" s="5"/>
      <c r="AE732" s="220"/>
      <c r="AL732" s="5"/>
      <c r="AM732" s="5"/>
      <c r="AT732" s="220"/>
      <c r="BA732" s="5"/>
      <c r="BB732" s="5"/>
    </row>
    <row r="733">
      <c r="A733" s="220"/>
      <c r="H733" s="5"/>
      <c r="I733" s="5"/>
      <c r="P733" s="220"/>
      <c r="W733" s="5"/>
      <c r="X733" s="5"/>
      <c r="AE733" s="220"/>
      <c r="AL733" s="5"/>
      <c r="AM733" s="5"/>
      <c r="AT733" s="220"/>
      <c r="BA733" s="5"/>
      <c r="BB733" s="5"/>
    </row>
    <row r="734">
      <c r="A734" s="220"/>
      <c r="H734" s="5"/>
      <c r="I734" s="5"/>
      <c r="P734" s="220"/>
      <c r="W734" s="5"/>
      <c r="X734" s="5"/>
      <c r="AE734" s="220"/>
      <c r="AL734" s="5"/>
      <c r="AM734" s="5"/>
      <c r="AT734" s="220"/>
      <c r="BA734" s="5"/>
      <c r="BB734" s="5"/>
    </row>
    <row r="735">
      <c r="A735" s="220"/>
      <c r="H735" s="5"/>
      <c r="I735" s="5"/>
      <c r="P735" s="220"/>
      <c r="W735" s="5"/>
      <c r="X735" s="5"/>
      <c r="AE735" s="220"/>
      <c r="AL735" s="5"/>
      <c r="AM735" s="5"/>
      <c r="AT735" s="220"/>
      <c r="BA735" s="5"/>
      <c r="BB735" s="5"/>
    </row>
    <row r="736">
      <c r="A736" s="220"/>
      <c r="H736" s="5"/>
      <c r="I736" s="5"/>
      <c r="P736" s="220"/>
      <c r="W736" s="5"/>
      <c r="X736" s="5"/>
      <c r="AE736" s="220"/>
      <c r="AL736" s="5"/>
      <c r="AM736" s="5"/>
      <c r="AT736" s="220"/>
      <c r="BA736" s="5"/>
      <c r="BB736" s="5"/>
    </row>
    <row r="737">
      <c r="A737" s="220"/>
      <c r="H737" s="5"/>
      <c r="I737" s="5"/>
      <c r="P737" s="220"/>
      <c r="W737" s="5"/>
      <c r="X737" s="5"/>
      <c r="AE737" s="220"/>
      <c r="AL737" s="5"/>
      <c r="AM737" s="5"/>
      <c r="AT737" s="220"/>
      <c r="BA737" s="5"/>
      <c r="BB737" s="5"/>
    </row>
    <row r="738">
      <c r="A738" s="220"/>
      <c r="H738" s="5"/>
      <c r="I738" s="5"/>
      <c r="P738" s="220"/>
      <c r="W738" s="5"/>
      <c r="X738" s="5"/>
      <c r="AE738" s="220"/>
      <c r="AL738" s="5"/>
      <c r="AM738" s="5"/>
      <c r="AT738" s="220"/>
      <c r="BA738" s="5"/>
      <c r="BB738" s="5"/>
    </row>
    <row r="739">
      <c r="A739" s="220"/>
      <c r="H739" s="5"/>
      <c r="I739" s="5"/>
      <c r="P739" s="220"/>
      <c r="W739" s="5"/>
      <c r="X739" s="5"/>
      <c r="AE739" s="220"/>
      <c r="AL739" s="5"/>
      <c r="AM739" s="5"/>
      <c r="AT739" s="220"/>
      <c r="BA739" s="5"/>
      <c r="BB739" s="5"/>
    </row>
    <row r="740">
      <c r="A740" s="220"/>
      <c r="H740" s="5"/>
      <c r="I740" s="5"/>
      <c r="P740" s="220"/>
      <c r="W740" s="5"/>
      <c r="X740" s="5"/>
      <c r="AE740" s="220"/>
      <c r="AL740" s="5"/>
      <c r="AM740" s="5"/>
      <c r="AT740" s="220"/>
      <c r="BA740" s="5"/>
      <c r="BB740" s="5"/>
    </row>
    <row r="741">
      <c r="A741" s="220"/>
      <c r="H741" s="5"/>
      <c r="I741" s="5"/>
      <c r="P741" s="220"/>
      <c r="W741" s="5"/>
      <c r="X741" s="5"/>
      <c r="AE741" s="220"/>
      <c r="AL741" s="5"/>
      <c r="AM741" s="5"/>
      <c r="AT741" s="220"/>
      <c r="BA741" s="5"/>
      <c r="BB741" s="5"/>
    </row>
    <row r="742">
      <c r="A742" s="220"/>
      <c r="H742" s="5"/>
      <c r="I742" s="5"/>
      <c r="P742" s="220"/>
      <c r="W742" s="5"/>
      <c r="X742" s="5"/>
      <c r="AE742" s="220"/>
      <c r="AL742" s="5"/>
      <c r="AM742" s="5"/>
      <c r="AT742" s="220"/>
      <c r="BA742" s="5"/>
      <c r="BB742" s="5"/>
    </row>
    <row r="743">
      <c r="A743" s="220"/>
      <c r="H743" s="5"/>
      <c r="I743" s="5"/>
      <c r="P743" s="220"/>
      <c r="W743" s="5"/>
      <c r="X743" s="5"/>
      <c r="AE743" s="220"/>
      <c r="AL743" s="5"/>
      <c r="AM743" s="5"/>
      <c r="AT743" s="220"/>
      <c r="BA743" s="5"/>
      <c r="BB743" s="5"/>
    </row>
    <row r="744">
      <c r="A744" s="220"/>
      <c r="H744" s="5"/>
      <c r="I744" s="5"/>
      <c r="P744" s="220"/>
      <c r="W744" s="5"/>
      <c r="X744" s="5"/>
      <c r="AE744" s="220"/>
      <c r="AL744" s="5"/>
      <c r="AM744" s="5"/>
      <c r="AT744" s="220"/>
      <c r="BA744" s="5"/>
      <c r="BB744" s="5"/>
    </row>
    <row r="745">
      <c r="A745" s="220"/>
      <c r="H745" s="5"/>
      <c r="I745" s="5"/>
      <c r="P745" s="220"/>
      <c r="W745" s="5"/>
      <c r="X745" s="5"/>
      <c r="AE745" s="220"/>
      <c r="AL745" s="5"/>
      <c r="AM745" s="5"/>
      <c r="AT745" s="220"/>
      <c r="BA745" s="5"/>
      <c r="BB745" s="5"/>
    </row>
    <row r="746">
      <c r="A746" s="220"/>
      <c r="H746" s="5"/>
      <c r="I746" s="5"/>
      <c r="P746" s="220"/>
      <c r="W746" s="5"/>
      <c r="X746" s="5"/>
      <c r="AE746" s="220"/>
      <c r="AL746" s="5"/>
      <c r="AM746" s="5"/>
      <c r="AT746" s="220"/>
      <c r="BA746" s="5"/>
      <c r="BB746" s="5"/>
    </row>
    <row r="747">
      <c r="A747" s="220"/>
      <c r="H747" s="5"/>
      <c r="I747" s="5"/>
      <c r="P747" s="220"/>
      <c r="W747" s="5"/>
      <c r="X747" s="5"/>
      <c r="AE747" s="220"/>
      <c r="AL747" s="5"/>
      <c r="AM747" s="5"/>
      <c r="AT747" s="220"/>
      <c r="BA747" s="5"/>
      <c r="BB747" s="5"/>
    </row>
    <row r="748">
      <c r="A748" s="220"/>
      <c r="H748" s="5"/>
      <c r="I748" s="5"/>
      <c r="P748" s="220"/>
      <c r="W748" s="5"/>
      <c r="X748" s="5"/>
      <c r="AE748" s="220"/>
      <c r="AL748" s="5"/>
      <c r="AM748" s="5"/>
      <c r="AT748" s="220"/>
      <c r="BA748" s="5"/>
      <c r="BB748" s="5"/>
    </row>
    <row r="749">
      <c r="A749" s="220"/>
      <c r="H749" s="5"/>
      <c r="I749" s="5"/>
      <c r="P749" s="220"/>
      <c r="W749" s="5"/>
      <c r="X749" s="5"/>
      <c r="AE749" s="220"/>
      <c r="AL749" s="5"/>
      <c r="AM749" s="5"/>
      <c r="AT749" s="220"/>
      <c r="BA749" s="5"/>
      <c r="BB749" s="5"/>
    </row>
    <row r="750">
      <c r="A750" s="220"/>
      <c r="H750" s="5"/>
      <c r="I750" s="5"/>
      <c r="P750" s="220"/>
      <c r="W750" s="5"/>
      <c r="X750" s="5"/>
      <c r="AE750" s="220"/>
      <c r="AL750" s="5"/>
      <c r="AM750" s="5"/>
      <c r="AT750" s="220"/>
      <c r="BA750" s="5"/>
      <c r="BB750" s="5"/>
    </row>
    <row r="751">
      <c r="A751" s="220"/>
      <c r="H751" s="5"/>
      <c r="I751" s="5"/>
      <c r="P751" s="220"/>
      <c r="W751" s="5"/>
      <c r="X751" s="5"/>
      <c r="AE751" s="220"/>
      <c r="AL751" s="5"/>
      <c r="AM751" s="5"/>
      <c r="AT751" s="220"/>
      <c r="BA751" s="5"/>
      <c r="BB751" s="5"/>
    </row>
    <row r="752">
      <c r="A752" s="220"/>
      <c r="H752" s="5"/>
      <c r="I752" s="5"/>
      <c r="P752" s="220"/>
      <c r="W752" s="5"/>
      <c r="X752" s="5"/>
      <c r="AE752" s="220"/>
      <c r="AL752" s="5"/>
      <c r="AM752" s="5"/>
      <c r="AT752" s="220"/>
      <c r="BA752" s="5"/>
      <c r="BB752" s="5"/>
    </row>
    <row r="753">
      <c r="A753" s="220"/>
      <c r="H753" s="5"/>
      <c r="I753" s="5"/>
      <c r="P753" s="220"/>
      <c r="W753" s="5"/>
      <c r="X753" s="5"/>
      <c r="AE753" s="220"/>
      <c r="AL753" s="5"/>
      <c r="AM753" s="5"/>
      <c r="AT753" s="220"/>
      <c r="BA753" s="5"/>
      <c r="BB753" s="5"/>
    </row>
    <row r="754">
      <c r="A754" s="220"/>
      <c r="H754" s="5"/>
      <c r="I754" s="5"/>
      <c r="P754" s="220"/>
      <c r="W754" s="5"/>
      <c r="X754" s="5"/>
      <c r="AE754" s="220"/>
      <c r="AL754" s="5"/>
      <c r="AM754" s="5"/>
      <c r="AT754" s="220"/>
      <c r="BA754" s="5"/>
      <c r="BB754" s="5"/>
    </row>
    <row r="755">
      <c r="A755" s="220"/>
      <c r="H755" s="5"/>
      <c r="I755" s="5"/>
      <c r="P755" s="220"/>
      <c r="W755" s="5"/>
      <c r="X755" s="5"/>
      <c r="AE755" s="220"/>
      <c r="AL755" s="5"/>
      <c r="AM755" s="5"/>
      <c r="AT755" s="220"/>
      <c r="BA755" s="5"/>
      <c r="BB755" s="5"/>
    </row>
    <row r="756">
      <c r="A756" s="220"/>
      <c r="H756" s="5"/>
      <c r="I756" s="5"/>
      <c r="P756" s="220"/>
      <c r="W756" s="5"/>
      <c r="X756" s="5"/>
      <c r="AE756" s="220"/>
      <c r="AL756" s="5"/>
      <c r="AM756" s="5"/>
      <c r="AT756" s="220"/>
      <c r="BA756" s="5"/>
      <c r="BB756" s="5"/>
    </row>
    <row r="757">
      <c r="A757" s="220"/>
      <c r="H757" s="5"/>
      <c r="I757" s="5"/>
      <c r="P757" s="220"/>
      <c r="W757" s="5"/>
      <c r="X757" s="5"/>
      <c r="AE757" s="220"/>
      <c r="AL757" s="5"/>
      <c r="AM757" s="5"/>
      <c r="AT757" s="220"/>
      <c r="BA757" s="5"/>
      <c r="BB757" s="5"/>
    </row>
    <row r="758">
      <c r="A758" s="220"/>
      <c r="H758" s="5"/>
      <c r="I758" s="5"/>
      <c r="P758" s="220"/>
      <c r="W758" s="5"/>
      <c r="X758" s="5"/>
      <c r="AE758" s="220"/>
      <c r="AL758" s="5"/>
      <c r="AM758" s="5"/>
      <c r="AT758" s="220"/>
      <c r="BA758" s="5"/>
      <c r="BB758" s="5"/>
    </row>
    <row r="759">
      <c r="A759" s="220"/>
      <c r="H759" s="5"/>
      <c r="I759" s="5"/>
      <c r="P759" s="220"/>
      <c r="W759" s="5"/>
      <c r="X759" s="5"/>
      <c r="AE759" s="220"/>
      <c r="AL759" s="5"/>
      <c r="AM759" s="5"/>
      <c r="AT759" s="220"/>
      <c r="BA759" s="5"/>
      <c r="BB759" s="5"/>
    </row>
    <row r="760">
      <c r="A760" s="220"/>
      <c r="H760" s="5"/>
      <c r="I760" s="5"/>
      <c r="P760" s="220"/>
      <c r="W760" s="5"/>
      <c r="X760" s="5"/>
      <c r="AE760" s="220"/>
      <c r="AL760" s="5"/>
      <c r="AM760" s="5"/>
      <c r="AT760" s="220"/>
      <c r="BA760" s="5"/>
      <c r="BB760" s="5"/>
    </row>
    <row r="761">
      <c r="A761" s="220"/>
      <c r="H761" s="5"/>
      <c r="I761" s="5"/>
      <c r="P761" s="220"/>
      <c r="W761" s="5"/>
      <c r="X761" s="5"/>
      <c r="AE761" s="220"/>
      <c r="AL761" s="5"/>
      <c r="AM761" s="5"/>
      <c r="AT761" s="220"/>
      <c r="BA761" s="5"/>
      <c r="BB761" s="5"/>
    </row>
    <row r="762">
      <c r="A762" s="220"/>
      <c r="H762" s="5"/>
      <c r="I762" s="5"/>
      <c r="P762" s="220"/>
      <c r="W762" s="5"/>
      <c r="X762" s="5"/>
      <c r="AE762" s="220"/>
      <c r="AL762" s="5"/>
      <c r="AM762" s="5"/>
      <c r="AT762" s="220"/>
      <c r="BA762" s="5"/>
      <c r="BB762" s="5"/>
    </row>
    <row r="763">
      <c r="A763" s="220"/>
      <c r="H763" s="5"/>
      <c r="I763" s="5"/>
      <c r="P763" s="220"/>
      <c r="W763" s="5"/>
      <c r="X763" s="5"/>
      <c r="AE763" s="220"/>
      <c r="AL763" s="5"/>
      <c r="AM763" s="5"/>
      <c r="AT763" s="220"/>
      <c r="BA763" s="5"/>
      <c r="BB763" s="5"/>
    </row>
    <row r="764">
      <c r="A764" s="220"/>
      <c r="H764" s="5"/>
      <c r="I764" s="5"/>
      <c r="P764" s="220"/>
      <c r="W764" s="5"/>
      <c r="X764" s="5"/>
      <c r="AE764" s="220"/>
      <c r="AL764" s="5"/>
      <c r="AM764" s="5"/>
      <c r="AT764" s="220"/>
      <c r="BA764" s="5"/>
      <c r="BB764" s="5"/>
    </row>
    <row r="765">
      <c r="A765" s="220"/>
      <c r="H765" s="5"/>
      <c r="I765" s="5"/>
      <c r="P765" s="220"/>
      <c r="W765" s="5"/>
      <c r="X765" s="5"/>
      <c r="AE765" s="220"/>
      <c r="AL765" s="5"/>
      <c r="AM765" s="5"/>
      <c r="AT765" s="220"/>
      <c r="BA765" s="5"/>
      <c r="BB765" s="5"/>
    </row>
    <row r="766">
      <c r="A766" s="220"/>
      <c r="H766" s="5"/>
      <c r="I766" s="5"/>
      <c r="P766" s="220"/>
      <c r="W766" s="5"/>
      <c r="X766" s="5"/>
      <c r="AE766" s="220"/>
      <c r="AL766" s="5"/>
      <c r="AM766" s="5"/>
      <c r="AT766" s="220"/>
      <c r="BA766" s="5"/>
      <c r="BB766" s="5"/>
    </row>
    <row r="767">
      <c r="A767" s="220"/>
      <c r="H767" s="5"/>
      <c r="I767" s="5"/>
      <c r="P767" s="220"/>
      <c r="W767" s="5"/>
      <c r="X767" s="5"/>
      <c r="AE767" s="220"/>
      <c r="AL767" s="5"/>
      <c r="AM767" s="5"/>
      <c r="AT767" s="220"/>
      <c r="BA767" s="5"/>
      <c r="BB767" s="5"/>
    </row>
    <row r="768">
      <c r="A768" s="220"/>
      <c r="H768" s="5"/>
      <c r="I768" s="5"/>
      <c r="P768" s="220"/>
      <c r="W768" s="5"/>
      <c r="X768" s="5"/>
      <c r="AE768" s="220"/>
      <c r="AL768" s="5"/>
      <c r="AM768" s="5"/>
      <c r="AT768" s="220"/>
      <c r="BA768" s="5"/>
      <c r="BB768" s="5"/>
    </row>
    <row r="769">
      <c r="A769" s="220"/>
      <c r="H769" s="5"/>
      <c r="I769" s="5"/>
      <c r="P769" s="220"/>
      <c r="W769" s="5"/>
      <c r="X769" s="5"/>
      <c r="AE769" s="220"/>
      <c r="AL769" s="5"/>
      <c r="AM769" s="5"/>
      <c r="AT769" s="220"/>
      <c r="BA769" s="5"/>
      <c r="BB769" s="5"/>
    </row>
    <row r="770">
      <c r="A770" s="220"/>
      <c r="H770" s="5"/>
      <c r="I770" s="5"/>
      <c r="P770" s="220"/>
      <c r="W770" s="5"/>
      <c r="X770" s="5"/>
      <c r="AE770" s="220"/>
      <c r="AL770" s="5"/>
      <c r="AM770" s="5"/>
      <c r="AT770" s="220"/>
      <c r="BA770" s="5"/>
      <c r="BB770" s="5"/>
    </row>
    <row r="771">
      <c r="A771" s="220"/>
      <c r="H771" s="5"/>
      <c r="I771" s="5"/>
      <c r="P771" s="220"/>
      <c r="W771" s="5"/>
      <c r="X771" s="5"/>
      <c r="AE771" s="220"/>
      <c r="AL771" s="5"/>
      <c r="AM771" s="5"/>
      <c r="AT771" s="220"/>
      <c r="BA771" s="5"/>
      <c r="BB771" s="5"/>
    </row>
    <row r="772">
      <c r="A772" s="220"/>
      <c r="H772" s="5"/>
      <c r="I772" s="5"/>
      <c r="P772" s="220"/>
      <c r="W772" s="5"/>
      <c r="X772" s="5"/>
      <c r="AE772" s="220"/>
      <c r="AL772" s="5"/>
      <c r="AM772" s="5"/>
      <c r="AT772" s="220"/>
      <c r="BA772" s="5"/>
      <c r="BB772" s="5"/>
    </row>
    <row r="773">
      <c r="A773" s="220"/>
      <c r="H773" s="5"/>
      <c r="I773" s="5"/>
      <c r="P773" s="220"/>
      <c r="W773" s="5"/>
      <c r="X773" s="5"/>
      <c r="AE773" s="220"/>
      <c r="AL773" s="5"/>
      <c r="AM773" s="5"/>
      <c r="AT773" s="220"/>
      <c r="BA773" s="5"/>
      <c r="BB773" s="5"/>
    </row>
    <row r="774">
      <c r="A774" s="220"/>
      <c r="H774" s="5"/>
      <c r="I774" s="5"/>
      <c r="P774" s="220"/>
      <c r="W774" s="5"/>
      <c r="X774" s="5"/>
      <c r="AE774" s="220"/>
      <c r="AL774" s="5"/>
      <c r="AM774" s="5"/>
      <c r="AT774" s="220"/>
      <c r="BA774" s="5"/>
      <c r="BB774" s="5"/>
    </row>
    <row r="775">
      <c r="A775" s="220"/>
      <c r="H775" s="5"/>
      <c r="I775" s="5"/>
      <c r="P775" s="220"/>
      <c r="W775" s="5"/>
      <c r="X775" s="5"/>
      <c r="AE775" s="220"/>
      <c r="AL775" s="5"/>
      <c r="AM775" s="5"/>
      <c r="AT775" s="220"/>
      <c r="BA775" s="5"/>
      <c r="BB775" s="5"/>
    </row>
    <row r="776">
      <c r="A776" s="220"/>
      <c r="H776" s="5"/>
      <c r="I776" s="5"/>
      <c r="P776" s="220"/>
      <c r="W776" s="5"/>
      <c r="X776" s="5"/>
      <c r="AE776" s="220"/>
      <c r="AL776" s="5"/>
      <c r="AM776" s="5"/>
      <c r="AT776" s="220"/>
      <c r="BA776" s="5"/>
      <c r="BB776" s="5"/>
    </row>
    <row r="777">
      <c r="A777" s="220"/>
      <c r="H777" s="5"/>
      <c r="I777" s="5"/>
      <c r="P777" s="220"/>
      <c r="W777" s="5"/>
      <c r="X777" s="5"/>
      <c r="AE777" s="220"/>
      <c r="AL777" s="5"/>
      <c r="AM777" s="5"/>
      <c r="AT777" s="220"/>
      <c r="BA777" s="5"/>
      <c r="BB777" s="5"/>
    </row>
    <row r="778">
      <c r="A778" s="220"/>
      <c r="H778" s="5"/>
      <c r="I778" s="5"/>
      <c r="P778" s="220"/>
      <c r="W778" s="5"/>
      <c r="X778" s="5"/>
      <c r="AE778" s="220"/>
      <c r="AL778" s="5"/>
      <c r="AM778" s="5"/>
      <c r="AT778" s="220"/>
      <c r="BA778" s="5"/>
      <c r="BB778" s="5"/>
    </row>
    <row r="779">
      <c r="A779" s="220"/>
      <c r="H779" s="5"/>
      <c r="I779" s="5"/>
      <c r="P779" s="220"/>
      <c r="W779" s="5"/>
      <c r="X779" s="5"/>
      <c r="AE779" s="220"/>
      <c r="AL779" s="5"/>
      <c r="AM779" s="5"/>
      <c r="AT779" s="220"/>
      <c r="BA779" s="5"/>
      <c r="BB779" s="5"/>
    </row>
    <row r="780">
      <c r="A780" s="220"/>
      <c r="H780" s="5"/>
      <c r="I780" s="5"/>
      <c r="P780" s="220"/>
      <c r="W780" s="5"/>
      <c r="X780" s="5"/>
      <c r="AE780" s="220"/>
      <c r="AL780" s="5"/>
      <c r="AM780" s="5"/>
      <c r="AT780" s="220"/>
      <c r="BA780" s="5"/>
      <c r="BB780" s="5"/>
    </row>
    <row r="781">
      <c r="A781" s="220"/>
      <c r="H781" s="5"/>
      <c r="I781" s="5"/>
      <c r="P781" s="220"/>
      <c r="W781" s="5"/>
      <c r="X781" s="5"/>
      <c r="AE781" s="220"/>
      <c r="AL781" s="5"/>
      <c r="AM781" s="5"/>
      <c r="AT781" s="220"/>
      <c r="BA781" s="5"/>
      <c r="BB781" s="5"/>
    </row>
    <row r="782">
      <c r="A782" s="220"/>
      <c r="H782" s="5"/>
      <c r="I782" s="5"/>
      <c r="P782" s="220"/>
      <c r="W782" s="5"/>
      <c r="X782" s="5"/>
      <c r="AE782" s="220"/>
      <c r="AL782" s="5"/>
      <c r="AM782" s="5"/>
      <c r="AT782" s="220"/>
      <c r="BA782" s="5"/>
      <c r="BB782" s="5"/>
    </row>
    <row r="783">
      <c r="A783" s="220"/>
      <c r="H783" s="5"/>
      <c r="I783" s="5"/>
      <c r="P783" s="220"/>
      <c r="W783" s="5"/>
      <c r="X783" s="5"/>
      <c r="AE783" s="220"/>
      <c r="AL783" s="5"/>
      <c r="AM783" s="5"/>
      <c r="AT783" s="220"/>
      <c r="BA783" s="5"/>
      <c r="BB783" s="5"/>
    </row>
    <row r="784">
      <c r="A784" s="220"/>
      <c r="H784" s="5"/>
      <c r="I784" s="5"/>
      <c r="P784" s="220"/>
      <c r="W784" s="5"/>
      <c r="X784" s="5"/>
      <c r="AE784" s="220"/>
      <c r="AL784" s="5"/>
      <c r="AM784" s="5"/>
      <c r="AT784" s="220"/>
      <c r="BA784" s="5"/>
      <c r="BB784" s="5"/>
    </row>
    <row r="785">
      <c r="A785" s="220"/>
      <c r="H785" s="5"/>
      <c r="I785" s="5"/>
      <c r="P785" s="220"/>
      <c r="W785" s="5"/>
      <c r="X785" s="5"/>
      <c r="AE785" s="220"/>
      <c r="AL785" s="5"/>
      <c r="AM785" s="5"/>
      <c r="AT785" s="220"/>
      <c r="BA785" s="5"/>
      <c r="BB785" s="5"/>
    </row>
    <row r="786">
      <c r="A786" s="220"/>
      <c r="H786" s="5"/>
      <c r="I786" s="5"/>
      <c r="P786" s="220"/>
      <c r="W786" s="5"/>
      <c r="X786" s="5"/>
      <c r="AE786" s="220"/>
      <c r="AL786" s="5"/>
      <c r="AM786" s="5"/>
      <c r="AT786" s="220"/>
      <c r="BA786" s="5"/>
      <c r="BB786" s="5"/>
    </row>
    <row r="787">
      <c r="A787" s="220"/>
      <c r="H787" s="5"/>
      <c r="I787" s="5"/>
      <c r="P787" s="220"/>
      <c r="W787" s="5"/>
      <c r="X787" s="5"/>
      <c r="AE787" s="220"/>
      <c r="AL787" s="5"/>
      <c r="AM787" s="5"/>
      <c r="AT787" s="220"/>
      <c r="BA787" s="5"/>
      <c r="BB787" s="5"/>
    </row>
    <row r="788">
      <c r="A788" s="220"/>
      <c r="H788" s="5"/>
      <c r="I788" s="5"/>
      <c r="P788" s="220"/>
      <c r="W788" s="5"/>
      <c r="X788" s="5"/>
      <c r="AE788" s="220"/>
      <c r="AL788" s="5"/>
      <c r="AM788" s="5"/>
      <c r="AT788" s="220"/>
      <c r="BA788" s="5"/>
      <c r="BB788" s="5"/>
    </row>
    <row r="789">
      <c r="A789" s="220"/>
      <c r="H789" s="5"/>
      <c r="I789" s="5"/>
      <c r="P789" s="220"/>
      <c r="W789" s="5"/>
      <c r="X789" s="5"/>
      <c r="AE789" s="220"/>
      <c r="AL789" s="5"/>
      <c r="AM789" s="5"/>
      <c r="AT789" s="220"/>
      <c r="BA789" s="5"/>
      <c r="BB789" s="5"/>
    </row>
    <row r="790">
      <c r="A790" s="220"/>
      <c r="H790" s="5"/>
      <c r="I790" s="5"/>
      <c r="P790" s="220"/>
      <c r="W790" s="5"/>
      <c r="X790" s="5"/>
      <c r="AE790" s="220"/>
      <c r="AL790" s="5"/>
      <c r="AM790" s="5"/>
      <c r="AT790" s="220"/>
      <c r="BA790" s="5"/>
      <c r="BB790" s="5"/>
    </row>
    <row r="791">
      <c r="A791" s="220"/>
      <c r="H791" s="5"/>
      <c r="I791" s="5"/>
      <c r="P791" s="220"/>
      <c r="W791" s="5"/>
      <c r="X791" s="5"/>
      <c r="AE791" s="220"/>
      <c r="AL791" s="5"/>
      <c r="AM791" s="5"/>
      <c r="AT791" s="220"/>
      <c r="BA791" s="5"/>
      <c r="BB791" s="5"/>
    </row>
    <row r="792">
      <c r="A792" s="220"/>
      <c r="H792" s="5"/>
      <c r="I792" s="5"/>
      <c r="P792" s="220"/>
      <c r="W792" s="5"/>
      <c r="X792" s="5"/>
      <c r="AE792" s="220"/>
      <c r="AL792" s="5"/>
      <c r="AM792" s="5"/>
      <c r="AT792" s="220"/>
      <c r="BA792" s="5"/>
      <c r="BB792" s="5"/>
    </row>
    <row r="793">
      <c r="A793" s="220"/>
      <c r="H793" s="5"/>
      <c r="I793" s="5"/>
      <c r="P793" s="220"/>
      <c r="W793" s="5"/>
      <c r="X793" s="5"/>
      <c r="AE793" s="220"/>
      <c r="AL793" s="5"/>
      <c r="AM793" s="5"/>
      <c r="AT793" s="220"/>
      <c r="BA793" s="5"/>
      <c r="BB793" s="5"/>
    </row>
    <row r="794">
      <c r="A794" s="220"/>
      <c r="H794" s="5"/>
      <c r="I794" s="5"/>
      <c r="P794" s="220"/>
      <c r="W794" s="5"/>
      <c r="X794" s="5"/>
      <c r="AE794" s="220"/>
      <c r="AL794" s="5"/>
      <c r="AM794" s="5"/>
      <c r="AT794" s="220"/>
      <c r="BA794" s="5"/>
      <c r="BB794" s="5"/>
    </row>
    <row r="795">
      <c r="A795" s="220"/>
      <c r="H795" s="5"/>
      <c r="I795" s="5"/>
      <c r="P795" s="220"/>
      <c r="W795" s="5"/>
      <c r="X795" s="5"/>
      <c r="AE795" s="220"/>
      <c r="AL795" s="5"/>
      <c r="AM795" s="5"/>
      <c r="AT795" s="220"/>
      <c r="BA795" s="5"/>
      <c r="BB795" s="5"/>
    </row>
    <row r="796">
      <c r="A796" s="220"/>
      <c r="H796" s="5"/>
      <c r="I796" s="5"/>
      <c r="P796" s="220"/>
      <c r="W796" s="5"/>
      <c r="X796" s="5"/>
      <c r="AE796" s="220"/>
      <c r="AL796" s="5"/>
      <c r="AM796" s="5"/>
      <c r="AT796" s="220"/>
      <c r="BA796" s="5"/>
      <c r="BB796" s="5"/>
    </row>
    <row r="797">
      <c r="A797" s="220"/>
      <c r="H797" s="5"/>
      <c r="I797" s="5"/>
      <c r="P797" s="220"/>
      <c r="W797" s="5"/>
      <c r="X797" s="5"/>
      <c r="AE797" s="220"/>
      <c r="AL797" s="5"/>
      <c r="AM797" s="5"/>
      <c r="AT797" s="220"/>
      <c r="BA797" s="5"/>
      <c r="BB797" s="5"/>
    </row>
    <row r="798">
      <c r="A798" s="220"/>
      <c r="H798" s="5"/>
      <c r="I798" s="5"/>
      <c r="P798" s="220"/>
      <c r="W798" s="5"/>
      <c r="X798" s="5"/>
      <c r="AE798" s="220"/>
      <c r="AL798" s="5"/>
      <c r="AM798" s="5"/>
      <c r="AT798" s="220"/>
      <c r="BA798" s="5"/>
      <c r="BB798" s="5"/>
    </row>
    <row r="799">
      <c r="A799" s="220"/>
      <c r="H799" s="5"/>
      <c r="I799" s="5"/>
      <c r="P799" s="220"/>
      <c r="W799" s="5"/>
      <c r="X799" s="5"/>
      <c r="AE799" s="220"/>
      <c r="AL799" s="5"/>
      <c r="AM799" s="5"/>
      <c r="AT799" s="220"/>
      <c r="BA799" s="5"/>
      <c r="BB799" s="5"/>
    </row>
    <row r="800">
      <c r="A800" s="220"/>
      <c r="H800" s="5"/>
      <c r="I800" s="5"/>
      <c r="P800" s="220"/>
      <c r="W800" s="5"/>
      <c r="X800" s="5"/>
      <c r="AE800" s="220"/>
      <c r="AL800" s="5"/>
      <c r="AM800" s="5"/>
      <c r="AT800" s="220"/>
      <c r="BA800" s="5"/>
      <c r="BB800" s="5"/>
    </row>
    <row r="801">
      <c r="A801" s="220"/>
      <c r="H801" s="5"/>
      <c r="I801" s="5"/>
      <c r="P801" s="220"/>
      <c r="W801" s="5"/>
      <c r="X801" s="5"/>
      <c r="AE801" s="220"/>
      <c r="AL801" s="5"/>
      <c r="AM801" s="5"/>
      <c r="AT801" s="220"/>
      <c r="BA801" s="5"/>
      <c r="BB801" s="5"/>
    </row>
    <row r="802">
      <c r="A802" s="220"/>
      <c r="H802" s="5"/>
      <c r="I802" s="5"/>
      <c r="P802" s="220"/>
      <c r="W802" s="5"/>
      <c r="X802" s="5"/>
      <c r="AE802" s="220"/>
      <c r="AL802" s="5"/>
      <c r="AM802" s="5"/>
      <c r="AT802" s="220"/>
      <c r="BA802" s="5"/>
      <c r="BB802" s="5"/>
    </row>
    <row r="803">
      <c r="A803" s="220"/>
      <c r="H803" s="5"/>
      <c r="I803" s="5"/>
      <c r="P803" s="220"/>
      <c r="W803" s="5"/>
      <c r="X803" s="5"/>
      <c r="AE803" s="220"/>
      <c r="AL803" s="5"/>
      <c r="AM803" s="5"/>
      <c r="AT803" s="220"/>
      <c r="BA803" s="5"/>
      <c r="BB803" s="5"/>
    </row>
    <row r="804">
      <c r="A804" s="220"/>
      <c r="H804" s="5"/>
      <c r="I804" s="5"/>
      <c r="P804" s="220"/>
      <c r="W804" s="5"/>
      <c r="X804" s="5"/>
      <c r="AE804" s="220"/>
      <c r="AL804" s="5"/>
      <c r="AM804" s="5"/>
      <c r="AT804" s="220"/>
      <c r="BA804" s="5"/>
      <c r="BB804" s="5"/>
    </row>
    <row r="805">
      <c r="A805" s="220"/>
      <c r="H805" s="5"/>
      <c r="I805" s="5"/>
      <c r="P805" s="220"/>
      <c r="W805" s="5"/>
      <c r="X805" s="5"/>
      <c r="AE805" s="220"/>
      <c r="AL805" s="5"/>
      <c r="AM805" s="5"/>
      <c r="AT805" s="220"/>
      <c r="BA805" s="5"/>
      <c r="BB805" s="5"/>
    </row>
    <row r="806">
      <c r="A806" s="220"/>
      <c r="H806" s="5"/>
      <c r="I806" s="5"/>
      <c r="P806" s="220"/>
      <c r="W806" s="5"/>
      <c r="X806" s="5"/>
      <c r="AE806" s="220"/>
      <c r="AL806" s="5"/>
      <c r="AM806" s="5"/>
      <c r="AT806" s="220"/>
      <c r="BA806" s="5"/>
      <c r="BB806" s="5"/>
    </row>
    <row r="807">
      <c r="A807" s="220"/>
      <c r="H807" s="5"/>
      <c r="I807" s="5"/>
      <c r="P807" s="220"/>
      <c r="W807" s="5"/>
      <c r="X807" s="5"/>
      <c r="AE807" s="220"/>
      <c r="AL807" s="5"/>
      <c r="AM807" s="5"/>
      <c r="AT807" s="220"/>
      <c r="BA807" s="5"/>
      <c r="BB807" s="5"/>
    </row>
    <row r="808">
      <c r="A808" s="220"/>
      <c r="H808" s="5"/>
      <c r="I808" s="5"/>
      <c r="P808" s="220"/>
      <c r="W808" s="5"/>
      <c r="X808" s="5"/>
      <c r="AE808" s="220"/>
      <c r="AL808" s="5"/>
      <c r="AM808" s="5"/>
      <c r="AT808" s="220"/>
      <c r="BA808" s="5"/>
      <c r="BB808" s="5"/>
    </row>
    <row r="809">
      <c r="A809" s="220"/>
      <c r="H809" s="5"/>
      <c r="I809" s="5"/>
      <c r="P809" s="220"/>
      <c r="W809" s="5"/>
      <c r="X809" s="5"/>
      <c r="AE809" s="220"/>
      <c r="AL809" s="5"/>
      <c r="AM809" s="5"/>
      <c r="AT809" s="220"/>
      <c r="BA809" s="5"/>
      <c r="BB809" s="5"/>
    </row>
    <row r="810">
      <c r="A810" s="220"/>
      <c r="H810" s="5"/>
      <c r="I810" s="5"/>
      <c r="P810" s="220"/>
      <c r="W810" s="5"/>
      <c r="X810" s="5"/>
      <c r="AE810" s="220"/>
      <c r="AL810" s="5"/>
      <c r="AM810" s="5"/>
      <c r="AT810" s="220"/>
      <c r="BA810" s="5"/>
      <c r="BB810" s="5"/>
    </row>
    <row r="811">
      <c r="A811" s="220"/>
      <c r="H811" s="5"/>
      <c r="I811" s="5"/>
      <c r="P811" s="220"/>
      <c r="W811" s="5"/>
      <c r="X811" s="5"/>
      <c r="AE811" s="220"/>
      <c r="AL811" s="5"/>
      <c r="AM811" s="5"/>
      <c r="AT811" s="220"/>
      <c r="BA811" s="5"/>
      <c r="BB811" s="5"/>
    </row>
    <row r="812">
      <c r="A812" s="220"/>
      <c r="H812" s="5"/>
      <c r="I812" s="5"/>
      <c r="P812" s="220"/>
      <c r="W812" s="5"/>
      <c r="X812" s="5"/>
      <c r="AE812" s="220"/>
      <c r="AL812" s="5"/>
      <c r="AM812" s="5"/>
      <c r="AT812" s="220"/>
      <c r="BA812" s="5"/>
      <c r="BB812" s="5"/>
    </row>
    <row r="813">
      <c r="A813" s="220"/>
      <c r="H813" s="5"/>
      <c r="I813" s="5"/>
      <c r="P813" s="220"/>
      <c r="W813" s="5"/>
      <c r="X813" s="5"/>
      <c r="AE813" s="220"/>
      <c r="AL813" s="5"/>
      <c r="AM813" s="5"/>
      <c r="AT813" s="220"/>
      <c r="BA813" s="5"/>
      <c r="BB813" s="5"/>
    </row>
    <row r="814">
      <c r="A814" s="220"/>
      <c r="H814" s="5"/>
      <c r="I814" s="5"/>
      <c r="P814" s="220"/>
      <c r="W814" s="5"/>
      <c r="X814" s="5"/>
      <c r="AE814" s="220"/>
      <c r="AL814" s="5"/>
      <c r="AM814" s="5"/>
      <c r="AT814" s="220"/>
      <c r="BA814" s="5"/>
      <c r="BB814" s="5"/>
    </row>
    <row r="815">
      <c r="A815" s="220"/>
      <c r="H815" s="5"/>
      <c r="I815" s="5"/>
      <c r="P815" s="220"/>
      <c r="W815" s="5"/>
      <c r="X815" s="5"/>
      <c r="AE815" s="220"/>
      <c r="AL815" s="5"/>
      <c r="AM815" s="5"/>
      <c r="AT815" s="220"/>
      <c r="BA815" s="5"/>
      <c r="BB815" s="5"/>
    </row>
    <row r="816">
      <c r="A816" s="220"/>
      <c r="H816" s="5"/>
      <c r="I816" s="5"/>
      <c r="P816" s="220"/>
      <c r="W816" s="5"/>
      <c r="X816" s="5"/>
      <c r="AE816" s="220"/>
      <c r="AL816" s="5"/>
      <c r="AM816" s="5"/>
      <c r="AT816" s="220"/>
      <c r="BA816" s="5"/>
      <c r="BB816" s="5"/>
    </row>
    <row r="817">
      <c r="A817" s="220"/>
      <c r="H817" s="5"/>
      <c r="I817" s="5"/>
      <c r="P817" s="220"/>
      <c r="W817" s="5"/>
      <c r="X817" s="5"/>
      <c r="AE817" s="220"/>
      <c r="AL817" s="5"/>
      <c r="AM817" s="5"/>
      <c r="AT817" s="220"/>
      <c r="BA817" s="5"/>
      <c r="BB817" s="5"/>
    </row>
    <row r="818">
      <c r="A818" s="220"/>
      <c r="H818" s="5"/>
      <c r="I818" s="5"/>
      <c r="P818" s="220"/>
      <c r="W818" s="5"/>
      <c r="X818" s="5"/>
      <c r="AE818" s="220"/>
      <c r="AL818" s="5"/>
      <c r="AM818" s="5"/>
      <c r="AT818" s="220"/>
      <c r="BA818" s="5"/>
      <c r="BB818" s="5"/>
    </row>
    <row r="819">
      <c r="A819" s="220"/>
      <c r="H819" s="5"/>
      <c r="I819" s="5"/>
      <c r="P819" s="220"/>
      <c r="W819" s="5"/>
      <c r="X819" s="5"/>
      <c r="AE819" s="220"/>
      <c r="AL819" s="5"/>
      <c r="AM819" s="5"/>
      <c r="AT819" s="220"/>
      <c r="BA819" s="5"/>
      <c r="BB819" s="5"/>
    </row>
    <row r="820">
      <c r="A820" s="220"/>
      <c r="H820" s="5"/>
      <c r="I820" s="5"/>
      <c r="P820" s="220"/>
      <c r="W820" s="5"/>
      <c r="X820" s="5"/>
      <c r="AE820" s="220"/>
      <c r="AL820" s="5"/>
      <c r="AM820" s="5"/>
      <c r="AT820" s="220"/>
      <c r="BA820" s="5"/>
      <c r="BB820" s="5"/>
    </row>
    <row r="821">
      <c r="A821" s="220"/>
      <c r="H821" s="5"/>
      <c r="I821" s="5"/>
      <c r="P821" s="220"/>
      <c r="W821" s="5"/>
      <c r="X821" s="5"/>
      <c r="AE821" s="220"/>
      <c r="AL821" s="5"/>
      <c r="AM821" s="5"/>
      <c r="AT821" s="220"/>
      <c r="BA821" s="5"/>
      <c r="BB821" s="5"/>
    </row>
    <row r="822">
      <c r="A822" s="220"/>
      <c r="H822" s="5"/>
      <c r="I822" s="5"/>
      <c r="P822" s="220"/>
      <c r="W822" s="5"/>
      <c r="X822" s="5"/>
      <c r="AE822" s="220"/>
      <c r="AL822" s="5"/>
      <c r="AM822" s="5"/>
      <c r="AT822" s="220"/>
      <c r="BA822" s="5"/>
      <c r="BB822" s="5"/>
    </row>
    <row r="823">
      <c r="A823" s="220"/>
      <c r="H823" s="5"/>
      <c r="I823" s="5"/>
      <c r="P823" s="220"/>
      <c r="W823" s="5"/>
      <c r="X823" s="5"/>
      <c r="AE823" s="220"/>
      <c r="AL823" s="5"/>
      <c r="AM823" s="5"/>
      <c r="AT823" s="220"/>
      <c r="BA823" s="5"/>
      <c r="BB823" s="5"/>
    </row>
    <row r="824">
      <c r="A824" s="220"/>
      <c r="H824" s="5"/>
      <c r="I824" s="5"/>
      <c r="P824" s="220"/>
      <c r="W824" s="5"/>
      <c r="X824" s="5"/>
      <c r="AE824" s="220"/>
      <c r="AL824" s="5"/>
      <c r="AM824" s="5"/>
      <c r="AT824" s="220"/>
      <c r="BA824" s="5"/>
      <c r="BB824" s="5"/>
    </row>
    <row r="825">
      <c r="A825" s="220"/>
      <c r="H825" s="5"/>
      <c r="I825" s="5"/>
      <c r="P825" s="220"/>
      <c r="W825" s="5"/>
      <c r="X825" s="5"/>
      <c r="AE825" s="220"/>
      <c r="AL825" s="5"/>
      <c r="AM825" s="5"/>
      <c r="AT825" s="220"/>
      <c r="BA825" s="5"/>
      <c r="BB825" s="5"/>
    </row>
    <row r="826">
      <c r="A826" s="220"/>
      <c r="H826" s="5"/>
      <c r="I826" s="5"/>
      <c r="P826" s="220"/>
      <c r="W826" s="5"/>
      <c r="X826" s="5"/>
      <c r="AE826" s="220"/>
      <c r="AL826" s="5"/>
      <c r="AM826" s="5"/>
      <c r="AT826" s="220"/>
      <c r="BA826" s="5"/>
      <c r="BB826" s="5"/>
    </row>
    <row r="827">
      <c r="A827" s="220"/>
      <c r="H827" s="5"/>
      <c r="I827" s="5"/>
      <c r="P827" s="220"/>
      <c r="W827" s="5"/>
      <c r="X827" s="5"/>
      <c r="AE827" s="220"/>
      <c r="AL827" s="5"/>
      <c r="AM827" s="5"/>
      <c r="AT827" s="220"/>
      <c r="BA827" s="5"/>
      <c r="BB827" s="5"/>
    </row>
    <row r="828">
      <c r="A828" s="220"/>
      <c r="H828" s="5"/>
      <c r="I828" s="5"/>
      <c r="P828" s="220"/>
      <c r="W828" s="5"/>
      <c r="X828" s="5"/>
      <c r="AE828" s="220"/>
      <c r="AL828" s="5"/>
      <c r="AM828" s="5"/>
      <c r="AT828" s="220"/>
      <c r="BA828" s="5"/>
      <c r="BB828" s="5"/>
    </row>
    <row r="829">
      <c r="A829" s="220"/>
      <c r="H829" s="5"/>
      <c r="I829" s="5"/>
      <c r="P829" s="220"/>
      <c r="W829" s="5"/>
      <c r="X829" s="5"/>
      <c r="AE829" s="220"/>
      <c r="AL829" s="5"/>
      <c r="AM829" s="5"/>
      <c r="AT829" s="220"/>
      <c r="BA829" s="5"/>
      <c r="BB829" s="5"/>
    </row>
    <row r="830">
      <c r="A830" s="220"/>
      <c r="H830" s="5"/>
      <c r="I830" s="5"/>
      <c r="P830" s="220"/>
      <c r="W830" s="5"/>
      <c r="X830" s="5"/>
      <c r="AE830" s="220"/>
      <c r="AL830" s="5"/>
      <c r="AM830" s="5"/>
      <c r="AT830" s="220"/>
      <c r="BA830" s="5"/>
      <c r="BB830" s="5"/>
    </row>
    <row r="831">
      <c r="A831" s="220"/>
      <c r="H831" s="5"/>
      <c r="I831" s="5"/>
      <c r="P831" s="220"/>
      <c r="W831" s="5"/>
      <c r="X831" s="5"/>
      <c r="AE831" s="220"/>
      <c r="AL831" s="5"/>
      <c r="AM831" s="5"/>
      <c r="AT831" s="220"/>
      <c r="BA831" s="5"/>
      <c r="BB831" s="5"/>
    </row>
    <row r="832">
      <c r="A832" s="220"/>
      <c r="H832" s="5"/>
      <c r="I832" s="5"/>
      <c r="P832" s="220"/>
      <c r="W832" s="5"/>
      <c r="X832" s="5"/>
      <c r="AE832" s="220"/>
      <c r="AL832" s="5"/>
      <c r="AM832" s="5"/>
      <c r="AT832" s="220"/>
      <c r="BA832" s="5"/>
      <c r="BB832" s="5"/>
    </row>
    <row r="833">
      <c r="A833" s="220"/>
      <c r="H833" s="5"/>
      <c r="I833" s="5"/>
      <c r="P833" s="220"/>
      <c r="W833" s="5"/>
      <c r="X833" s="5"/>
      <c r="AE833" s="220"/>
      <c r="AL833" s="5"/>
      <c r="AM833" s="5"/>
      <c r="AT833" s="220"/>
      <c r="BA833" s="5"/>
      <c r="BB833" s="5"/>
    </row>
    <row r="834">
      <c r="A834" s="220"/>
      <c r="H834" s="5"/>
      <c r="I834" s="5"/>
      <c r="P834" s="220"/>
      <c r="W834" s="5"/>
      <c r="X834" s="5"/>
      <c r="AE834" s="220"/>
      <c r="AL834" s="5"/>
      <c r="AM834" s="5"/>
      <c r="AT834" s="220"/>
      <c r="BA834" s="5"/>
      <c r="BB834" s="5"/>
    </row>
    <row r="835">
      <c r="A835" s="220"/>
      <c r="H835" s="5"/>
      <c r="I835" s="5"/>
      <c r="P835" s="220"/>
      <c r="W835" s="5"/>
      <c r="X835" s="5"/>
      <c r="AE835" s="220"/>
      <c r="AL835" s="5"/>
      <c r="AM835" s="5"/>
      <c r="AT835" s="220"/>
      <c r="BA835" s="5"/>
      <c r="BB835" s="5"/>
    </row>
    <row r="836">
      <c r="A836" s="220"/>
      <c r="H836" s="5"/>
      <c r="I836" s="5"/>
      <c r="P836" s="220"/>
      <c r="W836" s="5"/>
      <c r="X836" s="5"/>
      <c r="AE836" s="220"/>
      <c r="AL836" s="5"/>
      <c r="AM836" s="5"/>
      <c r="AT836" s="220"/>
      <c r="BA836" s="5"/>
      <c r="BB836" s="5"/>
    </row>
    <row r="837">
      <c r="A837" s="220"/>
      <c r="H837" s="5"/>
      <c r="I837" s="5"/>
      <c r="P837" s="220"/>
      <c r="W837" s="5"/>
      <c r="X837" s="5"/>
      <c r="AE837" s="220"/>
      <c r="AL837" s="5"/>
      <c r="AM837" s="5"/>
      <c r="AT837" s="220"/>
      <c r="BA837" s="5"/>
      <c r="BB837" s="5"/>
    </row>
    <row r="838">
      <c r="A838" s="220"/>
      <c r="H838" s="5"/>
      <c r="I838" s="5"/>
      <c r="P838" s="220"/>
      <c r="W838" s="5"/>
      <c r="X838" s="5"/>
      <c r="AE838" s="220"/>
      <c r="AL838" s="5"/>
      <c r="AM838" s="5"/>
      <c r="AT838" s="220"/>
      <c r="BA838" s="5"/>
      <c r="BB838" s="5"/>
    </row>
    <row r="839">
      <c r="A839" s="220"/>
      <c r="H839" s="5"/>
      <c r="I839" s="5"/>
      <c r="P839" s="220"/>
      <c r="W839" s="5"/>
      <c r="X839" s="5"/>
      <c r="AE839" s="220"/>
      <c r="AL839" s="5"/>
      <c r="AM839" s="5"/>
      <c r="AT839" s="220"/>
      <c r="BA839" s="5"/>
      <c r="BB839" s="5"/>
    </row>
    <row r="840">
      <c r="A840" s="220"/>
      <c r="H840" s="5"/>
      <c r="I840" s="5"/>
      <c r="P840" s="220"/>
      <c r="W840" s="5"/>
      <c r="X840" s="5"/>
      <c r="AE840" s="220"/>
      <c r="AL840" s="5"/>
      <c r="AM840" s="5"/>
      <c r="AT840" s="220"/>
      <c r="BA840" s="5"/>
      <c r="BB840" s="5"/>
    </row>
    <row r="841">
      <c r="A841" s="220"/>
      <c r="H841" s="5"/>
      <c r="I841" s="5"/>
      <c r="P841" s="220"/>
      <c r="W841" s="5"/>
      <c r="X841" s="5"/>
      <c r="AE841" s="220"/>
      <c r="AL841" s="5"/>
      <c r="AM841" s="5"/>
      <c r="AT841" s="220"/>
      <c r="BA841" s="5"/>
      <c r="BB841" s="5"/>
    </row>
    <row r="842">
      <c r="A842" s="220"/>
      <c r="H842" s="5"/>
      <c r="I842" s="5"/>
      <c r="P842" s="220"/>
      <c r="W842" s="5"/>
      <c r="X842" s="5"/>
      <c r="AE842" s="220"/>
      <c r="AL842" s="5"/>
      <c r="AM842" s="5"/>
      <c r="AT842" s="220"/>
      <c r="BA842" s="5"/>
      <c r="BB842" s="5"/>
    </row>
    <row r="843">
      <c r="A843" s="220"/>
      <c r="H843" s="5"/>
      <c r="I843" s="5"/>
      <c r="P843" s="220"/>
      <c r="W843" s="5"/>
      <c r="X843" s="5"/>
      <c r="AE843" s="220"/>
      <c r="AL843" s="5"/>
      <c r="AM843" s="5"/>
      <c r="AT843" s="220"/>
      <c r="BA843" s="5"/>
      <c r="BB843" s="5"/>
    </row>
    <row r="844">
      <c r="A844" s="220"/>
      <c r="H844" s="5"/>
      <c r="I844" s="5"/>
      <c r="P844" s="220"/>
      <c r="W844" s="5"/>
      <c r="X844" s="5"/>
      <c r="AE844" s="220"/>
      <c r="AL844" s="5"/>
      <c r="AM844" s="5"/>
      <c r="AT844" s="220"/>
      <c r="BA844" s="5"/>
      <c r="BB844" s="5"/>
    </row>
    <row r="845">
      <c r="A845" s="220"/>
      <c r="H845" s="5"/>
      <c r="I845" s="5"/>
      <c r="P845" s="220"/>
      <c r="W845" s="5"/>
      <c r="X845" s="5"/>
      <c r="AE845" s="220"/>
      <c r="AL845" s="5"/>
      <c r="AM845" s="5"/>
      <c r="AT845" s="220"/>
      <c r="BA845" s="5"/>
      <c r="BB845" s="5"/>
    </row>
    <row r="846">
      <c r="A846" s="220"/>
      <c r="H846" s="5"/>
      <c r="I846" s="5"/>
      <c r="P846" s="220"/>
      <c r="W846" s="5"/>
      <c r="X846" s="5"/>
      <c r="AE846" s="220"/>
      <c r="AL846" s="5"/>
      <c r="AM846" s="5"/>
      <c r="AT846" s="220"/>
      <c r="BA846" s="5"/>
      <c r="BB846" s="5"/>
    </row>
    <row r="847">
      <c r="A847" s="220"/>
      <c r="H847" s="5"/>
      <c r="I847" s="5"/>
      <c r="P847" s="220"/>
      <c r="W847" s="5"/>
      <c r="X847" s="5"/>
      <c r="AE847" s="220"/>
      <c r="AL847" s="5"/>
      <c r="AM847" s="5"/>
      <c r="AT847" s="220"/>
      <c r="BA847" s="5"/>
      <c r="BB847" s="5"/>
    </row>
    <row r="848">
      <c r="A848" s="220"/>
      <c r="H848" s="5"/>
      <c r="I848" s="5"/>
      <c r="P848" s="220"/>
      <c r="W848" s="5"/>
      <c r="X848" s="5"/>
      <c r="AE848" s="220"/>
      <c r="AL848" s="5"/>
      <c r="AM848" s="5"/>
      <c r="AT848" s="220"/>
      <c r="BA848" s="5"/>
      <c r="BB848" s="5"/>
    </row>
    <row r="849">
      <c r="A849" s="220"/>
      <c r="H849" s="5"/>
      <c r="I849" s="5"/>
      <c r="P849" s="220"/>
      <c r="W849" s="5"/>
      <c r="X849" s="5"/>
      <c r="AE849" s="220"/>
      <c r="AL849" s="5"/>
      <c r="AM849" s="5"/>
      <c r="AT849" s="220"/>
      <c r="BA849" s="5"/>
      <c r="BB849" s="5"/>
    </row>
    <row r="850">
      <c r="A850" s="220"/>
      <c r="H850" s="5"/>
      <c r="I850" s="5"/>
      <c r="P850" s="220"/>
      <c r="W850" s="5"/>
      <c r="X850" s="5"/>
      <c r="AE850" s="220"/>
      <c r="AL850" s="5"/>
      <c r="AM850" s="5"/>
      <c r="AT850" s="220"/>
      <c r="BA850" s="5"/>
      <c r="BB850" s="5"/>
    </row>
    <row r="851">
      <c r="A851" s="220"/>
      <c r="H851" s="5"/>
      <c r="I851" s="5"/>
      <c r="P851" s="220"/>
      <c r="W851" s="5"/>
      <c r="X851" s="5"/>
      <c r="AE851" s="220"/>
      <c r="AL851" s="5"/>
      <c r="AM851" s="5"/>
      <c r="AT851" s="220"/>
      <c r="BA851" s="5"/>
      <c r="BB851" s="5"/>
    </row>
    <row r="852">
      <c r="A852" s="220"/>
      <c r="H852" s="5"/>
      <c r="I852" s="5"/>
      <c r="P852" s="220"/>
      <c r="W852" s="5"/>
      <c r="X852" s="5"/>
      <c r="AE852" s="220"/>
      <c r="AL852" s="5"/>
      <c r="AM852" s="5"/>
      <c r="AT852" s="220"/>
      <c r="BA852" s="5"/>
      <c r="BB852" s="5"/>
    </row>
    <row r="853">
      <c r="A853" s="220"/>
      <c r="H853" s="5"/>
      <c r="I853" s="5"/>
      <c r="P853" s="220"/>
      <c r="W853" s="5"/>
      <c r="X853" s="5"/>
      <c r="AE853" s="220"/>
      <c r="AL853" s="5"/>
      <c r="AM853" s="5"/>
      <c r="AT853" s="220"/>
      <c r="BA853" s="5"/>
      <c r="BB853" s="5"/>
    </row>
    <row r="854">
      <c r="A854" s="220"/>
      <c r="H854" s="5"/>
      <c r="I854" s="5"/>
      <c r="P854" s="220"/>
      <c r="W854" s="5"/>
      <c r="X854" s="5"/>
      <c r="AE854" s="220"/>
      <c r="AL854" s="5"/>
      <c r="AM854" s="5"/>
      <c r="AT854" s="220"/>
      <c r="BA854" s="5"/>
      <c r="BB854" s="5"/>
    </row>
    <row r="855">
      <c r="A855" s="220"/>
      <c r="H855" s="5"/>
      <c r="I855" s="5"/>
      <c r="P855" s="220"/>
      <c r="W855" s="5"/>
      <c r="X855" s="5"/>
      <c r="AE855" s="220"/>
      <c r="AL855" s="5"/>
      <c r="AM855" s="5"/>
      <c r="AT855" s="220"/>
      <c r="BA855" s="5"/>
      <c r="BB855" s="5"/>
    </row>
    <row r="856">
      <c r="A856" s="220"/>
      <c r="H856" s="5"/>
      <c r="I856" s="5"/>
      <c r="P856" s="220"/>
      <c r="W856" s="5"/>
      <c r="X856" s="5"/>
      <c r="AE856" s="220"/>
      <c r="AL856" s="5"/>
      <c r="AM856" s="5"/>
      <c r="AT856" s="220"/>
      <c r="BA856" s="5"/>
      <c r="BB856" s="5"/>
    </row>
    <row r="857">
      <c r="A857" s="220"/>
      <c r="H857" s="5"/>
      <c r="I857" s="5"/>
      <c r="P857" s="220"/>
      <c r="W857" s="5"/>
      <c r="X857" s="5"/>
      <c r="AE857" s="220"/>
      <c r="AL857" s="5"/>
      <c r="AM857" s="5"/>
      <c r="AT857" s="220"/>
      <c r="BA857" s="5"/>
      <c r="BB857" s="5"/>
    </row>
    <row r="858">
      <c r="A858" s="220"/>
      <c r="H858" s="5"/>
      <c r="I858" s="5"/>
      <c r="P858" s="220"/>
      <c r="W858" s="5"/>
      <c r="X858" s="5"/>
      <c r="AE858" s="220"/>
      <c r="AL858" s="5"/>
      <c r="AM858" s="5"/>
      <c r="AT858" s="220"/>
      <c r="BA858" s="5"/>
      <c r="BB858" s="5"/>
    </row>
    <row r="859">
      <c r="A859" s="220"/>
      <c r="H859" s="5"/>
      <c r="I859" s="5"/>
      <c r="P859" s="220"/>
      <c r="W859" s="5"/>
      <c r="X859" s="5"/>
      <c r="AE859" s="220"/>
      <c r="AL859" s="5"/>
      <c r="AM859" s="5"/>
      <c r="AT859" s="220"/>
      <c r="BA859" s="5"/>
      <c r="BB859" s="5"/>
    </row>
    <row r="860">
      <c r="A860" s="220"/>
      <c r="H860" s="5"/>
      <c r="I860" s="5"/>
      <c r="P860" s="220"/>
      <c r="W860" s="5"/>
      <c r="X860" s="5"/>
      <c r="AE860" s="220"/>
      <c r="AL860" s="5"/>
      <c r="AM860" s="5"/>
      <c r="AT860" s="220"/>
      <c r="BA860" s="5"/>
      <c r="BB860" s="5"/>
    </row>
    <row r="861">
      <c r="A861" s="220"/>
      <c r="H861" s="5"/>
      <c r="I861" s="5"/>
      <c r="P861" s="220"/>
      <c r="W861" s="5"/>
      <c r="X861" s="5"/>
      <c r="AE861" s="220"/>
      <c r="AL861" s="5"/>
      <c r="AM861" s="5"/>
      <c r="AT861" s="220"/>
      <c r="BA861" s="5"/>
      <c r="BB861" s="5"/>
    </row>
    <row r="862">
      <c r="A862" s="220"/>
      <c r="H862" s="5"/>
      <c r="I862" s="5"/>
      <c r="P862" s="220"/>
      <c r="W862" s="5"/>
      <c r="X862" s="5"/>
      <c r="AE862" s="220"/>
      <c r="AL862" s="5"/>
      <c r="AM862" s="5"/>
      <c r="AT862" s="220"/>
      <c r="BA862" s="5"/>
      <c r="BB862" s="5"/>
    </row>
    <row r="863">
      <c r="A863" s="220"/>
      <c r="H863" s="5"/>
      <c r="I863" s="5"/>
      <c r="P863" s="220"/>
      <c r="W863" s="5"/>
      <c r="X863" s="5"/>
      <c r="AE863" s="220"/>
      <c r="AL863" s="5"/>
      <c r="AM863" s="5"/>
      <c r="AT863" s="220"/>
      <c r="BA863" s="5"/>
      <c r="BB863" s="5"/>
    </row>
    <row r="864">
      <c r="A864" s="220"/>
      <c r="H864" s="5"/>
      <c r="I864" s="5"/>
      <c r="P864" s="220"/>
      <c r="W864" s="5"/>
      <c r="X864" s="5"/>
      <c r="AE864" s="220"/>
      <c r="AL864" s="5"/>
      <c r="AM864" s="5"/>
      <c r="AT864" s="220"/>
      <c r="BA864" s="5"/>
      <c r="BB864" s="5"/>
    </row>
    <row r="865">
      <c r="A865" s="220"/>
      <c r="H865" s="5"/>
      <c r="I865" s="5"/>
      <c r="P865" s="220"/>
      <c r="W865" s="5"/>
      <c r="X865" s="5"/>
      <c r="AE865" s="220"/>
      <c r="AL865" s="5"/>
      <c r="AM865" s="5"/>
      <c r="AT865" s="220"/>
      <c r="BA865" s="5"/>
      <c r="BB865" s="5"/>
    </row>
    <row r="866">
      <c r="A866" s="220"/>
      <c r="H866" s="5"/>
      <c r="I866" s="5"/>
      <c r="P866" s="220"/>
      <c r="W866" s="5"/>
      <c r="X866" s="5"/>
      <c r="AE866" s="220"/>
      <c r="AL866" s="5"/>
      <c r="AM866" s="5"/>
      <c r="AT866" s="220"/>
      <c r="BA866" s="5"/>
      <c r="BB866" s="5"/>
    </row>
    <row r="867">
      <c r="A867" s="220"/>
      <c r="H867" s="5"/>
      <c r="I867" s="5"/>
      <c r="P867" s="220"/>
      <c r="W867" s="5"/>
      <c r="X867" s="5"/>
      <c r="AE867" s="220"/>
      <c r="AL867" s="5"/>
      <c r="AM867" s="5"/>
      <c r="AT867" s="220"/>
      <c r="BA867" s="5"/>
      <c r="BB867" s="5"/>
    </row>
    <row r="868">
      <c r="A868" s="220"/>
      <c r="H868" s="5"/>
      <c r="I868" s="5"/>
      <c r="P868" s="220"/>
      <c r="W868" s="5"/>
      <c r="X868" s="5"/>
      <c r="AE868" s="220"/>
      <c r="AL868" s="5"/>
      <c r="AM868" s="5"/>
      <c r="AT868" s="220"/>
      <c r="BA868" s="5"/>
      <c r="BB868" s="5"/>
    </row>
    <row r="869">
      <c r="A869" s="220"/>
      <c r="H869" s="5"/>
      <c r="I869" s="5"/>
      <c r="P869" s="220"/>
      <c r="W869" s="5"/>
      <c r="X869" s="5"/>
      <c r="AE869" s="220"/>
      <c r="AL869" s="5"/>
      <c r="AM869" s="5"/>
      <c r="AT869" s="220"/>
      <c r="BA869" s="5"/>
      <c r="BB869" s="5"/>
    </row>
    <row r="870">
      <c r="A870" s="220"/>
      <c r="H870" s="5"/>
      <c r="I870" s="5"/>
      <c r="P870" s="220"/>
      <c r="W870" s="5"/>
      <c r="X870" s="5"/>
      <c r="AE870" s="220"/>
      <c r="AL870" s="5"/>
      <c r="AM870" s="5"/>
      <c r="AT870" s="220"/>
      <c r="BA870" s="5"/>
      <c r="BB870" s="5"/>
    </row>
    <row r="871">
      <c r="A871" s="220"/>
      <c r="H871" s="5"/>
      <c r="I871" s="5"/>
      <c r="P871" s="220"/>
      <c r="W871" s="5"/>
      <c r="X871" s="5"/>
      <c r="AE871" s="220"/>
      <c r="AL871" s="5"/>
      <c r="AM871" s="5"/>
      <c r="AT871" s="220"/>
      <c r="BA871" s="5"/>
      <c r="BB871" s="5"/>
    </row>
    <row r="872">
      <c r="A872" s="220"/>
      <c r="H872" s="5"/>
      <c r="I872" s="5"/>
      <c r="P872" s="220"/>
      <c r="W872" s="5"/>
      <c r="X872" s="5"/>
      <c r="AE872" s="220"/>
      <c r="AL872" s="5"/>
      <c r="AM872" s="5"/>
      <c r="AT872" s="220"/>
      <c r="BA872" s="5"/>
      <c r="BB872" s="5"/>
    </row>
    <row r="873">
      <c r="A873" s="220"/>
      <c r="H873" s="5"/>
      <c r="I873" s="5"/>
      <c r="P873" s="220"/>
      <c r="W873" s="5"/>
      <c r="X873" s="5"/>
      <c r="AE873" s="220"/>
      <c r="AL873" s="5"/>
      <c r="AM873" s="5"/>
      <c r="AT873" s="220"/>
      <c r="BA873" s="5"/>
      <c r="BB873" s="5"/>
    </row>
    <row r="874">
      <c r="A874" s="220"/>
      <c r="H874" s="5"/>
      <c r="I874" s="5"/>
      <c r="P874" s="220"/>
      <c r="W874" s="5"/>
      <c r="X874" s="5"/>
      <c r="AE874" s="220"/>
      <c r="AL874" s="5"/>
      <c r="AM874" s="5"/>
      <c r="AT874" s="220"/>
      <c r="BA874" s="5"/>
      <c r="BB874" s="5"/>
    </row>
    <row r="875">
      <c r="A875" s="220"/>
      <c r="H875" s="5"/>
      <c r="I875" s="5"/>
      <c r="P875" s="220"/>
      <c r="W875" s="5"/>
      <c r="X875" s="5"/>
      <c r="AE875" s="220"/>
      <c r="AL875" s="5"/>
      <c r="AM875" s="5"/>
      <c r="AT875" s="220"/>
      <c r="BA875" s="5"/>
      <c r="BB875" s="5"/>
    </row>
    <row r="876">
      <c r="A876" s="220"/>
      <c r="H876" s="5"/>
      <c r="I876" s="5"/>
      <c r="P876" s="220"/>
      <c r="W876" s="5"/>
      <c r="X876" s="5"/>
      <c r="AE876" s="220"/>
      <c r="AL876" s="5"/>
      <c r="AM876" s="5"/>
      <c r="AT876" s="220"/>
      <c r="BA876" s="5"/>
      <c r="BB876" s="5"/>
    </row>
    <row r="877">
      <c r="A877" s="220"/>
      <c r="H877" s="5"/>
      <c r="I877" s="5"/>
      <c r="P877" s="220"/>
      <c r="W877" s="5"/>
      <c r="X877" s="5"/>
      <c r="AE877" s="220"/>
      <c r="AL877" s="5"/>
      <c r="AM877" s="5"/>
      <c r="AT877" s="220"/>
      <c r="BA877" s="5"/>
      <c r="BB877" s="5"/>
    </row>
    <row r="878">
      <c r="A878" s="220"/>
      <c r="H878" s="5"/>
      <c r="I878" s="5"/>
      <c r="P878" s="220"/>
      <c r="W878" s="5"/>
      <c r="X878" s="5"/>
      <c r="AE878" s="220"/>
      <c r="AL878" s="5"/>
      <c r="AM878" s="5"/>
      <c r="AT878" s="220"/>
      <c r="BA878" s="5"/>
      <c r="BB878" s="5"/>
    </row>
    <row r="879">
      <c r="A879" s="220"/>
      <c r="H879" s="5"/>
      <c r="I879" s="5"/>
      <c r="P879" s="220"/>
      <c r="W879" s="5"/>
      <c r="X879" s="5"/>
      <c r="AE879" s="220"/>
      <c r="AL879" s="5"/>
      <c r="AM879" s="5"/>
      <c r="AT879" s="220"/>
      <c r="BA879" s="5"/>
      <c r="BB879" s="5"/>
    </row>
    <row r="880">
      <c r="A880" s="220"/>
      <c r="H880" s="5"/>
      <c r="I880" s="5"/>
      <c r="P880" s="220"/>
      <c r="W880" s="5"/>
      <c r="X880" s="5"/>
      <c r="AE880" s="220"/>
      <c r="AL880" s="5"/>
      <c r="AM880" s="5"/>
      <c r="AT880" s="220"/>
      <c r="BA880" s="5"/>
      <c r="BB880" s="5"/>
    </row>
    <row r="881">
      <c r="A881" s="220"/>
      <c r="H881" s="5"/>
      <c r="I881" s="5"/>
      <c r="P881" s="220"/>
      <c r="W881" s="5"/>
      <c r="X881" s="5"/>
      <c r="AE881" s="220"/>
      <c r="AL881" s="5"/>
      <c r="AM881" s="5"/>
      <c r="AT881" s="220"/>
      <c r="BA881" s="5"/>
      <c r="BB881" s="5"/>
    </row>
    <row r="882">
      <c r="A882" s="220"/>
      <c r="H882" s="5"/>
      <c r="I882" s="5"/>
      <c r="P882" s="220"/>
      <c r="W882" s="5"/>
      <c r="X882" s="5"/>
      <c r="AE882" s="220"/>
      <c r="AL882" s="5"/>
      <c r="AM882" s="5"/>
      <c r="AT882" s="220"/>
      <c r="BA882" s="5"/>
      <c r="BB882" s="5"/>
    </row>
    <row r="883">
      <c r="A883" s="220"/>
      <c r="H883" s="5"/>
      <c r="I883" s="5"/>
      <c r="P883" s="220"/>
      <c r="W883" s="5"/>
      <c r="X883" s="5"/>
      <c r="AE883" s="220"/>
      <c r="AL883" s="5"/>
      <c r="AM883" s="5"/>
      <c r="AT883" s="220"/>
      <c r="BA883" s="5"/>
      <c r="BB883" s="5"/>
    </row>
    <row r="884">
      <c r="A884" s="220"/>
      <c r="H884" s="5"/>
      <c r="I884" s="5"/>
      <c r="P884" s="220"/>
      <c r="W884" s="5"/>
      <c r="X884" s="5"/>
      <c r="AE884" s="220"/>
      <c r="AL884" s="5"/>
      <c r="AM884" s="5"/>
      <c r="AT884" s="220"/>
      <c r="BA884" s="5"/>
      <c r="BB884" s="5"/>
    </row>
    <row r="885">
      <c r="A885" s="220"/>
      <c r="H885" s="5"/>
      <c r="I885" s="5"/>
      <c r="P885" s="220"/>
      <c r="W885" s="5"/>
      <c r="X885" s="5"/>
      <c r="AE885" s="220"/>
      <c r="AL885" s="5"/>
      <c r="AM885" s="5"/>
      <c r="AT885" s="220"/>
      <c r="BA885" s="5"/>
      <c r="BB885" s="5"/>
    </row>
    <row r="886">
      <c r="A886" s="220"/>
      <c r="H886" s="5"/>
      <c r="I886" s="5"/>
      <c r="P886" s="220"/>
      <c r="W886" s="5"/>
      <c r="X886" s="5"/>
      <c r="AE886" s="220"/>
      <c r="AL886" s="5"/>
      <c r="AM886" s="5"/>
      <c r="AT886" s="220"/>
      <c r="BA886" s="5"/>
      <c r="BB886" s="5"/>
    </row>
    <row r="887">
      <c r="A887" s="220"/>
      <c r="H887" s="5"/>
      <c r="I887" s="5"/>
      <c r="P887" s="220"/>
      <c r="W887" s="5"/>
      <c r="X887" s="5"/>
      <c r="AE887" s="220"/>
      <c r="AL887" s="5"/>
      <c r="AM887" s="5"/>
      <c r="AT887" s="220"/>
      <c r="BA887" s="5"/>
      <c r="BB887" s="5"/>
    </row>
    <row r="888">
      <c r="A888" s="220"/>
      <c r="H888" s="5"/>
      <c r="I888" s="5"/>
      <c r="P888" s="220"/>
      <c r="W888" s="5"/>
      <c r="X888" s="5"/>
      <c r="AE888" s="220"/>
      <c r="AL888" s="5"/>
      <c r="AM888" s="5"/>
      <c r="AT888" s="220"/>
      <c r="BA888" s="5"/>
      <c r="BB888" s="5"/>
    </row>
    <row r="889">
      <c r="A889" s="220"/>
      <c r="H889" s="5"/>
      <c r="I889" s="5"/>
      <c r="P889" s="220"/>
      <c r="W889" s="5"/>
      <c r="X889" s="5"/>
      <c r="AE889" s="220"/>
      <c r="AL889" s="5"/>
      <c r="AM889" s="5"/>
      <c r="AT889" s="220"/>
      <c r="BA889" s="5"/>
      <c r="BB889" s="5"/>
    </row>
    <row r="890">
      <c r="A890" s="220"/>
      <c r="H890" s="5"/>
      <c r="I890" s="5"/>
      <c r="P890" s="220"/>
      <c r="W890" s="5"/>
      <c r="X890" s="5"/>
      <c r="AE890" s="220"/>
      <c r="AL890" s="5"/>
      <c r="AM890" s="5"/>
      <c r="AT890" s="220"/>
      <c r="BA890" s="5"/>
      <c r="BB890" s="5"/>
    </row>
    <row r="891">
      <c r="A891" s="220"/>
      <c r="H891" s="5"/>
      <c r="I891" s="5"/>
      <c r="P891" s="220"/>
      <c r="W891" s="5"/>
      <c r="X891" s="5"/>
      <c r="AE891" s="220"/>
      <c r="AL891" s="5"/>
      <c r="AM891" s="5"/>
      <c r="AT891" s="220"/>
      <c r="BA891" s="5"/>
      <c r="BB891" s="5"/>
    </row>
    <row r="892">
      <c r="A892" s="220"/>
      <c r="H892" s="5"/>
      <c r="I892" s="5"/>
      <c r="P892" s="220"/>
      <c r="W892" s="5"/>
      <c r="X892" s="5"/>
      <c r="AE892" s="220"/>
      <c r="AL892" s="5"/>
      <c r="AM892" s="5"/>
      <c r="AT892" s="220"/>
      <c r="BA892" s="5"/>
      <c r="BB892" s="5"/>
    </row>
    <row r="893">
      <c r="A893" s="220"/>
      <c r="H893" s="5"/>
      <c r="I893" s="5"/>
      <c r="P893" s="220"/>
      <c r="W893" s="5"/>
      <c r="X893" s="5"/>
      <c r="AE893" s="220"/>
      <c r="AL893" s="5"/>
      <c r="AM893" s="5"/>
      <c r="AT893" s="220"/>
      <c r="BA893" s="5"/>
      <c r="BB893" s="5"/>
    </row>
    <row r="894">
      <c r="A894" s="220"/>
      <c r="H894" s="5"/>
      <c r="I894" s="5"/>
      <c r="P894" s="220"/>
      <c r="W894" s="5"/>
      <c r="X894" s="5"/>
      <c r="AE894" s="220"/>
      <c r="AL894" s="5"/>
      <c r="AM894" s="5"/>
      <c r="AT894" s="220"/>
      <c r="BA894" s="5"/>
      <c r="BB894" s="5"/>
    </row>
    <row r="895">
      <c r="A895" s="220"/>
      <c r="H895" s="5"/>
      <c r="I895" s="5"/>
      <c r="P895" s="220"/>
      <c r="W895" s="5"/>
      <c r="X895" s="5"/>
      <c r="AE895" s="220"/>
      <c r="AL895" s="5"/>
      <c r="AM895" s="5"/>
      <c r="AT895" s="220"/>
      <c r="BA895" s="5"/>
      <c r="BB895" s="5"/>
    </row>
    <row r="896">
      <c r="A896" s="220"/>
      <c r="H896" s="5"/>
      <c r="I896" s="5"/>
      <c r="P896" s="220"/>
      <c r="W896" s="5"/>
      <c r="X896" s="5"/>
      <c r="AE896" s="220"/>
      <c r="AL896" s="5"/>
      <c r="AM896" s="5"/>
      <c r="AT896" s="220"/>
      <c r="BA896" s="5"/>
      <c r="BB896" s="5"/>
    </row>
    <row r="897">
      <c r="A897" s="220"/>
      <c r="H897" s="5"/>
      <c r="I897" s="5"/>
      <c r="P897" s="220"/>
      <c r="W897" s="5"/>
      <c r="X897" s="5"/>
      <c r="AE897" s="220"/>
      <c r="AL897" s="5"/>
      <c r="AM897" s="5"/>
      <c r="AT897" s="220"/>
      <c r="BA897" s="5"/>
      <c r="BB897" s="5"/>
    </row>
    <row r="898">
      <c r="A898" s="220"/>
      <c r="H898" s="5"/>
      <c r="I898" s="5"/>
      <c r="P898" s="220"/>
      <c r="W898" s="5"/>
      <c r="X898" s="5"/>
      <c r="AE898" s="220"/>
      <c r="AL898" s="5"/>
      <c r="AM898" s="5"/>
      <c r="AT898" s="220"/>
      <c r="BA898" s="5"/>
      <c r="BB898" s="5"/>
    </row>
    <row r="899">
      <c r="A899" s="220"/>
      <c r="H899" s="5"/>
      <c r="I899" s="5"/>
      <c r="P899" s="220"/>
      <c r="W899" s="5"/>
      <c r="X899" s="5"/>
      <c r="AE899" s="220"/>
      <c r="AL899" s="5"/>
      <c r="AM899" s="5"/>
      <c r="AT899" s="220"/>
      <c r="BA899" s="5"/>
      <c r="BB899" s="5"/>
    </row>
    <row r="900">
      <c r="A900" s="220"/>
      <c r="H900" s="5"/>
      <c r="I900" s="5"/>
      <c r="P900" s="220"/>
      <c r="W900" s="5"/>
      <c r="X900" s="5"/>
      <c r="AE900" s="220"/>
      <c r="AL900" s="5"/>
      <c r="AM900" s="5"/>
      <c r="AT900" s="220"/>
      <c r="BA900" s="5"/>
      <c r="BB900" s="5"/>
    </row>
    <row r="901">
      <c r="A901" s="220"/>
      <c r="H901" s="5"/>
      <c r="I901" s="5"/>
      <c r="P901" s="220"/>
      <c r="W901" s="5"/>
      <c r="X901" s="5"/>
      <c r="AE901" s="220"/>
      <c r="AL901" s="5"/>
      <c r="AM901" s="5"/>
      <c r="AT901" s="220"/>
      <c r="BA901" s="5"/>
      <c r="BB901" s="5"/>
    </row>
    <row r="902">
      <c r="A902" s="220"/>
      <c r="H902" s="5"/>
      <c r="I902" s="5"/>
      <c r="P902" s="220"/>
      <c r="W902" s="5"/>
      <c r="X902" s="5"/>
      <c r="AE902" s="220"/>
      <c r="AL902" s="5"/>
      <c r="AM902" s="5"/>
      <c r="AT902" s="220"/>
      <c r="BA902" s="5"/>
      <c r="BB902" s="5"/>
    </row>
    <row r="903">
      <c r="A903" s="220"/>
      <c r="H903" s="5"/>
      <c r="I903" s="5"/>
      <c r="P903" s="220"/>
      <c r="W903" s="5"/>
      <c r="X903" s="5"/>
      <c r="AE903" s="220"/>
      <c r="AL903" s="5"/>
      <c r="AM903" s="5"/>
      <c r="AT903" s="220"/>
      <c r="BA903" s="5"/>
      <c r="BB903" s="5"/>
    </row>
    <row r="904">
      <c r="A904" s="220"/>
      <c r="H904" s="5"/>
      <c r="I904" s="5"/>
      <c r="P904" s="220"/>
      <c r="W904" s="5"/>
      <c r="X904" s="5"/>
      <c r="AE904" s="220"/>
      <c r="AL904" s="5"/>
      <c r="AM904" s="5"/>
      <c r="AT904" s="220"/>
      <c r="BA904" s="5"/>
      <c r="BB904" s="5"/>
    </row>
    <row r="905">
      <c r="A905" s="220"/>
      <c r="H905" s="5"/>
      <c r="I905" s="5"/>
      <c r="P905" s="220"/>
      <c r="W905" s="5"/>
      <c r="X905" s="5"/>
      <c r="AE905" s="220"/>
      <c r="AL905" s="5"/>
      <c r="AM905" s="5"/>
      <c r="AT905" s="220"/>
      <c r="BA905" s="5"/>
      <c r="BB905" s="5"/>
    </row>
    <row r="906">
      <c r="A906" s="220"/>
      <c r="H906" s="5"/>
      <c r="I906" s="5"/>
      <c r="P906" s="220"/>
      <c r="W906" s="5"/>
      <c r="X906" s="5"/>
      <c r="AE906" s="220"/>
      <c r="AL906" s="5"/>
      <c r="AM906" s="5"/>
      <c r="AT906" s="220"/>
      <c r="BA906" s="5"/>
      <c r="BB906" s="5"/>
    </row>
    <row r="907">
      <c r="A907" s="220"/>
      <c r="H907" s="5"/>
      <c r="I907" s="5"/>
      <c r="P907" s="220"/>
      <c r="W907" s="5"/>
      <c r="X907" s="5"/>
      <c r="AE907" s="220"/>
      <c r="AL907" s="5"/>
      <c r="AM907" s="5"/>
      <c r="AT907" s="220"/>
      <c r="BA907" s="5"/>
      <c r="BB907" s="5"/>
    </row>
    <row r="908">
      <c r="A908" s="220"/>
      <c r="H908" s="5"/>
      <c r="I908" s="5"/>
      <c r="P908" s="220"/>
      <c r="W908" s="5"/>
      <c r="X908" s="5"/>
      <c r="AE908" s="220"/>
      <c r="AL908" s="5"/>
      <c r="AM908" s="5"/>
      <c r="AT908" s="220"/>
      <c r="BA908" s="5"/>
      <c r="BB908" s="5"/>
    </row>
    <row r="909">
      <c r="A909" s="220"/>
      <c r="H909" s="5"/>
      <c r="I909" s="5"/>
      <c r="P909" s="220"/>
      <c r="W909" s="5"/>
      <c r="X909" s="5"/>
      <c r="AE909" s="220"/>
      <c r="AL909" s="5"/>
      <c r="AM909" s="5"/>
      <c r="AT909" s="220"/>
      <c r="BA909" s="5"/>
      <c r="BB909" s="5"/>
    </row>
    <row r="910">
      <c r="A910" s="220"/>
      <c r="H910" s="5"/>
      <c r="I910" s="5"/>
      <c r="P910" s="220"/>
      <c r="W910" s="5"/>
      <c r="X910" s="5"/>
      <c r="AE910" s="220"/>
      <c r="AL910" s="5"/>
      <c r="AM910" s="5"/>
      <c r="AT910" s="220"/>
      <c r="BA910" s="5"/>
      <c r="BB910" s="5"/>
    </row>
    <row r="911">
      <c r="A911" s="220"/>
      <c r="H911" s="5"/>
      <c r="I911" s="5"/>
      <c r="P911" s="220"/>
      <c r="W911" s="5"/>
      <c r="X911" s="5"/>
      <c r="AE911" s="220"/>
      <c r="AL911" s="5"/>
      <c r="AM911" s="5"/>
      <c r="AT911" s="220"/>
      <c r="BA911" s="5"/>
      <c r="BB911" s="5"/>
    </row>
    <row r="912">
      <c r="A912" s="220"/>
      <c r="H912" s="5"/>
      <c r="I912" s="5"/>
      <c r="P912" s="220"/>
      <c r="W912" s="5"/>
      <c r="X912" s="5"/>
      <c r="AE912" s="220"/>
      <c r="AL912" s="5"/>
      <c r="AM912" s="5"/>
      <c r="AT912" s="220"/>
      <c r="BA912" s="5"/>
      <c r="BB912" s="5"/>
    </row>
    <row r="913">
      <c r="A913" s="220"/>
      <c r="H913" s="5"/>
      <c r="I913" s="5"/>
      <c r="P913" s="220"/>
      <c r="W913" s="5"/>
      <c r="X913" s="5"/>
      <c r="AE913" s="220"/>
      <c r="AL913" s="5"/>
      <c r="AM913" s="5"/>
      <c r="AT913" s="220"/>
      <c r="BA913" s="5"/>
      <c r="BB913" s="5"/>
    </row>
    <row r="914">
      <c r="A914" s="220"/>
      <c r="H914" s="5"/>
      <c r="I914" s="5"/>
      <c r="P914" s="220"/>
      <c r="W914" s="5"/>
      <c r="X914" s="5"/>
      <c r="AE914" s="220"/>
      <c r="AL914" s="5"/>
      <c r="AM914" s="5"/>
      <c r="AT914" s="220"/>
      <c r="BA914" s="5"/>
      <c r="BB914" s="5"/>
    </row>
    <row r="915">
      <c r="A915" s="220"/>
      <c r="H915" s="5"/>
      <c r="I915" s="5"/>
      <c r="P915" s="220"/>
      <c r="W915" s="5"/>
      <c r="X915" s="5"/>
      <c r="AE915" s="220"/>
      <c r="AL915" s="5"/>
      <c r="AM915" s="5"/>
      <c r="AT915" s="220"/>
      <c r="BA915" s="5"/>
      <c r="BB915" s="5"/>
    </row>
    <row r="916">
      <c r="A916" s="220"/>
      <c r="H916" s="5"/>
      <c r="I916" s="5"/>
      <c r="P916" s="220"/>
      <c r="W916" s="5"/>
      <c r="X916" s="5"/>
      <c r="AE916" s="220"/>
      <c r="AL916" s="5"/>
      <c r="AM916" s="5"/>
      <c r="AT916" s="220"/>
      <c r="BA916" s="5"/>
      <c r="BB916" s="5"/>
    </row>
    <row r="917">
      <c r="A917" s="220"/>
      <c r="H917" s="5"/>
      <c r="I917" s="5"/>
      <c r="P917" s="220"/>
      <c r="W917" s="5"/>
      <c r="X917" s="5"/>
      <c r="AE917" s="220"/>
      <c r="AL917" s="5"/>
      <c r="AM917" s="5"/>
      <c r="AT917" s="220"/>
      <c r="BA917" s="5"/>
      <c r="BB917" s="5"/>
    </row>
    <row r="918">
      <c r="A918" s="220"/>
      <c r="H918" s="5"/>
      <c r="I918" s="5"/>
      <c r="P918" s="220"/>
      <c r="W918" s="5"/>
      <c r="X918" s="5"/>
      <c r="AE918" s="220"/>
      <c r="AL918" s="5"/>
      <c r="AM918" s="5"/>
      <c r="AT918" s="220"/>
      <c r="BA918" s="5"/>
      <c r="BB918" s="5"/>
    </row>
    <row r="919">
      <c r="A919" s="220"/>
      <c r="H919" s="5"/>
      <c r="I919" s="5"/>
      <c r="P919" s="220"/>
      <c r="W919" s="5"/>
      <c r="X919" s="5"/>
      <c r="AE919" s="220"/>
      <c r="AL919" s="5"/>
      <c r="AM919" s="5"/>
      <c r="AT919" s="220"/>
      <c r="BA919" s="5"/>
      <c r="BB919" s="5"/>
    </row>
    <row r="920">
      <c r="A920" s="220"/>
      <c r="H920" s="5"/>
      <c r="I920" s="5"/>
      <c r="P920" s="220"/>
      <c r="W920" s="5"/>
      <c r="X920" s="5"/>
      <c r="AE920" s="220"/>
      <c r="AL920" s="5"/>
      <c r="AM920" s="5"/>
      <c r="AT920" s="220"/>
      <c r="BA920" s="5"/>
      <c r="BB920" s="5"/>
    </row>
    <row r="921">
      <c r="A921" s="220"/>
      <c r="H921" s="5"/>
      <c r="I921" s="5"/>
      <c r="P921" s="220"/>
      <c r="W921" s="5"/>
      <c r="X921" s="5"/>
      <c r="AE921" s="220"/>
      <c r="AL921" s="5"/>
      <c r="AM921" s="5"/>
      <c r="AT921" s="220"/>
      <c r="BA921" s="5"/>
      <c r="BB921" s="5"/>
    </row>
    <row r="922">
      <c r="A922" s="220"/>
      <c r="H922" s="5"/>
      <c r="I922" s="5"/>
      <c r="P922" s="220"/>
      <c r="W922" s="5"/>
      <c r="X922" s="5"/>
      <c r="AE922" s="220"/>
      <c r="AL922" s="5"/>
      <c r="AM922" s="5"/>
      <c r="AT922" s="220"/>
      <c r="BA922" s="5"/>
      <c r="BB922" s="5"/>
    </row>
    <row r="923">
      <c r="A923" s="220"/>
      <c r="H923" s="5"/>
      <c r="I923" s="5"/>
      <c r="P923" s="220"/>
      <c r="W923" s="5"/>
      <c r="X923" s="5"/>
      <c r="AE923" s="220"/>
      <c r="AL923" s="5"/>
      <c r="AM923" s="5"/>
      <c r="AT923" s="220"/>
      <c r="BA923" s="5"/>
      <c r="BB923" s="5"/>
    </row>
    <row r="924">
      <c r="A924" s="220"/>
      <c r="H924" s="5"/>
      <c r="I924" s="5"/>
      <c r="P924" s="220"/>
      <c r="W924" s="5"/>
      <c r="X924" s="5"/>
      <c r="AE924" s="220"/>
      <c r="AL924" s="5"/>
      <c r="AM924" s="5"/>
      <c r="AT924" s="220"/>
      <c r="BA924" s="5"/>
      <c r="BB924" s="5"/>
    </row>
    <row r="925">
      <c r="A925" s="220"/>
      <c r="H925" s="5"/>
      <c r="I925" s="5"/>
      <c r="P925" s="220"/>
      <c r="W925" s="5"/>
      <c r="X925" s="5"/>
      <c r="AE925" s="220"/>
      <c r="AL925" s="5"/>
      <c r="AM925" s="5"/>
      <c r="AT925" s="220"/>
      <c r="BA925" s="5"/>
      <c r="BB925" s="5"/>
    </row>
    <row r="926">
      <c r="A926" s="220"/>
      <c r="H926" s="5"/>
      <c r="I926" s="5"/>
      <c r="P926" s="220"/>
      <c r="W926" s="5"/>
      <c r="X926" s="5"/>
      <c r="AE926" s="220"/>
      <c r="AL926" s="5"/>
      <c r="AM926" s="5"/>
      <c r="AT926" s="220"/>
      <c r="BA926" s="5"/>
      <c r="BB926" s="5"/>
    </row>
    <row r="927">
      <c r="A927" s="220"/>
      <c r="H927" s="5"/>
      <c r="I927" s="5"/>
      <c r="P927" s="220"/>
      <c r="W927" s="5"/>
      <c r="X927" s="5"/>
      <c r="AE927" s="220"/>
      <c r="AL927" s="5"/>
      <c r="AM927" s="5"/>
      <c r="AT927" s="220"/>
      <c r="BA927" s="5"/>
      <c r="BB927" s="5"/>
    </row>
    <row r="928">
      <c r="A928" s="220"/>
      <c r="H928" s="5"/>
      <c r="I928" s="5"/>
      <c r="P928" s="220"/>
      <c r="W928" s="5"/>
      <c r="X928" s="5"/>
      <c r="AE928" s="220"/>
      <c r="AL928" s="5"/>
      <c r="AM928" s="5"/>
      <c r="AT928" s="220"/>
      <c r="BA928" s="5"/>
      <c r="BB928" s="5"/>
    </row>
    <row r="929">
      <c r="A929" s="220"/>
      <c r="H929" s="5"/>
      <c r="I929" s="5"/>
      <c r="P929" s="220"/>
      <c r="W929" s="5"/>
      <c r="X929" s="5"/>
      <c r="AE929" s="220"/>
      <c r="AL929" s="5"/>
      <c r="AM929" s="5"/>
      <c r="AT929" s="220"/>
      <c r="BA929" s="5"/>
      <c r="BB929" s="5"/>
    </row>
    <row r="930">
      <c r="A930" s="220"/>
      <c r="H930" s="5"/>
      <c r="I930" s="5"/>
      <c r="P930" s="220"/>
      <c r="W930" s="5"/>
      <c r="X930" s="5"/>
      <c r="AE930" s="220"/>
      <c r="AL930" s="5"/>
      <c r="AM930" s="5"/>
      <c r="AT930" s="220"/>
      <c r="BA930" s="5"/>
      <c r="BB930" s="5"/>
    </row>
    <row r="931">
      <c r="A931" s="220"/>
      <c r="H931" s="5"/>
      <c r="I931" s="5"/>
      <c r="P931" s="220"/>
      <c r="W931" s="5"/>
      <c r="X931" s="5"/>
      <c r="AE931" s="220"/>
      <c r="AL931" s="5"/>
      <c r="AM931" s="5"/>
      <c r="AT931" s="220"/>
      <c r="BA931" s="5"/>
      <c r="BB931" s="5"/>
    </row>
    <row r="932">
      <c r="A932" s="220"/>
      <c r="H932" s="5"/>
      <c r="I932" s="5"/>
      <c r="P932" s="220"/>
      <c r="W932" s="5"/>
      <c r="X932" s="5"/>
      <c r="AE932" s="220"/>
      <c r="AL932" s="5"/>
      <c r="AM932" s="5"/>
      <c r="AT932" s="220"/>
      <c r="BA932" s="5"/>
      <c r="BB932" s="5"/>
    </row>
    <row r="933">
      <c r="A933" s="220"/>
      <c r="H933" s="5"/>
      <c r="I933" s="5"/>
      <c r="P933" s="220"/>
      <c r="W933" s="5"/>
      <c r="X933" s="5"/>
      <c r="AE933" s="220"/>
      <c r="AL933" s="5"/>
      <c r="AM933" s="5"/>
      <c r="AT933" s="220"/>
      <c r="BA933" s="5"/>
      <c r="BB933" s="5"/>
    </row>
    <row r="934">
      <c r="A934" s="220"/>
      <c r="H934" s="5"/>
      <c r="I934" s="5"/>
      <c r="P934" s="220"/>
      <c r="W934" s="5"/>
      <c r="X934" s="5"/>
      <c r="AE934" s="220"/>
      <c r="AL934" s="5"/>
      <c r="AM934" s="5"/>
      <c r="AT934" s="220"/>
      <c r="BA934" s="5"/>
      <c r="BB934" s="5"/>
    </row>
    <row r="935">
      <c r="A935" s="220"/>
      <c r="H935" s="5"/>
      <c r="I935" s="5"/>
      <c r="P935" s="220"/>
      <c r="W935" s="5"/>
      <c r="X935" s="5"/>
      <c r="AE935" s="220"/>
      <c r="AL935" s="5"/>
      <c r="AM935" s="5"/>
      <c r="AT935" s="220"/>
      <c r="BA935" s="5"/>
      <c r="BB935" s="5"/>
    </row>
    <row r="936">
      <c r="A936" s="220"/>
      <c r="H936" s="5"/>
      <c r="I936" s="5"/>
      <c r="P936" s="220"/>
      <c r="W936" s="5"/>
      <c r="X936" s="5"/>
      <c r="AE936" s="220"/>
      <c r="AL936" s="5"/>
      <c r="AM936" s="5"/>
      <c r="AT936" s="220"/>
      <c r="BA936" s="5"/>
      <c r="BB936" s="5"/>
    </row>
    <row r="937">
      <c r="A937" s="220"/>
      <c r="H937" s="5"/>
      <c r="I937" s="5"/>
      <c r="P937" s="220"/>
      <c r="W937" s="5"/>
      <c r="X937" s="5"/>
      <c r="AE937" s="220"/>
      <c r="AL937" s="5"/>
      <c r="AM937" s="5"/>
      <c r="AT937" s="220"/>
      <c r="BA937" s="5"/>
      <c r="BB937" s="5"/>
    </row>
    <row r="938">
      <c r="A938" s="220"/>
      <c r="H938" s="5"/>
      <c r="I938" s="5"/>
      <c r="P938" s="220"/>
      <c r="W938" s="5"/>
      <c r="X938" s="5"/>
      <c r="AE938" s="220"/>
      <c r="AL938" s="5"/>
      <c r="AM938" s="5"/>
      <c r="AT938" s="220"/>
      <c r="BA938" s="5"/>
      <c r="BB938" s="5"/>
    </row>
    <row r="939">
      <c r="A939" s="220"/>
      <c r="H939" s="5"/>
      <c r="I939" s="5"/>
      <c r="P939" s="220"/>
      <c r="W939" s="5"/>
      <c r="X939" s="5"/>
      <c r="AE939" s="220"/>
      <c r="AL939" s="5"/>
      <c r="AM939" s="5"/>
      <c r="AT939" s="220"/>
      <c r="BA939" s="5"/>
      <c r="BB939" s="5"/>
    </row>
    <row r="940">
      <c r="A940" s="220"/>
      <c r="H940" s="5"/>
      <c r="I940" s="5"/>
      <c r="P940" s="220"/>
      <c r="W940" s="5"/>
      <c r="X940" s="5"/>
      <c r="AE940" s="220"/>
      <c r="AL940" s="5"/>
      <c r="AM940" s="5"/>
      <c r="AT940" s="220"/>
      <c r="BA940" s="5"/>
      <c r="BB940" s="5"/>
    </row>
    <row r="941">
      <c r="A941" s="220"/>
      <c r="H941" s="5"/>
      <c r="I941" s="5"/>
      <c r="P941" s="220"/>
      <c r="W941" s="5"/>
      <c r="X941" s="5"/>
      <c r="AE941" s="220"/>
      <c r="AL941" s="5"/>
      <c r="AM941" s="5"/>
      <c r="AT941" s="220"/>
      <c r="BA941" s="5"/>
      <c r="BB941" s="5"/>
    </row>
    <row r="942">
      <c r="A942" s="220"/>
      <c r="H942" s="5"/>
      <c r="I942" s="5"/>
      <c r="P942" s="220"/>
      <c r="W942" s="5"/>
      <c r="X942" s="5"/>
      <c r="AE942" s="220"/>
      <c r="AL942" s="5"/>
      <c r="AM942" s="5"/>
      <c r="AT942" s="220"/>
      <c r="BA942" s="5"/>
      <c r="BB942" s="5"/>
    </row>
    <row r="943">
      <c r="A943" s="220"/>
      <c r="H943" s="5"/>
      <c r="I943" s="5"/>
      <c r="P943" s="220"/>
      <c r="W943" s="5"/>
      <c r="X943" s="5"/>
      <c r="AE943" s="220"/>
      <c r="AL943" s="5"/>
      <c r="AM943" s="5"/>
      <c r="AT943" s="220"/>
      <c r="BA943" s="5"/>
      <c r="BB943" s="5"/>
    </row>
    <row r="944">
      <c r="A944" s="220"/>
      <c r="H944" s="5"/>
      <c r="I944" s="5"/>
      <c r="P944" s="220"/>
      <c r="W944" s="5"/>
      <c r="X944" s="5"/>
      <c r="AE944" s="220"/>
      <c r="AL944" s="5"/>
      <c r="AM944" s="5"/>
      <c r="AT944" s="220"/>
      <c r="BA944" s="5"/>
      <c r="BB944" s="5"/>
    </row>
    <row r="945">
      <c r="A945" s="220"/>
      <c r="H945" s="5"/>
      <c r="I945" s="5"/>
      <c r="P945" s="220"/>
      <c r="W945" s="5"/>
      <c r="X945" s="5"/>
      <c r="AE945" s="220"/>
      <c r="AL945" s="5"/>
      <c r="AM945" s="5"/>
      <c r="AT945" s="220"/>
      <c r="BA945" s="5"/>
      <c r="BB945" s="5"/>
    </row>
    <row r="946">
      <c r="A946" s="220"/>
      <c r="H946" s="5"/>
      <c r="I946" s="5"/>
      <c r="P946" s="220"/>
      <c r="W946" s="5"/>
      <c r="X946" s="5"/>
      <c r="AE946" s="220"/>
      <c r="AL946" s="5"/>
      <c r="AM946" s="5"/>
      <c r="AT946" s="220"/>
      <c r="BA946" s="5"/>
      <c r="BB946" s="5"/>
    </row>
    <row r="947">
      <c r="A947" s="220"/>
      <c r="H947" s="5"/>
      <c r="I947" s="5"/>
      <c r="P947" s="220"/>
      <c r="W947" s="5"/>
      <c r="X947" s="5"/>
      <c r="AE947" s="220"/>
      <c r="AL947" s="5"/>
      <c r="AM947" s="5"/>
      <c r="AT947" s="220"/>
      <c r="BA947" s="5"/>
      <c r="BB947" s="5"/>
    </row>
    <row r="948">
      <c r="A948" s="220"/>
      <c r="H948" s="5"/>
      <c r="I948" s="5"/>
      <c r="P948" s="220"/>
      <c r="W948" s="5"/>
      <c r="X948" s="5"/>
      <c r="AE948" s="220"/>
      <c r="AL948" s="5"/>
      <c r="AM948" s="5"/>
      <c r="AT948" s="220"/>
      <c r="BA948" s="5"/>
      <c r="BB948" s="5"/>
    </row>
    <row r="949">
      <c r="A949" s="220"/>
      <c r="H949" s="5"/>
      <c r="I949" s="5"/>
      <c r="P949" s="220"/>
      <c r="W949" s="5"/>
      <c r="X949" s="5"/>
      <c r="AE949" s="220"/>
      <c r="AL949" s="5"/>
      <c r="AM949" s="5"/>
      <c r="AT949" s="220"/>
      <c r="BA949" s="5"/>
      <c r="BB949" s="5"/>
    </row>
    <row r="950">
      <c r="A950" s="220"/>
      <c r="H950" s="5"/>
      <c r="I950" s="5"/>
      <c r="P950" s="220"/>
      <c r="W950" s="5"/>
      <c r="X950" s="5"/>
      <c r="AE950" s="220"/>
      <c r="AL950" s="5"/>
      <c r="AM950" s="5"/>
      <c r="AT950" s="220"/>
      <c r="BA950" s="5"/>
      <c r="BB950" s="5"/>
    </row>
    <row r="951">
      <c r="A951" s="220"/>
      <c r="H951" s="5"/>
      <c r="I951" s="5"/>
      <c r="P951" s="220"/>
      <c r="W951" s="5"/>
      <c r="X951" s="5"/>
      <c r="AE951" s="220"/>
      <c r="AL951" s="5"/>
      <c r="AM951" s="5"/>
      <c r="AT951" s="220"/>
      <c r="BA951" s="5"/>
      <c r="BB951" s="5"/>
    </row>
    <row r="952">
      <c r="A952" s="220"/>
      <c r="H952" s="5"/>
      <c r="I952" s="5"/>
      <c r="P952" s="220"/>
      <c r="W952" s="5"/>
      <c r="X952" s="5"/>
      <c r="AE952" s="220"/>
      <c r="AL952" s="5"/>
      <c r="AM952" s="5"/>
      <c r="AT952" s="220"/>
      <c r="BA952" s="5"/>
      <c r="BB952" s="5"/>
    </row>
    <row r="953">
      <c r="A953" s="220"/>
      <c r="H953" s="5"/>
      <c r="I953" s="5"/>
      <c r="P953" s="220"/>
      <c r="W953" s="5"/>
      <c r="X953" s="5"/>
      <c r="AE953" s="220"/>
      <c r="AL953" s="5"/>
      <c r="AM953" s="5"/>
      <c r="AT953" s="220"/>
      <c r="BA953" s="5"/>
      <c r="BB953" s="5"/>
    </row>
    <row r="954">
      <c r="A954" s="220"/>
      <c r="H954" s="5"/>
      <c r="I954" s="5"/>
      <c r="P954" s="220"/>
      <c r="W954" s="5"/>
      <c r="X954" s="5"/>
      <c r="AE954" s="220"/>
      <c r="AL954" s="5"/>
      <c r="AM954" s="5"/>
      <c r="AT954" s="220"/>
      <c r="BA954" s="5"/>
      <c r="BB954" s="5"/>
    </row>
    <row r="955">
      <c r="A955" s="220"/>
      <c r="H955" s="5"/>
      <c r="I955" s="5"/>
      <c r="P955" s="220"/>
      <c r="W955" s="5"/>
      <c r="X955" s="5"/>
      <c r="AE955" s="220"/>
      <c r="AL955" s="5"/>
      <c r="AM955" s="5"/>
      <c r="AT955" s="220"/>
      <c r="BA955" s="5"/>
      <c r="BB955" s="5"/>
    </row>
    <row r="956">
      <c r="A956" s="220"/>
      <c r="H956" s="5"/>
      <c r="I956" s="5"/>
      <c r="P956" s="220"/>
      <c r="W956" s="5"/>
      <c r="X956" s="5"/>
      <c r="AE956" s="220"/>
      <c r="AL956" s="5"/>
      <c r="AM956" s="5"/>
      <c r="AT956" s="220"/>
      <c r="BA956" s="5"/>
      <c r="BB956" s="5"/>
    </row>
    <row r="957">
      <c r="A957" s="220"/>
      <c r="H957" s="5"/>
      <c r="I957" s="5"/>
      <c r="P957" s="220"/>
      <c r="W957" s="5"/>
      <c r="X957" s="5"/>
      <c r="AE957" s="220"/>
      <c r="AL957" s="5"/>
      <c r="AM957" s="5"/>
      <c r="AT957" s="220"/>
      <c r="BA957" s="5"/>
      <c r="BB957" s="5"/>
    </row>
    <row r="958">
      <c r="A958" s="220"/>
      <c r="H958" s="5"/>
      <c r="I958" s="5"/>
      <c r="P958" s="220"/>
      <c r="W958" s="5"/>
      <c r="X958" s="5"/>
      <c r="AE958" s="220"/>
      <c r="AL958" s="5"/>
      <c r="AM958" s="5"/>
      <c r="AT958" s="220"/>
      <c r="BA958" s="5"/>
      <c r="BB958" s="5"/>
    </row>
    <row r="959">
      <c r="A959" s="220"/>
      <c r="H959" s="5"/>
      <c r="I959" s="5"/>
      <c r="P959" s="220"/>
      <c r="W959" s="5"/>
      <c r="X959" s="5"/>
      <c r="AE959" s="220"/>
      <c r="AL959" s="5"/>
      <c r="AM959" s="5"/>
      <c r="AT959" s="220"/>
      <c r="BA959" s="5"/>
      <c r="BB959" s="5"/>
    </row>
    <row r="960">
      <c r="A960" s="220"/>
      <c r="H960" s="5"/>
      <c r="I960" s="5"/>
      <c r="P960" s="220"/>
      <c r="W960" s="5"/>
      <c r="X960" s="5"/>
      <c r="AE960" s="220"/>
      <c r="AL960" s="5"/>
      <c r="AM960" s="5"/>
      <c r="AT960" s="220"/>
      <c r="BA960" s="5"/>
      <c r="BB960" s="5"/>
    </row>
    <row r="961">
      <c r="A961" s="220"/>
      <c r="H961" s="5"/>
      <c r="I961" s="5"/>
      <c r="P961" s="220"/>
      <c r="W961" s="5"/>
      <c r="X961" s="5"/>
      <c r="AE961" s="220"/>
      <c r="AL961" s="5"/>
      <c r="AM961" s="5"/>
      <c r="AT961" s="220"/>
      <c r="BA961" s="5"/>
      <c r="BB961" s="5"/>
    </row>
    <row r="962">
      <c r="A962" s="220"/>
      <c r="H962" s="5"/>
      <c r="I962" s="5"/>
      <c r="P962" s="220"/>
      <c r="W962" s="5"/>
      <c r="X962" s="5"/>
      <c r="AE962" s="220"/>
      <c r="AL962" s="5"/>
      <c r="AM962" s="5"/>
      <c r="AT962" s="220"/>
      <c r="BA962" s="5"/>
      <c r="BB962" s="5"/>
    </row>
    <row r="963">
      <c r="A963" s="220"/>
      <c r="H963" s="5"/>
      <c r="I963" s="5"/>
      <c r="P963" s="220"/>
      <c r="W963" s="5"/>
      <c r="X963" s="5"/>
      <c r="AE963" s="220"/>
      <c r="AL963" s="5"/>
      <c r="AM963" s="5"/>
      <c r="AT963" s="220"/>
      <c r="BA963" s="5"/>
      <c r="BB963" s="5"/>
    </row>
    <row r="964">
      <c r="A964" s="220"/>
      <c r="H964" s="5"/>
      <c r="I964" s="5"/>
      <c r="P964" s="220"/>
      <c r="W964" s="5"/>
      <c r="X964" s="5"/>
      <c r="AE964" s="220"/>
      <c r="AL964" s="5"/>
      <c r="AM964" s="5"/>
      <c r="AT964" s="220"/>
      <c r="BA964" s="5"/>
      <c r="BB964" s="5"/>
    </row>
    <row r="965">
      <c r="A965" s="220"/>
      <c r="H965" s="5"/>
      <c r="I965" s="5"/>
      <c r="P965" s="220"/>
      <c r="W965" s="5"/>
      <c r="X965" s="5"/>
      <c r="AE965" s="220"/>
      <c r="AL965" s="5"/>
      <c r="AM965" s="5"/>
      <c r="AT965" s="220"/>
      <c r="BA965" s="5"/>
      <c r="BB965" s="5"/>
    </row>
    <row r="966">
      <c r="A966" s="220"/>
      <c r="H966" s="5"/>
      <c r="I966" s="5"/>
      <c r="P966" s="220"/>
      <c r="W966" s="5"/>
      <c r="X966" s="5"/>
      <c r="AE966" s="220"/>
      <c r="AL966" s="5"/>
      <c r="AM966" s="5"/>
      <c r="AT966" s="220"/>
      <c r="BA966" s="5"/>
      <c r="BB966" s="5"/>
    </row>
    <row r="967">
      <c r="A967" s="220"/>
      <c r="H967" s="5"/>
      <c r="I967" s="5"/>
      <c r="P967" s="220"/>
      <c r="W967" s="5"/>
      <c r="X967" s="5"/>
      <c r="AE967" s="220"/>
      <c r="AL967" s="5"/>
      <c r="AM967" s="5"/>
      <c r="AT967" s="220"/>
      <c r="BA967" s="5"/>
      <c r="BB967" s="5"/>
    </row>
    <row r="968">
      <c r="A968" s="220"/>
      <c r="H968" s="5"/>
      <c r="I968" s="5"/>
      <c r="P968" s="220"/>
      <c r="W968" s="5"/>
      <c r="X968" s="5"/>
      <c r="AE968" s="220"/>
      <c r="AL968" s="5"/>
      <c r="AM968" s="5"/>
      <c r="AT968" s="220"/>
      <c r="BA968" s="5"/>
      <c r="BB968" s="5"/>
    </row>
    <row r="969">
      <c r="A969" s="220"/>
      <c r="H969" s="5"/>
      <c r="I969" s="5"/>
      <c r="P969" s="220"/>
      <c r="W969" s="5"/>
      <c r="X969" s="5"/>
      <c r="AE969" s="220"/>
      <c r="AL969" s="5"/>
      <c r="AM969" s="5"/>
      <c r="AT969" s="220"/>
      <c r="BA969" s="5"/>
      <c r="BB969" s="5"/>
    </row>
    <row r="970">
      <c r="A970" s="220"/>
      <c r="H970" s="5"/>
      <c r="I970" s="5"/>
      <c r="P970" s="220"/>
      <c r="W970" s="5"/>
      <c r="X970" s="5"/>
      <c r="AE970" s="220"/>
      <c r="AL970" s="5"/>
      <c r="AM970" s="5"/>
      <c r="AT970" s="220"/>
      <c r="BA970" s="5"/>
      <c r="BB970" s="5"/>
    </row>
    <row r="971">
      <c r="A971" s="220"/>
      <c r="H971" s="5"/>
      <c r="I971" s="5"/>
      <c r="P971" s="220"/>
      <c r="W971" s="5"/>
      <c r="X971" s="5"/>
      <c r="AE971" s="220"/>
      <c r="AL971" s="5"/>
      <c r="AM971" s="5"/>
      <c r="AT971" s="220"/>
      <c r="BA971" s="5"/>
      <c r="BB971" s="5"/>
    </row>
    <row r="972">
      <c r="A972" s="220"/>
      <c r="H972" s="5"/>
      <c r="I972" s="5"/>
      <c r="P972" s="220"/>
      <c r="W972" s="5"/>
      <c r="X972" s="5"/>
      <c r="AE972" s="220"/>
      <c r="AL972" s="5"/>
      <c r="AM972" s="5"/>
      <c r="AT972" s="220"/>
      <c r="BA972" s="5"/>
      <c r="BB972" s="5"/>
    </row>
    <row r="973">
      <c r="A973" s="220"/>
      <c r="H973" s="5"/>
      <c r="I973" s="5"/>
      <c r="P973" s="220"/>
      <c r="W973" s="5"/>
      <c r="X973" s="5"/>
      <c r="AE973" s="220"/>
      <c r="AL973" s="5"/>
      <c r="AM973" s="5"/>
      <c r="AT973" s="220"/>
      <c r="BA973" s="5"/>
      <c r="BB973" s="5"/>
    </row>
    <row r="974">
      <c r="A974" s="220"/>
      <c r="H974" s="5"/>
      <c r="I974" s="5"/>
      <c r="P974" s="220"/>
      <c r="W974" s="5"/>
      <c r="X974" s="5"/>
      <c r="AE974" s="220"/>
      <c r="AL974" s="5"/>
      <c r="AM974" s="5"/>
      <c r="AT974" s="220"/>
      <c r="BA974" s="5"/>
      <c r="BB974" s="5"/>
    </row>
    <row r="975">
      <c r="A975" s="220"/>
      <c r="H975" s="5"/>
      <c r="I975" s="5"/>
      <c r="P975" s="220"/>
      <c r="W975" s="5"/>
      <c r="X975" s="5"/>
      <c r="AE975" s="220"/>
      <c r="AL975" s="5"/>
      <c r="AM975" s="5"/>
      <c r="AT975" s="220"/>
      <c r="BA975" s="5"/>
      <c r="BB975" s="5"/>
    </row>
    <row r="976">
      <c r="A976" s="220"/>
      <c r="H976" s="5"/>
      <c r="I976" s="5"/>
      <c r="P976" s="220"/>
      <c r="W976" s="5"/>
      <c r="X976" s="5"/>
      <c r="AE976" s="220"/>
      <c r="AL976" s="5"/>
      <c r="AM976" s="5"/>
      <c r="AT976" s="220"/>
      <c r="BA976" s="5"/>
      <c r="BB976" s="5"/>
    </row>
    <row r="977">
      <c r="A977" s="220"/>
      <c r="H977" s="5"/>
      <c r="I977" s="5"/>
      <c r="P977" s="220"/>
      <c r="W977" s="5"/>
      <c r="X977" s="5"/>
      <c r="AE977" s="220"/>
      <c r="AL977" s="5"/>
      <c r="AM977" s="5"/>
      <c r="AT977" s="220"/>
      <c r="BA977" s="5"/>
      <c r="BB977" s="5"/>
    </row>
    <row r="978">
      <c r="A978" s="220"/>
      <c r="H978" s="5"/>
      <c r="I978" s="5"/>
      <c r="P978" s="220"/>
      <c r="W978" s="5"/>
      <c r="X978" s="5"/>
      <c r="AE978" s="220"/>
      <c r="AL978" s="5"/>
      <c r="AM978" s="5"/>
      <c r="AT978" s="220"/>
      <c r="BA978" s="5"/>
      <c r="BB978" s="5"/>
    </row>
    <row r="979">
      <c r="A979" s="220"/>
      <c r="H979" s="5"/>
      <c r="I979" s="5"/>
      <c r="P979" s="220"/>
      <c r="W979" s="5"/>
      <c r="X979" s="5"/>
      <c r="AE979" s="220"/>
      <c r="AL979" s="5"/>
      <c r="AM979" s="5"/>
      <c r="AT979" s="220"/>
      <c r="BA979" s="5"/>
      <c r="BB979" s="5"/>
    </row>
    <row r="980">
      <c r="A980" s="220"/>
      <c r="H980" s="5"/>
      <c r="I980" s="5"/>
      <c r="P980" s="220"/>
      <c r="W980" s="5"/>
      <c r="X980" s="5"/>
      <c r="AE980" s="220"/>
      <c r="AL980" s="5"/>
      <c r="AM980" s="5"/>
      <c r="AT980" s="220"/>
      <c r="BA980" s="5"/>
      <c r="BB980" s="5"/>
    </row>
    <row r="981">
      <c r="A981" s="220"/>
      <c r="H981" s="5"/>
      <c r="I981" s="5"/>
      <c r="P981" s="220"/>
      <c r="W981" s="5"/>
      <c r="X981" s="5"/>
      <c r="AE981" s="220"/>
      <c r="AL981" s="5"/>
      <c r="AM981" s="5"/>
      <c r="AT981" s="220"/>
      <c r="BA981" s="5"/>
      <c r="BB981" s="5"/>
    </row>
    <row r="982">
      <c r="A982" s="220"/>
      <c r="H982" s="5"/>
      <c r="I982" s="5"/>
      <c r="P982" s="220"/>
      <c r="W982" s="5"/>
      <c r="X982" s="5"/>
      <c r="AE982" s="220"/>
      <c r="AL982" s="5"/>
      <c r="AM982" s="5"/>
      <c r="AT982" s="220"/>
      <c r="BA982" s="5"/>
      <c r="BB982" s="5"/>
    </row>
    <row r="983">
      <c r="A983" s="220"/>
      <c r="H983" s="5"/>
      <c r="I983" s="5"/>
      <c r="P983" s="220"/>
      <c r="W983" s="5"/>
      <c r="X983" s="5"/>
      <c r="AE983" s="220"/>
      <c r="AL983" s="5"/>
      <c r="AM983" s="5"/>
      <c r="AT983" s="220"/>
      <c r="BA983" s="5"/>
      <c r="BB983" s="5"/>
    </row>
    <row r="984">
      <c r="A984" s="220"/>
      <c r="H984" s="5"/>
      <c r="I984" s="5"/>
      <c r="P984" s="220"/>
      <c r="W984" s="5"/>
      <c r="X984" s="5"/>
      <c r="AE984" s="220"/>
      <c r="AL984" s="5"/>
      <c r="AM984" s="5"/>
      <c r="AT984" s="220"/>
      <c r="BA984" s="5"/>
      <c r="BB984" s="5"/>
    </row>
    <row r="985">
      <c r="A985" s="220"/>
      <c r="H985" s="5"/>
      <c r="I985" s="5"/>
      <c r="P985" s="220"/>
      <c r="W985" s="5"/>
      <c r="X985" s="5"/>
      <c r="AE985" s="220"/>
      <c r="AL985" s="5"/>
      <c r="AM985" s="5"/>
      <c r="AT985" s="220"/>
      <c r="BA985" s="5"/>
      <c r="BB985" s="5"/>
    </row>
    <row r="986">
      <c r="A986" s="220"/>
      <c r="H986" s="5"/>
      <c r="I986" s="5"/>
      <c r="P986" s="220"/>
      <c r="W986" s="5"/>
      <c r="X986" s="5"/>
      <c r="AE986" s="220"/>
      <c r="AL986" s="5"/>
      <c r="AM986" s="5"/>
      <c r="AT986" s="220"/>
      <c r="BA986" s="5"/>
      <c r="BB986" s="5"/>
    </row>
    <row r="987">
      <c r="A987" s="220"/>
      <c r="H987" s="5"/>
      <c r="I987" s="5"/>
      <c r="P987" s="220"/>
      <c r="W987" s="5"/>
      <c r="X987" s="5"/>
      <c r="AE987" s="220"/>
      <c r="AL987" s="5"/>
      <c r="AM987" s="5"/>
      <c r="AT987" s="220"/>
      <c r="BA987" s="5"/>
      <c r="BB987" s="5"/>
    </row>
    <row r="988">
      <c r="A988" s="220"/>
      <c r="H988" s="5"/>
      <c r="I988" s="5"/>
      <c r="P988" s="220"/>
      <c r="W988" s="5"/>
      <c r="X988" s="5"/>
      <c r="AE988" s="220"/>
      <c r="AL988" s="5"/>
      <c r="AM988" s="5"/>
      <c r="AT988" s="220"/>
      <c r="BA988" s="5"/>
      <c r="BB988" s="5"/>
    </row>
    <row r="989">
      <c r="A989" s="220"/>
      <c r="H989" s="5"/>
      <c r="I989" s="5"/>
      <c r="P989" s="220"/>
      <c r="W989" s="5"/>
      <c r="X989" s="5"/>
      <c r="AE989" s="220"/>
      <c r="AL989" s="5"/>
      <c r="AM989" s="5"/>
      <c r="AT989" s="220"/>
      <c r="BA989" s="5"/>
      <c r="BB989" s="5"/>
    </row>
    <row r="990">
      <c r="A990" s="220"/>
      <c r="H990" s="5"/>
      <c r="I990" s="5"/>
      <c r="P990" s="220"/>
      <c r="W990" s="5"/>
      <c r="X990" s="5"/>
      <c r="AE990" s="220"/>
      <c r="AL990" s="5"/>
      <c r="AM990" s="5"/>
      <c r="AT990" s="220"/>
      <c r="BA990" s="5"/>
      <c r="BB990" s="5"/>
    </row>
    <row r="991">
      <c r="A991" s="220"/>
      <c r="H991" s="5"/>
      <c r="I991" s="5"/>
      <c r="P991" s="220"/>
      <c r="W991" s="5"/>
      <c r="X991" s="5"/>
      <c r="AE991" s="220"/>
      <c r="AL991" s="5"/>
      <c r="AM991" s="5"/>
      <c r="AT991" s="220"/>
      <c r="BA991" s="5"/>
      <c r="BB991" s="5"/>
    </row>
    <row r="992">
      <c r="A992" s="220"/>
      <c r="H992" s="5"/>
      <c r="I992" s="5"/>
      <c r="P992" s="220"/>
      <c r="W992" s="5"/>
      <c r="X992" s="5"/>
      <c r="AE992" s="220"/>
      <c r="AL992" s="5"/>
      <c r="AM992" s="5"/>
      <c r="AT992" s="220"/>
      <c r="BA992" s="5"/>
      <c r="BB992" s="5"/>
    </row>
    <row r="993">
      <c r="A993" s="220"/>
      <c r="H993" s="5"/>
      <c r="I993" s="5"/>
      <c r="P993" s="220"/>
      <c r="W993" s="5"/>
      <c r="X993" s="5"/>
      <c r="AE993" s="220"/>
      <c r="AL993" s="5"/>
      <c r="AM993" s="5"/>
      <c r="AT993" s="220"/>
      <c r="BA993" s="5"/>
      <c r="BB993" s="5"/>
    </row>
    <row r="994">
      <c r="A994" s="220"/>
      <c r="H994" s="5"/>
      <c r="I994" s="5"/>
      <c r="P994" s="220"/>
      <c r="W994" s="5"/>
      <c r="X994" s="5"/>
      <c r="AE994" s="220"/>
      <c r="AL994" s="5"/>
      <c r="AM994" s="5"/>
      <c r="AT994" s="220"/>
      <c r="BA994" s="5"/>
      <c r="BB994" s="5"/>
    </row>
    <row r="995">
      <c r="A995" s="220"/>
      <c r="H995" s="5"/>
      <c r="I995" s="5"/>
      <c r="P995" s="220"/>
      <c r="W995" s="5"/>
      <c r="X995" s="5"/>
      <c r="AE995" s="220"/>
      <c r="AL995" s="5"/>
      <c r="AM995" s="5"/>
      <c r="AT995" s="220"/>
      <c r="BA995" s="5"/>
      <c r="BB995" s="5"/>
    </row>
    <row r="996">
      <c r="A996" s="220"/>
      <c r="H996" s="5"/>
      <c r="I996" s="5"/>
      <c r="P996" s="220"/>
      <c r="W996" s="5"/>
      <c r="X996" s="5"/>
      <c r="AE996" s="220"/>
      <c r="AL996" s="5"/>
      <c r="AM996" s="5"/>
      <c r="AT996" s="220"/>
      <c r="BA996" s="5"/>
      <c r="BB996" s="5"/>
    </row>
    <row r="997">
      <c r="A997" s="220"/>
      <c r="H997" s="5"/>
      <c r="I997" s="5"/>
      <c r="P997" s="220"/>
      <c r="W997" s="5"/>
      <c r="X997" s="5"/>
      <c r="AE997" s="220"/>
      <c r="AL997" s="5"/>
      <c r="AM997" s="5"/>
      <c r="AT997" s="220"/>
      <c r="BA997" s="5"/>
      <c r="BB997" s="5"/>
    </row>
    <row r="998">
      <c r="A998" s="220"/>
      <c r="H998" s="5"/>
      <c r="I998" s="5"/>
      <c r="P998" s="220"/>
      <c r="W998" s="5"/>
      <c r="X998" s="5"/>
      <c r="AE998" s="220"/>
      <c r="AL998" s="5"/>
      <c r="AM998" s="5"/>
      <c r="AT998" s="220"/>
      <c r="BA998" s="5"/>
      <c r="BB998" s="5"/>
    </row>
    <row r="999">
      <c r="A999" s="220"/>
      <c r="H999" s="5"/>
      <c r="I999" s="5"/>
      <c r="P999" s="220"/>
      <c r="W999" s="5"/>
      <c r="X999" s="5"/>
      <c r="AE999" s="220"/>
      <c r="AL999" s="5"/>
      <c r="AM999" s="5"/>
      <c r="AT999" s="220"/>
      <c r="BA999" s="5"/>
      <c r="BB999" s="5"/>
    </row>
    <row r="1000">
      <c r="A1000" s="220"/>
      <c r="H1000" s="5"/>
      <c r="I1000" s="5"/>
      <c r="P1000" s="220"/>
      <c r="W1000" s="5"/>
      <c r="X1000" s="5"/>
      <c r="AE1000" s="220"/>
      <c r="AL1000" s="5"/>
      <c r="AM1000" s="5"/>
      <c r="AT1000" s="220"/>
      <c r="BA1000" s="5"/>
      <c r="BB1000" s="5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2122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6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2122</v>
      </c>
      <c r="X1" s="206" t="s">
        <v>1446</v>
      </c>
      <c r="Y1" s="177" t="s">
        <v>1448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2122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2122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1457</v>
      </c>
      <c r="BI1" s="177" t="s">
        <v>1346</v>
      </c>
      <c r="BJ1" s="177" t="s">
        <v>1540</v>
      </c>
    </row>
    <row r="2">
      <c r="A2" s="179">
        <v>42696.0</v>
      </c>
      <c r="B2" s="166">
        <v>189.0</v>
      </c>
      <c r="C2" s="166">
        <v>189.0</v>
      </c>
      <c r="D2" s="166">
        <v>183.0</v>
      </c>
      <c r="E2" s="166">
        <v>184.0</v>
      </c>
      <c r="F2" s="180">
        <v>1611406.0</v>
      </c>
      <c r="G2" s="166">
        <v>5204.674</v>
      </c>
      <c r="H2" s="166"/>
      <c r="I2" s="166"/>
      <c r="J2" s="166"/>
      <c r="K2" s="166"/>
      <c r="L2" s="166">
        <v>93300.0</v>
      </c>
      <c r="M2" s="166">
        <v>2.2869E9</v>
      </c>
      <c r="N2" s="7">
        <f t="shared" ref="N2:N34" si="2">L2/M2</f>
        <v>0.00004079758625</v>
      </c>
      <c r="P2" s="179">
        <v>43062.0</v>
      </c>
      <c r="Q2" s="166">
        <v>252.0</v>
      </c>
      <c r="R2" s="166">
        <v>262.0</v>
      </c>
      <c r="S2" s="166">
        <v>252.0</v>
      </c>
      <c r="T2" s="166">
        <v>262.0</v>
      </c>
      <c r="U2" s="180">
        <v>2378537.0</v>
      </c>
      <c r="V2" s="166">
        <v>6063.245</v>
      </c>
      <c r="W2" s="166"/>
      <c r="X2" s="166"/>
      <c r="Y2" s="166"/>
      <c r="Z2" s="166"/>
      <c r="AA2" s="166">
        <v>1103300.0</v>
      </c>
      <c r="AB2" s="166">
        <v>2.2869E9</v>
      </c>
      <c r="AC2" s="7">
        <f t="shared" ref="AC2:AC34" si="4">AA2/AB2</f>
        <v>0.0004824434824</v>
      </c>
      <c r="AE2" s="179">
        <v>43427.0</v>
      </c>
      <c r="AF2" s="166">
        <v>284.0</v>
      </c>
      <c r="AG2" s="166">
        <v>284.0</v>
      </c>
      <c r="AH2" s="166">
        <v>282.0</v>
      </c>
      <c r="AI2" s="166">
        <v>284.0</v>
      </c>
      <c r="AJ2" s="180">
        <v>2681392.0</v>
      </c>
      <c r="AK2" s="166">
        <v>6006.202</v>
      </c>
      <c r="AL2" s="166"/>
      <c r="AM2" s="166"/>
      <c r="AN2" s="166"/>
      <c r="AO2" s="166"/>
      <c r="AP2" s="166">
        <v>85200.0</v>
      </c>
      <c r="AQ2" s="166">
        <v>2.2869E9</v>
      </c>
      <c r="AR2" s="7">
        <f t="shared" ref="AR2:AR34" si="6">AP2/AQ2</f>
        <v>0.00003725567362</v>
      </c>
      <c r="AT2" s="179">
        <v>43789.0</v>
      </c>
      <c r="AU2" s="166">
        <v>316.0</v>
      </c>
      <c r="AV2" s="166">
        <v>316.0</v>
      </c>
      <c r="AW2" s="166">
        <v>308.0</v>
      </c>
      <c r="AX2" s="166">
        <v>314.0</v>
      </c>
      <c r="AY2" s="180">
        <v>3083223.0</v>
      </c>
      <c r="AZ2" s="166">
        <v>6155.109</v>
      </c>
      <c r="BA2" s="166"/>
      <c r="BB2" s="166"/>
      <c r="BC2" s="166"/>
      <c r="BD2" s="166"/>
      <c r="BE2" s="166">
        <v>658500.0</v>
      </c>
      <c r="BF2" s="166">
        <v>2.2869E9</v>
      </c>
      <c r="BG2" s="166">
        <f t="shared" ref="BG2:BG34" si="8">BE2/BF2</f>
        <v>0.0002879443789</v>
      </c>
      <c r="BH2" s="166"/>
      <c r="BI2" s="166"/>
      <c r="BJ2" s="166">
        <f t="shared" ref="BJ2:BJ34" si="9">average(BG2,AR2,AC2,N2)</f>
        <v>0.0002121102803</v>
      </c>
    </row>
    <row r="3">
      <c r="A3" s="179">
        <v>42697.0</v>
      </c>
      <c r="B3" s="166">
        <v>179.0</v>
      </c>
      <c r="C3" s="166">
        <v>179.0</v>
      </c>
      <c r="D3" s="166">
        <v>179.0</v>
      </c>
      <c r="E3" s="166">
        <v>179.0</v>
      </c>
      <c r="F3" s="180">
        <v>1567618.0</v>
      </c>
      <c r="G3" s="166">
        <v>5211.996</v>
      </c>
      <c r="H3" s="181">
        <f t="shared" ref="H3:I3" si="1">(F3-F2)/F2</f>
        <v>-0.02717378488</v>
      </c>
      <c r="I3" s="181">
        <f t="shared" si="1"/>
        <v>0.001406812415</v>
      </c>
      <c r="J3" s="166"/>
      <c r="K3" s="166"/>
      <c r="L3" s="166">
        <v>30000.0</v>
      </c>
      <c r="M3" s="166">
        <v>2.2869E9</v>
      </c>
      <c r="N3" s="7">
        <f t="shared" si="2"/>
        <v>0.00001311819494</v>
      </c>
      <c r="P3" s="179">
        <v>43063.0</v>
      </c>
      <c r="Q3" s="166">
        <v>264.0</v>
      </c>
      <c r="R3" s="166">
        <v>266.0</v>
      </c>
      <c r="S3" s="166">
        <v>258.0</v>
      </c>
      <c r="T3" s="166">
        <v>258.0</v>
      </c>
      <c r="U3" s="180">
        <v>2342224.0</v>
      </c>
      <c r="V3" s="166">
        <v>6067.142</v>
      </c>
      <c r="W3" s="181">
        <f t="shared" ref="W3:X3" si="3">(U3-U2)/U2</f>
        <v>-0.01526694771</v>
      </c>
      <c r="X3" s="181">
        <f t="shared" si="3"/>
        <v>0.0006427251414</v>
      </c>
      <c r="Y3" s="166"/>
      <c r="Z3" s="166"/>
      <c r="AA3" s="166">
        <v>504800.0</v>
      </c>
      <c r="AB3" s="166">
        <v>2.2869E9</v>
      </c>
      <c r="AC3" s="7">
        <f t="shared" si="4"/>
        <v>0.0002207354935</v>
      </c>
      <c r="AE3" s="179">
        <v>43430.0</v>
      </c>
      <c r="AF3" s="166">
        <v>284.0</v>
      </c>
      <c r="AG3" s="166">
        <v>286.0</v>
      </c>
      <c r="AH3" s="166">
        <v>278.0</v>
      </c>
      <c r="AI3" s="166">
        <v>284.0</v>
      </c>
      <c r="AJ3" s="180">
        <v>2681392.0</v>
      </c>
      <c r="AK3" s="166">
        <v>6022.778</v>
      </c>
      <c r="AL3" s="181">
        <f t="shared" ref="AL3:AM3" si="5">(AJ3-AJ2)/AJ2</f>
        <v>0</v>
      </c>
      <c r="AM3" s="181">
        <f t="shared" si="5"/>
        <v>0.002759813939</v>
      </c>
      <c r="AN3" s="166"/>
      <c r="AO3" s="166"/>
      <c r="AP3" s="166">
        <v>105300.0</v>
      </c>
      <c r="AQ3" s="166">
        <v>2.2869E9</v>
      </c>
      <c r="AR3" s="7">
        <f t="shared" si="6"/>
        <v>0.00004604486423</v>
      </c>
      <c r="AT3" s="179">
        <v>43790.0</v>
      </c>
      <c r="AU3" s="166">
        <v>308.0</v>
      </c>
      <c r="AV3" s="166">
        <v>314.0</v>
      </c>
      <c r="AW3" s="166">
        <v>308.0</v>
      </c>
      <c r="AX3" s="166">
        <v>314.0</v>
      </c>
      <c r="AY3" s="180">
        <v>3083223.0</v>
      </c>
      <c r="AZ3" s="166">
        <v>6117.364</v>
      </c>
      <c r="BA3" s="181">
        <f t="shared" ref="BA3:BB3" si="7">(AY3-AY2)/AY2</f>
        <v>0</v>
      </c>
      <c r="BB3" s="181">
        <f t="shared" si="7"/>
        <v>-0.006132304075</v>
      </c>
      <c r="BC3" s="166"/>
      <c r="BD3" s="166"/>
      <c r="BE3" s="166">
        <v>137700.0</v>
      </c>
      <c r="BF3" s="166">
        <v>2.2869E9</v>
      </c>
      <c r="BG3" s="166">
        <f t="shared" si="8"/>
        <v>0.00006021251476</v>
      </c>
      <c r="BH3" s="181">
        <f t="shared" ref="BH3:BH34" si="14">average(H3,W3,AL3,BA3)</f>
        <v>-0.01061018315</v>
      </c>
      <c r="BI3" s="166"/>
      <c r="BJ3" s="166">
        <f t="shared" si="9"/>
        <v>0.00008502776685</v>
      </c>
    </row>
    <row r="4">
      <c r="A4" s="179">
        <v>42698.0</v>
      </c>
      <c r="B4" s="166">
        <v>178.0</v>
      </c>
      <c r="C4" s="166">
        <v>186.0</v>
      </c>
      <c r="D4" s="166">
        <v>178.0</v>
      </c>
      <c r="E4" s="166">
        <v>186.0</v>
      </c>
      <c r="F4" s="180">
        <v>1628921.0</v>
      </c>
      <c r="G4" s="166">
        <v>5107.623</v>
      </c>
      <c r="H4" s="181">
        <f t="shared" ref="H4:I4" si="10">(F4-F3)/F3</f>
        <v>0.03910582808</v>
      </c>
      <c r="I4" s="181">
        <f t="shared" si="10"/>
        <v>-0.0200255334</v>
      </c>
      <c r="J4" s="166"/>
      <c r="K4" s="166"/>
      <c r="L4" s="166">
        <v>25500.0</v>
      </c>
      <c r="M4" s="166">
        <v>2.2869E9</v>
      </c>
      <c r="N4" s="7">
        <f t="shared" si="2"/>
        <v>0.0000111504657</v>
      </c>
      <c r="P4" s="179">
        <v>43066.0</v>
      </c>
      <c r="Q4" s="166">
        <v>262.0</v>
      </c>
      <c r="R4" s="166">
        <v>266.0</v>
      </c>
      <c r="S4" s="166">
        <v>260.0</v>
      </c>
      <c r="T4" s="166">
        <v>264.0</v>
      </c>
      <c r="U4" s="180">
        <v>2396694.0</v>
      </c>
      <c r="V4" s="166">
        <v>6064.589</v>
      </c>
      <c r="W4" s="181">
        <f t="shared" ref="W4:X4" si="11">(U4-U3)/U3</f>
        <v>0.02325567495</v>
      </c>
      <c r="X4" s="181">
        <f t="shared" si="11"/>
        <v>-0.0004207912061</v>
      </c>
      <c r="Y4" s="166"/>
      <c r="Z4" s="166"/>
      <c r="AA4" s="166">
        <v>34100.0</v>
      </c>
      <c r="AB4" s="166">
        <v>2.2869E9</v>
      </c>
      <c r="AC4" s="7">
        <f t="shared" si="4"/>
        <v>0.00001491101491</v>
      </c>
      <c r="AE4" s="179">
        <v>43431.0</v>
      </c>
      <c r="AF4" s="166">
        <v>284.0</v>
      </c>
      <c r="AG4" s="166">
        <v>284.0</v>
      </c>
      <c r="AH4" s="166">
        <v>276.0</v>
      </c>
      <c r="AI4" s="166">
        <v>280.0</v>
      </c>
      <c r="AJ4" s="180">
        <v>2643626.0</v>
      </c>
      <c r="AK4" s="166">
        <v>6013.589</v>
      </c>
      <c r="AL4" s="181">
        <f t="shared" ref="AL4:AM4" si="12">(AJ4-AJ3)/AJ3</f>
        <v>-0.01408447553</v>
      </c>
      <c r="AM4" s="181">
        <f t="shared" si="12"/>
        <v>-0.001525707904</v>
      </c>
      <c r="AN4" s="166"/>
      <c r="AO4" s="166"/>
      <c r="AP4" s="166">
        <v>105400.0</v>
      </c>
      <c r="AQ4" s="166">
        <v>2.2869E9</v>
      </c>
      <c r="AR4" s="7">
        <f t="shared" si="6"/>
        <v>0.00004608859154</v>
      </c>
      <c r="AT4" s="179">
        <v>43791.0</v>
      </c>
      <c r="AU4" s="166">
        <v>314.0</v>
      </c>
      <c r="AV4" s="166">
        <v>314.0</v>
      </c>
      <c r="AW4" s="166">
        <v>310.0</v>
      </c>
      <c r="AX4" s="166">
        <v>314.0</v>
      </c>
      <c r="AY4" s="180">
        <v>3083223.0</v>
      </c>
      <c r="AZ4" s="166">
        <v>6100.242</v>
      </c>
      <c r="BA4" s="181">
        <f t="shared" ref="BA4:BB4" si="13">(AY4-AY3)/AY3</f>
        <v>0</v>
      </c>
      <c r="BB4" s="181">
        <f t="shared" si="13"/>
        <v>-0.002798917965</v>
      </c>
      <c r="BC4" s="166"/>
      <c r="BD4" s="166"/>
      <c r="BE4" s="166">
        <v>168800.0</v>
      </c>
      <c r="BF4" s="166">
        <v>2.2869E9</v>
      </c>
      <c r="BG4" s="166">
        <f t="shared" si="8"/>
        <v>0.00007381171018</v>
      </c>
      <c r="BH4" s="181">
        <f t="shared" si="14"/>
        <v>0.01206925688</v>
      </c>
      <c r="BI4" s="166"/>
      <c r="BJ4" s="166">
        <f t="shared" si="9"/>
        <v>0.00003649044558</v>
      </c>
    </row>
    <row r="5">
      <c r="A5" s="179">
        <v>42699.0</v>
      </c>
      <c r="B5" s="166">
        <v>187.0</v>
      </c>
      <c r="C5" s="166">
        <v>187.0</v>
      </c>
      <c r="D5" s="166">
        <v>184.0</v>
      </c>
      <c r="E5" s="166">
        <v>184.0</v>
      </c>
      <c r="F5" s="180">
        <v>1611406.0</v>
      </c>
      <c r="G5" s="166">
        <v>5122.104</v>
      </c>
      <c r="H5" s="181">
        <f t="shared" ref="H5:I5" si="15">(F5-F4)/F4</f>
        <v>-0.01075251654</v>
      </c>
      <c r="I5" s="181">
        <f t="shared" si="15"/>
        <v>0.002835174013</v>
      </c>
      <c r="J5" s="166"/>
      <c r="K5" s="166"/>
      <c r="L5" s="166">
        <v>125000.0</v>
      </c>
      <c r="M5" s="166">
        <v>2.2869E9</v>
      </c>
      <c r="N5" s="7">
        <f t="shared" si="2"/>
        <v>0.00005465914557</v>
      </c>
      <c r="P5" s="179">
        <v>43067.0</v>
      </c>
      <c r="Q5" s="166">
        <v>254.0</v>
      </c>
      <c r="R5" s="166">
        <v>260.0</v>
      </c>
      <c r="S5" s="166">
        <v>252.0</v>
      </c>
      <c r="T5" s="166">
        <v>260.0</v>
      </c>
      <c r="U5" s="180">
        <v>2360380.0</v>
      </c>
      <c r="V5" s="166">
        <v>6070.716</v>
      </c>
      <c r="W5" s="181">
        <f t="shared" ref="W5:X5" si="16">(U5-U4)/U4</f>
        <v>-0.01515170481</v>
      </c>
      <c r="X5" s="181">
        <f t="shared" si="16"/>
        <v>0.001010291052</v>
      </c>
      <c r="Y5" s="166"/>
      <c r="Z5" s="166"/>
      <c r="AA5" s="166">
        <v>887900.0</v>
      </c>
      <c r="AB5" s="166">
        <v>2.2869E9</v>
      </c>
      <c r="AC5" s="7">
        <f t="shared" si="4"/>
        <v>0.0003882548428</v>
      </c>
      <c r="AE5" s="179">
        <v>43432.0</v>
      </c>
      <c r="AF5" s="166">
        <v>276.0</v>
      </c>
      <c r="AG5" s="166">
        <v>286.0</v>
      </c>
      <c r="AH5" s="166">
        <v>274.0</v>
      </c>
      <c r="AI5" s="166">
        <v>286.0</v>
      </c>
      <c r="AJ5" s="180">
        <v>2700275.0</v>
      </c>
      <c r="AK5" s="166">
        <v>5991.246</v>
      </c>
      <c r="AL5" s="181">
        <f t="shared" ref="AL5:AM5" si="17">(AJ5-AJ4)/AJ4</f>
        <v>0.02142852279</v>
      </c>
      <c r="AM5" s="181">
        <f t="shared" si="17"/>
        <v>-0.00371541853</v>
      </c>
      <c r="AN5" s="166"/>
      <c r="AO5" s="166"/>
      <c r="AP5" s="166">
        <v>204000.0</v>
      </c>
      <c r="AQ5" s="166">
        <v>2.2869E9</v>
      </c>
      <c r="AR5" s="7">
        <f t="shared" si="6"/>
        <v>0.00008920372557</v>
      </c>
      <c r="AT5" s="179">
        <v>43794.0</v>
      </c>
      <c r="AU5" s="166">
        <v>314.0</v>
      </c>
      <c r="AV5" s="166">
        <v>314.0</v>
      </c>
      <c r="AW5" s="166">
        <v>310.0</v>
      </c>
      <c r="AX5" s="166">
        <v>314.0</v>
      </c>
      <c r="AY5" s="180">
        <v>3083223.0</v>
      </c>
      <c r="AZ5" s="166">
        <v>6070.762</v>
      </c>
      <c r="BA5" s="181">
        <f t="shared" ref="BA5:BB5" si="18">(AY5-AY4)/AY4</f>
        <v>0</v>
      </c>
      <c r="BB5" s="181">
        <f t="shared" si="18"/>
        <v>-0.004832595166</v>
      </c>
      <c r="BC5" s="166"/>
      <c r="BD5" s="166"/>
      <c r="BE5" s="166">
        <v>51700.0</v>
      </c>
      <c r="BF5" s="166">
        <v>2.2869E9</v>
      </c>
      <c r="BG5" s="166">
        <f t="shared" si="8"/>
        <v>0.00002260702261</v>
      </c>
      <c r="BH5" s="181">
        <f t="shared" si="14"/>
        <v>-0.001118924639</v>
      </c>
      <c r="BI5" s="166"/>
      <c r="BJ5" s="166">
        <f t="shared" si="9"/>
        <v>0.0001386811841</v>
      </c>
    </row>
    <row r="6">
      <c r="A6" s="179">
        <v>42702.0</v>
      </c>
      <c r="B6" s="166">
        <v>184.0</v>
      </c>
      <c r="C6" s="166">
        <v>190.0</v>
      </c>
      <c r="D6" s="166">
        <v>180.0</v>
      </c>
      <c r="E6" s="166">
        <v>190.0</v>
      </c>
      <c r="F6" s="180">
        <v>1663952.0</v>
      </c>
      <c r="G6" s="166">
        <v>5114.572</v>
      </c>
      <c r="H6" s="181">
        <f t="shared" ref="H6:I6" si="19">(F6-F5)/F5</f>
        <v>0.03260879009</v>
      </c>
      <c r="I6" s="181">
        <f t="shared" si="19"/>
        <v>-0.001470489471</v>
      </c>
      <c r="J6" s="166"/>
      <c r="K6" s="166"/>
      <c r="L6" s="166">
        <v>61000.0</v>
      </c>
      <c r="M6" s="166">
        <v>2.2869E9</v>
      </c>
      <c r="N6" s="7">
        <f t="shared" si="2"/>
        <v>0.00002667366304</v>
      </c>
      <c r="P6" s="179">
        <v>43068.0</v>
      </c>
      <c r="Q6" s="166">
        <v>258.0</v>
      </c>
      <c r="R6" s="166">
        <v>266.0</v>
      </c>
      <c r="S6" s="166">
        <v>256.0</v>
      </c>
      <c r="T6" s="166">
        <v>262.0</v>
      </c>
      <c r="U6" s="180">
        <v>2378537.0</v>
      </c>
      <c r="V6" s="166">
        <v>6061.367</v>
      </c>
      <c r="W6" s="181">
        <f t="shared" ref="W6:X6" si="20">(U6-U5)/U5</f>
        <v>0.00769240546</v>
      </c>
      <c r="X6" s="181">
        <f t="shared" si="20"/>
        <v>-0.001540016038</v>
      </c>
      <c r="Y6" s="166"/>
      <c r="Z6" s="166"/>
      <c r="AA6" s="166">
        <v>863000.0</v>
      </c>
      <c r="AB6" s="166">
        <v>2.2869E9</v>
      </c>
      <c r="AC6" s="7">
        <f t="shared" si="4"/>
        <v>0.000377366741</v>
      </c>
      <c r="AE6" s="179">
        <v>43433.0</v>
      </c>
      <c r="AF6" s="166">
        <v>286.0</v>
      </c>
      <c r="AG6" s="166">
        <v>286.0</v>
      </c>
      <c r="AH6" s="166">
        <v>276.0</v>
      </c>
      <c r="AI6" s="166">
        <v>286.0</v>
      </c>
      <c r="AJ6" s="180">
        <v>2700275.0</v>
      </c>
      <c r="AK6" s="166">
        <v>6107.168</v>
      </c>
      <c r="AL6" s="181">
        <f t="shared" ref="AL6:AM6" si="21">(AJ6-AJ5)/AJ5</f>
        <v>0</v>
      </c>
      <c r="AM6" s="181">
        <f t="shared" si="21"/>
        <v>0.01934856289</v>
      </c>
      <c r="AN6" s="166"/>
      <c r="AO6" s="166"/>
      <c r="AP6" s="166">
        <v>240500.0</v>
      </c>
      <c r="AQ6" s="166">
        <v>2.2869E9</v>
      </c>
      <c r="AR6" s="7">
        <f t="shared" si="6"/>
        <v>0.0001051641961</v>
      </c>
      <c r="AT6" s="179">
        <v>43795.0</v>
      </c>
      <c r="AU6" s="166">
        <v>314.0</v>
      </c>
      <c r="AV6" s="166">
        <v>314.0</v>
      </c>
      <c r="AW6" s="166">
        <v>304.0</v>
      </c>
      <c r="AX6" s="166">
        <v>312.0</v>
      </c>
      <c r="AY6" s="180">
        <v>3063585.0</v>
      </c>
      <c r="AZ6" s="166">
        <v>6026.188</v>
      </c>
      <c r="BA6" s="181">
        <f t="shared" ref="BA6:BB6" si="22">(AY6-AY5)/AY5</f>
        <v>-0.006369308999</v>
      </c>
      <c r="BB6" s="181">
        <f t="shared" si="22"/>
        <v>-0.00734240611</v>
      </c>
      <c r="BC6" s="166"/>
      <c r="BD6" s="166"/>
      <c r="BE6" s="166">
        <v>594000.0</v>
      </c>
      <c r="BF6" s="166">
        <v>2.2869E9</v>
      </c>
      <c r="BG6" s="166">
        <f t="shared" si="8"/>
        <v>0.0002597402597</v>
      </c>
      <c r="BH6" s="181">
        <f t="shared" si="14"/>
        <v>0.008482971637</v>
      </c>
      <c r="BI6" s="166"/>
      <c r="BJ6" s="166">
        <f t="shared" si="9"/>
        <v>0.000192236215</v>
      </c>
    </row>
    <row r="7">
      <c r="A7" s="179">
        <v>42703.0</v>
      </c>
      <c r="B7" s="166">
        <v>190.0</v>
      </c>
      <c r="C7" s="166">
        <v>190.0</v>
      </c>
      <c r="D7" s="166">
        <v>181.0</v>
      </c>
      <c r="E7" s="166">
        <v>190.0</v>
      </c>
      <c r="F7" s="180">
        <v>1663952.0</v>
      </c>
      <c r="G7" s="166">
        <v>5136.667</v>
      </c>
      <c r="H7" s="181">
        <f t="shared" ref="H7:I7" si="23">(F7-F6)/F6</f>
        <v>0</v>
      </c>
      <c r="I7" s="181">
        <f t="shared" si="23"/>
        <v>0.004320009573</v>
      </c>
      <c r="J7" s="166"/>
      <c r="K7" s="166"/>
      <c r="L7" s="166">
        <v>70600.0</v>
      </c>
      <c r="M7" s="166">
        <v>2.2869E9</v>
      </c>
      <c r="N7" s="7">
        <f t="shared" si="2"/>
        <v>0.00003087148542</v>
      </c>
      <c r="P7" s="179">
        <v>43069.0</v>
      </c>
      <c r="Q7" s="166">
        <v>262.0</v>
      </c>
      <c r="R7" s="166">
        <v>274.0</v>
      </c>
      <c r="S7" s="166">
        <v>262.0</v>
      </c>
      <c r="T7" s="166">
        <v>268.0</v>
      </c>
      <c r="U7" s="180">
        <v>2433007.0</v>
      </c>
      <c r="V7" s="166">
        <v>5952.138</v>
      </c>
      <c r="W7" s="181">
        <f t="shared" ref="W7:X7" si="24">(U7-U6)/U6</f>
        <v>0.02290063177</v>
      </c>
      <c r="X7" s="181">
        <f t="shared" si="24"/>
        <v>-0.01802052243</v>
      </c>
      <c r="Y7" s="166"/>
      <c r="Z7" s="166"/>
      <c r="AA7" s="166">
        <v>1869800.0</v>
      </c>
      <c r="AB7" s="166">
        <v>2.2869E9</v>
      </c>
      <c r="AC7" s="7">
        <f t="shared" si="4"/>
        <v>0.0008176133631</v>
      </c>
      <c r="AE7" s="179">
        <v>43434.0</v>
      </c>
      <c r="AF7" s="166">
        <v>286.0</v>
      </c>
      <c r="AG7" s="166">
        <v>286.0</v>
      </c>
      <c r="AH7" s="166">
        <v>278.0</v>
      </c>
      <c r="AI7" s="166">
        <v>284.0</v>
      </c>
      <c r="AJ7" s="180">
        <v>2681392.0</v>
      </c>
      <c r="AK7" s="166">
        <v>6056.124</v>
      </c>
      <c r="AL7" s="181">
        <f t="shared" ref="AL7:AM7" si="25">(AJ7-AJ6)/AJ6</f>
        <v>-0.006992991455</v>
      </c>
      <c r="AM7" s="181">
        <f t="shared" si="25"/>
        <v>-0.008358047462</v>
      </c>
      <c r="AN7" s="166"/>
      <c r="AO7" s="166"/>
      <c r="AP7" s="166">
        <v>38900.0</v>
      </c>
      <c r="AQ7" s="166">
        <v>2.2869E9</v>
      </c>
      <c r="AR7" s="7">
        <f t="shared" si="6"/>
        <v>0.0000170099261</v>
      </c>
      <c r="AT7" s="179">
        <v>43796.0</v>
      </c>
      <c r="AU7" s="166">
        <v>312.0</v>
      </c>
      <c r="AV7" s="166">
        <v>312.0</v>
      </c>
      <c r="AW7" s="166">
        <v>308.0</v>
      </c>
      <c r="AX7" s="166">
        <v>310.0</v>
      </c>
      <c r="AY7" s="180">
        <v>3043947.0</v>
      </c>
      <c r="AZ7" s="166">
        <v>6023.039</v>
      </c>
      <c r="BA7" s="181">
        <f t="shared" ref="BA7:BB7" si="26">(AY7-AY6)/AY6</f>
        <v>-0.006410137143</v>
      </c>
      <c r="BB7" s="181">
        <f t="shared" si="26"/>
        <v>-0.0005225525656</v>
      </c>
      <c r="BC7" s="166"/>
      <c r="BD7" s="166"/>
      <c r="BE7" s="166">
        <v>132300.0</v>
      </c>
      <c r="BF7" s="166">
        <v>2.2869E9</v>
      </c>
      <c r="BG7" s="166">
        <f t="shared" si="8"/>
        <v>0.00005785123967</v>
      </c>
      <c r="BH7" s="181">
        <f t="shared" si="14"/>
        <v>0.002374375794</v>
      </c>
      <c r="BI7" s="166"/>
      <c r="BJ7" s="166">
        <f t="shared" si="9"/>
        <v>0.0002308365036</v>
      </c>
    </row>
    <row r="8">
      <c r="A8" s="179">
        <v>42704.0</v>
      </c>
      <c r="B8" s="166">
        <v>190.0</v>
      </c>
      <c r="C8" s="166">
        <v>190.0</v>
      </c>
      <c r="D8" s="166">
        <v>181.0</v>
      </c>
      <c r="E8" s="166">
        <v>190.0</v>
      </c>
      <c r="F8" s="180">
        <v>1663952.0</v>
      </c>
      <c r="G8" s="166">
        <v>5148.91</v>
      </c>
      <c r="H8" s="181">
        <f t="shared" ref="H8:I8" si="27">(F8-F7)/F7</f>
        <v>0</v>
      </c>
      <c r="I8" s="181">
        <f t="shared" si="27"/>
        <v>0.002383452149</v>
      </c>
      <c r="J8" s="166"/>
      <c r="K8" s="166"/>
      <c r="L8" s="166">
        <v>108100.0</v>
      </c>
      <c r="M8" s="166">
        <v>2.2869E9</v>
      </c>
      <c r="N8" s="7">
        <f t="shared" si="2"/>
        <v>0.00004726922909</v>
      </c>
      <c r="P8" s="179">
        <v>43070.0</v>
      </c>
      <c r="Q8" s="166">
        <v>268.0</v>
      </c>
      <c r="R8" s="166">
        <v>268.0</v>
      </c>
      <c r="S8" s="166">
        <v>268.0</v>
      </c>
      <c r="T8" s="166">
        <v>268.0</v>
      </c>
      <c r="U8" s="180">
        <v>2433007.0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2.2869E9</v>
      </c>
      <c r="AC8" s="7">
        <f t="shared" si="4"/>
        <v>0</v>
      </c>
      <c r="AE8" s="179">
        <v>43437.0</v>
      </c>
      <c r="AF8" s="166">
        <v>286.0</v>
      </c>
      <c r="AG8" s="166">
        <v>286.0</v>
      </c>
      <c r="AH8" s="166">
        <v>278.0</v>
      </c>
      <c r="AI8" s="166">
        <v>284.0</v>
      </c>
      <c r="AJ8" s="180">
        <v>2681392.0</v>
      </c>
      <c r="AK8" s="166">
        <v>6118.32</v>
      </c>
      <c r="AL8" s="181">
        <f t="shared" ref="AL8:AM8" si="29">(AJ8-AJ7)/AJ7</f>
        <v>0</v>
      </c>
      <c r="AM8" s="181">
        <f t="shared" si="29"/>
        <v>0.01026993503</v>
      </c>
      <c r="AN8" s="166"/>
      <c r="AO8" s="166"/>
      <c r="AP8" s="166">
        <v>34300.0</v>
      </c>
      <c r="AQ8" s="166">
        <v>2.2869E9</v>
      </c>
      <c r="AR8" s="7">
        <f t="shared" si="6"/>
        <v>0.00001499846954</v>
      </c>
      <c r="AT8" s="179">
        <v>43797.0</v>
      </c>
      <c r="AU8" s="166">
        <v>312.0</v>
      </c>
      <c r="AV8" s="166">
        <v>314.0</v>
      </c>
      <c r="AW8" s="166">
        <v>300.0</v>
      </c>
      <c r="AX8" s="166">
        <v>308.0</v>
      </c>
      <c r="AY8" s="180">
        <v>3024308.0</v>
      </c>
      <c r="AZ8" s="166">
        <v>5953.06</v>
      </c>
      <c r="BA8" s="181">
        <f t="shared" ref="BA8:BB8" si="30">(AY8-AY7)/AY7</f>
        <v>-0.006451820613</v>
      </c>
      <c r="BB8" s="181">
        <f t="shared" si="30"/>
        <v>-0.01161855336</v>
      </c>
      <c r="BC8" s="166"/>
      <c r="BD8" s="166"/>
      <c r="BE8" s="166">
        <v>1291500.0</v>
      </c>
      <c r="BF8" s="166">
        <v>2.2869E9</v>
      </c>
      <c r="BG8" s="166">
        <f t="shared" si="8"/>
        <v>0.000564738292</v>
      </c>
      <c r="BH8" s="181">
        <f t="shared" si="14"/>
        <v>-0.001612955153</v>
      </c>
      <c r="BI8" s="166"/>
      <c r="BJ8" s="166">
        <f t="shared" si="9"/>
        <v>0.0001567514977</v>
      </c>
    </row>
    <row r="9">
      <c r="A9" s="179">
        <v>42705.0</v>
      </c>
      <c r="B9" s="166">
        <v>190.0</v>
      </c>
      <c r="C9" s="166">
        <v>190.0</v>
      </c>
      <c r="D9" s="166">
        <v>181.0</v>
      </c>
      <c r="E9" s="166">
        <v>190.0</v>
      </c>
      <c r="F9" s="180">
        <v>1663952.0</v>
      </c>
      <c r="G9" s="166">
        <v>5198.755</v>
      </c>
      <c r="H9" s="181">
        <f t="shared" ref="H9:I9" si="31">(F9-F8)/F8</f>
        <v>0</v>
      </c>
      <c r="I9" s="181">
        <f t="shared" si="31"/>
        <v>0.009680689699</v>
      </c>
      <c r="J9" s="166"/>
      <c r="K9" s="166"/>
      <c r="L9" s="166">
        <v>164400.0</v>
      </c>
      <c r="M9" s="166">
        <v>2.2869E9</v>
      </c>
      <c r="N9" s="7">
        <f t="shared" si="2"/>
        <v>0.00007188770825</v>
      </c>
      <c r="P9" s="179">
        <v>43073.0</v>
      </c>
      <c r="Q9" s="166">
        <v>274.0</v>
      </c>
      <c r="R9" s="166">
        <v>274.0</v>
      </c>
      <c r="S9" s="166">
        <v>258.0</v>
      </c>
      <c r="T9" s="166">
        <v>258.0</v>
      </c>
      <c r="U9" s="180">
        <v>2342224.0</v>
      </c>
      <c r="V9" s="166">
        <v>5998.195</v>
      </c>
      <c r="W9" s="181">
        <f t="shared" ref="W9:X9" si="32">(U9-U8)/U8</f>
        <v>-0.03731308623</v>
      </c>
      <c r="X9" s="181">
        <f t="shared" si="32"/>
        <v>0.00773789183</v>
      </c>
      <c r="Y9" s="166"/>
      <c r="Z9" s="166"/>
      <c r="AA9" s="166">
        <v>395100.0</v>
      </c>
      <c r="AB9" s="166">
        <v>2.2869E9</v>
      </c>
      <c r="AC9" s="7">
        <f t="shared" si="4"/>
        <v>0.0001727666273</v>
      </c>
      <c r="AE9" s="179">
        <v>43438.0</v>
      </c>
      <c r="AF9" s="166">
        <v>284.0</v>
      </c>
      <c r="AG9" s="166">
        <v>284.0</v>
      </c>
      <c r="AH9" s="166">
        <v>278.0</v>
      </c>
      <c r="AI9" s="166">
        <v>278.0</v>
      </c>
      <c r="AJ9" s="180">
        <v>2624743.0</v>
      </c>
      <c r="AK9" s="166">
        <v>6152.86</v>
      </c>
      <c r="AL9" s="181">
        <f t="shared" ref="AL9:AM9" si="33">(AJ9-AJ8)/AJ8</f>
        <v>-0.02112671329</v>
      </c>
      <c r="AM9" s="181">
        <f t="shared" si="33"/>
        <v>0.005645340551</v>
      </c>
      <c r="AN9" s="166"/>
      <c r="AO9" s="166"/>
      <c r="AP9" s="166">
        <v>165700.0</v>
      </c>
      <c r="AQ9" s="166">
        <v>2.2869E9</v>
      </c>
      <c r="AR9" s="7">
        <f t="shared" si="6"/>
        <v>0.00007245616337</v>
      </c>
      <c r="AT9" s="179">
        <v>43798.0</v>
      </c>
      <c r="AU9" s="166">
        <v>308.0</v>
      </c>
      <c r="AV9" s="166">
        <v>310.0</v>
      </c>
      <c r="AW9" s="166">
        <v>300.0</v>
      </c>
      <c r="AX9" s="166">
        <v>308.0</v>
      </c>
      <c r="AY9" s="180">
        <v>3024308.0</v>
      </c>
      <c r="AZ9" s="166">
        <v>6011.83</v>
      </c>
      <c r="BA9" s="181">
        <f t="shared" ref="BA9:BB9" si="34">(AY9-AY8)/AY8</f>
        <v>0</v>
      </c>
      <c r="BB9" s="181">
        <f t="shared" si="34"/>
        <v>0.009872233776</v>
      </c>
      <c r="BC9" s="166"/>
      <c r="BD9" s="166"/>
      <c r="BE9" s="166">
        <v>325700.0</v>
      </c>
      <c r="BF9" s="166">
        <v>2.2869E9</v>
      </c>
      <c r="BG9" s="166">
        <f t="shared" si="8"/>
        <v>0.0001424198697</v>
      </c>
      <c r="BH9" s="181">
        <f t="shared" si="14"/>
        <v>-0.01460994988</v>
      </c>
      <c r="BI9" s="166"/>
      <c r="BJ9" s="166">
        <f t="shared" si="9"/>
        <v>0.0001148825922</v>
      </c>
    </row>
    <row r="10">
      <c r="A10" s="179">
        <v>42706.0</v>
      </c>
      <c r="B10" s="166">
        <v>190.0</v>
      </c>
      <c r="C10" s="166">
        <v>195.0</v>
      </c>
      <c r="D10" s="166">
        <v>184.0</v>
      </c>
      <c r="E10" s="166">
        <v>190.0</v>
      </c>
      <c r="F10" s="180">
        <v>1663952.0</v>
      </c>
      <c r="G10" s="166">
        <v>5245.956</v>
      </c>
      <c r="H10" s="181">
        <f t="shared" ref="H10:I10" si="35">(F10-F9)/F9</f>
        <v>0</v>
      </c>
      <c r="I10" s="181">
        <f t="shared" si="35"/>
        <v>0.009079289176</v>
      </c>
      <c r="J10" s="166"/>
      <c r="K10" s="166"/>
      <c r="L10" s="166">
        <v>89700.0</v>
      </c>
      <c r="M10" s="166">
        <v>2.2869E9</v>
      </c>
      <c r="N10" s="7">
        <f t="shared" si="2"/>
        <v>0.00003922340286</v>
      </c>
      <c r="P10" s="179">
        <v>43074.0</v>
      </c>
      <c r="Q10" s="166">
        <v>266.0</v>
      </c>
      <c r="R10" s="166">
        <v>270.0</v>
      </c>
      <c r="S10" s="166">
        <v>260.0</v>
      </c>
      <c r="T10" s="166">
        <v>264.0</v>
      </c>
      <c r="U10" s="180">
        <v>2396694.0</v>
      </c>
      <c r="V10" s="166">
        <v>6000.474</v>
      </c>
      <c r="W10" s="181">
        <f t="shared" ref="W10:X10" si="36">(U10-U9)/U9</f>
        <v>0.02325567495</v>
      </c>
      <c r="X10" s="181">
        <f t="shared" si="36"/>
        <v>0.0003799476342</v>
      </c>
      <c r="Y10" s="166"/>
      <c r="Z10" s="166"/>
      <c r="AA10" s="166">
        <v>157300.0</v>
      </c>
      <c r="AB10" s="166">
        <v>2.2869E9</v>
      </c>
      <c r="AC10" s="7">
        <f t="shared" si="4"/>
        <v>0.00006878306878</v>
      </c>
      <c r="AE10" s="179">
        <v>43439.0</v>
      </c>
      <c r="AF10" s="166">
        <v>280.0</v>
      </c>
      <c r="AG10" s="166">
        <v>282.0</v>
      </c>
      <c r="AH10" s="166">
        <v>274.0</v>
      </c>
      <c r="AI10" s="166">
        <v>280.0</v>
      </c>
      <c r="AJ10" s="180">
        <v>2643626.0</v>
      </c>
      <c r="AK10" s="166">
        <v>6133.12</v>
      </c>
      <c r="AL10" s="181">
        <f t="shared" ref="AL10:AM10" si="37">(AJ10-AJ9)/AJ9</f>
        <v>0.007194228159</v>
      </c>
      <c r="AM10" s="181">
        <f t="shared" si="37"/>
        <v>-0.003208264124</v>
      </c>
      <c r="AN10" s="166"/>
      <c r="AO10" s="166"/>
      <c r="AP10" s="166">
        <v>229600.0</v>
      </c>
      <c r="AQ10" s="166">
        <v>2.2869E9</v>
      </c>
      <c r="AR10" s="7">
        <f t="shared" si="6"/>
        <v>0.0001003979186</v>
      </c>
      <c r="AT10" s="179">
        <v>43801.0</v>
      </c>
      <c r="AU10" s="166">
        <v>304.0</v>
      </c>
      <c r="AV10" s="166">
        <v>310.0</v>
      </c>
      <c r="AW10" s="166">
        <v>302.0</v>
      </c>
      <c r="AX10" s="166">
        <v>308.0</v>
      </c>
      <c r="AY10" s="180">
        <v>3024308.0</v>
      </c>
      <c r="AZ10" s="166">
        <v>6130.055</v>
      </c>
      <c r="BA10" s="181">
        <f t="shared" ref="BA10:BB10" si="38">(AY10-AY9)/AY9</f>
        <v>0</v>
      </c>
      <c r="BB10" s="181">
        <f t="shared" si="38"/>
        <v>0.01966539307</v>
      </c>
      <c r="BC10" s="166"/>
      <c r="BD10" s="166"/>
      <c r="BE10" s="166">
        <v>125500.0</v>
      </c>
      <c r="BF10" s="166">
        <v>2.2869E9</v>
      </c>
      <c r="BG10" s="166">
        <f t="shared" si="8"/>
        <v>0.00005487778215</v>
      </c>
      <c r="BH10" s="181">
        <f t="shared" si="14"/>
        <v>0.007612475777</v>
      </c>
      <c r="BI10" s="166"/>
      <c r="BJ10" s="166">
        <f t="shared" si="9"/>
        <v>0.00006582054309</v>
      </c>
    </row>
    <row r="11">
      <c r="A11" s="179">
        <v>42709.0</v>
      </c>
      <c r="B11" s="166">
        <v>190.0</v>
      </c>
      <c r="C11" s="166">
        <v>190.0</v>
      </c>
      <c r="D11" s="166">
        <v>190.0</v>
      </c>
      <c r="E11" s="166">
        <v>190.0</v>
      </c>
      <c r="F11" s="180">
        <v>1663952.0</v>
      </c>
      <c r="G11" s="166">
        <v>5268.308</v>
      </c>
      <c r="H11" s="181">
        <f t="shared" ref="H11:I11" si="39">(F11-F10)/F10</f>
        <v>0</v>
      </c>
      <c r="I11" s="181">
        <f t="shared" si="39"/>
        <v>0.004260805847</v>
      </c>
      <c r="J11" s="166"/>
      <c r="K11" s="166"/>
      <c r="L11" s="166">
        <v>19600.0</v>
      </c>
      <c r="M11" s="166">
        <v>2.2869E9</v>
      </c>
      <c r="N11" s="7">
        <f t="shared" si="2"/>
        <v>0.000008570554025</v>
      </c>
      <c r="P11" s="179">
        <v>43075.0</v>
      </c>
      <c r="Q11" s="166">
        <v>264.0</v>
      </c>
      <c r="R11" s="166">
        <v>270.0</v>
      </c>
      <c r="S11" s="166">
        <v>260.0</v>
      </c>
      <c r="T11" s="166">
        <v>264.0</v>
      </c>
      <c r="U11" s="180">
        <v>2396694.0</v>
      </c>
      <c r="V11" s="166">
        <v>6035.508</v>
      </c>
      <c r="W11" s="181">
        <f t="shared" ref="W11:X11" si="40">(U11-U10)/U10</f>
        <v>0</v>
      </c>
      <c r="X11" s="181">
        <f t="shared" si="40"/>
        <v>0.005838538755</v>
      </c>
      <c r="Y11" s="166"/>
      <c r="Z11" s="166"/>
      <c r="AA11" s="166">
        <v>126400.0</v>
      </c>
      <c r="AB11" s="166">
        <v>2.2869E9</v>
      </c>
      <c r="AC11" s="7">
        <f t="shared" si="4"/>
        <v>0.000055271328</v>
      </c>
      <c r="AE11" s="179">
        <v>43440.0</v>
      </c>
      <c r="AF11" s="166">
        <v>278.0</v>
      </c>
      <c r="AG11" s="166">
        <v>278.0</v>
      </c>
      <c r="AH11" s="166">
        <v>274.0</v>
      </c>
      <c r="AI11" s="166">
        <v>278.0</v>
      </c>
      <c r="AJ11" s="180">
        <v>2624743.0</v>
      </c>
      <c r="AK11" s="166">
        <v>6115.493</v>
      </c>
      <c r="AL11" s="181">
        <f t="shared" ref="AL11:AM11" si="41">(AJ11-AJ10)/AJ10</f>
        <v>-0.007142840931</v>
      </c>
      <c r="AM11" s="181">
        <f t="shared" si="41"/>
        <v>-0.002874067359</v>
      </c>
      <c r="AN11" s="166"/>
      <c r="AO11" s="166"/>
      <c r="AP11" s="166">
        <v>118000.0</v>
      </c>
      <c r="AQ11" s="166">
        <v>2.2869E9</v>
      </c>
      <c r="AR11" s="7">
        <f t="shared" si="6"/>
        <v>0.00005159823342</v>
      </c>
      <c r="AT11" s="179">
        <v>43802.0</v>
      </c>
      <c r="AU11" s="166">
        <v>308.0</v>
      </c>
      <c r="AV11" s="166">
        <v>308.0</v>
      </c>
      <c r="AW11" s="166">
        <v>302.0</v>
      </c>
      <c r="AX11" s="166">
        <v>308.0</v>
      </c>
      <c r="AY11" s="180">
        <v>3024308.0</v>
      </c>
      <c r="AZ11" s="166">
        <v>6133.896</v>
      </c>
      <c r="BA11" s="181">
        <f t="shared" ref="BA11:BB11" si="42">(AY11-AY10)/AY10</f>
        <v>0</v>
      </c>
      <c r="BB11" s="181">
        <f t="shared" si="42"/>
        <v>0.0006265849164</v>
      </c>
      <c r="BC11" s="166"/>
      <c r="BD11" s="166"/>
      <c r="BE11" s="166">
        <v>369300.0</v>
      </c>
      <c r="BF11" s="166">
        <v>2.2869E9</v>
      </c>
      <c r="BG11" s="166">
        <f t="shared" si="8"/>
        <v>0.0001614849797</v>
      </c>
      <c r="BH11" s="181">
        <f t="shared" si="14"/>
        <v>-0.001785710233</v>
      </c>
      <c r="BI11" s="166"/>
      <c r="BJ11" s="166">
        <f t="shared" si="9"/>
        <v>0.00006923127378</v>
      </c>
    </row>
    <row r="12">
      <c r="A12" s="179">
        <v>42710.0</v>
      </c>
      <c r="B12" s="166">
        <v>195.0</v>
      </c>
      <c r="C12" s="166">
        <v>200.0</v>
      </c>
      <c r="D12" s="166">
        <v>195.0</v>
      </c>
      <c r="E12" s="166">
        <v>200.0</v>
      </c>
      <c r="F12" s="180">
        <v>1751528.0</v>
      </c>
      <c r="G12" s="166">
        <v>5272.965</v>
      </c>
      <c r="H12" s="181">
        <f t="shared" ref="H12:I12" si="43">(F12-F11)/F11</f>
        <v>0.0526313259</v>
      </c>
      <c r="I12" s="181">
        <f t="shared" si="43"/>
        <v>0.0008839650225</v>
      </c>
      <c r="J12" s="166"/>
      <c r="K12" s="166"/>
      <c r="L12" s="166">
        <v>25200.0</v>
      </c>
      <c r="M12" s="166">
        <v>2.2869E9</v>
      </c>
      <c r="N12" s="7">
        <f t="shared" si="2"/>
        <v>0.00001101928375</v>
      </c>
      <c r="P12" s="179">
        <v>43076.0</v>
      </c>
      <c r="Q12" s="166">
        <v>268.0</v>
      </c>
      <c r="R12" s="166">
        <v>268.0</v>
      </c>
      <c r="S12" s="166">
        <v>262.0</v>
      </c>
      <c r="T12" s="166">
        <v>262.0</v>
      </c>
      <c r="U12" s="180">
        <v>2378537.0</v>
      </c>
      <c r="V12" s="166">
        <v>6006.835</v>
      </c>
      <c r="W12" s="181">
        <f t="shared" ref="W12:X12" si="44">(U12-U11)/U11</f>
        <v>-0.007575852403</v>
      </c>
      <c r="X12" s="181">
        <f t="shared" si="44"/>
        <v>-0.004750718581</v>
      </c>
      <c r="Y12" s="166"/>
      <c r="Z12" s="166"/>
      <c r="AA12" s="166">
        <v>100100.0</v>
      </c>
      <c r="AB12" s="166">
        <v>2.2869E9</v>
      </c>
      <c r="AC12" s="7">
        <f t="shared" si="4"/>
        <v>0.00004377104377</v>
      </c>
      <c r="AE12" s="179">
        <v>43441.0</v>
      </c>
      <c r="AF12" s="166">
        <v>282.0</v>
      </c>
      <c r="AG12" s="166">
        <v>282.0</v>
      </c>
      <c r="AH12" s="166">
        <v>274.0</v>
      </c>
      <c r="AI12" s="166">
        <v>276.0</v>
      </c>
      <c r="AJ12" s="180">
        <v>2605680.0</v>
      </c>
      <c r="AK12" s="166">
        <v>6126.356</v>
      </c>
      <c r="AL12" s="181">
        <f t="shared" ref="AL12:AM12" si="45">(AJ12-AJ11)/AJ11</f>
        <v>-0.007262806301</v>
      </c>
      <c r="AM12" s="181">
        <f t="shared" si="45"/>
        <v>0.001776308141</v>
      </c>
      <c r="AN12" s="166"/>
      <c r="AO12" s="166"/>
      <c r="AP12" s="166">
        <v>293700.0</v>
      </c>
      <c r="AQ12" s="166">
        <v>2.2869E9</v>
      </c>
      <c r="AR12" s="7">
        <f t="shared" si="6"/>
        <v>0.0001284271284</v>
      </c>
      <c r="AT12" s="179">
        <v>43803.0</v>
      </c>
      <c r="AU12" s="166">
        <v>308.0</v>
      </c>
      <c r="AV12" s="166">
        <v>312.0</v>
      </c>
      <c r="AW12" s="166">
        <v>300.0</v>
      </c>
      <c r="AX12" s="166">
        <v>308.0</v>
      </c>
      <c r="AY12" s="180">
        <v>3024308.0</v>
      </c>
      <c r="AZ12" s="166">
        <v>6112.879</v>
      </c>
      <c r="BA12" s="181">
        <f t="shared" ref="BA12:BB12" si="46">(AY12-AY11)/AY11</f>
        <v>0</v>
      </c>
      <c r="BB12" s="181">
        <f t="shared" si="46"/>
        <v>-0.00342637045</v>
      </c>
      <c r="BC12" s="166"/>
      <c r="BD12" s="166"/>
      <c r="BE12" s="166">
        <v>335900.0</v>
      </c>
      <c r="BF12" s="166">
        <v>2.2869E9</v>
      </c>
      <c r="BG12" s="166">
        <f t="shared" si="8"/>
        <v>0.000146880056</v>
      </c>
      <c r="BH12" s="181">
        <f t="shared" si="14"/>
        <v>0.0094481668</v>
      </c>
      <c r="BI12" s="166"/>
      <c r="BJ12" s="166">
        <f t="shared" si="9"/>
        <v>0.00008252437798</v>
      </c>
    </row>
    <row r="13">
      <c r="A13" s="179">
        <v>42711.0</v>
      </c>
      <c r="B13" s="166">
        <v>191.0</v>
      </c>
      <c r="C13" s="166">
        <v>196.0</v>
      </c>
      <c r="D13" s="166">
        <v>183.0</v>
      </c>
      <c r="E13" s="166">
        <v>195.0</v>
      </c>
      <c r="F13" s="180">
        <v>1707745.0</v>
      </c>
      <c r="G13" s="166">
        <v>5265.368</v>
      </c>
      <c r="H13" s="181">
        <f t="shared" ref="H13:I13" si="47">(F13-F12)/F12</f>
        <v>-0.02499703116</v>
      </c>
      <c r="I13" s="181">
        <f t="shared" si="47"/>
        <v>-0.001440745387</v>
      </c>
      <c r="J13" s="166"/>
      <c r="K13" s="166"/>
      <c r="L13" s="166">
        <v>359200.0</v>
      </c>
      <c r="M13" s="166">
        <v>2.2869E9</v>
      </c>
      <c r="N13" s="7">
        <f t="shared" si="2"/>
        <v>0.0001570685207</v>
      </c>
      <c r="P13" s="179">
        <v>43077.0</v>
      </c>
      <c r="Q13" s="166">
        <v>260.0</v>
      </c>
      <c r="R13" s="166">
        <v>268.0</v>
      </c>
      <c r="S13" s="166">
        <v>260.0</v>
      </c>
      <c r="T13" s="166">
        <v>266.0</v>
      </c>
      <c r="U13" s="180">
        <v>2414851.0</v>
      </c>
      <c r="V13" s="166">
        <v>6030.958</v>
      </c>
      <c r="W13" s="181">
        <f t="shared" ref="W13:X13" si="48">(U13-U12)/U12</f>
        <v>0.01526736813</v>
      </c>
      <c r="X13" s="181">
        <f t="shared" si="48"/>
        <v>0.004015925192</v>
      </c>
      <c r="Y13" s="166"/>
      <c r="Z13" s="166"/>
      <c r="AA13" s="166">
        <v>176300.0</v>
      </c>
      <c r="AB13" s="166">
        <v>2.2869E9</v>
      </c>
      <c r="AC13" s="7">
        <f t="shared" si="4"/>
        <v>0.00007709125891</v>
      </c>
      <c r="AE13" s="179">
        <v>43444.0</v>
      </c>
      <c r="AF13" s="166">
        <v>280.0</v>
      </c>
      <c r="AG13" s="166">
        <v>282.0</v>
      </c>
      <c r="AH13" s="166">
        <v>274.0</v>
      </c>
      <c r="AI13" s="166">
        <v>282.0</v>
      </c>
      <c r="AJ13" s="180">
        <v>2662509.0</v>
      </c>
      <c r="AK13" s="166">
        <v>6111.36</v>
      </c>
      <c r="AL13" s="181">
        <f t="shared" ref="AL13:AM13" si="49">(AJ13-AJ12)/AJ12</f>
        <v>0.02180966197</v>
      </c>
      <c r="AM13" s="181">
        <f t="shared" si="49"/>
        <v>-0.002447784621</v>
      </c>
      <c r="AN13" s="166"/>
      <c r="AO13" s="166"/>
      <c r="AP13" s="166">
        <v>417400.0</v>
      </c>
      <c r="AQ13" s="166">
        <v>2.2869E9</v>
      </c>
      <c r="AR13" s="7">
        <f t="shared" si="6"/>
        <v>0.0001825178189</v>
      </c>
      <c r="AT13" s="179">
        <v>43804.0</v>
      </c>
      <c r="AU13" s="166">
        <v>308.0</v>
      </c>
      <c r="AV13" s="166">
        <v>320.0</v>
      </c>
      <c r="AW13" s="166">
        <v>308.0</v>
      </c>
      <c r="AX13" s="166">
        <v>312.0</v>
      </c>
      <c r="AY13" s="180">
        <v>3063585.0</v>
      </c>
      <c r="AZ13" s="166">
        <v>6152.117</v>
      </c>
      <c r="BA13" s="181">
        <f t="shared" ref="BA13:BB13" si="50">(AY13-AY12)/AY12</f>
        <v>0.01298710317</v>
      </c>
      <c r="BB13" s="181">
        <f t="shared" si="50"/>
        <v>0.006418906705</v>
      </c>
      <c r="BC13" s="166"/>
      <c r="BD13" s="166"/>
      <c r="BE13" s="166">
        <v>132000.0</v>
      </c>
      <c r="BF13" s="166">
        <v>2.2869E9</v>
      </c>
      <c r="BG13" s="166">
        <f t="shared" si="8"/>
        <v>0.00005772005772</v>
      </c>
      <c r="BH13" s="181">
        <f t="shared" si="14"/>
        <v>0.006266775526</v>
      </c>
      <c r="BI13" s="166"/>
      <c r="BJ13" s="166">
        <f t="shared" si="9"/>
        <v>0.0001185994141</v>
      </c>
    </row>
    <row r="14">
      <c r="A14" s="179">
        <v>42712.0</v>
      </c>
      <c r="B14" s="166">
        <v>184.0</v>
      </c>
      <c r="C14" s="166">
        <v>196.0</v>
      </c>
      <c r="D14" s="166">
        <v>184.0</v>
      </c>
      <c r="E14" s="166">
        <v>194.0</v>
      </c>
      <c r="F14" s="180">
        <v>1698982.0</v>
      </c>
      <c r="G14" s="166">
        <v>5303.734</v>
      </c>
      <c r="H14" s="181">
        <f t="shared" ref="H14:I14" si="51">(F14-F13)/F13</f>
        <v>-0.005131328155</v>
      </c>
      <c r="I14" s="181">
        <f t="shared" si="51"/>
        <v>0.007286480261</v>
      </c>
      <c r="J14" s="166"/>
      <c r="K14" s="166"/>
      <c r="L14" s="166">
        <v>51200.0</v>
      </c>
      <c r="M14" s="166">
        <v>2.2869E9</v>
      </c>
      <c r="N14" s="7">
        <f t="shared" si="2"/>
        <v>0.00002238838602</v>
      </c>
      <c r="P14" s="179">
        <v>43080.0</v>
      </c>
      <c r="Q14" s="166">
        <v>266.0</v>
      </c>
      <c r="R14" s="166">
        <v>268.0</v>
      </c>
      <c r="S14" s="166">
        <v>258.0</v>
      </c>
      <c r="T14" s="166">
        <v>266.0</v>
      </c>
      <c r="U14" s="180">
        <v>2414851.0</v>
      </c>
      <c r="V14" s="166">
        <v>6026.633</v>
      </c>
      <c r="W14" s="181">
        <f t="shared" ref="W14:X14" si="52">(U14-U13)/U13</f>
        <v>0</v>
      </c>
      <c r="X14" s="181">
        <f t="shared" si="52"/>
        <v>-0.0007171331652</v>
      </c>
      <c r="Y14" s="166"/>
      <c r="Z14" s="166"/>
      <c r="AA14" s="166">
        <v>694800.0</v>
      </c>
      <c r="AB14" s="166">
        <v>2.2869E9</v>
      </c>
      <c r="AC14" s="7">
        <f t="shared" si="4"/>
        <v>0.0003038173947</v>
      </c>
      <c r="AE14" s="179">
        <v>43445.0</v>
      </c>
      <c r="AF14" s="166">
        <v>278.0</v>
      </c>
      <c r="AG14" s="166">
        <v>284.0</v>
      </c>
      <c r="AH14" s="166">
        <v>278.0</v>
      </c>
      <c r="AI14" s="166">
        <v>284.0</v>
      </c>
      <c r="AJ14" s="180">
        <v>2681392.0</v>
      </c>
      <c r="AK14" s="166">
        <v>6076.587</v>
      </c>
      <c r="AL14" s="181">
        <f t="shared" ref="AL14:AM14" si="53">(AJ14-AJ13)/AJ13</f>
        <v>0.007092182599</v>
      </c>
      <c r="AM14" s="181">
        <f t="shared" si="53"/>
        <v>-0.005689895539</v>
      </c>
      <c r="AN14" s="166"/>
      <c r="AO14" s="166"/>
      <c r="AP14" s="166">
        <v>119800.0</v>
      </c>
      <c r="AQ14" s="166">
        <v>2.2869E9</v>
      </c>
      <c r="AR14" s="7">
        <f t="shared" si="6"/>
        <v>0.00005238532511</v>
      </c>
      <c r="AT14" s="179">
        <v>43805.0</v>
      </c>
      <c r="AU14" s="166">
        <v>312.0</v>
      </c>
      <c r="AV14" s="166">
        <v>312.0</v>
      </c>
      <c r="AW14" s="166">
        <v>308.0</v>
      </c>
      <c r="AX14" s="166">
        <v>312.0</v>
      </c>
      <c r="AY14" s="180">
        <v>3063585.0</v>
      </c>
      <c r="AZ14" s="166">
        <v>6186.868</v>
      </c>
      <c r="BA14" s="181">
        <f t="shared" ref="BA14:BB14" si="54">(AY14-AY13)/AY13</f>
        <v>0</v>
      </c>
      <c r="BB14" s="181">
        <f t="shared" si="54"/>
        <v>0.005648624693</v>
      </c>
      <c r="BC14" s="166"/>
      <c r="BD14" s="166"/>
      <c r="BE14" s="166">
        <v>66800.0</v>
      </c>
      <c r="BF14" s="166">
        <v>2.2869E9</v>
      </c>
      <c r="BG14" s="166">
        <f t="shared" si="8"/>
        <v>0.00002920984739</v>
      </c>
      <c r="BH14" s="181">
        <f t="shared" si="14"/>
        <v>0.0004902136111</v>
      </c>
      <c r="BI14" s="166"/>
      <c r="BJ14" s="166">
        <f t="shared" si="9"/>
        <v>0.0001019502383</v>
      </c>
    </row>
    <row r="15">
      <c r="A15" s="179">
        <v>42713.0</v>
      </c>
      <c r="B15" s="166">
        <v>194.0</v>
      </c>
      <c r="C15" s="166">
        <v>196.0</v>
      </c>
      <c r="D15" s="166">
        <v>185.0</v>
      </c>
      <c r="E15" s="166">
        <v>196.0</v>
      </c>
      <c r="F15" s="180">
        <v>1716498.0</v>
      </c>
      <c r="G15" s="166">
        <v>5308.126</v>
      </c>
      <c r="H15" s="181">
        <f t="shared" ref="H15:I15" si="55">(F15-F14)/F14</f>
        <v>0.0103097031</v>
      </c>
      <c r="I15" s="181">
        <f t="shared" si="55"/>
        <v>0.0008280958283</v>
      </c>
      <c r="J15" s="166"/>
      <c r="K15" s="166"/>
      <c r="L15" s="166">
        <v>86300.0</v>
      </c>
      <c r="M15" s="166">
        <v>2.2869E9</v>
      </c>
      <c r="N15" s="7">
        <f t="shared" si="2"/>
        <v>0.0000377366741</v>
      </c>
      <c r="P15" s="179">
        <v>43081.0</v>
      </c>
      <c r="Q15" s="166">
        <v>268.0</v>
      </c>
      <c r="R15" s="166">
        <v>268.0</v>
      </c>
      <c r="S15" s="166">
        <v>262.0</v>
      </c>
      <c r="T15" s="166">
        <v>266.0</v>
      </c>
      <c r="U15" s="180">
        <v>2414851.0</v>
      </c>
      <c r="V15" s="166">
        <v>6032.371</v>
      </c>
      <c r="W15" s="181">
        <f t="shared" ref="W15:X15" si="56">(U15-U14)/U14</f>
        <v>0</v>
      </c>
      <c r="X15" s="181">
        <f t="shared" si="56"/>
        <v>0.0009521070887</v>
      </c>
      <c r="Y15" s="166"/>
      <c r="Z15" s="166"/>
      <c r="AA15" s="166">
        <v>57400.0</v>
      </c>
      <c r="AB15" s="166">
        <v>2.2869E9</v>
      </c>
      <c r="AC15" s="7">
        <f t="shared" si="4"/>
        <v>0.00002509947964</v>
      </c>
      <c r="AE15" s="179">
        <v>43446.0</v>
      </c>
      <c r="AF15" s="166">
        <v>284.0</v>
      </c>
      <c r="AG15" s="166">
        <v>288.0</v>
      </c>
      <c r="AH15" s="166">
        <v>284.0</v>
      </c>
      <c r="AI15" s="166">
        <v>288.0</v>
      </c>
      <c r="AJ15" s="180">
        <v>2719158.0</v>
      </c>
      <c r="AK15" s="166">
        <v>6115.577</v>
      </c>
      <c r="AL15" s="181">
        <f t="shared" ref="AL15:AM15" si="57">(AJ15-AJ14)/AJ14</f>
        <v>0.01408447553</v>
      </c>
      <c r="AM15" s="181">
        <f t="shared" si="57"/>
        <v>0.006416430802</v>
      </c>
      <c r="AN15" s="166"/>
      <c r="AO15" s="166"/>
      <c r="AP15" s="166">
        <v>362200.0</v>
      </c>
      <c r="AQ15" s="166">
        <v>2.2869E9</v>
      </c>
      <c r="AR15" s="7">
        <f t="shared" si="6"/>
        <v>0.0001583803402</v>
      </c>
      <c r="AT15" s="179">
        <v>43808.0</v>
      </c>
      <c r="AU15" s="166">
        <v>312.0</v>
      </c>
      <c r="AV15" s="166">
        <v>320.0</v>
      </c>
      <c r="AW15" s="166">
        <v>310.0</v>
      </c>
      <c r="AX15" s="166">
        <v>314.0</v>
      </c>
      <c r="AY15" s="180">
        <v>3083223.0</v>
      </c>
      <c r="AZ15" s="166">
        <v>6193.791</v>
      </c>
      <c r="BA15" s="181">
        <f t="shared" ref="BA15:BB15" si="58">(AY15-AY14)/AY14</f>
        <v>0.006410137143</v>
      </c>
      <c r="BB15" s="181">
        <f t="shared" si="58"/>
        <v>0.001118982981</v>
      </c>
      <c r="BC15" s="166"/>
      <c r="BD15" s="166"/>
      <c r="BE15" s="166">
        <v>111400.0</v>
      </c>
      <c r="BF15" s="166">
        <v>2.2869E9</v>
      </c>
      <c r="BG15" s="166">
        <f t="shared" si="8"/>
        <v>0.00004871223053</v>
      </c>
      <c r="BH15" s="181">
        <f t="shared" si="14"/>
        <v>0.007701078943</v>
      </c>
      <c r="BI15" s="166"/>
      <c r="BJ15" s="166">
        <f t="shared" si="9"/>
        <v>0.00006748218112</v>
      </c>
    </row>
    <row r="16">
      <c r="A16" s="179">
        <v>42717.0</v>
      </c>
      <c r="B16" s="166">
        <v>196.0</v>
      </c>
      <c r="C16" s="166">
        <v>198.0</v>
      </c>
      <c r="D16" s="166">
        <v>196.0</v>
      </c>
      <c r="E16" s="166">
        <v>197.0</v>
      </c>
      <c r="F16" s="180">
        <v>1725255.0</v>
      </c>
      <c r="G16" s="166">
        <v>5293.619</v>
      </c>
      <c r="H16" s="181">
        <f t="shared" ref="H16:I16" si="59">(F16-F15)/F15</f>
        <v>0.0051016663</v>
      </c>
      <c r="I16" s="181">
        <f t="shared" si="59"/>
        <v>-0.002732979586</v>
      </c>
      <c r="J16" s="166"/>
      <c r="K16" s="166"/>
      <c r="L16" s="166">
        <v>1800.0</v>
      </c>
      <c r="M16" s="166">
        <v>2.2869E9</v>
      </c>
      <c r="N16" s="7">
        <f t="shared" si="2"/>
        <v>0.0000007870916962</v>
      </c>
      <c r="P16" s="179">
        <v>43082.0</v>
      </c>
      <c r="Q16" s="166">
        <v>266.0</v>
      </c>
      <c r="R16" s="166">
        <v>268.0</v>
      </c>
      <c r="S16" s="166">
        <v>260.0</v>
      </c>
      <c r="T16" s="166">
        <v>266.0</v>
      </c>
      <c r="U16" s="180">
        <v>2414851.0</v>
      </c>
      <c r="V16" s="166">
        <v>6054.604</v>
      </c>
      <c r="W16" s="181">
        <f t="shared" ref="W16:X16" si="60">(U16-U15)/U15</f>
        <v>0</v>
      </c>
      <c r="X16" s="181">
        <f t="shared" si="60"/>
        <v>0.00368561549</v>
      </c>
      <c r="Y16" s="166"/>
      <c r="Z16" s="166"/>
      <c r="AA16" s="166">
        <v>1007800.0</v>
      </c>
      <c r="AB16" s="166">
        <v>2.2869E9</v>
      </c>
      <c r="AC16" s="7">
        <f t="shared" si="4"/>
        <v>0.0004406838952</v>
      </c>
      <c r="AE16" s="179">
        <v>43447.0</v>
      </c>
      <c r="AF16" s="166">
        <v>288.0</v>
      </c>
      <c r="AG16" s="166">
        <v>290.0</v>
      </c>
      <c r="AH16" s="166">
        <v>280.0</v>
      </c>
      <c r="AI16" s="166">
        <v>282.0</v>
      </c>
      <c r="AJ16" s="180">
        <v>2662509.0</v>
      </c>
      <c r="AK16" s="166">
        <v>6177.72</v>
      </c>
      <c r="AL16" s="181">
        <f t="shared" ref="AL16:AM16" si="61">(AJ16-AJ15)/AJ15</f>
        <v>-0.02083328736</v>
      </c>
      <c r="AM16" s="181">
        <f t="shared" si="61"/>
        <v>0.01016142876</v>
      </c>
      <c r="AN16" s="166"/>
      <c r="AO16" s="166"/>
      <c r="AP16" s="166">
        <v>162300.0</v>
      </c>
      <c r="AQ16" s="166">
        <v>2.2869E9</v>
      </c>
      <c r="AR16" s="7">
        <f t="shared" si="6"/>
        <v>0.00007096943461</v>
      </c>
      <c r="AT16" s="179">
        <v>43809.0</v>
      </c>
      <c r="AU16" s="166">
        <v>312.0</v>
      </c>
      <c r="AV16" s="166">
        <v>312.0</v>
      </c>
      <c r="AW16" s="166">
        <v>310.0</v>
      </c>
      <c r="AX16" s="166">
        <v>310.0</v>
      </c>
      <c r="AY16" s="180">
        <v>3043947.0</v>
      </c>
      <c r="AZ16" s="166">
        <v>6183.505</v>
      </c>
      <c r="BA16" s="181">
        <f t="shared" ref="BA16:BB16" si="62">(AY16-AY15)/AY15</f>
        <v>-0.012738618</v>
      </c>
      <c r="BB16" s="181">
        <f t="shared" si="62"/>
        <v>-0.001660695364</v>
      </c>
      <c r="BC16" s="166"/>
      <c r="BD16" s="166"/>
      <c r="BE16" s="166">
        <v>1800.0</v>
      </c>
      <c r="BF16" s="166">
        <v>2.2869E9</v>
      </c>
      <c r="BG16" s="166">
        <f t="shared" si="8"/>
        <v>0.0000007870916962</v>
      </c>
      <c r="BH16" s="181">
        <f t="shared" si="14"/>
        <v>-0.007117559765</v>
      </c>
      <c r="BI16" s="166"/>
      <c r="BJ16" s="166">
        <f t="shared" si="9"/>
        <v>0.0001283068783</v>
      </c>
    </row>
    <row r="17">
      <c r="A17" s="179">
        <v>42718.0</v>
      </c>
      <c r="B17" s="166">
        <v>197.0</v>
      </c>
      <c r="C17" s="166">
        <v>199.0</v>
      </c>
      <c r="D17" s="166">
        <v>196.0</v>
      </c>
      <c r="E17" s="166">
        <v>199.0</v>
      </c>
      <c r="F17" s="180">
        <v>1742770.0</v>
      </c>
      <c r="G17" s="166">
        <v>5262.817</v>
      </c>
      <c r="H17" s="181">
        <f t="shared" ref="H17:I17" si="63">(F17-F16)/F16</f>
        <v>0.01015212244</v>
      </c>
      <c r="I17" s="181">
        <f t="shared" si="63"/>
        <v>-0.005818703613</v>
      </c>
      <c r="J17" s="166"/>
      <c r="K17" s="166"/>
      <c r="L17" s="166">
        <v>7300.0</v>
      </c>
      <c r="M17" s="166">
        <v>2.2869E9</v>
      </c>
      <c r="N17" s="7">
        <f t="shared" si="2"/>
        <v>0.000003192094101</v>
      </c>
      <c r="P17" s="179">
        <v>43083.0</v>
      </c>
      <c r="Q17" s="166">
        <v>266.0</v>
      </c>
      <c r="R17" s="166">
        <v>266.0</v>
      </c>
      <c r="S17" s="166">
        <v>262.0</v>
      </c>
      <c r="T17" s="166">
        <v>264.0</v>
      </c>
      <c r="U17" s="180">
        <v>2396694.0</v>
      </c>
      <c r="V17" s="166">
        <v>6113.653</v>
      </c>
      <c r="W17" s="181">
        <f t="shared" ref="W17:X17" si="64">(U17-U16)/U16</f>
        <v>-0.007518890399</v>
      </c>
      <c r="X17" s="181">
        <f t="shared" si="64"/>
        <v>0.009752743532</v>
      </c>
      <c r="Y17" s="166"/>
      <c r="Z17" s="166"/>
      <c r="AA17" s="166">
        <v>68700.0</v>
      </c>
      <c r="AB17" s="166">
        <v>2.2869E9</v>
      </c>
      <c r="AC17" s="7">
        <f t="shared" si="4"/>
        <v>0.0000300406664</v>
      </c>
      <c r="AE17" s="179">
        <v>43448.0</v>
      </c>
      <c r="AF17" s="166">
        <v>282.0</v>
      </c>
      <c r="AG17" s="166">
        <v>286.0</v>
      </c>
      <c r="AH17" s="166">
        <v>282.0</v>
      </c>
      <c r="AI17" s="166">
        <v>282.0</v>
      </c>
      <c r="AJ17" s="180">
        <v>2662509.0</v>
      </c>
      <c r="AK17" s="166">
        <v>6169.843</v>
      </c>
      <c r="AL17" s="181">
        <f t="shared" ref="AL17:AM17" si="65">(AJ17-AJ16)/AJ16</f>
        <v>0</v>
      </c>
      <c r="AM17" s="181">
        <f t="shared" si="65"/>
        <v>-0.001275065882</v>
      </c>
      <c r="AN17" s="166"/>
      <c r="AO17" s="166"/>
      <c r="AP17" s="166">
        <v>43200.0</v>
      </c>
      <c r="AQ17" s="166">
        <v>2.2869E9</v>
      </c>
      <c r="AR17" s="7">
        <f t="shared" si="6"/>
        <v>0.00001889020071</v>
      </c>
      <c r="AT17" s="179">
        <v>43810.0</v>
      </c>
      <c r="AU17" s="166">
        <v>316.0</v>
      </c>
      <c r="AV17" s="166">
        <v>318.0</v>
      </c>
      <c r="AW17" s="166">
        <v>308.0</v>
      </c>
      <c r="AX17" s="166">
        <v>310.0</v>
      </c>
      <c r="AY17" s="180">
        <v>3043947.0</v>
      </c>
      <c r="AZ17" s="166">
        <v>6180.099</v>
      </c>
      <c r="BA17" s="181">
        <f t="shared" ref="BA17:BB17" si="66">(AY17-AY16)/AY16</f>
        <v>0</v>
      </c>
      <c r="BB17" s="181">
        <f t="shared" si="66"/>
        <v>-0.0005508202872</v>
      </c>
      <c r="BC17" s="166"/>
      <c r="BD17" s="166"/>
      <c r="BE17" s="166">
        <v>103400.0</v>
      </c>
      <c r="BF17" s="166">
        <v>2.2869E9</v>
      </c>
      <c r="BG17" s="166">
        <f t="shared" si="8"/>
        <v>0.00004521404521</v>
      </c>
      <c r="BH17" s="181">
        <f t="shared" si="14"/>
        <v>0.0006583080101</v>
      </c>
      <c r="BI17" s="166"/>
      <c r="BJ17" s="166">
        <f t="shared" si="9"/>
        <v>0.00002433425161</v>
      </c>
    </row>
    <row r="18">
      <c r="A18" s="179">
        <v>42719.0</v>
      </c>
      <c r="B18" s="166">
        <v>200.0</v>
      </c>
      <c r="C18" s="166">
        <v>200.0</v>
      </c>
      <c r="D18" s="166">
        <v>200.0</v>
      </c>
      <c r="E18" s="166">
        <v>200.0</v>
      </c>
      <c r="F18" s="180">
        <v>1751528.0</v>
      </c>
      <c r="G18" s="166">
        <v>5254.362</v>
      </c>
      <c r="H18" s="181">
        <f t="shared" ref="H18:I18" si="67">(F18-F17)/F17</f>
        <v>0.005025333234</v>
      </c>
      <c r="I18" s="181">
        <f t="shared" si="67"/>
        <v>-0.001606554057</v>
      </c>
      <c r="J18" s="166"/>
      <c r="K18" s="166"/>
      <c r="L18" s="166">
        <v>200.0</v>
      </c>
      <c r="M18" s="166">
        <v>2.2869E9</v>
      </c>
      <c r="N18" s="7">
        <f t="shared" si="2"/>
        <v>0.00000008745463291</v>
      </c>
      <c r="P18" s="179">
        <v>43084.0</v>
      </c>
      <c r="Q18" s="166">
        <v>268.0</v>
      </c>
      <c r="R18" s="166">
        <v>268.0</v>
      </c>
      <c r="S18" s="166">
        <v>264.0</v>
      </c>
      <c r="T18" s="166">
        <v>268.0</v>
      </c>
      <c r="U18" s="180">
        <v>2433007.0</v>
      </c>
      <c r="V18" s="166">
        <v>6119.419</v>
      </c>
      <c r="W18" s="181">
        <f t="shared" ref="W18:X18" si="68">(U18-U17)/U17</f>
        <v>0.01515128757</v>
      </c>
      <c r="X18" s="181">
        <f t="shared" si="68"/>
        <v>0.00094313498</v>
      </c>
      <c r="Y18" s="166"/>
      <c r="Z18" s="166"/>
      <c r="AA18" s="166">
        <v>10700.0</v>
      </c>
      <c r="AB18" s="166">
        <v>2.2869E9</v>
      </c>
      <c r="AC18" s="7">
        <f t="shared" si="4"/>
        <v>0.000004678822861</v>
      </c>
      <c r="AE18" s="179">
        <v>43451.0</v>
      </c>
      <c r="AF18" s="166">
        <v>282.0</v>
      </c>
      <c r="AG18" s="166">
        <v>284.0</v>
      </c>
      <c r="AH18" s="166">
        <v>280.0</v>
      </c>
      <c r="AI18" s="166">
        <v>284.0</v>
      </c>
      <c r="AJ18" s="180">
        <v>2681392.0</v>
      </c>
      <c r="AK18" s="166">
        <v>6089.305</v>
      </c>
      <c r="AL18" s="181">
        <f t="shared" ref="AL18:AM18" si="69">(AJ18-AJ17)/AJ17</f>
        <v>0.007092182599</v>
      </c>
      <c r="AM18" s="181">
        <f t="shared" si="69"/>
        <v>-0.01305349261</v>
      </c>
      <c r="AN18" s="166"/>
      <c r="AO18" s="166"/>
      <c r="AP18" s="166">
        <v>27800.0</v>
      </c>
      <c r="AQ18" s="166">
        <v>2.2869E9</v>
      </c>
      <c r="AR18" s="7">
        <f t="shared" si="6"/>
        <v>0.00001215619397</v>
      </c>
      <c r="AT18" s="179">
        <v>43811.0</v>
      </c>
      <c r="AU18" s="166">
        <v>314.0</v>
      </c>
      <c r="AV18" s="166">
        <v>318.0</v>
      </c>
      <c r="AW18" s="166">
        <v>310.0</v>
      </c>
      <c r="AX18" s="166">
        <v>312.0</v>
      </c>
      <c r="AY18" s="180">
        <v>3063585.0</v>
      </c>
      <c r="AZ18" s="166">
        <v>6139.397</v>
      </c>
      <c r="BA18" s="181">
        <f t="shared" ref="BA18:BB18" si="70">(AY18-AY17)/AY17</f>
        <v>0.006451492092</v>
      </c>
      <c r="BB18" s="181">
        <f t="shared" si="70"/>
        <v>-0.006585978639</v>
      </c>
      <c r="BC18" s="166"/>
      <c r="BD18" s="166"/>
      <c r="BE18" s="166">
        <v>23100.0</v>
      </c>
      <c r="BF18" s="166">
        <v>2.2869E9</v>
      </c>
      <c r="BG18" s="166">
        <f t="shared" si="8"/>
        <v>0.0000101010101</v>
      </c>
      <c r="BH18" s="181">
        <f t="shared" si="14"/>
        <v>0.008430073873</v>
      </c>
      <c r="BI18" s="166"/>
      <c r="BJ18" s="166">
        <f t="shared" si="9"/>
        <v>0.000006755870392</v>
      </c>
    </row>
    <row r="19">
      <c r="A19" s="179">
        <v>42720.0</v>
      </c>
      <c r="B19" s="166">
        <v>200.0</v>
      </c>
      <c r="C19" s="166">
        <v>200.0</v>
      </c>
      <c r="D19" s="166">
        <v>190.0</v>
      </c>
      <c r="E19" s="166">
        <v>198.0</v>
      </c>
      <c r="F19" s="180">
        <v>1734013.0</v>
      </c>
      <c r="G19" s="166">
        <v>5231.652</v>
      </c>
      <c r="H19" s="181">
        <f t="shared" ref="H19:I19" si="71">(F19-F18)/F18</f>
        <v>-0.00999984014</v>
      </c>
      <c r="I19" s="181">
        <f t="shared" si="71"/>
        <v>-0.004322123219</v>
      </c>
      <c r="J19" s="166"/>
      <c r="K19" s="166"/>
      <c r="L19" s="166">
        <v>50800.0</v>
      </c>
      <c r="M19" s="166">
        <v>2.2869E9</v>
      </c>
      <c r="N19" s="7">
        <f t="shared" si="2"/>
        <v>0.00002221347676</v>
      </c>
      <c r="P19" s="179">
        <v>43087.0</v>
      </c>
      <c r="Q19" s="166">
        <v>270.0</v>
      </c>
      <c r="R19" s="166">
        <v>270.0</v>
      </c>
      <c r="S19" s="166">
        <v>260.0</v>
      </c>
      <c r="T19" s="166">
        <v>268.0</v>
      </c>
      <c r="U19" s="180">
        <v>2433007.0</v>
      </c>
      <c r="V19" s="166">
        <v>6133.963</v>
      </c>
      <c r="W19" s="181">
        <f t="shared" ref="W19:X19" si="72">(U19-U18)/U18</f>
        <v>0</v>
      </c>
      <c r="X19" s="181">
        <f t="shared" si="72"/>
        <v>0.002376696219</v>
      </c>
      <c r="Y19" s="166"/>
      <c r="Z19" s="166"/>
      <c r="AA19" s="166">
        <v>140100.0</v>
      </c>
      <c r="AB19" s="166">
        <v>2.2869E9</v>
      </c>
      <c r="AC19" s="7">
        <f t="shared" si="4"/>
        <v>0.00006126197035</v>
      </c>
      <c r="AE19" s="179">
        <v>43452.0</v>
      </c>
      <c r="AF19" s="166">
        <v>284.0</v>
      </c>
      <c r="AG19" s="166">
        <v>286.0</v>
      </c>
      <c r="AH19" s="166">
        <v>284.0</v>
      </c>
      <c r="AI19" s="166">
        <v>284.0</v>
      </c>
      <c r="AJ19" s="180">
        <v>2681392.0</v>
      </c>
      <c r="AK19" s="166">
        <v>6081.867</v>
      </c>
      <c r="AL19" s="181">
        <f t="shared" ref="AL19:AM19" si="73">(AJ19-AJ18)/AJ18</f>
        <v>0</v>
      </c>
      <c r="AM19" s="181">
        <f t="shared" si="73"/>
        <v>-0.001221485867</v>
      </c>
      <c r="AN19" s="166"/>
      <c r="AO19" s="166"/>
      <c r="AP19" s="166">
        <v>25300.0</v>
      </c>
      <c r="AQ19" s="166">
        <v>2.2869E9</v>
      </c>
      <c r="AR19" s="7">
        <f t="shared" si="6"/>
        <v>0.00001106301106</v>
      </c>
      <c r="AT19" s="179">
        <v>43812.0</v>
      </c>
      <c r="AU19" s="166">
        <v>314.0</v>
      </c>
      <c r="AV19" s="166">
        <v>314.0</v>
      </c>
      <c r="AW19" s="166">
        <v>310.0</v>
      </c>
      <c r="AX19" s="166">
        <v>312.0</v>
      </c>
      <c r="AY19" s="180">
        <v>3063585.0</v>
      </c>
      <c r="AZ19" s="166">
        <v>6197.318</v>
      </c>
      <c r="BA19" s="181">
        <f t="shared" ref="BA19:BB19" si="74">(AY19-AY18)/AY18</f>
        <v>0</v>
      </c>
      <c r="BB19" s="181">
        <f t="shared" si="74"/>
        <v>0.009434314152</v>
      </c>
      <c r="BC19" s="166"/>
      <c r="BD19" s="166"/>
      <c r="BE19" s="166">
        <v>4000.0</v>
      </c>
      <c r="BF19" s="166">
        <v>2.2869E9</v>
      </c>
      <c r="BG19" s="166">
        <f t="shared" si="8"/>
        <v>0.000001749092658</v>
      </c>
      <c r="BH19" s="181">
        <f t="shared" si="14"/>
        <v>-0.002499960035</v>
      </c>
      <c r="BI19" s="166"/>
      <c r="BJ19" s="166">
        <f t="shared" si="9"/>
        <v>0.00002407188771</v>
      </c>
    </row>
    <row r="20">
      <c r="A20" s="179">
        <v>42723.0</v>
      </c>
      <c r="B20" s="166">
        <v>198.0</v>
      </c>
      <c r="C20" s="166">
        <v>198.0</v>
      </c>
      <c r="D20" s="166">
        <v>198.0</v>
      </c>
      <c r="E20" s="166">
        <v>198.0</v>
      </c>
      <c r="F20" s="180">
        <v>1734013.0</v>
      </c>
      <c r="G20" s="166">
        <v>5191.912</v>
      </c>
      <c r="H20" s="181">
        <f t="shared" ref="H20:I20" si="75">(F20-F19)/F19</f>
        <v>0</v>
      </c>
      <c r="I20" s="181">
        <f t="shared" si="75"/>
        <v>-0.007596070992</v>
      </c>
      <c r="J20" s="166"/>
      <c r="K20" s="166"/>
      <c r="L20" s="166">
        <v>0.0</v>
      </c>
      <c r="M20" s="166">
        <v>2.2869E9</v>
      </c>
      <c r="N20" s="7">
        <f t="shared" si="2"/>
        <v>0</v>
      </c>
      <c r="P20" s="179">
        <v>43088.0</v>
      </c>
      <c r="Q20" s="166">
        <v>266.0</v>
      </c>
      <c r="R20" s="166">
        <v>268.0</v>
      </c>
      <c r="S20" s="166">
        <v>260.0</v>
      </c>
      <c r="T20" s="166">
        <v>268.0</v>
      </c>
      <c r="U20" s="180">
        <v>2433007.0</v>
      </c>
      <c r="V20" s="166">
        <v>6167.666</v>
      </c>
      <c r="W20" s="181">
        <f t="shared" ref="W20:X20" si="76">(U20-U19)/U19</f>
        <v>0</v>
      </c>
      <c r="X20" s="181">
        <f t="shared" si="76"/>
        <v>0.005494490267</v>
      </c>
      <c r="Y20" s="166"/>
      <c r="Z20" s="166"/>
      <c r="AA20" s="166">
        <v>114600.0</v>
      </c>
      <c r="AB20" s="166">
        <v>2.2869E9</v>
      </c>
      <c r="AC20" s="7">
        <f t="shared" si="4"/>
        <v>0.00005011150466</v>
      </c>
      <c r="AE20" s="179">
        <v>43453.0</v>
      </c>
      <c r="AF20" s="166">
        <v>284.0</v>
      </c>
      <c r="AG20" s="166">
        <v>288.0</v>
      </c>
      <c r="AH20" s="166">
        <v>280.0</v>
      </c>
      <c r="AI20" s="166">
        <v>286.0</v>
      </c>
      <c r="AJ20" s="180">
        <v>2700275.0</v>
      </c>
      <c r="AK20" s="166">
        <v>6176.094</v>
      </c>
      <c r="AL20" s="181">
        <f t="shared" ref="AL20:AM20" si="77">(AJ20-AJ19)/AJ19</f>
        <v>0.007042237763</v>
      </c>
      <c r="AM20" s="181">
        <f t="shared" si="77"/>
        <v>0.01549310434</v>
      </c>
      <c r="AN20" s="166"/>
      <c r="AO20" s="166"/>
      <c r="AP20" s="166">
        <v>448900.0</v>
      </c>
      <c r="AQ20" s="166">
        <v>2.2869E9</v>
      </c>
      <c r="AR20" s="7">
        <f t="shared" si="6"/>
        <v>0.0001962919236</v>
      </c>
      <c r="AT20" s="179">
        <v>43815.0</v>
      </c>
      <c r="AU20" s="166">
        <v>310.0</v>
      </c>
      <c r="AV20" s="166">
        <v>348.0</v>
      </c>
      <c r="AW20" s="166">
        <v>310.0</v>
      </c>
      <c r="AX20" s="166">
        <v>312.0</v>
      </c>
      <c r="AY20" s="180">
        <v>3063585.0</v>
      </c>
      <c r="AZ20" s="166">
        <v>6211.592</v>
      </c>
      <c r="BA20" s="181">
        <f t="shared" ref="BA20:BB20" si="78">(AY20-AY19)/AY19</f>
        <v>0</v>
      </c>
      <c r="BB20" s="181">
        <f t="shared" si="78"/>
        <v>0.002303254408</v>
      </c>
      <c r="BC20" s="166"/>
      <c r="BD20" s="166"/>
      <c r="BE20" s="166">
        <v>538700.0</v>
      </c>
      <c r="BF20" s="166">
        <v>2.2869E9</v>
      </c>
      <c r="BG20" s="166">
        <f t="shared" si="8"/>
        <v>0.0002355590537</v>
      </c>
      <c r="BH20" s="181">
        <f t="shared" si="14"/>
        <v>0.001760559441</v>
      </c>
      <c r="BI20" s="166"/>
      <c r="BJ20" s="166">
        <f t="shared" si="9"/>
        <v>0.0001204906205</v>
      </c>
    </row>
    <row r="21">
      <c r="A21" s="179">
        <v>42724.0</v>
      </c>
      <c r="B21" s="166">
        <v>198.0</v>
      </c>
      <c r="C21" s="166">
        <v>198.0</v>
      </c>
      <c r="D21" s="166">
        <v>185.0</v>
      </c>
      <c r="E21" s="166">
        <v>185.0</v>
      </c>
      <c r="F21" s="180">
        <v>1620163.0</v>
      </c>
      <c r="G21" s="166">
        <v>5162.477</v>
      </c>
      <c r="H21" s="181">
        <f t="shared" ref="H21:I21" si="79">(F21-F20)/F20</f>
        <v>-0.06565694721</v>
      </c>
      <c r="I21" s="181">
        <f t="shared" si="79"/>
        <v>-0.005669395013</v>
      </c>
      <c r="J21" s="166"/>
      <c r="K21" s="166"/>
      <c r="L21" s="166">
        <v>91000.0</v>
      </c>
      <c r="M21" s="166">
        <v>2.2869E9</v>
      </c>
      <c r="N21" s="7">
        <f t="shared" si="2"/>
        <v>0.00003979185797</v>
      </c>
      <c r="P21" s="179">
        <v>43089.0</v>
      </c>
      <c r="Q21" s="166">
        <v>264.0</v>
      </c>
      <c r="R21" s="166">
        <v>268.0</v>
      </c>
      <c r="S21" s="166">
        <v>264.0</v>
      </c>
      <c r="T21" s="166">
        <v>266.0</v>
      </c>
      <c r="U21" s="180">
        <v>2414851.0</v>
      </c>
      <c r="V21" s="166">
        <v>6109.482</v>
      </c>
      <c r="W21" s="181">
        <f t="shared" ref="W21:X21" si="80">(U21-U20)/U20</f>
        <v>-0.007462370638</v>
      </c>
      <c r="X21" s="181">
        <f t="shared" si="80"/>
        <v>-0.009433714472</v>
      </c>
      <c r="Y21" s="166"/>
      <c r="Z21" s="166"/>
      <c r="AA21" s="166">
        <v>233200.0</v>
      </c>
      <c r="AB21" s="166">
        <v>2.2869E9</v>
      </c>
      <c r="AC21" s="7">
        <f t="shared" si="4"/>
        <v>0.000101972102</v>
      </c>
      <c r="AE21" s="179">
        <v>43454.0</v>
      </c>
      <c r="AF21" s="166">
        <v>288.0</v>
      </c>
      <c r="AG21" s="166">
        <v>288.0</v>
      </c>
      <c r="AH21" s="166">
        <v>286.0</v>
      </c>
      <c r="AI21" s="166">
        <v>288.0</v>
      </c>
      <c r="AJ21" s="180">
        <v>2719158.0</v>
      </c>
      <c r="AK21" s="166">
        <v>6147.876</v>
      </c>
      <c r="AL21" s="181">
        <f t="shared" ref="AL21:AM21" si="81">(AJ21-AJ20)/AJ20</f>
        <v>0.006992991455</v>
      </c>
      <c r="AM21" s="181">
        <f t="shared" si="81"/>
        <v>-0.004568907144</v>
      </c>
      <c r="AN21" s="166"/>
      <c r="AO21" s="166"/>
      <c r="AP21" s="166">
        <v>576200.0</v>
      </c>
      <c r="AQ21" s="166">
        <v>2.2869E9</v>
      </c>
      <c r="AR21" s="7">
        <f t="shared" si="6"/>
        <v>0.0002519567974</v>
      </c>
      <c r="AT21" s="179">
        <v>43816.0</v>
      </c>
      <c r="AU21" s="166">
        <v>326.0</v>
      </c>
      <c r="AV21" s="166">
        <v>326.0</v>
      </c>
      <c r="AW21" s="166">
        <v>312.0</v>
      </c>
      <c r="AX21" s="166">
        <v>314.0</v>
      </c>
      <c r="AY21" s="180">
        <v>3083223.0</v>
      </c>
      <c r="AZ21" s="166">
        <v>6244.352</v>
      </c>
      <c r="BA21" s="181">
        <f t="shared" ref="BA21:BB21" si="82">(AY21-AY20)/AY20</f>
        <v>0.006410137143</v>
      </c>
      <c r="BB21" s="181">
        <f t="shared" si="82"/>
        <v>0.00527401027</v>
      </c>
      <c r="BC21" s="166"/>
      <c r="BD21" s="166"/>
      <c r="BE21" s="166">
        <v>41600.0</v>
      </c>
      <c r="BF21" s="166">
        <v>2.2869E9</v>
      </c>
      <c r="BG21" s="166">
        <f t="shared" si="8"/>
        <v>0.00001819056365</v>
      </c>
      <c r="BH21" s="181">
        <f t="shared" si="14"/>
        <v>-0.01492904731</v>
      </c>
      <c r="BI21" s="166"/>
      <c r="BJ21" s="166">
        <f t="shared" si="9"/>
        <v>0.0001029778303</v>
      </c>
    </row>
    <row r="22">
      <c r="A22" s="179">
        <v>42725.0</v>
      </c>
      <c r="B22" s="166">
        <v>185.0</v>
      </c>
      <c r="C22" s="166">
        <v>196.0</v>
      </c>
      <c r="D22" s="166">
        <v>184.0</v>
      </c>
      <c r="E22" s="166">
        <v>188.0</v>
      </c>
      <c r="F22" s="180">
        <v>1646436.0</v>
      </c>
      <c r="G22" s="166">
        <v>5111.392</v>
      </c>
      <c r="H22" s="181">
        <f t="shared" ref="H22:I22" si="83">(F22-F21)/F21</f>
        <v>0.0162162696</v>
      </c>
      <c r="I22" s="181">
        <f t="shared" si="83"/>
        <v>-0.009895443602</v>
      </c>
      <c r="J22" s="166"/>
      <c r="K22" s="166"/>
      <c r="L22" s="166">
        <v>57100.0</v>
      </c>
      <c r="M22" s="166">
        <v>2.2869E9</v>
      </c>
      <c r="N22" s="7">
        <f t="shared" si="2"/>
        <v>0.0000249682977</v>
      </c>
      <c r="P22" s="179">
        <v>43090.0</v>
      </c>
      <c r="Q22" s="166">
        <v>268.0</v>
      </c>
      <c r="R22" s="166">
        <v>270.0</v>
      </c>
      <c r="S22" s="166">
        <v>264.0</v>
      </c>
      <c r="T22" s="166">
        <v>270.0</v>
      </c>
      <c r="U22" s="180">
        <v>2451164.0</v>
      </c>
      <c r="V22" s="166">
        <v>6183.391</v>
      </c>
      <c r="W22" s="181">
        <f t="shared" ref="W22:X22" si="84">(U22-U21)/U21</f>
        <v>0.01503736669</v>
      </c>
      <c r="X22" s="181">
        <f t="shared" si="84"/>
        <v>0.01209742495</v>
      </c>
      <c r="Y22" s="166"/>
      <c r="Z22" s="166"/>
      <c r="AA22" s="166">
        <v>12800.0</v>
      </c>
      <c r="AB22" s="166">
        <v>2.2869E9</v>
      </c>
      <c r="AC22" s="7">
        <f t="shared" si="4"/>
        <v>0.000005597096506</v>
      </c>
      <c r="AE22" s="179">
        <v>43455.0</v>
      </c>
      <c r="AF22" s="166">
        <v>288.0</v>
      </c>
      <c r="AG22" s="166">
        <v>288.0</v>
      </c>
      <c r="AH22" s="166">
        <v>280.0</v>
      </c>
      <c r="AI22" s="166">
        <v>286.0</v>
      </c>
      <c r="AJ22" s="180">
        <v>2700275.0</v>
      </c>
      <c r="AK22" s="166">
        <v>6163.596</v>
      </c>
      <c r="AL22" s="181">
        <f t="shared" ref="AL22:AM22" si="85">(AJ22-AJ21)/AJ21</f>
        <v>-0.006944429121</v>
      </c>
      <c r="AM22" s="181">
        <f t="shared" si="85"/>
        <v>0.002556980655</v>
      </c>
      <c r="AN22" s="166"/>
      <c r="AO22" s="166"/>
      <c r="AP22" s="166">
        <v>431900.0</v>
      </c>
      <c r="AQ22" s="166">
        <v>2.2869E9</v>
      </c>
      <c r="AR22" s="7">
        <f t="shared" si="6"/>
        <v>0.0001888582798</v>
      </c>
      <c r="AT22" s="179">
        <v>43817.0</v>
      </c>
      <c r="AU22" s="166">
        <v>312.0</v>
      </c>
      <c r="AV22" s="166">
        <v>314.0</v>
      </c>
      <c r="AW22" s="166">
        <v>312.0</v>
      </c>
      <c r="AX22" s="166">
        <v>312.0</v>
      </c>
      <c r="AY22" s="180">
        <v>3063585.0</v>
      </c>
      <c r="AZ22" s="166">
        <v>6287.25</v>
      </c>
      <c r="BA22" s="181">
        <f t="shared" ref="BA22:BB22" si="86">(AY22-AY21)/AY21</f>
        <v>-0.006369308999</v>
      </c>
      <c r="BB22" s="181">
        <f t="shared" si="86"/>
        <v>0.006869888181</v>
      </c>
      <c r="BC22" s="166"/>
      <c r="BD22" s="166"/>
      <c r="BE22" s="166">
        <v>155300.0</v>
      </c>
      <c r="BF22" s="166">
        <v>2.2869E9</v>
      </c>
      <c r="BG22" s="166">
        <f t="shared" si="8"/>
        <v>0.00006790852245</v>
      </c>
      <c r="BH22" s="181">
        <f t="shared" si="14"/>
        <v>0.004484974543</v>
      </c>
      <c r="BI22" s="166"/>
      <c r="BJ22" s="166">
        <f t="shared" si="9"/>
        <v>0.00007183304911</v>
      </c>
    </row>
    <row r="23">
      <c r="A23" s="179">
        <v>42726.0</v>
      </c>
      <c r="B23" s="166">
        <v>188.0</v>
      </c>
      <c r="C23" s="166">
        <v>194.0</v>
      </c>
      <c r="D23" s="166">
        <v>188.0</v>
      </c>
      <c r="E23" s="166">
        <v>194.0</v>
      </c>
      <c r="F23" s="180">
        <v>1698982.0</v>
      </c>
      <c r="G23" s="166">
        <v>5042.87</v>
      </c>
      <c r="H23" s="181">
        <f t="shared" ref="H23:I23" si="87">(F23-F22)/F22</f>
        <v>0.031914997</v>
      </c>
      <c r="I23" s="181">
        <f t="shared" si="87"/>
        <v>-0.01340574153</v>
      </c>
      <c r="J23" s="166"/>
      <c r="K23" s="166"/>
      <c r="L23" s="166">
        <v>5100.0</v>
      </c>
      <c r="M23" s="166">
        <v>2.2869E9</v>
      </c>
      <c r="N23" s="7">
        <f t="shared" si="2"/>
        <v>0.000002230093139</v>
      </c>
      <c r="P23" s="179">
        <v>43091.0</v>
      </c>
      <c r="Q23" s="166">
        <v>270.0</v>
      </c>
      <c r="R23" s="166">
        <v>270.0</v>
      </c>
      <c r="S23" s="166">
        <v>270.0</v>
      </c>
      <c r="T23" s="166">
        <v>270.0</v>
      </c>
      <c r="U23" s="180">
        <v>2451164.0</v>
      </c>
      <c r="V23" s="166">
        <v>6221.013</v>
      </c>
      <c r="W23" s="181">
        <f t="shared" ref="W23:X23" si="88">(U23-U22)/U22</f>
        <v>0</v>
      </c>
      <c r="X23" s="181">
        <f t="shared" si="88"/>
        <v>0.006084363742</v>
      </c>
      <c r="Y23" s="166"/>
      <c r="Z23" s="166"/>
      <c r="AA23" s="166">
        <v>2500.0</v>
      </c>
      <c r="AB23" s="166">
        <v>2.2869E9</v>
      </c>
      <c r="AC23" s="7">
        <f t="shared" si="4"/>
        <v>0.000001093182911</v>
      </c>
      <c r="AE23" s="179">
        <v>43458.0</v>
      </c>
      <c r="AF23" s="166">
        <v>286.0</v>
      </c>
      <c r="AG23" s="166">
        <v>286.0</v>
      </c>
      <c r="AH23" s="166">
        <v>286.0</v>
      </c>
      <c r="AI23" s="166">
        <v>286.0</v>
      </c>
      <c r="AJ23" s="180">
        <v>2700275.0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2.2869E9</v>
      </c>
      <c r="AR23" s="7">
        <f t="shared" si="6"/>
        <v>0</v>
      </c>
      <c r="AT23" s="179">
        <v>43818.0</v>
      </c>
      <c r="AU23" s="166">
        <v>312.0</v>
      </c>
      <c r="AV23" s="166">
        <v>318.0</v>
      </c>
      <c r="AW23" s="166">
        <v>312.0</v>
      </c>
      <c r="AX23" s="166">
        <v>318.0</v>
      </c>
      <c r="AY23" s="180">
        <v>3122550.0</v>
      </c>
      <c r="AZ23" s="166">
        <v>6249.93</v>
      </c>
      <c r="BA23" s="181">
        <f t="shared" ref="BA23:BB23" si="90">(AY23-AY22)/AY22</f>
        <v>0.01924705859</v>
      </c>
      <c r="BB23" s="181">
        <f t="shared" si="90"/>
        <v>-0.005935822498</v>
      </c>
      <c r="BC23" s="166"/>
      <c r="BD23" s="166"/>
      <c r="BE23" s="166">
        <v>396000.0</v>
      </c>
      <c r="BF23" s="166">
        <v>2.2869E9</v>
      </c>
      <c r="BG23" s="166">
        <f t="shared" si="8"/>
        <v>0.0001731601732</v>
      </c>
      <c r="BH23" s="181">
        <f t="shared" si="14"/>
        <v>0.0127905139</v>
      </c>
      <c r="BI23" s="166"/>
      <c r="BJ23" s="166">
        <f t="shared" si="9"/>
        <v>0.0000441208623</v>
      </c>
    </row>
    <row r="24">
      <c r="A24" s="182">
        <v>42727.0</v>
      </c>
      <c r="B24" s="183">
        <v>190.0</v>
      </c>
      <c r="C24" s="183">
        <v>190.0</v>
      </c>
      <c r="D24" s="183">
        <v>184.0</v>
      </c>
      <c r="E24" s="183">
        <v>184.0</v>
      </c>
      <c r="F24" s="184">
        <v>1611406.0</v>
      </c>
      <c r="G24" s="183">
        <v>5027.704</v>
      </c>
      <c r="H24" s="185">
        <f t="shared" ref="H24:I24" si="91">(F24-F23)/F23</f>
        <v>-0.05154616117</v>
      </c>
      <c r="I24" s="185">
        <f t="shared" si="91"/>
        <v>-0.003007414429</v>
      </c>
      <c r="J24" s="185">
        <f t="shared" ref="J24:J34" si="96">$G$65+(I24*$G$66)</f>
        <v>-0.000702545982</v>
      </c>
      <c r="K24" s="185">
        <f t="shared" ref="K24:K34" si="97">H24-J24</f>
        <v>-0.05084361519</v>
      </c>
      <c r="L24" s="183">
        <v>20400.0</v>
      </c>
      <c r="M24" s="183">
        <v>2.2869E9</v>
      </c>
      <c r="N24" s="186">
        <f t="shared" si="2"/>
        <v>0.000008920372557</v>
      </c>
      <c r="O24" s="186"/>
      <c r="P24" s="182">
        <v>43094.0</v>
      </c>
      <c r="Q24" s="183">
        <v>270.0</v>
      </c>
      <c r="R24" s="183">
        <v>270.0</v>
      </c>
      <c r="S24" s="183">
        <v>270.0</v>
      </c>
      <c r="T24" s="183">
        <v>270.0</v>
      </c>
      <c r="U24" s="184">
        <v>2451164.0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0.00261</v>
      </c>
      <c r="Z24" s="185">
        <f t="shared" ref="Z24:Z34" si="100">W24-Y24</f>
        <v>-0.00261</v>
      </c>
      <c r="AA24" s="183">
        <v>0.0</v>
      </c>
      <c r="AB24" s="183">
        <v>2.2869E9</v>
      </c>
      <c r="AC24" s="186">
        <f t="shared" si="4"/>
        <v>0</v>
      </c>
      <c r="AD24" s="186"/>
      <c r="AE24" s="182">
        <v>43459.0</v>
      </c>
      <c r="AF24" s="183">
        <v>286.0</v>
      </c>
      <c r="AG24" s="183">
        <v>286.0</v>
      </c>
      <c r="AH24" s="183">
        <v>286.0</v>
      </c>
      <c r="AI24" s="183">
        <v>286.0</v>
      </c>
      <c r="AJ24" s="184">
        <v>2700275.0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0.0009935308813</v>
      </c>
      <c r="AO24" s="185">
        <f t="shared" ref="AO24:AO34" si="103">AL24-AN24</f>
        <v>-0.0009935308813</v>
      </c>
      <c r="AP24" s="183">
        <v>0.0</v>
      </c>
      <c r="AQ24" s="183">
        <v>2.2869E9</v>
      </c>
      <c r="AR24" s="186">
        <f t="shared" si="6"/>
        <v>0</v>
      </c>
      <c r="AS24" s="186"/>
      <c r="AT24" s="182">
        <v>43819.0</v>
      </c>
      <c r="AU24" s="183">
        <v>316.0</v>
      </c>
      <c r="AV24" s="183">
        <v>318.0</v>
      </c>
      <c r="AW24" s="183">
        <v>312.0</v>
      </c>
      <c r="AX24" s="183">
        <v>318.0</v>
      </c>
      <c r="AY24" s="184">
        <v>3122550.0</v>
      </c>
      <c r="AZ24" s="183">
        <v>6284.372</v>
      </c>
      <c r="BA24" s="185">
        <f t="shared" ref="BA24:BB24" si="94">(AY24-AY23)/AY23</f>
        <v>0</v>
      </c>
      <c r="BB24" s="185">
        <f t="shared" si="94"/>
        <v>0.005510781721</v>
      </c>
      <c r="BC24" s="185">
        <f t="shared" ref="BC24:BC34" si="105">$AZ$65+(BB24*$AZ$66)</f>
        <v>0.0009756405973</v>
      </c>
      <c r="BD24" s="185">
        <f t="shared" ref="BD24:BD34" si="106">BA24-BC24</f>
        <v>-0.0009756405973</v>
      </c>
      <c r="BE24" s="183">
        <v>109200.0</v>
      </c>
      <c r="BF24" s="183">
        <v>2.2869E9</v>
      </c>
      <c r="BG24" s="183">
        <f t="shared" si="8"/>
        <v>0.00004775022957</v>
      </c>
      <c r="BH24" s="187">
        <f t="shared" si="14"/>
        <v>-0.01288654029</v>
      </c>
      <c r="BI24" s="214">
        <f t="shared" ref="BI24:BI34" si="107">average(BD24,AO24,Z24,K24,)</f>
        <v>-0.01108455733</v>
      </c>
      <c r="BJ24" s="183">
        <f t="shared" si="9"/>
        <v>0.00001416765053</v>
      </c>
    </row>
    <row r="25">
      <c r="A25" s="179">
        <v>42731.0</v>
      </c>
      <c r="B25" s="166">
        <v>184.0</v>
      </c>
      <c r="C25" s="166">
        <v>188.0</v>
      </c>
      <c r="D25" s="166">
        <v>184.0</v>
      </c>
      <c r="E25" s="166">
        <v>188.0</v>
      </c>
      <c r="F25" s="180">
        <v>1646436.0</v>
      </c>
      <c r="G25" s="166">
        <v>5102.954</v>
      </c>
      <c r="H25" s="181">
        <f t="shared" ref="H25:I25" si="95">(F25-F24)/F24</f>
        <v>0.02173877967</v>
      </c>
      <c r="I25" s="181">
        <f t="shared" si="95"/>
        <v>0.01496707046</v>
      </c>
      <c r="J25" s="181">
        <f t="shared" si="96"/>
        <v>0.009377473243</v>
      </c>
      <c r="K25" s="181">
        <f t="shared" si="97"/>
        <v>0.01236130643</v>
      </c>
      <c r="L25" s="166">
        <v>11900.0</v>
      </c>
      <c r="M25" s="166">
        <v>2.2869E9</v>
      </c>
      <c r="N25" s="7">
        <f t="shared" si="2"/>
        <v>0.000005203550658</v>
      </c>
      <c r="P25" s="179">
        <v>43095.0</v>
      </c>
      <c r="Q25" s="166">
        <v>270.0</v>
      </c>
      <c r="R25" s="166">
        <v>270.0</v>
      </c>
      <c r="S25" s="166">
        <v>270.0</v>
      </c>
      <c r="T25" s="166">
        <v>270.0</v>
      </c>
      <c r="U25" s="180">
        <v>2451164.0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0.0002406270378</v>
      </c>
      <c r="Z25" s="181">
        <f t="shared" si="100"/>
        <v>-0.0002406270378</v>
      </c>
      <c r="AA25" s="166">
        <v>0.0</v>
      </c>
      <c r="AB25" s="166">
        <v>2.2869E9</v>
      </c>
      <c r="AC25" s="7">
        <f t="shared" si="4"/>
        <v>0</v>
      </c>
      <c r="AE25" s="179">
        <v>43460.0</v>
      </c>
      <c r="AF25" s="166">
        <v>282.0</v>
      </c>
      <c r="AG25" s="166">
        <v>284.0</v>
      </c>
      <c r="AH25" s="166">
        <v>278.0</v>
      </c>
      <c r="AI25" s="166">
        <v>280.0</v>
      </c>
      <c r="AJ25" s="180">
        <v>2643626.0</v>
      </c>
      <c r="AK25" s="166">
        <v>6127.85</v>
      </c>
      <c r="AL25" s="181">
        <f t="shared" ref="AL25:AM25" si="101">(AJ25-AJ24)/AJ24</f>
        <v>-0.02097897436</v>
      </c>
      <c r="AM25" s="181">
        <f t="shared" si="101"/>
        <v>0</v>
      </c>
      <c r="AN25" s="181">
        <f t="shared" si="102"/>
        <v>0.0000536</v>
      </c>
      <c r="AO25" s="181">
        <f t="shared" si="103"/>
        <v>-0.02103257436</v>
      </c>
      <c r="AP25" s="166">
        <v>145600.0</v>
      </c>
      <c r="AQ25" s="166">
        <v>2.2869E9</v>
      </c>
      <c r="AR25" s="7">
        <f t="shared" si="6"/>
        <v>0.00006366697276</v>
      </c>
      <c r="AT25" s="179">
        <v>43822.0</v>
      </c>
      <c r="AU25" s="166">
        <v>318.0</v>
      </c>
      <c r="AV25" s="166">
        <v>318.0</v>
      </c>
      <c r="AW25" s="166">
        <v>312.0</v>
      </c>
      <c r="AX25" s="166">
        <v>316.0</v>
      </c>
      <c r="AY25" s="180">
        <v>3102862.0</v>
      </c>
      <c r="AZ25" s="166">
        <v>6305.91</v>
      </c>
      <c r="BA25" s="181">
        <f t="shared" ref="BA25:BB25" si="104">(AY25-AY24)/AY24</f>
        <v>-0.006305103201</v>
      </c>
      <c r="BB25" s="181">
        <f t="shared" si="104"/>
        <v>0.00342723187</v>
      </c>
      <c r="BC25" s="181">
        <f t="shared" si="105"/>
        <v>0.0005700901201</v>
      </c>
      <c r="BD25" s="181">
        <f t="shared" si="106"/>
        <v>-0.006875193321</v>
      </c>
      <c r="BE25" s="166">
        <v>83900.0</v>
      </c>
      <c r="BF25" s="166">
        <v>2.2869E9</v>
      </c>
      <c r="BG25" s="166">
        <f t="shared" si="8"/>
        <v>0.00003668721851</v>
      </c>
      <c r="BH25" s="188">
        <f t="shared" si="14"/>
        <v>-0.001386324473</v>
      </c>
      <c r="BI25" s="215">
        <f t="shared" si="107"/>
        <v>-0.003157417658</v>
      </c>
      <c r="BJ25" s="166">
        <f t="shared" si="9"/>
        <v>0.00002638943548</v>
      </c>
    </row>
    <row r="26">
      <c r="A26" s="179">
        <v>42732.0</v>
      </c>
      <c r="B26" s="166">
        <v>190.0</v>
      </c>
      <c r="C26" s="166">
        <v>191.0</v>
      </c>
      <c r="D26" s="166">
        <v>185.0</v>
      </c>
      <c r="E26" s="166">
        <v>191.0</v>
      </c>
      <c r="F26" s="180">
        <v>1672710.0</v>
      </c>
      <c r="G26" s="166">
        <v>5209.445</v>
      </c>
      <c r="H26" s="181">
        <f t="shared" ref="H26:I26" si="108">(F26-F25)/F25</f>
        <v>0.01595810587</v>
      </c>
      <c r="I26" s="181">
        <f t="shared" si="108"/>
        <v>0.02086850087</v>
      </c>
      <c r="J26" s="181">
        <f t="shared" si="96"/>
        <v>0.01268697182</v>
      </c>
      <c r="K26" s="181">
        <f t="shared" si="97"/>
        <v>0.003271134057</v>
      </c>
      <c r="L26" s="166">
        <v>125400.0</v>
      </c>
      <c r="M26" s="166">
        <v>2.2869E9</v>
      </c>
      <c r="N26" s="7">
        <f t="shared" si="2"/>
        <v>0.00005483405483</v>
      </c>
      <c r="P26" s="179">
        <v>43096.0</v>
      </c>
      <c r="Q26" s="166">
        <v>270.0</v>
      </c>
      <c r="R26" s="166">
        <v>270.0</v>
      </c>
      <c r="S26" s="166">
        <v>270.0</v>
      </c>
      <c r="T26" s="166">
        <v>270.0</v>
      </c>
      <c r="U26" s="180">
        <v>2451164.0</v>
      </c>
      <c r="V26" s="166">
        <v>6277.165</v>
      </c>
      <c r="W26" s="181">
        <f t="shared" ref="W26:X26" si="109">(U26-U25)/U25</f>
        <v>0</v>
      </c>
      <c r="X26" s="181">
        <f t="shared" si="109"/>
        <v>0</v>
      </c>
      <c r="Y26" s="181">
        <f t="shared" si="99"/>
        <v>0.00261</v>
      </c>
      <c r="Z26" s="181">
        <f t="shared" si="100"/>
        <v>-0.00261</v>
      </c>
      <c r="AA26" s="166">
        <v>5100.0</v>
      </c>
      <c r="AB26" s="166">
        <v>2.2869E9</v>
      </c>
      <c r="AC26" s="7">
        <f t="shared" si="4"/>
        <v>0.000002230093139</v>
      </c>
      <c r="AE26" s="179">
        <v>43461.0</v>
      </c>
      <c r="AF26" s="166">
        <v>284.0</v>
      </c>
      <c r="AG26" s="166">
        <v>286.0</v>
      </c>
      <c r="AH26" s="166">
        <v>282.0</v>
      </c>
      <c r="AI26" s="166">
        <v>282.0</v>
      </c>
      <c r="AJ26" s="180">
        <v>2662509.0</v>
      </c>
      <c r="AK26" s="166">
        <v>6190.643</v>
      </c>
      <c r="AL26" s="181">
        <f t="shared" ref="AL26:AM26" si="110">(AJ26-AJ25)/AJ25</f>
        <v>0.007142840931</v>
      </c>
      <c r="AM26" s="181">
        <f t="shared" si="110"/>
        <v>0.01024715031</v>
      </c>
      <c r="AN26" s="181">
        <f t="shared" si="102"/>
        <v>-0.00160715565</v>
      </c>
      <c r="AO26" s="181">
        <f t="shared" si="103"/>
        <v>0.008749996581</v>
      </c>
      <c r="AP26" s="166">
        <v>42000.0</v>
      </c>
      <c r="AQ26" s="166">
        <v>2.2869E9</v>
      </c>
      <c r="AR26" s="7">
        <f t="shared" si="6"/>
        <v>0.00001836547291</v>
      </c>
      <c r="AT26" s="179">
        <v>43825.0</v>
      </c>
      <c r="AU26" s="166">
        <v>316.0</v>
      </c>
      <c r="AV26" s="166">
        <v>318.0</v>
      </c>
      <c r="AW26" s="166">
        <v>314.0</v>
      </c>
      <c r="AX26" s="166">
        <v>318.0</v>
      </c>
      <c r="AY26" s="180">
        <v>3122550.0</v>
      </c>
      <c r="AZ26" s="166">
        <v>6319.443</v>
      </c>
      <c r="BA26" s="181">
        <f t="shared" ref="BA26:BB26" si="111">(AY26-AY25)/AY25</f>
        <v>0.006345109773</v>
      </c>
      <c r="BB26" s="181">
        <f t="shared" si="111"/>
        <v>0.002146082009</v>
      </c>
      <c r="BC26" s="181">
        <f t="shared" si="105"/>
        <v>0.0003207219865</v>
      </c>
      <c r="BD26" s="181">
        <f t="shared" si="106"/>
        <v>0.006024387786</v>
      </c>
      <c r="BE26" s="166">
        <v>1311600.0</v>
      </c>
      <c r="BF26" s="166">
        <v>2.2869E9</v>
      </c>
      <c r="BG26" s="166">
        <f t="shared" si="8"/>
        <v>0.0005735274826</v>
      </c>
      <c r="BH26" s="188">
        <f t="shared" si="14"/>
        <v>0.007361514144</v>
      </c>
      <c r="BI26" s="215">
        <f t="shared" si="107"/>
        <v>0.003087103685</v>
      </c>
      <c r="BJ26" s="166">
        <f t="shared" si="9"/>
        <v>0.0001622392759</v>
      </c>
    </row>
    <row r="27">
      <c r="A27" s="179">
        <v>42733.0</v>
      </c>
      <c r="B27" s="166">
        <v>191.0</v>
      </c>
      <c r="C27" s="166">
        <v>200.0</v>
      </c>
      <c r="D27" s="166">
        <v>181.0</v>
      </c>
      <c r="E27" s="166">
        <v>200.0</v>
      </c>
      <c r="F27" s="180">
        <v>1751528.0</v>
      </c>
      <c r="G27" s="166">
        <v>5302.566</v>
      </c>
      <c r="H27" s="181">
        <f t="shared" ref="H27:I27" si="112">(F27-F26)/F26</f>
        <v>0.04711994309</v>
      </c>
      <c r="I27" s="181">
        <f t="shared" si="112"/>
        <v>0.01787541667</v>
      </c>
      <c r="J27" s="181">
        <f t="shared" si="96"/>
        <v>0.01100846217</v>
      </c>
      <c r="K27" s="181">
        <f t="shared" si="97"/>
        <v>0.03611148092</v>
      </c>
      <c r="L27" s="166">
        <v>229700.0</v>
      </c>
      <c r="M27" s="166">
        <v>2.2869E9</v>
      </c>
      <c r="N27" s="7">
        <f t="shared" si="2"/>
        <v>0.0001004416459</v>
      </c>
      <c r="P27" s="179">
        <v>43097.0</v>
      </c>
      <c r="Q27" s="166">
        <v>270.0</v>
      </c>
      <c r="R27" s="166">
        <v>272.0</v>
      </c>
      <c r="S27" s="166">
        <v>264.0</v>
      </c>
      <c r="T27" s="166">
        <v>264.0</v>
      </c>
      <c r="U27" s="180">
        <v>2396694.0</v>
      </c>
      <c r="V27" s="166">
        <v>6314.046</v>
      </c>
      <c r="W27" s="181">
        <f t="shared" ref="W27:X27" si="113">(U27-U26)/U26</f>
        <v>-0.0222220953</v>
      </c>
      <c r="X27" s="181">
        <f t="shared" si="113"/>
        <v>0.005875423061</v>
      </c>
      <c r="Y27" s="181">
        <f t="shared" si="99"/>
        <v>0.001067701446</v>
      </c>
      <c r="Z27" s="181">
        <f t="shared" si="100"/>
        <v>-0.02328979674</v>
      </c>
      <c r="AA27" s="166">
        <v>134000.0</v>
      </c>
      <c r="AB27" s="166">
        <v>2.2869E9</v>
      </c>
      <c r="AC27" s="7">
        <f t="shared" si="4"/>
        <v>0.00005859460405</v>
      </c>
      <c r="AE27" s="179">
        <v>43462.0</v>
      </c>
      <c r="AF27" s="166">
        <v>282.0</v>
      </c>
      <c r="AG27" s="166">
        <v>282.0</v>
      </c>
      <c r="AH27" s="166">
        <v>278.0</v>
      </c>
      <c r="AI27" s="166">
        <v>278.0</v>
      </c>
      <c r="AJ27" s="180">
        <v>2624743.0</v>
      </c>
      <c r="AK27" s="166">
        <v>6194.498</v>
      </c>
      <c r="AL27" s="181">
        <f t="shared" ref="AL27:AM27" si="114">(AJ27-AJ26)/AJ26</f>
        <v>-0.0141843652</v>
      </c>
      <c r="AM27" s="181">
        <f t="shared" si="114"/>
        <v>0.0006227139895</v>
      </c>
      <c r="AN27" s="181">
        <f t="shared" si="102"/>
        <v>-0.00004732325628</v>
      </c>
      <c r="AO27" s="181">
        <f t="shared" si="103"/>
        <v>-0.01413704194</v>
      </c>
      <c r="AP27" s="166">
        <v>57000.0</v>
      </c>
      <c r="AQ27" s="166">
        <v>2.2869E9</v>
      </c>
      <c r="AR27" s="7">
        <f t="shared" si="6"/>
        <v>0.00002492457038</v>
      </c>
      <c r="AT27" s="179">
        <v>43826.0</v>
      </c>
      <c r="AU27" s="166">
        <v>318.0</v>
      </c>
      <c r="AV27" s="166">
        <v>320.0</v>
      </c>
      <c r="AW27" s="166">
        <v>312.0</v>
      </c>
      <c r="AX27" s="166">
        <v>320.0</v>
      </c>
      <c r="AY27" s="180">
        <v>3142138.0</v>
      </c>
      <c r="AZ27" s="166">
        <v>6329.314</v>
      </c>
      <c r="BA27" s="181">
        <f t="shared" ref="BA27:BB27" si="115">(AY27-AY26)/AY26</f>
        <v>0.006273078093</v>
      </c>
      <c r="BB27" s="181">
        <f t="shared" si="115"/>
        <v>0.001562004753</v>
      </c>
      <c r="BC27" s="181">
        <f t="shared" si="105"/>
        <v>0.0002070348531</v>
      </c>
      <c r="BD27" s="181">
        <f t="shared" si="106"/>
        <v>0.00606604324</v>
      </c>
      <c r="BE27" s="166">
        <v>264300.0</v>
      </c>
      <c r="BF27" s="166">
        <v>2.2869E9</v>
      </c>
      <c r="BG27" s="166">
        <f t="shared" si="8"/>
        <v>0.0001155712974</v>
      </c>
      <c r="BH27" s="188">
        <f t="shared" si="14"/>
        <v>0.004246640171</v>
      </c>
      <c r="BI27" s="215">
        <f t="shared" si="107"/>
        <v>0.0009501370944</v>
      </c>
      <c r="BJ27" s="166">
        <f t="shared" si="9"/>
        <v>0.00007488302943</v>
      </c>
    </row>
    <row r="28">
      <c r="A28" s="179">
        <v>42734.0</v>
      </c>
      <c r="B28" s="166">
        <v>200.0</v>
      </c>
      <c r="C28" s="166">
        <v>200.0</v>
      </c>
      <c r="D28" s="166">
        <v>200.0</v>
      </c>
      <c r="E28" s="166">
        <v>200.0</v>
      </c>
      <c r="F28" s="180">
        <v>1751528.0</v>
      </c>
      <c r="G28" s="166">
        <v>5296.711</v>
      </c>
      <c r="H28" s="181">
        <f t="shared" ref="H28:I28" si="116">(F28-F27)/F27</f>
        <v>0</v>
      </c>
      <c r="I28" s="181">
        <f t="shared" si="116"/>
        <v>-0.00110418239</v>
      </c>
      <c r="J28" s="181">
        <f t="shared" si="96"/>
        <v>0.0003647789323</v>
      </c>
      <c r="K28" s="181">
        <f t="shared" si="97"/>
        <v>-0.0003647789323</v>
      </c>
      <c r="L28" s="166">
        <v>0.0</v>
      </c>
      <c r="M28" s="166">
        <v>2.2869E9</v>
      </c>
      <c r="N28" s="7">
        <f t="shared" si="2"/>
        <v>0</v>
      </c>
      <c r="P28" s="179">
        <v>43098.0</v>
      </c>
      <c r="Q28" s="166">
        <v>270.0</v>
      </c>
      <c r="R28" s="166">
        <v>272.0</v>
      </c>
      <c r="S28" s="166">
        <v>264.0</v>
      </c>
      <c r="T28" s="166">
        <v>268.0</v>
      </c>
      <c r="U28" s="180">
        <v>2433007.0</v>
      </c>
      <c r="V28" s="166">
        <v>6355.654</v>
      </c>
      <c r="W28" s="181">
        <f t="shared" ref="W28:X28" si="117">(U28-U27)/U27</f>
        <v>0.01515128757</v>
      </c>
      <c r="X28" s="181">
        <f t="shared" si="117"/>
        <v>0.006589752434</v>
      </c>
      <c r="Y28" s="181">
        <f t="shared" si="99"/>
        <v>0.0008801899859</v>
      </c>
      <c r="Z28" s="181">
        <f t="shared" si="100"/>
        <v>0.01427109758</v>
      </c>
      <c r="AA28" s="166">
        <v>577900.0</v>
      </c>
      <c r="AB28" s="166">
        <v>2.2869E9</v>
      </c>
      <c r="AC28" s="7">
        <f t="shared" si="4"/>
        <v>0.0002527001618</v>
      </c>
      <c r="AE28" s="179">
        <v>43465.0</v>
      </c>
      <c r="AF28" s="166">
        <v>278.0</v>
      </c>
      <c r="AG28" s="166">
        <v>278.0</v>
      </c>
      <c r="AH28" s="166">
        <v>278.0</v>
      </c>
      <c r="AI28" s="166">
        <v>278.0</v>
      </c>
      <c r="AJ28" s="180">
        <v>2624743.0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0.0000536</v>
      </c>
      <c r="AO28" s="181">
        <f t="shared" si="103"/>
        <v>-0.0000536</v>
      </c>
      <c r="AP28" s="166">
        <v>0.0</v>
      </c>
      <c r="AQ28" s="166">
        <v>2.2869E9</v>
      </c>
      <c r="AR28" s="7">
        <f t="shared" si="6"/>
        <v>0</v>
      </c>
      <c r="AT28" s="179">
        <v>43829.0</v>
      </c>
      <c r="AU28" s="166">
        <v>320.0</v>
      </c>
      <c r="AV28" s="166">
        <v>324.0</v>
      </c>
      <c r="AW28" s="166">
        <v>318.0</v>
      </c>
      <c r="AX28" s="166">
        <v>322.0</v>
      </c>
      <c r="AY28" s="180">
        <v>3161777.0</v>
      </c>
      <c r="AZ28" s="166">
        <v>6299.539</v>
      </c>
      <c r="BA28" s="181">
        <f t="shared" ref="BA28:BB28" si="119">(AY28-AY27)/AY27</f>
        <v>0.006250202887</v>
      </c>
      <c r="BB28" s="181">
        <f t="shared" si="119"/>
        <v>-0.004704301288</v>
      </c>
      <c r="BC28" s="181">
        <f t="shared" si="105"/>
        <v>-0.00101266402</v>
      </c>
      <c r="BD28" s="181">
        <f t="shared" si="106"/>
        <v>0.007262866907</v>
      </c>
      <c r="BE28" s="166">
        <v>182700.0</v>
      </c>
      <c r="BF28" s="166">
        <v>2.2869E9</v>
      </c>
      <c r="BG28" s="166">
        <f t="shared" si="8"/>
        <v>0.00007988980716</v>
      </c>
      <c r="BH28" s="188">
        <f t="shared" si="14"/>
        <v>0.005350372613</v>
      </c>
      <c r="BI28" s="215">
        <f t="shared" si="107"/>
        <v>0.004223117111</v>
      </c>
      <c r="BJ28" s="166">
        <f t="shared" si="9"/>
        <v>0.00008314749224</v>
      </c>
    </row>
    <row r="29">
      <c r="A29" s="189">
        <v>42738.0</v>
      </c>
      <c r="B29" s="190">
        <v>200.0</v>
      </c>
      <c r="C29" s="190">
        <v>200.0</v>
      </c>
      <c r="D29" s="190">
        <v>180.0</v>
      </c>
      <c r="E29" s="190">
        <v>180.0</v>
      </c>
      <c r="F29" s="191">
        <v>1576375.0</v>
      </c>
      <c r="G29" s="190">
        <v>5275.971</v>
      </c>
      <c r="H29" s="192">
        <f t="shared" ref="H29:I29" si="120">(F29-F28)/F28</f>
        <v>-0.1000001142</v>
      </c>
      <c r="I29" s="192">
        <f t="shared" si="120"/>
        <v>-0.003915637459</v>
      </c>
      <c r="J29" s="192">
        <f t="shared" si="96"/>
        <v>-0.001211873824</v>
      </c>
      <c r="K29" s="192">
        <f t="shared" si="97"/>
        <v>-0.09878824036</v>
      </c>
      <c r="L29" s="190">
        <v>636700.0</v>
      </c>
      <c r="M29" s="190">
        <v>2.2869E9</v>
      </c>
      <c r="N29" s="193">
        <f t="shared" si="2"/>
        <v>0.0002784118239</v>
      </c>
      <c r="O29" s="193"/>
      <c r="P29" s="189">
        <v>43102.0</v>
      </c>
      <c r="Q29" s="190">
        <v>268.0</v>
      </c>
      <c r="R29" s="190">
        <v>274.0</v>
      </c>
      <c r="S29" s="190">
        <v>268.0</v>
      </c>
      <c r="T29" s="190">
        <v>270.0</v>
      </c>
      <c r="U29" s="191">
        <v>2451164.0</v>
      </c>
      <c r="V29" s="190">
        <v>6339.238</v>
      </c>
      <c r="W29" s="192">
        <f t="shared" ref="W29:X29" si="121">(U29-U28)/U28</f>
        <v>0.007462781652</v>
      </c>
      <c r="X29" s="192">
        <f t="shared" si="121"/>
        <v>-0.002582897055</v>
      </c>
      <c r="Y29" s="192">
        <f t="shared" si="99"/>
        <v>0.003288010477</v>
      </c>
      <c r="Z29" s="192">
        <f t="shared" si="100"/>
        <v>0.004174771176</v>
      </c>
      <c r="AA29" s="190">
        <v>185500.0</v>
      </c>
      <c r="AB29" s="190">
        <v>2.2869E9</v>
      </c>
      <c r="AC29" s="193">
        <f t="shared" si="4"/>
        <v>0.00008111417202</v>
      </c>
      <c r="AD29" s="193"/>
      <c r="AE29" s="189">
        <v>43467.0</v>
      </c>
      <c r="AF29" s="190">
        <v>276.0</v>
      </c>
      <c r="AG29" s="190">
        <v>280.0</v>
      </c>
      <c r="AH29" s="190">
        <v>272.0</v>
      </c>
      <c r="AI29" s="190">
        <v>278.0</v>
      </c>
      <c r="AJ29" s="191">
        <v>2624743.0</v>
      </c>
      <c r="AK29" s="190">
        <v>6181.175</v>
      </c>
      <c r="AL29" s="192">
        <f t="shared" ref="AL29:AM29" si="122">(AJ29-AJ28)/AJ28</f>
        <v>0</v>
      </c>
      <c r="AM29" s="192">
        <f t="shared" si="122"/>
        <v>-0.002150779611</v>
      </c>
      <c r="AN29" s="192">
        <f t="shared" si="102"/>
        <v>0.0004021768516</v>
      </c>
      <c r="AO29" s="192">
        <f t="shared" si="103"/>
        <v>-0.0004021768516</v>
      </c>
      <c r="AP29" s="190">
        <v>478600.0</v>
      </c>
      <c r="AQ29" s="190">
        <v>2.2869E9</v>
      </c>
      <c r="AR29" s="193">
        <f t="shared" si="6"/>
        <v>0.0002092789366</v>
      </c>
      <c r="AS29" s="193"/>
      <c r="AT29" s="189">
        <v>43832.0</v>
      </c>
      <c r="AU29" s="190">
        <v>320.0</v>
      </c>
      <c r="AV29" s="190">
        <v>320.0</v>
      </c>
      <c r="AW29" s="190">
        <v>314.0</v>
      </c>
      <c r="AX29" s="190">
        <v>318.0</v>
      </c>
      <c r="AY29" s="191">
        <v>3122550.0</v>
      </c>
      <c r="AZ29" s="190">
        <v>6283.581</v>
      </c>
      <c r="BA29" s="192">
        <f t="shared" ref="BA29:BB29" si="123">(AY29-AY28)/AY28</f>
        <v>-0.01240663083</v>
      </c>
      <c r="BB29" s="192">
        <f t="shared" si="123"/>
        <v>-0.002533201239</v>
      </c>
      <c r="BC29" s="192">
        <f t="shared" si="105"/>
        <v>-0.000590072422</v>
      </c>
      <c r="BD29" s="192">
        <f t="shared" si="106"/>
        <v>-0.01181655841</v>
      </c>
      <c r="BE29" s="190">
        <v>36700.0</v>
      </c>
      <c r="BF29" s="190">
        <v>2.2869E9</v>
      </c>
      <c r="BG29" s="190">
        <f t="shared" si="8"/>
        <v>0.00001604792514</v>
      </c>
      <c r="BH29" s="202">
        <f t="shared" si="14"/>
        <v>-0.02623599084</v>
      </c>
      <c r="BI29" s="219">
        <f t="shared" si="107"/>
        <v>-0.02136644089</v>
      </c>
      <c r="BJ29" s="190">
        <f t="shared" si="9"/>
        <v>0.0001462132144</v>
      </c>
    </row>
    <row r="30">
      <c r="A30" s="179">
        <v>42739.0</v>
      </c>
      <c r="B30" s="166">
        <v>180.0</v>
      </c>
      <c r="C30" s="166">
        <v>190.0</v>
      </c>
      <c r="D30" s="166">
        <v>180.0</v>
      </c>
      <c r="E30" s="166">
        <v>190.0</v>
      </c>
      <c r="F30" s="180">
        <v>1663952.0</v>
      </c>
      <c r="G30" s="166">
        <v>5301.183</v>
      </c>
      <c r="H30" s="181">
        <f t="shared" ref="H30:I30" si="124">(F30-F29)/F29</f>
        <v>0.05555594322</v>
      </c>
      <c r="I30" s="181">
        <f t="shared" si="124"/>
        <v>0.004778646433</v>
      </c>
      <c r="J30" s="181">
        <f t="shared" si="96"/>
        <v>0.003663845805</v>
      </c>
      <c r="K30" s="181">
        <f t="shared" si="97"/>
        <v>0.05189209742</v>
      </c>
      <c r="L30" s="166">
        <v>195500.0</v>
      </c>
      <c r="M30" s="166">
        <v>2.2869E9</v>
      </c>
      <c r="N30" s="7">
        <f t="shared" si="2"/>
        <v>0.00008548690367</v>
      </c>
      <c r="P30" s="179">
        <v>43103.0</v>
      </c>
      <c r="Q30" s="166">
        <v>270.0</v>
      </c>
      <c r="R30" s="166">
        <v>280.0</v>
      </c>
      <c r="S30" s="166">
        <v>268.0</v>
      </c>
      <c r="T30" s="166">
        <v>272.0</v>
      </c>
      <c r="U30" s="180">
        <v>2469321.0</v>
      </c>
      <c r="V30" s="166">
        <v>6251.479</v>
      </c>
      <c r="W30" s="181">
        <f t="shared" ref="W30:X30" si="125">(U30-U29)/U29</f>
        <v>0.007407501089</v>
      </c>
      <c r="X30" s="181">
        <f t="shared" si="125"/>
        <v>-0.01384377744</v>
      </c>
      <c r="Y30" s="181">
        <f t="shared" si="99"/>
        <v>0.006243991578</v>
      </c>
      <c r="Z30" s="181">
        <f t="shared" si="100"/>
        <v>0.001163509512</v>
      </c>
      <c r="AA30" s="166">
        <v>1144700.0</v>
      </c>
      <c r="AB30" s="166">
        <v>2.2869E9</v>
      </c>
      <c r="AC30" s="7">
        <f t="shared" si="4"/>
        <v>0.0005005465915</v>
      </c>
      <c r="AE30" s="179">
        <v>43468.0</v>
      </c>
      <c r="AF30" s="166">
        <v>278.0</v>
      </c>
      <c r="AG30" s="166">
        <v>278.0</v>
      </c>
      <c r="AH30" s="166">
        <v>278.0</v>
      </c>
      <c r="AI30" s="166">
        <v>278.0</v>
      </c>
      <c r="AJ30" s="180">
        <v>2624743.0</v>
      </c>
      <c r="AK30" s="166">
        <v>6221.01</v>
      </c>
      <c r="AL30" s="181">
        <f t="shared" ref="AL30:AM30" si="126">(AJ30-AJ29)/AJ29</f>
        <v>0</v>
      </c>
      <c r="AM30" s="181">
        <f t="shared" si="126"/>
        <v>0.006444567578</v>
      </c>
      <c r="AN30" s="181">
        <f t="shared" si="102"/>
        <v>-0.0009908710674</v>
      </c>
      <c r="AO30" s="181">
        <f t="shared" si="103"/>
        <v>0.0009908710674</v>
      </c>
      <c r="AP30" s="166">
        <v>8600.0</v>
      </c>
      <c r="AQ30" s="166">
        <v>2.2869E9</v>
      </c>
      <c r="AR30" s="7">
        <f t="shared" si="6"/>
        <v>0.000003760549215</v>
      </c>
      <c r="AT30" s="179">
        <v>43833.0</v>
      </c>
      <c r="AU30" s="166">
        <v>316.0</v>
      </c>
      <c r="AV30" s="166">
        <v>316.0</v>
      </c>
      <c r="AW30" s="166">
        <v>314.0</v>
      </c>
      <c r="AX30" s="166">
        <v>316.0</v>
      </c>
      <c r="AY30" s="180">
        <v>3102862.0</v>
      </c>
      <c r="AZ30" s="166">
        <v>6323.466</v>
      </c>
      <c r="BA30" s="181">
        <f t="shared" ref="BA30:BB30" si="127">(AY30-AY29)/AY29</f>
        <v>-0.006305103201</v>
      </c>
      <c r="BB30" s="181">
        <f t="shared" si="127"/>
        <v>0.006347495162</v>
      </c>
      <c r="BC30" s="181">
        <f t="shared" si="105"/>
        <v>0.001138501848</v>
      </c>
      <c r="BD30" s="181">
        <f t="shared" si="106"/>
        <v>-0.007443605049</v>
      </c>
      <c r="BE30" s="166">
        <v>145500.0</v>
      </c>
      <c r="BF30" s="166">
        <v>2.2869E9</v>
      </c>
      <c r="BG30" s="166">
        <f t="shared" si="8"/>
        <v>0.00006362324544</v>
      </c>
      <c r="BH30" s="188">
        <f t="shared" si="14"/>
        <v>0.01416458528</v>
      </c>
      <c r="BI30" s="215">
        <f t="shared" si="107"/>
        <v>0.00932057459</v>
      </c>
      <c r="BJ30" s="166">
        <f t="shared" si="9"/>
        <v>0.0001633543224</v>
      </c>
    </row>
    <row r="31">
      <c r="A31" s="179">
        <v>42740.0</v>
      </c>
      <c r="B31" s="166">
        <v>190.0</v>
      </c>
      <c r="C31" s="166">
        <v>195.0</v>
      </c>
      <c r="D31" s="166">
        <v>190.0</v>
      </c>
      <c r="E31" s="166">
        <v>195.0</v>
      </c>
      <c r="F31" s="180">
        <v>1707740.0</v>
      </c>
      <c r="G31" s="166">
        <v>5325.504</v>
      </c>
      <c r="H31" s="181">
        <f t="shared" ref="H31:I31" si="128">(F31-F30)/F30</f>
        <v>0.02631566295</v>
      </c>
      <c r="I31" s="181">
        <f t="shared" si="128"/>
        <v>0.004587843883</v>
      </c>
      <c r="J31" s="181">
        <f t="shared" si="96"/>
        <v>0.003556844498</v>
      </c>
      <c r="K31" s="181">
        <f t="shared" si="97"/>
        <v>0.02275881845</v>
      </c>
      <c r="L31" s="166">
        <v>9600.0</v>
      </c>
      <c r="M31" s="166">
        <v>2.2869E9</v>
      </c>
      <c r="N31" s="7">
        <f t="shared" si="2"/>
        <v>0.00000419782238</v>
      </c>
      <c r="P31" s="179">
        <v>43104.0</v>
      </c>
      <c r="Q31" s="166">
        <v>268.0</v>
      </c>
      <c r="R31" s="166">
        <v>276.0</v>
      </c>
      <c r="S31" s="166">
        <v>266.0</v>
      </c>
      <c r="T31" s="166">
        <v>272.0</v>
      </c>
      <c r="U31" s="180">
        <v>2469321.0</v>
      </c>
      <c r="V31" s="166">
        <v>6292.321</v>
      </c>
      <c r="W31" s="181">
        <f t="shared" ref="W31:X31" si="129">(U31-U30)/U30</f>
        <v>0</v>
      </c>
      <c r="X31" s="181">
        <f t="shared" si="129"/>
        <v>0.00653317399</v>
      </c>
      <c r="Y31" s="181">
        <f t="shared" si="99"/>
        <v>0.0008950418277</v>
      </c>
      <c r="Z31" s="181">
        <f t="shared" si="100"/>
        <v>-0.0008950418277</v>
      </c>
      <c r="AA31" s="166">
        <v>474400.0</v>
      </c>
      <c r="AB31" s="166">
        <v>2.2869E9</v>
      </c>
      <c r="AC31" s="7">
        <f t="shared" si="4"/>
        <v>0.0002074423893</v>
      </c>
      <c r="AE31" s="179">
        <v>43469.0</v>
      </c>
      <c r="AF31" s="166">
        <v>278.0</v>
      </c>
      <c r="AG31" s="166">
        <v>280.0</v>
      </c>
      <c r="AH31" s="166">
        <v>274.0</v>
      </c>
      <c r="AI31" s="166">
        <v>280.0</v>
      </c>
      <c r="AJ31" s="180">
        <v>2643626.0</v>
      </c>
      <c r="AK31" s="166">
        <v>6274.54</v>
      </c>
      <c r="AL31" s="181">
        <f t="shared" ref="AL31:AM31" si="130">(AJ31-AJ30)/AJ30</f>
        <v>0.007194228159</v>
      </c>
      <c r="AM31" s="181">
        <f t="shared" si="130"/>
        <v>0.008604712097</v>
      </c>
      <c r="AN31" s="181">
        <f t="shared" si="102"/>
        <v>-0.001340965689</v>
      </c>
      <c r="AO31" s="181">
        <f t="shared" si="103"/>
        <v>0.008535193848</v>
      </c>
      <c r="AP31" s="166">
        <v>170200.0</v>
      </c>
      <c r="AQ31" s="166">
        <v>2.2869E9</v>
      </c>
      <c r="AR31" s="7">
        <f t="shared" si="6"/>
        <v>0.00007442389261</v>
      </c>
      <c r="AT31" s="179">
        <v>43836.0</v>
      </c>
      <c r="AU31" s="166">
        <v>316.0</v>
      </c>
      <c r="AV31" s="166">
        <v>318.0</v>
      </c>
      <c r="AW31" s="166">
        <v>308.0</v>
      </c>
      <c r="AX31" s="166">
        <v>314.0</v>
      </c>
      <c r="AY31" s="180">
        <v>3083223.0</v>
      </c>
      <c r="AZ31" s="166">
        <v>6257.403</v>
      </c>
      <c r="BA31" s="181">
        <f t="shared" ref="BA31:BB31" si="131">(AY31-AY30)/AY30</f>
        <v>-0.006329317901</v>
      </c>
      <c r="BB31" s="181">
        <f t="shared" si="131"/>
        <v>-0.01044727686</v>
      </c>
      <c r="BC31" s="181">
        <f t="shared" si="105"/>
        <v>-0.002130499757</v>
      </c>
      <c r="BD31" s="181">
        <f t="shared" si="106"/>
        <v>-0.004198818144</v>
      </c>
      <c r="BE31" s="166">
        <v>303700.0</v>
      </c>
      <c r="BF31" s="166">
        <v>2.2869E9</v>
      </c>
      <c r="BG31" s="166">
        <f t="shared" si="8"/>
        <v>0.0001327998601</v>
      </c>
      <c r="BH31" s="188">
        <f t="shared" si="14"/>
        <v>0.006795143302</v>
      </c>
      <c r="BI31" s="215">
        <f t="shared" si="107"/>
        <v>0.005240030466</v>
      </c>
      <c r="BJ31" s="166">
        <f t="shared" si="9"/>
        <v>0.0001047159911</v>
      </c>
    </row>
    <row r="32">
      <c r="A32" s="179">
        <v>42741.0</v>
      </c>
      <c r="B32" s="166">
        <v>190.0</v>
      </c>
      <c r="C32" s="166">
        <v>190.0</v>
      </c>
      <c r="D32" s="166">
        <v>190.0</v>
      </c>
      <c r="E32" s="166">
        <v>190.0</v>
      </c>
      <c r="F32" s="180">
        <v>1663952.0</v>
      </c>
      <c r="G32" s="166">
        <v>5347.022</v>
      </c>
      <c r="H32" s="181">
        <f t="shared" ref="H32:I32" si="132">(F32-F31)/F31</f>
        <v>-0.02564090552</v>
      </c>
      <c r="I32" s="181">
        <f t="shared" si="132"/>
        <v>0.004040556537</v>
      </c>
      <c r="J32" s="181">
        <f t="shared" si="96"/>
        <v>0.003249927944</v>
      </c>
      <c r="K32" s="181">
        <f t="shared" si="97"/>
        <v>-0.02889083347</v>
      </c>
      <c r="L32" s="166">
        <v>4600.0</v>
      </c>
      <c r="M32" s="166">
        <v>2.2869E9</v>
      </c>
      <c r="N32" s="7">
        <f t="shared" si="2"/>
        <v>0.000002011456557</v>
      </c>
      <c r="P32" s="179">
        <v>43105.0</v>
      </c>
      <c r="Q32" s="166">
        <v>276.0</v>
      </c>
      <c r="R32" s="166">
        <v>284.0</v>
      </c>
      <c r="S32" s="166">
        <v>274.0</v>
      </c>
      <c r="T32" s="166">
        <v>284.0</v>
      </c>
      <c r="U32" s="180">
        <v>2578261.0</v>
      </c>
      <c r="V32" s="166">
        <v>6353.738</v>
      </c>
      <c r="W32" s="181">
        <f t="shared" ref="W32:X32" si="133">(U32-U31)/U31</f>
        <v>0.04411739098</v>
      </c>
      <c r="X32" s="181">
        <f t="shared" si="133"/>
        <v>0.009760627279</v>
      </c>
      <c r="Y32" s="181">
        <f t="shared" si="99"/>
        <v>0.0000478353393</v>
      </c>
      <c r="Z32" s="181">
        <f t="shared" si="100"/>
        <v>0.04406955564</v>
      </c>
      <c r="AA32" s="166">
        <v>1158700.0</v>
      </c>
      <c r="AB32" s="166">
        <v>2.2869E9</v>
      </c>
      <c r="AC32" s="7">
        <f t="shared" si="4"/>
        <v>0.0005066684158</v>
      </c>
      <c r="AE32" s="179">
        <v>43472.0</v>
      </c>
      <c r="AF32" s="166">
        <v>280.0</v>
      </c>
      <c r="AG32" s="166">
        <v>280.0</v>
      </c>
      <c r="AH32" s="166">
        <v>278.0</v>
      </c>
      <c r="AI32" s="166">
        <v>280.0</v>
      </c>
      <c r="AJ32" s="180">
        <v>2643626.0</v>
      </c>
      <c r="AK32" s="166">
        <v>6287.224</v>
      </c>
      <c r="AL32" s="181">
        <f t="shared" ref="AL32:AM32" si="134">(AJ32-AJ31)/AJ31</f>
        <v>0</v>
      </c>
      <c r="AM32" s="181">
        <f t="shared" si="134"/>
        <v>0.002021502772</v>
      </c>
      <c r="AN32" s="181">
        <f t="shared" si="102"/>
        <v>-0.0002740249542</v>
      </c>
      <c r="AO32" s="181">
        <f t="shared" si="103"/>
        <v>0.0002740249542</v>
      </c>
      <c r="AP32" s="166">
        <v>168000.0</v>
      </c>
      <c r="AQ32" s="166">
        <v>2.2869E9</v>
      </c>
      <c r="AR32" s="7">
        <f t="shared" si="6"/>
        <v>0.00007346189164</v>
      </c>
      <c r="AT32" s="179">
        <v>43837.0</v>
      </c>
      <c r="AU32" s="166">
        <v>314.0</v>
      </c>
      <c r="AV32" s="166">
        <v>336.0</v>
      </c>
      <c r="AW32" s="166">
        <v>314.0</v>
      </c>
      <c r="AX32" s="166">
        <v>316.0</v>
      </c>
      <c r="AY32" s="180">
        <v>3102862.0</v>
      </c>
      <c r="AZ32" s="166">
        <v>6279.346</v>
      </c>
      <c r="BA32" s="181">
        <f t="shared" ref="BA32:BB32" si="135">(AY32-AY31)/AY31</f>
        <v>0.006369633335</v>
      </c>
      <c r="BB32" s="181">
        <f t="shared" si="135"/>
        <v>0.003506726353</v>
      </c>
      <c r="BC32" s="181">
        <f t="shared" si="105"/>
        <v>0.0005855632442</v>
      </c>
      <c r="BD32" s="181">
        <f t="shared" si="106"/>
        <v>0.005784070091</v>
      </c>
      <c r="BE32" s="166">
        <v>324300.0</v>
      </c>
      <c r="BF32" s="166">
        <v>2.2869E9</v>
      </c>
      <c r="BG32" s="166">
        <f t="shared" si="8"/>
        <v>0.0001418076873</v>
      </c>
      <c r="BH32" s="188">
        <f t="shared" si="14"/>
        <v>0.006211529696</v>
      </c>
      <c r="BI32" s="215">
        <f t="shared" si="107"/>
        <v>0.004247363443</v>
      </c>
      <c r="BJ32" s="166">
        <f t="shared" si="9"/>
        <v>0.0001809873628</v>
      </c>
    </row>
    <row r="33">
      <c r="A33" s="179">
        <v>42744.0</v>
      </c>
      <c r="B33" s="166">
        <v>190.0</v>
      </c>
      <c r="C33" s="166">
        <v>195.0</v>
      </c>
      <c r="D33" s="166">
        <v>185.0</v>
      </c>
      <c r="E33" s="166">
        <v>189.0</v>
      </c>
      <c r="F33" s="180">
        <v>1655194.0</v>
      </c>
      <c r="G33" s="166">
        <v>5316.364</v>
      </c>
      <c r="H33" s="181">
        <f t="shared" ref="H33:I33" si="136">(F33-F32)/F32</f>
        <v>-0.005263372982</v>
      </c>
      <c r="I33" s="181">
        <f t="shared" si="136"/>
        <v>-0.005733658848</v>
      </c>
      <c r="J33" s="181">
        <f t="shared" si="96"/>
        <v>-0.002231412947</v>
      </c>
      <c r="K33" s="181">
        <f t="shared" si="97"/>
        <v>-0.003031960035</v>
      </c>
      <c r="L33" s="166">
        <v>101600.0</v>
      </c>
      <c r="M33" s="166">
        <v>2.2869E9</v>
      </c>
      <c r="N33" s="7">
        <f t="shared" si="2"/>
        <v>0.00004442695352</v>
      </c>
      <c r="P33" s="179">
        <v>43108.0</v>
      </c>
      <c r="Q33" s="166">
        <v>284.0</v>
      </c>
      <c r="R33" s="166">
        <v>288.0</v>
      </c>
      <c r="S33" s="166">
        <v>280.0</v>
      </c>
      <c r="T33" s="166">
        <v>280.0</v>
      </c>
      <c r="U33" s="180">
        <v>2541948.0</v>
      </c>
      <c r="V33" s="166">
        <v>6385.404</v>
      </c>
      <c r="W33" s="181">
        <f t="shared" ref="W33:X33" si="137">(U33-U32)/U32</f>
        <v>-0.01408429946</v>
      </c>
      <c r="X33" s="181">
        <f t="shared" si="137"/>
        <v>0.00498383786</v>
      </c>
      <c r="Y33" s="181">
        <f t="shared" si="99"/>
        <v>0.001301742562</v>
      </c>
      <c r="Z33" s="181">
        <f t="shared" si="100"/>
        <v>-0.01538604202</v>
      </c>
      <c r="AA33" s="166">
        <v>297900.0</v>
      </c>
      <c r="AB33" s="166">
        <v>2.2869E9</v>
      </c>
      <c r="AC33" s="7">
        <f t="shared" si="4"/>
        <v>0.0001302636757</v>
      </c>
      <c r="AE33" s="179">
        <v>43473.0</v>
      </c>
      <c r="AF33" s="166">
        <v>280.0</v>
      </c>
      <c r="AG33" s="166">
        <v>280.0</v>
      </c>
      <c r="AH33" s="166">
        <v>276.0</v>
      </c>
      <c r="AI33" s="166">
        <v>280.0</v>
      </c>
      <c r="AJ33" s="180">
        <v>2643626.0</v>
      </c>
      <c r="AK33" s="166">
        <v>6262.847</v>
      </c>
      <c r="AL33" s="181">
        <f t="shared" ref="AL33:AM33" si="138">(AJ33-AJ32)/AJ32</f>
        <v>0</v>
      </c>
      <c r="AM33" s="181">
        <f t="shared" si="138"/>
        <v>-0.003877227851</v>
      </c>
      <c r="AN33" s="181">
        <f t="shared" si="102"/>
        <v>0.0006819823179</v>
      </c>
      <c r="AO33" s="181">
        <f t="shared" si="103"/>
        <v>-0.0006819823179</v>
      </c>
      <c r="AP33" s="166">
        <v>349000.0</v>
      </c>
      <c r="AQ33" s="166">
        <v>2.2869E9</v>
      </c>
      <c r="AR33" s="7">
        <f t="shared" si="6"/>
        <v>0.0001526083344</v>
      </c>
      <c r="AT33" s="179">
        <v>43838.0</v>
      </c>
      <c r="AU33" s="166">
        <v>320.0</v>
      </c>
      <c r="AV33" s="166">
        <v>320.0</v>
      </c>
      <c r="AW33" s="166">
        <v>308.0</v>
      </c>
      <c r="AX33" s="166">
        <v>312.0</v>
      </c>
      <c r="AY33" s="180">
        <v>3063585.0</v>
      </c>
      <c r="AZ33" s="166">
        <v>6225.686</v>
      </c>
      <c r="BA33" s="181">
        <f t="shared" ref="BA33:BB33" si="139">(AY33-AY32)/AY32</f>
        <v>-0.01265831352</v>
      </c>
      <c r="BB33" s="181">
        <f t="shared" si="139"/>
        <v>-0.008545475914</v>
      </c>
      <c r="BC33" s="181">
        <f t="shared" si="105"/>
        <v>-0.001760325614</v>
      </c>
      <c r="BD33" s="181">
        <f t="shared" si="106"/>
        <v>-0.0108979879</v>
      </c>
      <c r="BE33" s="166">
        <v>445600.0</v>
      </c>
      <c r="BF33" s="166">
        <v>2.2869E9</v>
      </c>
      <c r="BG33" s="166">
        <f t="shared" si="8"/>
        <v>0.0001948489221</v>
      </c>
      <c r="BH33" s="188">
        <f t="shared" si="14"/>
        <v>-0.008001496489</v>
      </c>
      <c r="BI33" s="215">
        <f t="shared" si="107"/>
        <v>-0.005999594455</v>
      </c>
      <c r="BJ33" s="166">
        <f t="shared" si="9"/>
        <v>0.0001305369714</v>
      </c>
    </row>
    <row r="34">
      <c r="A34" s="179">
        <v>42745.0</v>
      </c>
      <c r="B34" s="166">
        <v>189.0</v>
      </c>
      <c r="C34" s="166">
        <v>195.0</v>
      </c>
      <c r="D34" s="166">
        <v>183.0</v>
      </c>
      <c r="E34" s="166">
        <v>189.0</v>
      </c>
      <c r="F34" s="180">
        <v>1655194.0</v>
      </c>
      <c r="G34" s="166">
        <v>5309.924</v>
      </c>
      <c r="H34" s="181">
        <f t="shared" ref="H34:I34" si="140">(F34-F33)/F33</f>
        <v>0</v>
      </c>
      <c r="I34" s="181">
        <f t="shared" si="140"/>
        <v>-0.001211354226</v>
      </c>
      <c r="J34" s="181">
        <f t="shared" si="96"/>
        <v>0.0003046773953</v>
      </c>
      <c r="K34" s="181">
        <f t="shared" si="97"/>
        <v>-0.0003046773953</v>
      </c>
      <c r="L34" s="166">
        <v>2200.0</v>
      </c>
      <c r="M34" s="166">
        <v>2.2869E9</v>
      </c>
      <c r="N34" s="7">
        <f t="shared" si="2"/>
        <v>0.000000962000962</v>
      </c>
      <c r="P34" s="179">
        <v>43109.0</v>
      </c>
      <c r="Q34" s="166">
        <v>280.0</v>
      </c>
      <c r="R34" s="166">
        <v>286.0</v>
      </c>
      <c r="S34" s="166">
        <v>280.0</v>
      </c>
      <c r="T34" s="166">
        <v>280.0</v>
      </c>
      <c r="U34" s="180">
        <v>2541948.0</v>
      </c>
      <c r="V34" s="166">
        <v>6373.144</v>
      </c>
      <c r="W34" s="181">
        <f t="shared" ref="W34:X34" si="141">(U34-U33)/U33</f>
        <v>0</v>
      </c>
      <c r="X34" s="181">
        <f t="shared" si="141"/>
        <v>-0.001920003809</v>
      </c>
      <c r="Y34" s="181">
        <f t="shared" si="99"/>
        <v>0.003114001</v>
      </c>
      <c r="Z34" s="181">
        <f t="shared" si="100"/>
        <v>-0.003114001</v>
      </c>
      <c r="AA34" s="166">
        <v>380900.0</v>
      </c>
      <c r="AB34" s="166">
        <v>2.2869E9</v>
      </c>
      <c r="AC34" s="7">
        <f t="shared" si="4"/>
        <v>0.0001665573484</v>
      </c>
      <c r="AE34" s="179">
        <v>43474.0</v>
      </c>
      <c r="AF34" s="166">
        <v>280.0</v>
      </c>
      <c r="AG34" s="166">
        <v>284.0</v>
      </c>
      <c r="AH34" s="166">
        <v>280.0</v>
      </c>
      <c r="AI34" s="166">
        <v>282.0</v>
      </c>
      <c r="AJ34" s="180">
        <v>2662509.0</v>
      </c>
      <c r="AK34" s="166">
        <v>6272.238</v>
      </c>
      <c r="AL34" s="181">
        <f t="shared" ref="AL34:AM34" si="142">(AJ34-AJ33)/AJ33</f>
        <v>0.007142840931</v>
      </c>
      <c r="AM34" s="181">
        <f t="shared" si="142"/>
        <v>0.001499477793</v>
      </c>
      <c r="AN34" s="181">
        <f t="shared" si="102"/>
        <v>-0.000189420366</v>
      </c>
      <c r="AO34" s="181">
        <f t="shared" si="103"/>
        <v>0.007332261297</v>
      </c>
      <c r="AP34" s="166">
        <v>214600.0</v>
      </c>
      <c r="AQ34" s="166">
        <v>2.2869E9</v>
      </c>
      <c r="AR34" s="7">
        <f t="shared" si="6"/>
        <v>0.00009383882111</v>
      </c>
      <c r="AT34" s="179">
        <v>43839.0</v>
      </c>
      <c r="AU34" s="166">
        <v>316.0</v>
      </c>
      <c r="AV34" s="166">
        <v>320.0</v>
      </c>
      <c r="AW34" s="166">
        <v>310.0</v>
      </c>
      <c r="AX34" s="166">
        <v>314.0</v>
      </c>
      <c r="AY34" s="180">
        <v>3083250.0</v>
      </c>
      <c r="AZ34" s="166">
        <v>6274.493</v>
      </c>
      <c r="BA34" s="181">
        <f t="shared" ref="BA34:BB34" si="143">(AY34-AY33)/AY33</f>
        <v>0.006418950347</v>
      </c>
      <c r="BB34" s="181">
        <f t="shared" si="143"/>
        <v>0.007839617996</v>
      </c>
      <c r="BC34" s="181">
        <f t="shared" si="105"/>
        <v>0.001428934605</v>
      </c>
      <c r="BD34" s="181">
        <f t="shared" si="106"/>
        <v>0.004990015742</v>
      </c>
      <c r="BE34" s="166">
        <v>227800.0</v>
      </c>
      <c r="BF34" s="166">
        <v>2.2869E9</v>
      </c>
      <c r="BG34" s="166">
        <f t="shared" si="8"/>
        <v>0.00009961082688</v>
      </c>
      <c r="BH34" s="188">
        <f t="shared" si="14"/>
        <v>0.00339044782</v>
      </c>
      <c r="BI34" s="215">
        <f t="shared" si="107"/>
        <v>0.001780719729</v>
      </c>
      <c r="BJ34" s="166">
        <f t="shared" si="9"/>
        <v>0.00009024224933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>
        <f t="shared" ref="F37:F47" si="148">A24</f>
        <v>42727</v>
      </c>
      <c r="G37" s="161">
        <f t="shared" ref="G37:J37" si="144">H24</f>
        <v>-0.05154616117</v>
      </c>
      <c r="H37" s="161">
        <f t="shared" si="144"/>
        <v>-0.003007414429</v>
      </c>
      <c r="I37" s="161">
        <f t="shared" si="144"/>
        <v>-0.000702545982</v>
      </c>
      <c r="J37" s="161">
        <f t="shared" si="144"/>
        <v>-0.05084361519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>
        <f t="shared" ref="U37:U47" si="150">P24</f>
        <v>43094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0.00261</v>
      </c>
      <c r="Y37" s="161">
        <f t="shared" si="145"/>
        <v>-0.00261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>
        <f t="shared" ref="AJ37:AJ47" si="152">AE24</f>
        <v>43459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0.0009935308813</v>
      </c>
      <c r="AN37" s="161">
        <f t="shared" si="146"/>
        <v>-0.0009935308813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>
        <f t="shared" ref="AY37:AY47" si="154">AT24</f>
        <v>43819</v>
      </c>
      <c r="AZ37" s="161">
        <f t="shared" ref="AZ37:BC37" si="147">BA24</f>
        <v>0</v>
      </c>
      <c r="BA37" s="161">
        <f t="shared" si="147"/>
        <v>0.005510781721</v>
      </c>
      <c r="BB37" s="161">
        <f t="shared" si="147"/>
        <v>0.0009756405973</v>
      </c>
      <c r="BC37" s="161">
        <f t="shared" si="147"/>
        <v>-0.0009756405973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>
        <f t="shared" si="148"/>
        <v>42731</v>
      </c>
      <c r="G38" s="161">
        <f t="shared" ref="G38:J38" si="149">H25</f>
        <v>0.02173877967</v>
      </c>
      <c r="H38" s="161">
        <f t="shared" si="149"/>
        <v>0.01496707046</v>
      </c>
      <c r="I38" s="161">
        <f t="shared" si="149"/>
        <v>0.009377473243</v>
      </c>
      <c r="J38" s="161">
        <f t="shared" si="149"/>
        <v>0.01236130643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>
        <f t="shared" si="150"/>
        <v>43095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0.0002406270378</v>
      </c>
      <c r="Y38" s="161">
        <f t="shared" si="151"/>
        <v>-0.0002406270378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>
        <f t="shared" si="152"/>
        <v>43460</v>
      </c>
      <c r="AK38" s="161">
        <f t="shared" ref="AK38:AN38" si="153">AL25</f>
        <v>-0.02097897436</v>
      </c>
      <c r="AL38" s="161">
        <f t="shared" si="153"/>
        <v>0</v>
      </c>
      <c r="AM38" s="161">
        <f t="shared" si="153"/>
        <v>0.0000536</v>
      </c>
      <c r="AN38" s="161">
        <f t="shared" si="153"/>
        <v>-0.02103257436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>
        <f t="shared" si="154"/>
        <v>43822</v>
      </c>
      <c r="AZ38" s="161">
        <f t="shared" ref="AZ38:BC38" si="155">BA25</f>
        <v>-0.006305103201</v>
      </c>
      <c r="BA38" s="161">
        <f t="shared" si="155"/>
        <v>0.00342723187</v>
      </c>
      <c r="BB38" s="161">
        <f t="shared" si="155"/>
        <v>0.0005700901201</v>
      </c>
      <c r="BC38" s="161">
        <f t="shared" si="155"/>
        <v>-0.006875193321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>
        <f t="shared" si="148"/>
        <v>42732</v>
      </c>
      <c r="G39" s="161">
        <f t="shared" ref="G39:J39" si="156">H26</f>
        <v>0.01595810587</v>
      </c>
      <c r="H39" s="161">
        <f t="shared" si="156"/>
        <v>0.02086850087</v>
      </c>
      <c r="I39" s="161">
        <f t="shared" si="156"/>
        <v>0.01268697182</v>
      </c>
      <c r="J39" s="161">
        <f t="shared" si="156"/>
        <v>0.003271134057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>
        <f t="shared" si="150"/>
        <v>43096</v>
      </c>
      <c r="V39" s="161">
        <f t="shared" ref="V39:Y39" si="157">W26</f>
        <v>0</v>
      </c>
      <c r="W39" s="161">
        <f t="shared" si="157"/>
        <v>0</v>
      </c>
      <c r="X39" s="161">
        <f t="shared" si="157"/>
        <v>0.00261</v>
      </c>
      <c r="Y39" s="161">
        <f t="shared" si="157"/>
        <v>-0.00261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>
        <f t="shared" si="152"/>
        <v>43461</v>
      </c>
      <c r="AK39" s="161">
        <f t="shared" ref="AK39:AN39" si="158">AL26</f>
        <v>0.007142840931</v>
      </c>
      <c r="AL39" s="161">
        <f t="shared" si="158"/>
        <v>0.01024715031</v>
      </c>
      <c r="AM39" s="161">
        <f t="shared" si="158"/>
        <v>-0.00160715565</v>
      </c>
      <c r="AN39" s="161">
        <f t="shared" si="158"/>
        <v>0.008749996581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>
        <f t="shared" si="154"/>
        <v>43825</v>
      </c>
      <c r="AZ39" s="161">
        <f t="shared" ref="AZ39:BC39" si="159">BA26</f>
        <v>0.006345109773</v>
      </c>
      <c r="BA39" s="161">
        <f t="shared" si="159"/>
        <v>0.002146082009</v>
      </c>
      <c r="BB39" s="161">
        <f t="shared" si="159"/>
        <v>0.0003207219865</v>
      </c>
      <c r="BC39" s="161">
        <f t="shared" si="159"/>
        <v>0.006024387786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>
        <f t="shared" si="148"/>
        <v>42733</v>
      </c>
      <c r="G40" s="161">
        <f t="shared" ref="G40:J40" si="160">H27</f>
        <v>0.04711994309</v>
      </c>
      <c r="H40" s="161">
        <f t="shared" si="160"/>
        <v>0.01787541667</v>
      </c>
      <c r="I40" s="161">
        <f t="shared" si="160"/>
        <v>0.01100846217</v>
      </c>
      <c r="J40" s="161">
        <f t="shared" si="160"/>
        <v>0.03611148092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>
        <f t="shared" si="150"/>
        <v>43097</v>
      </c>
      <c r="V40" s="161">
        <f t="shared" ref="V40:Y40" si="161">W27</f>
        <v>-0.0222220953</v>
      </c>
      <c r="W40" s="161">
        <f t="shared" si="161"/>
        <v>0.005875423061</v>
      </c>
      <c r="X40" s="161">
        <f t="shared" si="161"/>
        <v>0.001067701446</v>
      </c>
      <c r="Y40" s="161">
        <f t="shared" si="161"/>
        <v>-0.02328979674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>
        <f t="shared" si="152"/>
        <v>43462</v>
      </c>
      <c r="AK40" s="161">
        <f t="shared" ref="AK40:AN40" si="162">AL27</f>
        <v>-0.0141843652</v>
      </c>
      <c r="AL40" s="161">
        <f t="shared" si="162"/>
        <v>0.0006227139895</v>
      </c>
      <c r="AM40" s="161">
        <f t="shared" si="162"/>
        <v>-0.00004732325628</v>
      </c>
      <c r="AN40" s="161">
        <f t="shared" si="162"/>
        <v>-0.01413704194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>
        <f t="shared" si="154"/>
        <v>43826</v>
      </c>
      <c r="AZ40" s="161">
        <f t="shared" ref="AZ40:BC40" si="163">BA27</f>
        <v>0.006273078093</v>
      </c>
      <c r="BA40" s="161">
        <f t="shared" si="163"/>
        <v>0.001562004753</v>
      </c>
      <c r="BB40" s="161">
        <f t="shared" si="163"/>
        <v>0.0002070348531</v>
      </c>
      <c r="BC40" s="161">
        <f t="shared" si="163"/>
        <v>0.00606604324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>
        <f t="shared" si="148"/>
        <v>42734</v>
      </c>
      <c r="G41" s="161">
        <f t="shared" ref="G41:J41" si="164">H28</f>
        <v>0</v>
      </c>
      <c r="H41" s="161">
        <f t="shared" si="164"/>
        <v>-0.00110418239</v>
      </c>
      <c r="I41" s="161">
        <f t="shared" si="164"/>
        <v>0.0003647789323</v>
      </c>
      <c r="J41" s="161">
        <f t="shared" si="164"/>
        <v>-0.0003647789323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>
        <f t="shared" si="150"/>
        <v>43098</v>
      </c>
      <c r="V41" s="161">
        <f t="shared" ref="V41:Y41" si="165">W28</f>
        <v>0.01515128757</v>
      </c>
      <c r="W41" s="161">
        <f t="shared" si="165"/>
        <v>0.006589752434</v>
      </c>
      <c r="X41" s="161">
        <f t="shared" si="165"/>
        <v>0.0008801899859</v>
      </c>
      <c r="Y41" s="161">
        <f t="shared" si="165"/>
        <v>0.01427109758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>
        <f t="shared" si="152"/>
        <v>43465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0.0000536</v>
      </c>
      <c r="AN41" s="161">
        <f t="shared" si="166"/>
        <v>-0.0000536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>
        <f t="shared" si="154"/>
        <v>43829</v>
      </c>
      <c r="AZ41" s="161">
        <f t="shared" ref="AZ41:BC41" si="167">BA28</f>
        <v>0.006250202887</v>
      </c>
      <c r="BA41" s="161">
        <f t="shared" si="167"/>
        <v>-0.004704301288</v>
      </c>
      <c r="BB41" s="161">
        <f t="shared" si="167"/>
        <v>-0.00101266402</v>
      </c>
      <c r="BC41" s="161">
        <f t="shared" si="167"/>
        <v>0.007262866907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42738</v>
      </c>
      <c r="G42" s="161">
        <f t="shared" ref="G42:J42" si="168">H29</f>
        <v>-0.1000001142</v>
      </c>
      <c r="H42" s="161">
        <f t="shared" si="168"/>
        <v>-0.003915637459</v>
      </c>
      <c r="I42" s="161">
        <f t="shared" si="168"/>
        <v>-0.001211873824</v>
      </c>
      <c r="J42" s="161">
        <f t="shared" si="168"/>
        <v>-0.09878824036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43102</v>
      </c>
      <c r="V42" s="161">
        <f t="shared" ref="V42:Y42" si="169">W29</f>
        <v>0.007462781652</v>
      </c>
      <c r="W42" s="161">
        <f t="shared" si="169"/>
        <v>-0.002582897055</v>
      </c>
      <c r="X42" s="161">
        <f t="shared" si="169"/>
        <v>0.003288010477</v>
      </c>
      <c r="Y42" s="161">
        <f t="shared" si="169"/>
        <v>0.004174771176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43467</v>
      </c>
      <c r="AK42" s="161">
        <f t="shared" ref="AK42:AN42" si="170">AL29</f>
        <v>0</v>
      </c>
      <c r="AL42" s="161">
        <f t="shared" si="170"/>
        <v>-0.002150779611</v>
      </c>
      <c r="AM42" s="161">
        <f t="shared" si="170"/>
        <v>0.0004021768516</v>
      </c>
      <c r="AN42" s="161">
        <f t="shared" si="170"/>
        <v>-0.0004021768516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43832</v>
      </c>
      <c r="AZ42" s="161">
        <f t="shared" ref="AZ42:BC42" si="171">BA29</f>
        <v>-0.01240663083</v>
      </c>
      <c r="BA42" s="161">
        <f t="shared" si="171"/>
        <v>-0.002533201239</v>
      </c>
      <c r="BB42" s="161">
        <f t="shared" si="171"/>
        <v>-0.000590072422</v>
      </c>
      <c r="BC42" s="161">
        <f t="shared" si="171"/>
        <v>-0.01181655841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42739</v>
      </c>
      <c r="G43" s="161">
        <f t="shared" ref="G43:J43" si="172">H30</f>
        <v>0.05555594322</v>
      </c>
      <c r="H43" s="161">
        <f t="shared" si="172"/>
        <v>0.004778646433</v>
      </c>
      <c r="I43" s="161">
        <f t="shared" si="172"/>
        <v>0.003663845805</v>
      </c>
      <c r="J43" s="161">
        <f t="shared" si="172"/>
        <v>0.05189209742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43103</v>
      </c>
      <c r="V43" s="161">
        <f t="shared" ref="V43:Y43" si="173">W30</f>
        <v>0.007407501089</v>
      </c>
      <c r="W43" s="161">
        <f t="shared" si="173"/>
        <v>-0.01384377744</v>
      </c>
      <c r="X43" s="161">
        <f t="shared" si="173"/>
        <v>0.006243991578</v>
      </c>
      <c r="Y43" s="161">
        <f t="shared" si="173"/>
        <v>0.001163509512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43468</v>
      </c>
      <c r="AK43" s="161">
        <f t="shared" ref="AK43:AN43" si="174">AL30</f>
        <v>0</v>
      </c>
      <c r="AL43" s="161">
        <f t="shared" si="174"/>
        <v>0.006444567578</v>
      </c>
      <c r="AM43" s="161">
        <f t="shared" si="174"/>
        <v>-0.0009908710674</v>
      </c>
      <c r="AN43" s="161">
        <f t="shared" si="174"/>
        <v>0.0009908710674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43833</v>
      </c>
      <c r="AZ43" s="161">
        <f t="shared" ref="AZ43:BC43" si="175">BA30</f>
        <v>-0.006305103201</v>
      </c>
      <c r="BA43" s="161">
        <f t="shared" si="175"/>
        <v>0.006347495162</v>
      </c>
      <c r="BB43" s="161">
        <f t="shared" si="175"/>
        <v>0.001138501848</v>
      </c>
      <c r="BC43" s="161">
        <f t="shared" si="175"/>
        <v>-0.007443605049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42740</v>
      </c>
      <c r="G44" s="161">
        <f t="shared" ref="G44:J44" si="176">H31</f>
        <v>0.02631566295</v>
      </c>
      <c r="H44" s="161">
        <f t="shared" si="176"/>
        <v>0.004587843883</v>
      </c>
      <c r="I44" s="161">
        <f t="shared" si="176"/>
        <v>0.003556844498</v>
      </c>
      <c r="J44" s="161">
        <f t="shared" si="176"/>
        <v>0.02275881845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43104</v>
      </c>
      <c r="V44" s="161">
        <f t="shared" ref="V44:Y44" si="177">W31</f>
        <v>0</v>
      </c>
      <c r="W44" s="161">
        <f t="shared" si="177"/>
        <v>0.00653317399</v>
      </c>
      <c r="X44" s="161">
        <f t="shared" si="177"/>
        <v>0.0008950418277</v>
      </c>
      <c r="Y44" s="161">
        <f t="shared" si="177"/>
        <v>-0.0008950418277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43469</v>
      </c>
      <c r="AK44" s="161">
        <f t="shared" ref="AK44:AN44" si="178">AL31</f>
        <v>0.007194228159</v>
      </c>
      <c r="AL44" s="161">
        <f t="shared" si="178"/>
        <v>0.008604712097</v>
      </c>
      <c r="AM44" s="161">
        <f t="shared" si="178"/>
        <v>-0.001340965689</v>
      </c>
      <c r="AN44" s="161">
        <f t="shared" si="178"/>
        <v>0.008535193848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43836</v>
      </c>
      <c r="AZ44" s="161">
        <f t="shared" ref="AZ44:BC44" si="179">BA31</f>
        <v>-0.006329317901</v>
      </c>
      <c r="BA44" s="161">
        <f t="shared" si="179"/>
        <v>-0.01044727686</v>
      </c>
      <c r="BB44" s="161">
        <f t="shared" si="179"/>
        <v>-0.002130499757</v>
      </c>
      <c r="BC44" s="161">
        <f t="shared" si="179"/>
        <v>-0.004198818144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42741</v>
      </c>
      <c r="G45" s="161">
        <f t="shared" ref="G45:J45" si="180">H32</f>
        <v>-0.02564090552</v>
      </c>
      <c r="H45" s="161">
        <f t="shared" si="180"/>
        <v>0.004040556537</v>
      </c>
      <c r="I45" s="161">
        <f t="shared" si="180"/>
        <v>0.003249927944</v>
      </c>
      <c r="J45" s="161">
        <f t="shared" si="180"/>
        <v>-0.02889083347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43105</v>
      </c>
      <c r="V45" s="161">
        <f t="shared" ref="V45:Y45" si="181">W32</f>
        <v>0.04411739098</v>
      </c>
      <c r="W45" s="161">
        <f t="shared" si="181"/>
        <v>0.009760627279</v>
      </c>
      <c r="X45" s="161">
        <f t="shared" si="181"/>
        <v>0.0000478353393</v>
      </c>
      <c r="Y45" s="161">
        <f t="shared" si="181"/>
        <v>0.04406955564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43472</v>
      </c>
      <c r="AK45" s="161">
        <f t="shared" ref="AK45:AN45" si="182">AL32</f>
        <v>0</v>
      </c>
      <c r="AL45" s="161">
        <f t="shared" si="182"/>
        <v>0.002021502772</v>
      </c>
      <c r="AM45" s="161">
        <f t="shared" si="182"/>
        <v>-0.0002740249542</v>
      </c>
      <c r="AN45" s="161">
        <f t="shared" si="182"/>
        <v>0.0002740249542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43837</v>
      </c>
      <c r="AZ45" s="161">
        <f t="shared" ref="AZ45:BC45" si="183">BA32</f>
        <v>0.006369633335</v>
      </c>
      <c r="BA45" s="161">
        <f t="shared" si="183"/>
        <v>0.003506726353</v>
      </c>
      <c r="BB45" s="161">
        <f t="shared" si="183"/>
        <v>0.0005855632442</v>
      </c>
      <c r="BC45" s="161">
        <f t="shared" si="183"/>
        <v>0.005784070091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42744</v>
      </c>
      <c r="G46" s="161">
        <f t="shared" ref="G46:J46" si="184">H33</f>
        <v>-0.005263372982</v>
      </c>
      <c r="H46" s="161">
        <f t="shared" si="184"/>
        <v>-0.005733658848</v>
      </c>
      <c r="I46" s="161">
        <f t="shared" si="184"/>
        <v>-0.002231412947</v>
      </c>
      <c r="J46" s="161">
        <f t="shared" si="184"/>
        <v>-0.003031960035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43108</v>
      </c>
      <c r="V46" s="161">
        <f t="shared" ref="V46:Y46" si="185">W33</f>
        <v>-0.01408429946</v>
      </c>
      <c r="W46" s="161">
        <f t="shared" si="185"/>
        <v>0.00498383786</v>
      </c>
      <c r="X46" s="161">
        <f t="shared" si="185"/>
        <v>0.001301742562</v>
      </c>
      <c r="Y46" s="161">
        <f t="shared" si="185"/>
        <v>-0.01538604202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43473</v>
      </c>
      <c r="AK46" s="161">
        <f t="shared" ref="AK46:AN46" si="186">AL33</f>
        <v>0</v>
      </c>
      <c r="AL46" s="161">
        <f t="shared" si="186"/>
        <v>-0.003877227851</v>
      </c>
      <c r="AM46" s="161">
        <f t="shared" si="186"/>
        <v>0.0006819823179</v>
      </c>
      <c r="AN46" s="161">
        <f t="shared" si="186"/>
        <v>-0.0006819823179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43838</v>
      </c>
      <c r="AZ46" s="161">
        <f t="shared" ref="AZ46:BC46" si="187">BA33</f>
        <v>-0.01265831352</v>
      </c>
      <c r="BA46" s="161">
        <f t="shared" si="187"/>
        <v>-0.008545475914</v>
      </c>
      <c r="BB46" s="161">
        <f t="shared" si="187"/>
        <v>-0.001760325614</v>
      </c>
      <c r="BC46" s="161">
        <f t="shared" si="187"/>
        <v>-0.0108979879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42745</v>
      </c>
      <c r="G47" s="161">
        <f t="shared" ref="G47:J47" si="188">H34</f>
        <v>0</v>
      </c>
      <c r="H47" s="161">
        <f t="shared" si="188"/>
        <v>-0.001211354226</v>
      </c>
      <c r="I47" s="161">
        <f t="shared" si="188"/>
        <v>0.0003046773953</v>
      </c>
      <c r="J47" s="161">
        <f t="shared" si="188"/>
        <v>-0.0003046773953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43109</v>
      </c>
      <c r="V47" s="161">
        <f t="shared" ref="V47:Y47" si="189">W34</f>
        <v>0</v>
      </c>
      <c r="W47" s="161">
        <f t="shared" si="189"/>
        <v>-0.001920003809</v>
      </c>
      <c r="X47" s="161">
        <f t="shared" si="189"/>
        <v>0.003114001</v>
      </c>
      <c r="Y47" s="161">
        <f t="shared" si="189"/>
        <v>-0.003114001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43474</v>
      </c>
      <c r="AK47" s="161">
        <f t="shared" ref="AK47:AN47" si="190">AL34</f>
        <v>0.007142840931</v>
      </c>
      <c r="AL47" s="161">
        <f t="shared" si="190"/>
        <v>0.001499477793</v>
      </c>
      <c r="AM47" s="161">
        <f t="shared" si="190"/>
        <v>-0.000189420366</v>
      </c>
      <c r="AN47" s="161">
        <f t="shared" si="190"/>
        <v>0.007332261297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43839</v>
      </c>
      <c r="AZ47" s="161">
        <f t="shared" ref="AZ47:BC47" si="191">BA34</f>
        <v>0.006418950347</v>
      </c>
      <c r="BA47" s="161">
        <f t="shared" si="191"/>
        <v>0.007839617996</v>
      </c>
      <c r="BB47" s="161">
        <f t="shared" si="191"/>
        <v>0.001428934605</v>
      </c>
      <c r="BC47" s="161">
        <f t="shared" si="191"/>
        <v>0.004990015742</v>
      </c>
      <c r="BD47" s="157"/>
      <c r="BE47" s="157"/>
      <c r="BF47" s="157"/>
      <c r="BG47" s="157"/>
      <c r="BH47" s="157"/>
      <c r="BI47" s="157"/>
      <c r="BJ47" s="157"/>
    </row>
    <row r="48">
      <c r="A48" s="157"/>
      <c r="B48" s="157"/>
      <c r="C48" s="157"/>
      <c r="D48" s="157"/>
      <c r="E48" s="157"/>
      <c r="F48" s="238"/>
      <c r="G48" s="239"/>
      <c r="H48" s="239"/>
      <c r="I48" s="239"/>
      <c r="J48" s="239"/>
      <c r="K48" s="132"/>
      <c r="L48" s="131"/>
      <c r="M48" s="157"/>
      <c r="N48" s="157"/>
      <c r="O48" s="157"/>
      <c r="P48" s="157"/>
      <c r="Q48" s="157"/>
      <c r="R48" s="157"/>
      <c r="S48" s="157"/>
      <c r="T48" s="157"/>
      <c r="U48" s="238"/>
      <c r="V48" s="239"/>
      <c r="W48" s="239"/>
      <c r="X48" s="239"/>
      <c r="Y48" s="239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238"/>
      <c r="AK48" s="239"/>
      <c r="AL48" s="239"/>
      <c r="AM48" s="239"/>
      <c r="AN48" s="239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238"/>
      <c r="AZ48" s="239"/>
      <c r="BA48" s="239"/>
      <c r="BB48" s="239"/>
      <c r="BC48" s="239"/>
      <c r="BD48" s="157"/>
      <c r="BE48" s="157"/>
      <c r="BF48" s="157"/>
      <c r="BG48" s="157"/>
      <c r="BH48" s="157"/>
      <c r="BI48" s="157"/>
      <c r="BJ48" s="157"/>
    </row>
    <row r="49">
      <c r="A49" s="157"/>
      <c r="B49" s="157"/>
      <c r="C49" s="157"/>
      <c r="D49" s="157"/>
      <c r="E49" s="157"/>
      <c r="F49" s="1" t="s">
        <v>1320</v>
      </c>
      <c r="H49" s="221"/>
      <c r="I49" s="221"/>
      <c r="J49" s="221"/>
      <c r="K49" s="163"/>
      <c r="L49" s="162"/>
      <c r="M49" s="14"/>
      <c r="N49" s="14"/>
      <c r="O49" s="157"/>
      <c r="P49" s="157"/>
      <c r="Q49" s="157"/>
      <c r="R49" s="157"/>
      <c r="S49" s="157"/>
      <c r="T49" s="157"/>
      <c r="U49" s="1" t="s">
        <v>1320</v>
      </c>
      <c r="W49" s="221"/>
      <c r="X49" s="221"/>
      <c r="Y49" s="221"/>
      <c r="Z49" s="14"/>
      <c r="AA49" s="14"/>
      <c r="AB49" s="14"/>
      <c r="AC49" s="14"/>
      <c r="AD49" s="157"/>
      <c r="AE49" s="157"/>
      <c r="AF49" s="157"/>
      <c r="AG49" s="157"/>
      <c r="AH49" s="157"/>
      <c r="AI49" s="157"/>
      <c r="AJ49" s="1" t="s">
        <v>1320</v>
      </c>
      <c r="AL49" s="221"/>
      <c r="AM49" s="221"/>
      <c r="AN49" s="221"/>
      <c r="AO49" s="14"/>
      <c r="AP49" s="14"/>
      <c r="AQ49" s="14"/>
      <c r="AR49" s="14"/>
      <c r="AS49" s="157"/>
      <c r="AT49" s="157"/>
      <c r="AU49" s="157"/>
      <c r="AV49" s="157"/>
      <c r="AW49" s="157"/>
      <c r="AX49" s="157"/>
      <c r="AY49" s="1" t="s">
        <v>1320</v>
      </c>
      <c r="BA49" s="221"/>
      <c r="BB49" s="221"/>
      <c r="BC49" s="221"/>
      <c r="BD49" s="14"/>
      <c r="BE49" s="14"/>
      <c r="BF49" s="14"/>
      <c r="BG49" s="14"/>
      <c r="BH49" s="14"/>
      <c r="BI49" s="14"/>
      <c r="BJ49" s="14"/>
    </row>
    <row r="50">
      <c r="A50" s="157"/>
      <c r="B50" s="157"/>
      <c r="C50" s="157"/>
      <c r="D50" s="157"/>
      <c r="E50" s="157"/>
      <c r="F50" s="240"/>
      <c r="G50" s="221"/>
      <c r="H50" s="221"/>
      <c r="I50" s="221"/>
      <c r="J50" s="221"/>
      <c r="K50" s="163"/>
      <c r="L50" s="162"/>
      <c r="M50" s="14"/>
      <c r="N50" s="14"/>
      <c r="O50" s="157"/>
      <c r="P50" s="157"/>
      <c r="Q50" s="157"/>
      <c r="R50" s="157"/>
      <c r="S50" s="157"/>
      <c r="T50" s="157"/>
      <c r="U50" s="240"/>
      <c r="V50" s="221"/>
      <c r="W50" s="221"/>
      <c r="X50" s="221"/>
      <c r="Y50" s="221"/>
      <c r="Z50" s="14"/>
      <c r="AA50" s="14"/>
      <c r="AB50" s="14"/>
      <c r="AC50" s="14"/>
      <c r="AD50" s="157"/>
      <c r="AE50" s="157"/>
      <c r="AF50" s="157"/>
      <c r="AG50" s="157"/>
      <c r="AH50" s="157"/>
      <c r="AI50" s="157"/>
      <c r="AJ50" s="240"/>
      <c r="AK50" s="221"/>
      <c r="AL50" s="221"/>
      <c r="AM50" s="221"/>
      <c r="AN50" s="221"/>
      <c r="AO50" s="14"/>
      <c r="AP50" s="14"/>
      <c r="AQ50" s="14"/>
      <c r="AR50" s="14"/>
      <c r="AS50" s="157"/>
      <c r="AT50" s="157"/>
      <c r="AU50" s="157"/>
      <c r="AV50" s="157"/>
      <c r="AW50" s="157"/>
      <c r="AX50" s="157"/>
      <c r="AY50" s="240"/>
      <c r="AZ50" s="221"/>
      <c r="BA50" s="221"/>
      <c r="BB50" s="221"/>
      <c r="BC50" s="221"/>
      <c r="BD50" s="14"/>
      <c r="BE50" s="14"/>
      <c r="BF50" s="14"/>
      <c r="BG50" s="14"/>
      <c r="BH50" s="14"/>
      <c r="BI50" s="14"/>
      <c r="BJ50" s="14"/>
    </row>
    <row r="51">
      <c r="A51" s="157"/>
      <c r="B51" s="157"/>
      <c r="C51" s="157"/>
      <c r="D51" s="157"/>
      <c r="E51" s="157"/>
      <c r="F51" s="164" t="s">
        <v>1321</v>
      </c>
      <c r="G51" s="11"/>
      <c r="H51" s="221"/>
      <c r="I51" s="221"/>
      <c r="J51" s="221"/>
      <c r="K51" s="163"/>
      <c r="L51" s="162"/>
      <c r="M51" s="14"/>
      <c r="N51" s="14"/>
      <c r="O51" s="157"/>
      <c r="P51" s="157"/>
      <c r="Q51" s="157"/>
      <c r="R51" s="157"/>
      <c r="S51" s="157"/>
      <c r="T51" s="157"/>
      <c r="U51" s="164" t="s">
        <v>1321</v>
      </c>
      <c r="V51" s="11"/>
      <c r="W51" s="221"/>
      <c r="X51" s="221"/>
      <c r="Y51" s="221"/>
      <c r="Z51" s="14"/>
      <c r="AA51" s="14"/>
      <c r="AB51" s="14"/>
      <c r="AC51" s="14"/>
      <c r="AD51" s="157"/>
      <c r="AE51" s="157"/>
      <c r="AF51" s="157"/>
      <c r="AG51" s="157"/>
      <c r="AH51" s="157"/>
      <c r="AI51" s="157"/>
      <c r="AJ51" s="164" t="s">
        <v>1321</v>
      </c>
      <c r="AK51" s="11"/>
      <c r="AL51" s="221"/>
      <c r="AM51" s="221"/>
      <c r="AN51" s="221"/>
      <c r="AO51" s="14"/>
      <c r="AP51" s="14"/>
      <c r="AQ51" s="14"/>
      <c r="AR51" s="14"/>
      <c r="AS51" s="157"/>
      <c r="AT51" s="157"/>
      <c r="AU51" s="157"/>
      <c r="AV51" s="157"/>
      <c r="AW51" s="157"/>
      <c r="AX51" s="157"/>
      <c r="AY51" s="164" t="s">
        <v>1321</v>
      </c>
      <c r="AZ51" s="11"/>
      <c r="BA51" s="221"/>
      <c r="BB51" s="221"/>
      <c r="BC51" s="221"/>
      <c r="BD51" s="14"/>
      <c r="BE51" s="14"/>
      <c r="BF51" s="14"/>
      <c r="BG51" s="14"/>
      <c r="BH51" s="14"/>
      <c r="BI51" s="14"/>
      <c r="BJ51" s="14"/>
    </row>
    <row r="52">
      <c r="A52" s="157"/>
      <c r="B52" s="157"/>
      <c r="C52" s="157"/>
      <c r="D52" s="157"/>
      <c r="E52" s="157"/>
      <c r="F52" s="1" t="s">
        <v>1322</v>
      </c>
      <c r="G52" s="166">
        <v>0.145361</v>
      </c>
      <c r="H52" s="221"/>
      <c r="I52" s="221"/>
      <c r="J52" s="221"/>
      <c r="K52" s="163"/>
      <c r="L52" s="162"/>
      <c r="M52" s="14"/>
      <c r="N52" s="14"/>
      <c r="O52" s="157"/>
      <c r="P52" s="157"/>
      <c r="Q52" s="157"/>
      <c r="R52" s="157"/>
      <c r="S52" s="157"/>
      <c r="T52" s="157"/>
      <c r="U52" s="1" t="s">
        <v>1322</v>
      </c>
      <c r="V52" s="166">
        <v>0.112442</v>
      </c>
      <c r="W52" s="221"/>
      <c r="X52" s="221"/>
      <c r="Y52" s="221"/>
      <c r="Z52" s="14"/>
      <c r="AA52" s="14"/>
      <c r="AB52" s="14"/>
      <c r="AC52" s="14"/>
      <c r="AD52" s="157"/>
      <c r="AE52" s="157"/>
      <c r="AF52" s="157"/>
      <c r="AG52" s="157"/>
      <c r="AH52" s="157"/>
      <c r="AI52" s="157"/>
      <c r="AJ52" s="1" t="s">
        <v>1322</v>
      </c>
      <c r="AK52" s="166">
        <v>0.105778</v>
      </c>
      <c r="AL52" s="221"/>
      <c r="AM52" s="221"/>
      <c r="AN52" s="221"/>
      <c r="AO52" s="14"/>
      <c r="AP52" s="14"/>
      <c r="AQ52" s="14"/>
      <c r="AR52" s="14"/>
      <c r="AS52" s="157"/>
      <c r="AT52" s="157"/>
      <c r="AU52" s="157"/>
      <c r="AV52" s="157"/>
      <c r="AW52" s="157"/>
      <c r="AX52" s="157"/>
      <c r="AY52" s="1" t="s">
        <v>1322</v>
      </c>
      <c r="AZ52" s="166">
        <v>0.183103</v>
      </c>
      <c r="BA52" s="221"/>
      <c r="BB52" s="221"/>
      <c r="BC52" s="221"/>
      <c r="BD52" s="14"/>
      <c r="BE52" s="14"/>
      <c r="BF52" s="14"/>
      <c r="BG52" s="14"/>
      <c r="BH52" s="14"/>
      <c r="BI52" s="14"/>
      <c r="BJ52" s="14"/>
    </row>
    <row r="53">
      <c r="A53" s="157"/>
      <c r="B53" s="157"/>
      <c r="C53" s="157"/>
      <c r="D53" s="157"/>
      <c r="E53" s="157"/>
      <c r="F53" s="1" t="s">
        <v>1323</v>
      </c>
      <c r="G53" s="166">
        <v>0.02113</v>
      </c>
      <c r="H53" s="221"/>
      <c r="I53" s="221"/>
      <c r="J53" s="221"/>
      <c r="K53" s="163"/>
      <c r="L53" s="162"/>
      <c r="M53" s="14"/>
      <c r="N53" s="14"/>
      <c r="O53" s="157"/>
      <c r="P53" s="157"/>
      <c r="Q53" s="157"/>
      <c r="R53" s="157"/>
      <c r="S53" s="157"/>
      <c r="T53" s="157"/>
      <c r="U53" s="1" t="s">
        <v>1323</v>
      </c>
      <c r="V53" s="166">
        <v>0.012643</v>
      </c>
      <c r="W53" s="221"/>
      <c r="X53" s="221"/>
      <c r="Y53" s="221"/>
      <c r="Z53" s="14"/>
      <c r="AA53" s="14"/>
      <c r="AB53" s="14"/>
      <c r="AC53" s="14"/>
      <c r="AD53" s="157"/>
      <c r="AE53" s="157"/>
      <c r="AF53" s="157"/>
      <c r="AG53" s="157"/>
      <c r="AH53" s="157"/>
      <c r="AI53" s="157"/>
      <c r="AJ53" s="1" t="s">
        <v>1323</v>
      </c>
      <c r="AK53" s="166">
        <v>0.011189</v>
      </c>
      <c r="AL53" s="221"/>
      <c r="AM53" s="221"/>
      <c r="AN53" s="221"/>
      <c r="AO53" s="14"/>
      <c r="AP53" s="14"/>
      <c r="AQ53" s="14"/>
      <c r="AR53" s="14"/>
      <c r="AS53" s="157"/>
      <c r="AT53" s="157"/>
      <c r="AU53" s="157"/>
      <c r="AV53" s="157"/>
      <c r="AW53" s="157"/>
      <c r="AX53" s="157"/>
      <c r="AY53" s="1" t="s">
        <v>1323</v>
      </c>
      <c r="AZ53" s="166">
        <v>0.033527</v>
      </c>
      <c r="BA53" s="221"/>
      <c r="BB53" s="221"/>
      <c r="BC53" s="221"/>
      <c r="BD53" s="14"/>
      <c r="BE53" s="14"/>
      <c r="BF53" s="14"/>
      <c r="BG53" s="14"/>
      <c r="BH53" s="14"/>
      <c r="BI53" s="14"/>
      <c r="BJ53" s="14"/>
    </row>
    <row r="54">
      <c r="A54" s="157"/>
      <c r="B54" s="157"/>
      <c r="C54" s="157"/>
      <c r="D54" s="157"/>
      <c r="E54" s="157"/>
      <c r="F54" s="1" t="s">
        <v>1324</v>
      </c>
      <c r="G54" s="166">
        <v>-0.0115</v>
      </c>
      <c r="H54" s="221"/>
      <c r="I54" s="221"/>
      <c r="J54" s="221"/>
      <c r="K54" s="163"/>
      <c r="L54" s="162"/>
      <c r="M54" s="14"/>
      <c r="N54" s="14"/>
      <c r="O54" s="157"/>
      <c r="P54" s="157"/>
      <c r="Q54" s="157"/>
      <c r="R54" s="157"/>
      <c r="S54" s="157"/>
      <c r="T54" s="157"/>
      <c r="U54" s="1" t="s">
        <v>1324</v>
      </c>
      <c r="V54" s="166">
        <v>-0.02027</v>
      </c>
      <c r="W54" s="221"/>
      <c r="X54" s="221"/>
      <c r="Y54" s="221"/>
      <c r="Z54" s="14"/>
      <c r="AA54" s="14"/>
      <c r="AB54" s="14"/>
      <c r="AC54" s="14"/>
      <c r="AD54" s="157"/>
      <c r="AE54" s="157"/>
      <c r="AF54" s="157"/>
      <c r="AG54" s="157"/>
      <c r="AH54" s="157"/>
      <c r="AI54" s="157"/>
      <c r="AJ54" s="1" t="s">
        <v>1324</v>
      </c>
      <c r="AK54" s="166">
        <v>-0.02177</v>
      </c>
      <c r="AL54" s="221"/>
      <c r="AM54" s="221"/>
      <c r="AN54" s="221"/>
      <c r="AO54" s="14"/>
      <c r="AP54" s="14"/>
      <c r="AQ54" s="14"/>
      <c r="AR54" s="14"/>
      <c r="AS54" s="157"/>
      <c r="AT54" s="157"/>
      <c r="AU54" s="157"/>
      <c r="AV54" s="157"/>
      <c r="AW54" s="157"/>
      <c r="AX54" s="157"/>
      <c r="AY54" s="1" t="s">
        <v>1324</v>
      </c>
      <c r="AZ54" s="166">
        <v>0.001311</v>
      </c>
      <c r="BA54" s="221"/>
      <c r="BB54" s="221"/>
      <c r="BC54" s="221"/>
      <c r="BD54" s="14"/>
      <c r="BE54" s="14"/>
      <c r="BF54" s="14"/>
      <c r="BG54" s="14"/>
      <c r="BH54" s="14"/>
      <c r="BI54" s="14"/>
      <c r="BJ54" s="14"/>
    </row>
    <row r="55">
      <c r="A55" s="157"/>
      <c r="B55" s="157"/>
      <c r="C55" s="157"/>
      <c r="D55" s="157"/>
      <c r="E55" s="157"/>
      <c r="F55" s="1" t="s">
        <v>1325</v>
      </c>
      <c r="G55" s="166">
        <v>0.032729</v>
      </c>
      <c r="H55" s="221"/>
      <c r="I55" s="221"/>
      <c r="J55" s="221"/>
      <c r="K55" s="163"/>
      <c r="L55" s="162"/>
      <c r="M55" s="14"/>
      <c r="N55" s="14"/>
      <c r="O55" s="157"/>
      <c r="P55" s="157"/>
      <c r="Q55" s="157"/>
      <c r="R55" s="157"/>
      <c r="S55" s="157"/>
      <c r="T55" s="157"/>
      <c r="U55" s="1" t="s">
        <v>1325</v>
      </c>
      <c r="V55" s="166">
        <v>0.015405</v>
      </c>
      <c r="W55" s="221"/>
      <c r="X55" s="221"/>
      <c r="Y55" s="221"/>
      <c r="Z55" s="14"/>
      <c r="AA55" s="14"/>
      <c r="AB55" s="14"/>
      <c r="AC55" s="14"/>
      <c r="AD55" s="157"/>
      <c r="AE55" s="157"/>
      <c r="AF55" s="157"/>
      <c r="AG55" s="157"/>
      <c r="AH55" s="157"/>
      <c r="AI55" s="157"/>
      <c r="AJ55" s="1" t="s">
        <v>1325</v>
      </c>
      <c r="AK55" s="166">
        <v>0.01067</v>
      </c>
      <c r="AL55" s="221"/>
      <c r="AM55" s="221"/>
      <c r="AN55" s="221"/>
      <c r="AO55" s="14"/>
      <c r="AP55" s="14"/>
      <c r="AQ55" s="14"/>
      <c r="AR55" s="14"/>
      <c r="AS55" s="157"/>
      <c r="AT55" s="157"/>
      <c r="AU55" s="157"/>
      <c r="AV55" s="157"/>
      <c r="AW55" s="157"/>
      <c r="AX55" s="157"/>
      <c r="AY55" s="1" t="s">
        <v>1325</v>
      </c>
      <c r="AZ55" s="166">
        <v>0.007232</v>
      </c>
      <c r="BA55" s="221"/>
      <c r="BB55" s="221"/>
      <c r="BC55" s="221"/>
      <c r="BD55" s="14"/>
      <c r="BE55" s="14"/>
      <c r="BF55" s="14"/>
      <c r="BG55" s="14"/>
      <c r="BH55" s="14"/>
      <c r="BI55" s="14"/>
      <c r="BJ55" s="14"/>
    </row>
    <row r="56">
      <c r="A56" s="157"/>
      <c r="B56" s="157"/>
      <c r="C56" s="157"/>
      <c r="D56" s="157"/>
      <c r="E56" s="157"/>
      <c r="F56" s="169" t="s">
        <v>1326</v>
      </c>
      <c r="G56" s="168">
        <v>32.0</v>
      </c>
      <c r="H56" s="221"/>
      <c r="I56" s="221"/>
      <c r="J56" s="221"/>
      <c r="K56" s="163"/>
      <c r="L56" s="162"/>
      <c r="M56" s="14"/>
      <c r="N56" s="14"/>
      <c r="O56" s="157"/>
      <c r="P56" s="157"/>
      <c r="Q56" s="157"/>
      <c r="R56" s="157"/>
      <c r="S56" s="157"/>
      <c r="T56" s="157"/>
      <c r="U56" s="169" t="s">
        <v>1326</v>
      </c>
      <c r="V56" s="168">
        <v>32.0</v>
      </c>
      <c r="W56" s="221"/>
      <c r="X56" s="221"/>
      <c r="Y56" s="221"/>
      <c r="Z56" s="14"/>
      <c r="AA56" s="14"/>
      <c r="AB56" s="14"/>
      <c r="AC56" s="14"/>
      <c r="AD56" s="157"/>
      <c r="AE56" s="157"/>
      <c r="AF56" s="157"/>
      <c r="AG56" s="157"/>
      <c r="AH56" s="157"/>
      <c r="AI56" s="157"/>
      <c r="AJ56" s="169" t="s">
        <v>1326</v>
      </c>
      <c r="AK56" s="168">
        <v>32.0</v>
      </c>
      <c r="AL56" s="221"/>
      <c r="AM56" s="221"/>
      <c r="AN56" s="221"/>
      <c r="AO56" s="14"/>
      <c r="AP56" s="14"/>
      <c r="AQ56" s="14"/>
      <c r="AR56" s="14"/>
      <c r="AS56" s="157"/>
      <c r="AT56" s="157"/>
      <c r="AU56" s="157"/>
      <c r="AV56" s="157"/>
      <c r="AW56" s="157"/>
      <c r="AX56" s="157"/>
      <c r="AY56" s="169" t="s">
        <v>1326</v>
      </c>
      <c r="AZ56" s="168">
        <v>32.0</v>
      </c>
      <c r="BA56" s="221"/>
      <c r="BB56" s="221"/>
      <c r="BC56" s="221"/>
      <c r="BD56" s="14"/>
      <c r="BE56" s="14"/>
      <c r="BF56" s="14"/>
      <c r="BG56" s="14"/>
      <c r="BH56" s="14"/>
      <c r="BI56" s="14"/>
      <c r="BJ56" s="14"/>
    </row>
    <row r="57">
      <c r="A57" s="157"/>
      <c r="B57" s="157"/>
      <c r="C57" s="157"/>
      <c r="D57" s="157"/>
      <c r="E57" s="157"/>
      <c r="F57" s="240"/>
      <c r="G57" s="221"/>
      <c r="H57" s="221"/>
      <c r="I57" s="221"/>
      <c r="J57" s="221"/>
      <c r="K57" s="163"/>
      <c r="L57" s="162"/>
      <c r="M57" s="14"/>
      <c r="N57" s="14"/>
      <c r="O57" s="157"/>
      <c r="P57" s="157"/>
      <c r="Q57" s="157"/>
      <c r="R57" s="157"/>
      <c r="S57" s="157"/>
      <c r="T57" s="157"/>
      <c r="U57" s="240"/>
      <c r="V57" s="221"/>
      <c r="W57" s="221"/>
      <c r="X57" s="221"/>
      <c r="Y57" s="221"/>
      <c r="Z57" s="14"/>
      <c r="AA57" s="14"/>
      <c r="AB57" s="14"/>
      <c r="AC57" s="14"/>
      <c r="AD57" s="157"/>
      <c r="AE57" s="157"/>
      <c r="AF57" s="157"/>
      <c r="AG57" s="157"/>
      <c r="AH57" s="157"/>
      <c r="AI57" s="157"/>
      <c r="AJ57" s="240"/>
      <c r="AK57" s="221"/>
      <c r="AL57" s="221"/>
      <c r="AM57" s="221"/>
      <c r="AN57" s="221"/>
      <c r="AO57" s="14"/>
      <c r="AP57" s="14"/>
      <c r="AQ57" s="14"/>
      <c r="AR57" s="14"/>
      <c r="AS57" s="157"/>
      <c r="AT57" s="157"/>
      <c r="AU57" s="157"/>
      <c r="AV57" s="157"/>
      <c r="AW57" s="157"/>
      <c r="AX57" s="157"/>
      <c r="AY57" s="240"/>
      <c r="AZ57" s="221"/>
      <c r="BA57" s="221"/>
      <c r="BB57" s="221"/>
      <c r="BC57" s="221"/>
      <c r="BD57" s="14"/>
      <c r="BE57" s="14"/>
      <c r="BF57" s="14"/>
      <c r="BG57" s="14"/>
      <c r="BH57" s="14"/>
      <c r="BI57" s="14"/>
      <c r="BJ57" s="14"/>
    </row>
    <row r="58">
      <c r="A58" s="157"/>
      <c r="B58" s="157"/>
      <c r="C58" s="157"/>
      <c r="D58" s="157"/>
      <c r="E58" s="157"/>
      <c r="F58" s="1" t="s">
        <v>1327</v>
      </c>
      <c r="G58" s="221"/>
      <c r="H58" s="221"/>
      <c r="I58" s="221"/>
      <c r="J58" s="221"/>
      <c r="K58" s="163"/>
      <c r="L58" s="162"/>
      <c r="M58" s="14"/>
      <c r="N58" s="14"/>
      <c r="O58" s="157"/>
      <c r="P58" s="157"/>
      <c r="Q58" s="157"/>
      <c r="R58" s="157"/>
      <c r="S58" s="157"/>
      <c r="T58" s="157"/>
      <c r="U58" s="1" t="s">
        <v>1327</v>
      </c>
      <c r="V58" s="221"/>
      <c r="W58" s="221"/>
      <c r="X58" s="221"/>
      <c r="Y58" s="221"/>
      <c r="Z58" s="14"/>
      <c r="AA58" s="14"/>
      <c r="AB58" s="14"/>
      <c r="AC58" s="14"/>
      <c r="AD58" s="157"/>
      <c r="AE58" s="157"/>
      <c r="AF58" s="157"/>
      <c r="AG58" s="157"/>
      <c r="AH58" s="157"/>
      <c r="AI58" s="157"/>
      <c r="AJ58" s="1" t="s">
        <v>1327</v>
      </c>
      <c r="AK58" s="221"/>
      <c r="AL58" s="221"/>
      <c r="AM58" s="221"/>
      <c r="AN58" s="221"/>
      <c r="AO58" s="14"/>
      <c r="AP58" s="14"/>
      <c r="AQ58" s="14"/>
      <c r="AR58" s="14"/>
      <c r="AS58" s="157"/>
      <c r="AT58" s="157"/>
      <c r="AU58" s="157"/>
      <c r="AV58" s="157"/>
      <c r="AW58" s="157"/>
      <c r="AX58" s="157"/>
      <c r="AY58" s="1" t="s">
        <v>1327</v>
      </c>
      <c r="AZ58" s="221"/>
      <c r="BA58" s="221"/>
      <c r="BB58" s="221"/>
      <c r="BC58" s="221"/>
      <c r="BD58" s="14"/>
      <c r="BE58" s="14"/>
      <c r="BF58" s="14"/>
      <c r="BG58" s="14"/>
      <c r="BH58" s="14"/>
      <c r="BI58" s="14"/>
      <c r="BJ58" s="14"/>
    </row>
    <row r="59">
      <c r="A59" s="157"/>
      <c r="B59" s="157"/>
      <c r="C59" s="157"/>
      <c r="D59" s="157"/>
      <c r="E59" s="157"/>
      <c r="F59" s="241"/>
      <c r="G59" s="164" t="s">
        <v>1130</v>
      </c>
      <c r="H59" s="164" t="s">
        <v>1328</v>
      </c>
      <c r="I59" s="164" t="s">
        <v>1329</v>
      </c>
      <c r="J59" s="164" t="s">
        <v>1330</v>
      </c>
      <c r="K59" s="242" t="s">
        <v>1331</v>
      </c>
      <c r="L59" s="162"/>
      <c r="M59" s="14"/>
      <c r="N59" s="14"/>
      <c r="O59" s="157"/>
      <c r="P59" s="157"/>
      <c r="Q59" s="157"/>
      <c r="R59" s="157"/>
      <c r="S59" s="157"/>
      <c r="T59" s="157"/>
      <c r="U59" s="24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D59" s="157"/>
      <c r="AE59" s="157"/>
      <c r="AF59" s="157"/>
      <c r="AG59" s="157"/>
      <c r="AH59" s="157"/>
      <c r="AI59" s="157"/>
      <c r="AJ59" s="24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S59" s="157"/>
      <c r="AT59" s="157"/>
      <c r="AU59" s="157"/>
      <c r="AV59" s="157"/>
      <c r="AW59" s="157"/>
      <c r="AX59" s="157"/>
      <c r="AY59" s="24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A60" s="157"/>
      <c r="B60" s="157"/>
      <c r="C60" s="157"/>
      <c r="D60" s="157"/>
      <c r="E60" s="157"/>
      <c r="F60" s="1" t="s">
        <v>1332</v>
      </c>
      <c r="G60" s="166">
        <v>1.0</v>
      </c>
      <c r="H60" s="166">
        <v>6.94E-4</v>
      </c>
      <c r="I60" s="166">
        <v>6.94E-4</v>
      </c>
      <c r="J60" s="166">
        <v>0.647579</v>
      </c>
      <c r="K60" s="180">
        <v>0.427311</v>
      </c>
      <c r="L60" s="162"/>
      <c r="M60" s="14"/>
      <c r="N60" s="14"/>
      <c r="O60" s="157"/>
      <c r="P60" s="157"/>
      <c r="Q60" s="157"/>
      <c r="R60" s="157"/>
      <c r="S60" s="157"/>
      <c r="T60" s="157"/>
      <c r="U60" s="1" t="s">
        <v>1332</v>
      </c>
      <c r="V60" s="166">
        <v>1.0</v>
      </c>
      <c r="W60" s="175">
        <v>9.12E-5</v>
      </c>
      <c r="X60" s="175">
        <v>9.12E-5</v>
      </c>
      <c r="Y60" s="166">
        <v>0.38415</v>
      </c>
      <c r="Z60" s="166">
        <v>0.54007</v>
      </c>
      <c r="AA60" s="14"/>
      <c r="AB60" s="14"/>
      <c r="AC60" s="14"/>
      <c r="AD60" s="157"/>
      <c r="AE60" s="157"/>
      <c r="AF60" s="157"/>
      <c r="AG60" s="157"/>
      <c r="AH60" s="157"/>
      <c r="AI60" s="157"/>
      <c r="AJ60" s="1" t="s">
        <v>1332</v>
      </c>
      <c r="AK60" s="166">
        <v>1.0</v>
      </c>
      <c r="AL60" s="175">
        <v>3.86E-5</v>
      </c>
      <c r="AM60" s="175">
        <v>3.86E-5</v>
      </c>
      <c r="AN60" s="166">
        <v>0.339469</v>
      </c>
      <c r="AO60" s="166">
        <v>0.56449</v>
      </c>
      <c r="AP60" s="14"/>
      <c r="AQ60" s="14"/>
      <c r="AR60" s="14"/>
      <c r="AS60" s="157"/>
      <c r="AT60" s="157"/>
      <c r="AU60" s="157"/>
      <c r="AV60" s="157"/>
      <c r="AW60" s="157"/>
      <c r="AX60" s="157"/>
      <c r="AY60" s="1" t="s">
        <v>1332</v>
      </c>
      <c r="AZ60" s="166">
        <v>1.0</v>
      </c>
      <c r="BA60" s="175">
        <v>5.44E-5</v>
      </c>
      <c r="BB60" s="175">
        <v>5.44E-5</v>
      </c>
      <c r="BC60" s="166">
        <v>1.040689</v>
      </c>
      <c r="BD60" s="166">
        <v>0.315818</v>
      </c>
      <c r="BE60" s="14"/>
      <c r="BF60" s="14"/>
      <c r="BG60" s="14"/>
      <c r="BH60" s="14"/>
      <c r="BI60" s="14"/>
      <c r="BJ60" s="14"/>
    </row>
    <row r="61">
      <c r="A61" s="157"/>
      <c r="B61" s="157"/>
      <c r="C61" s="157"/>
      <c r="D61" s="157"/>
      <c r="E61" s="157"/>
      <c r="F61" s="1" t="s">
        <v>1333</v>
      </c>
      <c r="G61" s="166">
        <v>30.0</v>
      </c>
      <c r="H61" s="166">
        <v>0.032135</v>
      </c>
      <c r="I61" s="166">
        <v>0.001071</v>
      </c>
      <c r="J61" s="221"/>
      <c r="K61" s="163"/>
      <c r="L61" s="162"/>
      <c r="M61" s="14"/>
      <c r="N61" s="14"/>
      <c r="O61" s="157"/>
      <c r="P61" s="157"/>
      <c r="Q61" s="157"/>
      <c r="R61" s="157"/>
      <c r="S61" s="157"/>
      <c r="T61" s="157"/>
      <c r="U61" s="1" t="s">
        <v>1333</v>
      </c>
      <c r="V61" s="166">
        <v>30.0</v>
      </c>
      <c r="W61" s="166">
        <v>0.00712</v>
      </c>
      <c r="X61" s="166">
        <v>2.37E-4</v>
      </c>
      <c r="Y61" s="221"/>
      <c r="Z61" s="14"/>
      <c r="AA61" s="14"/>
      <c r="AB61" s="14"/>
      <c r="AC61" s="14"/>
      <c r="AD61" s="157"/>
      <c r="AE61" s="157"/>
      <c r="AF61" s="157"/>
      <c r="AG61" s="157"/>
      <c r="AH61" s="157"/>
      <c r="AI61" s="157"/>
      <c r="AJ61" s="1" t="s">
        <v>1333</v>
      </c>
      <c r="AK61" s="166">
        <v>30.0</v>
      </c>
      <c r="AL61" s="166">
        <v>0.003415</v>
      </c>
      <c r="AM61" s="166">
        <v>1.14E-4</v>
      </c>
      <c r="AN61" s="221"/>
      <c r="AO61" s="14"/>
      <c r="AP61" s="14"/>
      <c r="AQ61" s="14"/>
      <c r="AR61" s="14"/>
      <c r="AS61" s="157"/>
      <c r="AT61" s="157"/>
      <c r="AU61" s="157"/>
      <c r="AV61" s="157"/>
      <c r="AW61" s="157"/>
      <c r="AX61" s="157"/>
      <c r="AY61" s="1" t="s">
        <v>1333</v>
      </c>
      <c r="AZ61" s="166">
        <v>30.0</v>
      </c>
      <c r="BA61" s="166">
        <v>0.001569</v>
      </c>
      <c r="BB61" s="175">
        <v>5.23E-5</v>
      </c>
      <c r="BC61" s="221"/>
      <c r="BD61" s="14"/>
      <c r="BE61" s="14"/>
      <c r="BF61" s="14"/>
      <c r="BG61" s="14"/>
      <c r="BH61" s="14"/>
      <c r="BI61" s="14"/>
      <c r="BJ61" s="14"/>
    </row>
    <row r="62">
      <c r="A62" s="157"/>
      <c r="B62" s="157"/>
      <c r="C62" s="157"/>
      <c r="D62" s="157"/>
      <c r="E62" s="157"/>
      <c r="F62" s="169" t="s">
        <v>1334</v>
      </c>
      <c r="G62" s="168">
        <v>31.0</v>
      </c>
      <c r="H62" s="168">
        <v>0.032828</v>
      </c>
      <c r="I62" s="222"/>
      <c r="J62" s="222"/>
      <c r="K62" s="243"/>
      <c r="L62" s="162"/>
      <c r="M62" s="14"/>
      <c r="N62" s="14"/>
      <c r="O62" s="157"/>
      <c r="P62" s="157"/>
      <c r="Q62" s="157"/>
      <c r="R62" s="157"/>
      <c r="S62" s="157"/>
      <c r="T62" s="157"/>
      <c r="U62" s="169" t="s">
        <v>1334</v>
      </c>
      <c r="V62" s="168">
        <v>31.0</v>
      </c>
      <c r="W62" s="168">
        <v>0.007211</v>
      </c>
      <c r="X62" s="222"/>
      <c r="Y62" s="222"/>
      <c r="Z62" s="173"/>
      <c r="AA62" s="14"/>
      <c r="AB62" s="14"/>
      <c r="AC62" s="14"/>
      <c r="AD62" s="157"/>
      <c r="AE62" s="157"/>
      <c r="AF62" s="157"/>
      <c r="AG62" s="157"/>
      <c r="AH62" s="157"/>
      <c r="AI62" s="157"/>
      <c r="AJ62" s="169" t="s">
        <v>1334</v>
      </c>
      <c r="AK62" s="168">
        <v>31.0</v>
      </c>
      <c r="AL62" s="168">
        <v>0.003454</v>
      </c>
      <c r="AM62" s="222"/>
      <c r="AN62" s="222"/>
      <c r="AO62" s="173"/>
      <c r="AP62" s="14"/>
      <c r="AQ62" s="14"/>
      <c r="AR62" s="14"/>
      <c r="AS62" s="157"/>
      <c r="AT62" s="157"/>
      <c r="AU62" s="157"/>
      <c r="AV62" s="157"/>
      <c r="AW62" s="157"/>
      <c r="AX62" s="157"/>
      <c r="AY62" s="169" t="s">
        <v>1334</v>
      </c>
      <c r="AZ62" s="168">
        <v>31.0</v>
      </c>
      <c r="BA62" s="168">
        <v>0.001623</v>
      </c>
      <c r="BB62" s="222"/>
      <c r="BC62" s="222"/>
      <c r="BD62" s="173"/>
      <c r="BE62" s="14"/>
      <c r="BF62" s="14"/>
      <c r="BG62" s="14"/>
      <c r="BH62" s="14"/>
      <c r="BI62" s="14"/>
      <c r="BJ62" s="14"/>
    </row>
    <row r="63">
      <c r="A63" s="157"/>
      <c r="B63" s="157"/>
      <c r="C63" s="157"/>
      <c r="D63" s="157"/>
      <c r="E63" s="157"/>
      <c r="F63" s="240"/>
      <c r="G63" s="221"/>
      <c r="H63" s="221"/>
      <c r="I63" s="221"/>
      <c r="J63" s="221"/>
      <c r="K63" s="163"/>
      <c r="L63" s="162"/>
      <c r="M63" s="14"/>
      <c r="N63" s="14"/>
      <c r="O63" s="157"/>
      <c r="P63" s="157"/>
      <c r="Q63" s="157"/>
      <c r="R63" s="157"/>
      <c r="S63" s="157"/>
      <c r="T63" s="157"/>
      <c r="U63" s="240"/>
      <c r="V63" s="221"/>
      <c r="W63" s="221"/>
      <c r="X63" s="221"/>
      <c r="Y63" s="221"/>
      <c r="Z63" s="14"/>
      <c r="AA63" s="14"/>
      <c r="AB63" s="14"/>
      <c r="AC63" s="14"/>
      <c r="AD63" s="157"/>
      <c r="AE63" s="157"/>
      <c r="AF63" s="157"/>
      <c r="AG63" s="157"/>
      <c r="AH63" s="157"/>
      <c r="AI63" s="157"/>
      <c r="AJ63" s="240"/>
      <c r="AK63" s="221"/>
      <c r="AL63" s="221"/>
      <c r="AM63" s="221"/>
      <c r="AN63" s="221"/>
      <c r="AO63" s="14"/>
      <c r="AP63" s="14"/>
      <c r="AQ63" s="14"/>
      <c r="AR63" s="14"/>
      <c r="AS63" s="157"/>
      <c r="AT63" s="157"/>
      <c r="AU63" s="157"/>
      <c r="AV63" s="157"/>
      <c r="AW63" s="157"/>
      <c r="AX63" s="157"/>
      <c r="AY63" s="240"/>
      <c r="AZ63" s="221"/>
      <c r="BA63" s="221"/>
      <c r="BB63" s="221"/>
      <c r="BC63" s="221"/>
      <c r="BD63" s="14"/>
      <c r="BE63" s="14"/>
      <c r="BF63" s="14"/>
      <c r="BG63" s="14"/>
      <c r="BH63" s="14"/>
      <c r="BI63" s="14"/>
      <c r="BJ63" s="14"/>
    </row>
    <row r="64">
      <c r="A64" s="157"/>
      <c r="B64" s="157"/>
      <c r="C64" s="157"/>
      <c r="D64" s="157"/>
      <c r="E64" s="157"/>
      <c r="F64" s="241"/>
      <c r="G64" s="164" t="s">
        <v>1335</v>
      </c>
      <c r="H64" s="164" t="s">
        <v>1325</v>
      </c>
      <c r="I64" s="164" t="s">
        <v>1336</v>
      </c>
      <c r="J64" s="164" t="s">
        <v>1337</v>
      </c>
      <c r="K64" s="242" t="s">
        <v>1338</v>
      </c>
      <c r="L64" s="164" t="s">
        <v>1339</v>
      </c>
      <c r="M64" s="164" t="s">
        <v>1340</v>
      </c>
      <c r="N64" s="164" t="s">
        <v>1341</v>
      </c>
      <c r="O64" s="157"/>
      <c r="P64" s="157"/>
      <c r="Q64" s="157"/>
      <c r="R64" s="157"/>
      <c r="S64" s="157"/>
      <c r="T64" s="157"/>
      <c r="U64" s="24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D64" s="157"/>
      <c r="AE64" s="157"/>
      <c r="AF64" s="157"/>
      <c r="AG64" s="157"/>
      <c r="AH64" s="157"/>
      <c r="AI64" s="157"/>
      <c r="AJ64" s="24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S64" s="157"/>
      <c r="AT64" s="157"/>
      <c r="AU64" s="157"/>
      <c r="AV64" s="157"/>
      <c r="AW64" s="157"/>
      <c r="AX64" s="157"/>
      <c r="AY64" s="24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A65" s="157"/>
      <c r="B65" s="157"/>
      <c r="C65" s="157"/>
      <c r="D65" s="157"/>
      <c r="E65" s="157"/>
      <c r="F65" s="1" t="s">
        <v>1342</v>
      </c>
      <c r="G65" s="166">
        <v>9.84E-4</v>
      </c>
      <c r="H65" s="166">
        <v>0.005804</v>
      </c>
      <c r="I65" s="166">
        <v>0.169586</v>
      </c>
      <c r="J65" s="166">
        <v>0.866474</v>
      </c>
      <c r="K65" s="180">
        <v>-0.01087</v>
      </c>
      <c r="L65" s="166">
        <v>0.012838</v>
      </c>
      <c r="M65" s="166">
        <v>-0.01087</v>
      </c>
      <c r="N65" s="166">
        <v>0.012838</v>
      </c>
      <c r="O65" s="157"/>
      <c r="P65" s="157"/>
      <c r="Q65" s="157"/>
      <c r="R65" s="157"/>
      <c r="S65" s="157"/>
      <c r="T65" s="157"/>
      <c r="U65" s="1" t="s">
        <v>1342</v>
      </c>
      <c r="V65" s="166">
        <v>0.00261</v>
      </c>
      <c r="W65" s="166">
        <v>0.002805</v>
      </c>
      <c r="X65" s="166">
        <v>0.930443</v>
      </c>
      <c r="Y65" s="166">
        <v>0.359569</v>
      </c>
      <c r="Z65" s="166">
        <v>-0.00312</v>
      </c>
      <c r="AA65" s="166">
        <v>0.008338</v>
      </c>
      <c r="AB65" s="166">
        <v>-0.00312</v>
      </c>
      <c r="AC65" s="166">
        <v>0.008338</v>
      </c>
      <c r="AD65" s="157"/>
      <c r="AE65" s="157"/>
      <c r="AF65" s="157"/>
      <c r="AG65" s="157"/>
      <c r="AH65" s="157"/>
      <c r="AI65" s="157"/>
      <c r="AJ65" s="1" t="s">
        <v>1342</v>
      </c>
      <c r="AK65" s="175">
        <v>5.36E-5</v>
      </c>
      <c r="AL65" s="166">
        <v>0.001924</v>
      </c>
      <c r="AM65" s="166">
        <v>0.027846</v>
      </c>
      <c r="AN65" s="166">
        <v>0.977969</v>
      </c>
      <c r="AO65" s="166">
        <v>-0.00388</v>
      </c>
      <c r="AP65" s="166">
        <v>0.003984</v>
      </c>
      <c r="AQ65" s="166">
        <v>-0.00388</v>
      </c>
      <c r="AR65" s="166">
        <v>0.003984</v>
      </c>
      <c r="AS65" s="157"/>
      <c r="AT65" s="157"/>
      <c r="AU65" s="157"/>
      <c r="AV65" s="157"/>
      <c r="AW65" s="157"/>
      <c r="AX65" s="157"/>
      <c r="AY65" s="1" t="s">
        <v>1342</v>
      </c>
      <c r="AZ65" s="175">
        <v>-9.7E-5</v>
      </c>
      <c r="BA65" s="166">
        <v>0.001284</v>
      </c>
      <c r="BB65" s="166">
        <v>-0.07528</v>
      </c>
      <c r="BC65" s="166">
        <v>0.940493</v>
      </c>
      <c r="BD65" s="166">
        <v>-0.00272</v>
      </c>
      <c r="BE65" s="166">
        <v>0.002525</v>
      </c>
      <c r="BF65" s="166">
        <v>-0.00272</v>
      </c>
      <c r="BG65" s="166"/>
      <c r="BH65" s="166">
        <v>0.002525</v>
      </c>
      <c r="BI65" s="166"/>
      <c r="BJ65" s="166"/>
    </row>
    <row r="66">
      <c r="A66" s="157"/>
      <c r="B66" s="157"/>
      <c r="C66" s="157"/>
      <c r="D66" s="157"/>
      <c r="E66" s="157"/>
      <c r="F66" s="169" t="s">
        <v>1343</v>
      </c>
      <c r="G66" s="168">
        <v>0.560796</v>
      </c>
      <c r="H66" s="168">
        <v>0.696881</v>
      </c>
      <c r="I66" s="168">
        <v>0.804723</v>
      </c>
      <c r="J66" s="168">
        <v>0.427311</v>
      </c>
      <c r="K66" s="244">
        <v>-0.86242</v>
      </c>
      <c r="L66" s="168">
        <v>1.984017</v>
      </c>
      <c r="M66" s="168">
        <v>-0.86242</v>
      </c>
      <c r="N66" s="168">
        <v>1.984017</v>
      </c>
      <c r="O66" s="157"/>
      <c r="P66" s="157"/>
      <c r="Q66" s="157"/>
      <c r="R66" s="157"/>
      <c r="S66" s="157"/>
      <c r="T66" s="157"/>
      <c r="U66" s="169" t="s">
        <v>1343</v>
      </c>
      <c r="V66" s="168">
        <v>-0.2625</v>
      </c>
      <c r="W66" s="168">
        <v>0.423524</v>
      </c>
      <c r="X66" s="168">
        <v>-0.6198</v>
      </c>
      <c r="Y66" s="168">
        <v>0.54007</v>
      </c>
      <c r="Z66" s="168">
        <v>-1.12745</v>
      </c>
      <c r="AA66" s="168">
        <v>0.602452</v>
      </c>
      <c r="AB66" s="168">
        <v>-1.12745</v>
      </c>
      <c r="AC66" s="168">
        <v>0.602452</v>
      </c>
      <c r="AD66" s="157"/>
      <c r="AE66" s="157"/>
      <c r="AF66" s="157"/>
      <c r="AG66" s="157"/>
      <c r="AH66" s="157"/>
      <c r="AI66" s="157"/>
      <c r="AJ66" s="169" t="s">
        <v>1343</v>
      </c>
      <c r="AK66" s="168">
        <v>-0.16207</v>
      </c>
      <c r="AL66" s="168">
        <v>0.278163</v>
      </c>
      <c r="AM66" s="168">
        <v>-0.58264</v>
      </c>
      <c r="AN66" s="168">
        <v>0.56449</v>
      </c>
      <c r="AO66" s="168">
        <v>-0.73015</v>
      </c>
      <c r="AP66" s="168">
        <v>0.406015</v>
      </c>
      <c r="AQ66" s="168">
        <v>-0.73015</v>
      </c>
      <c r="AR66" s="168">
        <v>0.406015</v>
      </c>
      <c r="AS66" s="157"/>
      <c r="AT66" s="157"/>
      <c r="AU66" s="157"/>
      <c r="AV66" s="157"/>
      <c r="AW66" s="157"/>
      <c r="AX66" s="157"/>
      <c r="AY66" s="169" t="s">
        <v>1343</v>
      </c>
      <c r="AZ66" s="168">
        <v>0.194644</v>
      </c>
      <c r="BA66" s="168">
        <v>0.190801</v>
      </c>
      <c r="BB66" s="168">
        <v>1.020142</v>
      </c>
      <c r="BC66" s="168">
        <v>0.315818</v>
      </c>
      <c r="BD66" s="168">
        <v>-0.19502</v>
      </c>
      <c r="BE66" s="168">
        <v>0.584312</v>
      </c>
      <c r="BF66" s="168">
        <v>-0.19502</v>
      </c>
      <c r="BG66" s="168"/>
      <c r="BH66" s="168">
        <v>0.584312</v>
      </c>
      <c r="BI66" s="166"/>
      <c r="BJ66" s="166"/>
    </row>
    <row r="67">
      <c r="A67" s="157"/>
      <c r="B67" s="157"/>
      <c r="C67" s="157"/>
      <c r="D67" s="157"/>
      <c r="E67" s="157"/>
      <c r="F67" s="240"/>
      <c r="G67" s="221"/>
      <c r="H67" s="221"/>
      <c r="I67" s="221"/>
      <c r="J67" s="221"/>
      <c r="K67" s="163"/>
      <c r="L67" s="162"/>
      <c r="M67" s="14"/>
      <c r="N67" s="14"/>
      <c r="O67" s="157"/>
      <c r="P67" s="157"/>
      <c r="Q67" s="157"/>
      <c r="R67" s="157"/>
      <c r="S67" s="157"/>
      <c r="T67" s="157"/>
      <c r="U67" s="240"/>
      <c r="V67" s="221"/>
      <c r="W67" s="221"/>
      <c r="X67" s="221"/>
      <c r="Y67" s="221"/>
      <c r="Z67" s="14"/>
      <c r="AA67" s="14"/>
      <c r="AB67" s="14"/>
      <c r="AC67" s="14"/>
      <c r="AD67" s="157"/>
      <c r="AE67" s="157"/>
      <c r="AF67" s="157"/>
      <c r="AG67" s="157"/>
      <c r="AH67" s="157"/>
      <c r="AI67" s="157"/>
      <c r="AJ67" s="240"/>
      <c r="AK67" s="221"/>
      <c r="AL67" s="221"/>
      <c r="AM67" s="221"/>
      <c r="AN67" s="221"/>
      <c r="AO67" s="14"/>
      <c r="AP67" s="14"/>
      <c r="AQ67" s="14"/>
      <c r="AR67" s="14"/>
      <c r="AS67" s="157"/>
      <c r="AT67" s="157"/>
      <c r="AU67" s="157"/>
      <c r="AV67" s="157"/>
      <c r="AW67" s="157"/>
      <c r="AX67" s="157"/>
      <c r="AY67" s="240"/>
      <c r="AZ67" s="221"/>
      <c r="BA67" s="221"/>
      <c r="BB67" s="221"/>
      <c r="BC67" s="221"/>
      <c r="BD67" s="14"/>
      <c r="BE67" s="14"/>
      <c r="BF67" s="14"/>
      <c r="BG67" s="14"/>
      <c r="BH67" s="14"/>
      <c r="BI67" s="14"/>
      <c r="BJ67" s="14"/>
    </row>
    <row r="68">
      <c r="A68" s="157"/>
      <c r="B68" s="157"/>
      <c r="C68" s="157"/>
      <c r="D68" s="157"/>
      <c r="E68" s="157"/>
      <c r="F68" s="240"/>
      <c r="G68" s="221"/>
      <c r="H68" s="221"/>
      <c r="I68" s="221"/>
      <c r="J68" s="221"/>
      <c r="K68" s="163"/>
      <c r="L68" s="162"/>
      <c r="M68" s="14"/>
      <c r="N68" s="14"/>
      <c r="O68" s="157"/>
      <c r="P68" s="157"/>
      <c r="Q68" s="157"/>
      <c r="R68" s="157"/>
      <c r="S68" s="157"/>
      <c r="T68" s="157"/>
      <c r="U68" s="240"/>
      <c r="V68" s="221"/>
      <c r="W68" s="221"/>
      <c r="X68" s="221"/>
      <c r="Y68" s="221"/>
      <c r="Z68" s="14"/>
      <c r="AA68" s="14"/>
      <c r="AB68" s="14"/>
      <c r="AC68" s="14"/>
      <c r="AD68" s="157"/>
      <c r="AE68" s="157"/>
      <c r="AF68" s="157"/>
      <c r="AG68" s="157"/>
      <c r="AH68" s="157"/>
      <c r="AI68" s="157"/>
      <c r="AJ68" s="240"/>
      <c r="AK68" s="221"/>
      <c r="AL68" s="221"/>
      <c r="AM68" s="221"/>
      <c r="AN68" s="221"/>
      <c r="AO68" s="14"/>
      <c r="AP68" s="14"/>
      <c r="AQ68" s="14"/>
      <c r="AR68" s="14"/>
      <c r="AS68" s="157"/>
      <c r="AT68" s="157"/>
      <c r="AU68" s="157"/>
      <c r="AV68" s="157"/>
      <c r="AW68" s="157"/>
      <c r="AX68" s="157"/>
      <c r="AY68" s="240"/>
      <c r="AZ68" s="221"/>
      <c r="BA68" s="221"/>
      <c r="BB68" s="221"/>
      <c r="BC68" s="221"/>
      <c r="BD68" s="14"/>
      <c r="BE68" s="14"/>
      <c r="BF68" s="14"/>
      <c r="BG68" s="14"/>
      <c r="BH68" s="14"/>
      <c r="BI68" s="14"/>
      <c r="BJ68" s="14"/>
    </row>
    <row r="69">
      <c r="A69" s="157"/>
      <c r="B69" s="157"/>
      <c r="C69" s="157"/>
      <c r="D69" s="157"/>
      <c r="E69" s="157"/>
      <c r="F69" s="240"/>
      <c r="G69" s="221"/>
      <c r="H69" s="221"/>
      <c r="I69" s="221"/>
      <c r="J69" s="221"/>
      <c r="K69" s="163"/>
      <c r="L69" s="162"/>
      <c r="M69" s="14"/>
      <c r="N69" s="14"/>
      <c r="O69" s="157"/>
      <c r="P69" s="157"/>
      <c r="Q69" s="157"/>
      <c r="R69" s="157"/>
      <c r="S69" s="157"/>
      <c r="T69" s="157"/>
      <c r="U69" s="240"/>
      <c r="V69" s="221"/>
      <c r="W69" s="221"/>
      <c r="X69" s="221"/>
      <c r="Y69" s="221"/>
      <c r="Z69" s="14"/>
      <c r="AA69" s="14"/>
      <c r="AB69" s="14"/>
      <c r="AC69" s="14"/>
      <c r="AD69" s="157"/>
      <c r="AE69" s="157"/>
      <c r="AF69" s="157"/>
      <c r="AG69" s="157"/>
      <c r="AH69" s="157"/>
      <c r="AI69" s="157"/>
      <c r="AJ69" s="240"/>
      <c r="AK69" s="221"/>
      <c r="AL69" s="221"/>
      <c r="AM69" s="221"/>
      <c r="AN69" s="221"/>
      <c r="AO69" s="14"/>
      <c r="AP69" s="14"/>
      <c r="AQ69" s="14"/>
      <c r="AR69" s="14"/>
      <c r="AS69" s="157"/>
      <c r="AT69" s="157"/>
      <c r="AU69" s="157"/>
      <c r="AV69" s="157"/>
      <c r="AW69" s="157"/>
      <c r="AX69" s="157"/>
      <c r="AY69" s="240"/>
      <c r="AZ69" s="221"/>
      <c r="BA69" s="221"/>
      <c r="BB69" s="221"/>
      <c r="BC69" s="221"/>
      <c r="BD69" s="14"/>
      <c r="BE69" s="14"/>
      <c r="BF69" s="14"/>
      <c r="BG69" s="14"/>
      <c r="BH69" s="14"/>
      <c r="BI69" s="14"/>
      <c r="BJ69" s="14"/>
    </row>
    <row r="70">
      <c r="A70" s="157"/>
      <c r="B70" s="157"/>
      <c r="C70" s="157"/>
      <c r="D70" s="157"/>
      <c r="E70" s="157"/>
      <c r="F70" s="238"/>
      <c r="G70" s="239"/>
      <c r="H70" s="239"/>
      <c r="I70" s="239"/>
      <c r="J70" s="239"/>
      <c r="K70" s="132"/>
      <c r="L70" s="131"/>
      <c r="M70" s="157"/>
      <c r="N70" s="157"/>
      <c r="O70" s="157"/>
      <c r="P70" s="157"/>
      <c r="Q70" s="157"/>
      <c r="R70" s="157"/>
      <c r="S70" s="157"/>
      <c r="T70" s="157"/>
      <c r="U70" s="238"/>
      <c r="V70" s="239"/>
      <c r="W70" s="239"/>
      <c r="X70" s="239"/>
      <c r="Y70" s="239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238"/>
      <c r="AK70" s="239"/>
      <c r="AL70" s="239"/>
      <c r="AM70" s="239"/>
      <c r="AN70" s="239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238"/>
      <c r="AZ70" s="239"/>
      <c r="BA70" s="239"/>
      <c r="BB70" s="239"/>
      <c r="BC70" s="239"/>
      <c r="BD70" s="157"/>
      <c r="BE70" s="157"/>
      <c r="BF70" s="157"/>
      <c r="BG70" s="157"/>
      <c r="BH70" s="157"/>
      <c r="BI70" s="157"/>
      <c r="BJ70" s="157"/>
    </row>
    <row r="71">
      <c r="A71" s="157"/>
      <c r="B71" s="157"/>
      <c r="C71" s="157"/>
      <c r="D71" s="157"/>
      <c r="E71" s="157"/>
      <c r="F71" s="238"/>
      <c r="G71" s="239"/>
      <c r="H71" s="239"/>
      <c r="I71" s="239"/>
      <c r="J71" s="239"/>
      <c r="K71" s="132"/>
      <c r="L71" s="131"/>
      <c r="M71" s="157"/>
      <c r="N71" s="157"/>
      <c r="O71" s="157"/>
      <c r="P71" s="157"/>
      <c r="Q71" s="157"/>
      <c r="R71" s="157"/>
      <c r="S71" s="157"/>
      <c r="T71" s="157"/>
      <c r="U71" s="238"/>
      <c r="V71" s="239"/>
      <c r="W71" s="239"/>
      <c r="X71" s="239"/>
      <c r="Y71" s="239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238"/>
      <c r="AK71" s="239"/>
      <c r="AL71" s="239"/>
      <c r="AM71" s="239"/>
      <c r="AN71" s="239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238"/>
      <c r="AZ71" s="239"/>
      <c r="BA71" s="239"/>
      <c r="BB71" s="239"/>
      <c r="BC71" s="239"/>
      <c r="BD71" s="157"/>
      <c r="BE71" s="157"/>
      <c r="BF71" s="157"/>
      <c r="BG71" s="157"/>
      <c r="BH71" s="157"/>
      <c r="BI71" s="157"/>
      <c r="BJ71" s="157"/>
    </row>
    <row r="72">
      <c r="A72" s="157"/>
      <c r="B72" s="157"/>
      <c r="C72" s="157"/>
      <c r="D72" s="157"/>
      <c r="E72" s="157"/>
      <c r="F72" s="238"/>
      <c r="G72" s="239"/>
      <c r="H72" s="239"/>
      <c r="I72" s="239"/>
      <c r="J72" s="239"/>
      <c r="K72" s="132"/>
      <c r="L72" s="131"/>
      <c r="M72" s="157"/>
      <c r="N72" s="157"/>
      <c r="O72" s="157"/>
      <c r="P72" s="157"/>
      <c r="Q72" s="157"/>
      <c r="R72" s="157"/>
      <c r="S72" s="157"/>
      <c r="T72" s="157"/>
      <c r="U72" s="238"/>
      <c r="V72" s="239"/>
      <c r="W72" s="239"/>
      <c r="X72" s="239"/>
      <c r="Y72" s="239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238"/>
      <c r="AK72" s="239"/>
      <c r="AL72" s="239"/>
      <c r="AM72" s="239"/>
      <c r="AN72" s="239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238"/>
      <c r="AZ72" s="239"/>
      <c r="BA72" s="239"/>
      <c r="BB72" s="239"/>
      <c r="BC72" s="239"/>
      <c r="BD72" s="157"/>
      <c r="BE72" s="157"/>
      <c r="BF72" s="157"/>
      <c r="BG72" s="157"/>
      <c r="BH72" s="157"/>
      <c r="BI72" s="157"/>
      <c r="BJ72" s="157"/>
    </row>
    <row r="73">
      <c r="A73" s="157"/>
      <c r="B73" s="157"/>
      <c r="C73" s="157"/>
      <c r="D73" s="157"/>
      <c r="E73" s="157"/>
      <c r="F73" s="238"/>
      <c r="G73" s="239"/>
      <c r="H73" s="239"/>
      <c r="I73" s="239"/>
      <c r="J73" s="239"/>
      <c r="K73" s="132"/>
      <c r="L73" s="131"/>
      <c r="M73" s="157"/>
      <c r="N73" s="157"/>
      <c r="O73" s="157"/>
      <c r="P73" s="157"/>
      <c r="Q73" s="157"/>
      <c r="R73" s="157"/>
      <c r="S73" s="157"/>
      <c r="T73" s="157"/>
      <c r="U73" s="238"/>
      <c r="V73" s="239"/>
      <c r="W73" s="239"/>
      <c r="X73" s="239"/>
      <c r="Y73" s="239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238"/>
      <c r="AK73" s="239"/>
      <c r="AL73" s="239"/>
      <c r="AM73" s="239"/>
      <c r="AN73" s="239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238"/>
      <c r="AZ73" s="239"/>
      <c r="BA73" s="239"/>
      <c r="BB73" s="239"/>
      <c r="BC73" s="239"/>
      <c r="BD73" s="157"/>
      <c r="BE73" s="157"/>
      <c r="BF73" s="157"/>
      <c r="BG73" s="157"/>
      <c r="BH73" s="157"/>
      <c r="BI73" s="157"/>
      <c r="BJ73" s="157"/>
    </row>
    <row r="74">
      <c r="A74" s="157"/>
      <c r="B74" s="157"/>
      <c r="C74" s="157"/>
      <c r="D74" s="157"/>
      <c r="E74" s="157"/>
      <c r="F74" s="238"/>
      <c r="G74" s="239"/>
      <c r="H74" s="239"/>
      <c r="I74" s="239"/>
      <c r="J74" s="239"/>
      <c r="K74" s="132"/>
      <c r="L74" s="131"/>
      <c r="M74" s="157"/>
      <c r="N74" s="157"/>
      <c r="O74" s="157"/>
      <c r="P74" s="157"/>
      <c r="Q74" s="157"/>
      <c r="R74" s="157"/>
      <c r="S74" s="157"/>
      <c r="T74" s="157"/>
      <c r="U74" s="238"/>
      <c r="V74" s="239"/>
      <c r="W74" s="239"/>
      <c r="X74" s="239"/>
      <c r="Y74" s="239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238"/>
      <c r="AK74" s="239"/>
      <c r="AL74" s="239"/>
      <c r="AM74" s="239"/>
      <c r="AN74" s="239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238"/>
      <c r="AZ74" s="239"/>
      <c r="BA74" s="239"/>
      <c r="BB74" s="239"/>
      <c r="BC74" s="239"/>
      <c r="BD74" s="157"/>
      <c r="BE74" s="157"/>
      <c r="BF74" s="157"/>
      <c r="BG74" s="157"/>
      <c r="BH74" s="157"/>
      <c r="BI74" s="157"/>
      <c r="BJ74" s="157"/>
    </row>
    <row r="75">
      <c r="A75" s="157"/>
      <c r="B75" s="157"/>
      <c r="C75" s="157"/>
      <c r="D75" s="157"/>
      <c r="E75" s="157"/>
      <c r="F75" s="238"/>
      <c r="G75" s="239"/>
      <c r="H75" s="239"/>
      <c r="I75" s="239"/>
      <c r="J75" s="239"/>
      <c r="K75" s="132"/>
      <c r="L75" s="131"/>
      <c r="M75" s="157"/>
      <c r="N75" s="157"/>
      <c r="O75" s="157"/>
      <c r="P75" s="157"/>
      <c r="Q75" s="157"/>
      <c r="R75" s="157"/>
      <c r="S75" s="157"/>
      <c r="T75" s="157"/>
      <c r="U75" s="238"/>
      <c r="V75" s="239"/>
      <c r="W75" s="239"/>
      <c r="X75" s="239"/>
      <c r="Y75" s="239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238"/>
      <c r="AK75" s="239"/>
      <c r="AL75" s="239"/>
      <c r="AM75" s="239"/>
      <c r="AN75" s="239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238"/>
      <c r="AZ75" s="239"/>
      <c r="BA75" s="239"/>
      <c r="BB75" s="239"/>
      <c r="BC75" s="239"/>
      <c r="BD75" s="157"/>
      <c r="BE75" s="157"/>
      <c r="BF75" s="157"/>
      <c r="BG75" s="157"/>
      <c r="BH75" s="157"/>
      <c r="BI75" s="157"/>
      <c r="BJ75" s="157"/>
    </row>
    <row r="76">
      <c r="A76" s="157"/>
      <c r="B76" s="157"/>
      <c r="C76" s="157"/>
      <c r="D76" s="157"/>
      <c r="E76" s="157"/>
      <c r="F76" s="238"/>
      <c r="G76" s="239"/>
      <c r="H76" s="239"/>
      <c r="I76" s="239"/>
      <c r="J76" s="239"/>
      <c r="K76" s="132"/>
      <c r="L76" s="131"/>
      <c r="M76" s="157"/>
      <c r="N76" s="157"/>
      <c r="O76" s="157"/>
      <c r="P76" s="157"/>
      <c r="Q76" s="157"/>
      <c r="R76" s="157"/>
      <c r="S76" s="157"/>
      <c r="T76" s="157"/>
      <c r="U76" s="238"/>
      <c r="V76" s="239"/>
      <c r="W76" s="239"/>
      <c r="X76" s="239"/>
      <c r="Y76" s="239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238"/>
      <c r="AK76" s="239"/>
      <c r="AL76" s="239"/>
      <c r="AM76" s="239"/>
      <c r="AN76" s="239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238"/>
      <c r="AZ76" s="239"/>
      <c r="BA76" s="239"/>
      <c r="BB76" s="239"/>
      <c r="BC76" s="239"/>
      <c r="BD76" s="157"/>
      <c r="BE76" s="157"/>
      <c r="BF76" s="157"/>
      <c r="BG76" s="157"/>
      <c r="BH76" s="157"/>
      <c r="BI76" s="157"/>
      <c r="BJ76" s="157"/>
    </row>
    <row r="77">
      <c r="A77" s="157"/>
      <c r="B77" s="157"/>
      <c r="C77" s="157"/>
      <c r="D77" s="157"/>
      <c r="E77" s="157"/>
      <c r="F77" s="238"/>
      <c r="G77" s="239"/>
      <c r="H77" s="239"/>
      <c r="I77" s="239"/>
      <c r="J77" s="239"/>
      <c r="K77" s="132"/>
      <c r="L77" s="131"/>
      <c r="M77" s="157"/>
      <c r="N77" s="157"/>
      <c r="O77" s="157"/>
      <c r="P77" s="157"/>
      <c r="Q77" s="157"/>
      <c r="R77" s="157"/>
      <c r="S77" s="157"/>
      <c r="T77" s="157"/>
      <c r="U77" s="238"/>
      <c r="V77" s="239"/>
      <c r="W77" s="239"/>
      <c r="X77" s="239"/>
      <c r="Y77" s="239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238"/>
      <c r="AK77" s="239"/>
      <c r="AL77" s="239"/>
      <c r="AM77" s="239"/>
      <c r="AN77" s="239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238"/>
      <c r="AZ77" s="239"/>
      <c r="BA77" s="239"/>
      <c r="BB77" s="239"/>
      <c r="BC77" s="239"/>
      <c r="BD77" s="157"/>
      <c r="BE77" s="157"/>
      <c r="BF77" s="157"/>
      <c r="BG77" s="157"/>
      <c r="BH77" s="157"/>
      <c r="BI77" s="157"/>
      <c r="BJ77" s="157"/>
    </row>
    <row r="78">
      <c r="A78" s="157"/>
      <c r="B78" s="157"/>
      <c r="C78" s="157"/>
      <c r="D78" s="157"/>
      <c r="E78" s="157"/>
      <c r="F78" s="238"/>
      <c r="G78" s="239"/>
      <c r="H78" s="239"/>
      <c r="I78" s="239"/>
      <c r="J78" s="239"/>
      <c r="K78" s="132"/>
      <c r="L78" s="131"/>
      <c r="M78" s="157"/>
      <c r="N78" s="157"/>
      <c r="O78" s="157"/>
      <c r="P78" s="157"/>
      <c r="Q78" s="157"/>
      <c r="R78" s="157"/>
      <c r="S78" s="157"/>
      <c r="T78" s="157"/>
      <c r="U78" s="238"/>
      <c r="V78" s="239"/>
      <c r="W78" s="239"/>
      <c r="X78" s="239"/>
      <c r="Y78" s="239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238"/>
      <c r="AK78" s="239"/>
      <c r="AL78" s="239"/>
      <c r="AM78" s="239"/>
      <c r="AN78" s="239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238"/>
      <c r="AZ78" s="239"/>
      <c r="BA78" s="239"/>
      <c r="BB78" s="239"/>
      <c r="BC78" s="239"/>
      <c r="BD78" s="157"/>
      <c r="BE78" s="157"/>
      <c r="BF78" s="157"/>
      <c r="BG78" s="157"/>
      <c r="BH78" s="157"/>
      <c r="BI78" s="157"/>
      <c r="BJ78" s="157"/>
    </row>
    <row r="79">
      <c r="A79" s="157"/>
      <c r="B79" s="157"/>
      <c r="C79" s="157"/>
      <c r="D79" s="157"/>
      <c r="E79" s="157"/>
      <c r="F79" s="238"/>
      <c r="G79" s="239"/>
      <c r="H79" s="239"/>
      <c r="I79" s="239"/>
      <c r="J79" s="239"/>
      <c r="K79" s="132"/>
      <c r="L79" s="131"/>
      <c r="M79" s="157"/>
      <c r="N79" s="157"/>
      <c r="O79" s="157"/>
      <c r="P79" s="157"/>
      <c r="Q79" s="157"/>
      <c r="R79" s="157"/>
      <c r="S79" s="157"/>
      <c r="T79" s="157"/>
      <c r="U79" s="238"/>
      <c r="V79" s="239"/>
      <c r="W79" s="239"/>
      <c r="X79" s="239"/>
      <c r="Y79" s="239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238"/>
      <c r="AK79" s="239"/>
      <c r="AL79" s="239"/>
      <c r="AM79" s="239"/>
      <c r="AN79" s="239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238"/>
      <c r="AZ79" s="239"/>
      <c r="BA79" s="239"/>
      <c r="BB79" s="239"/>
      <c r="BC79" s="239"/>
      <c r="BD79" s="157"/>
      <c r="BE79" s="157"/>
      <c r="BF79" s="157"/>
      <c r="BG79" s="157"/>
      <c r="BH79" s="157"/>
      <c r="BI79" s="157"/>
      <c r="BJ79" s="157"/>
    </row>
    <row r="80">
      <c r="A80" s="157"/>
      <c r="B80" s="157"/>
      <c r="C80" s="157"/>
      <c r="D80" s="157"/>
      <c r="E80" s="157"/>
      <c r="F80" s="238"/>
      <c r="G80" s="239"/>
      <c r="H80" s="239"/>
      <c r="I80" s="239"/>
      <c r="J80" s="239"/>
      <c r="K80" s="132"/>
      <c r="L80" s="131"/>
      <c r="M80" s="157"/>
      <c r="N80" s="157"/>
      <c r="O80" s="157"/>
      <c r="P80" s="157"/>
      <c r="Q80" s="157"/>
      <c r="R80" s="157"/>
      <c r="S80" s="157"/>
      <c r="T80" s="157"/>
      <c r="U80" s="238"/>
      <c r="V80" s="239"/>
      <c r="W80" s="239"/>
      <c r="X80" s="239"/>
      <c r="Y80" s="239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238"/>
      <c r="AK80" s="239"/>
      <c r="AL80" s="239"/>
      <c r="AM80" s="239"/>
      <c r="AN80" s="239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238"/>
      <c r="AZ80" s="239"/>
      <c r="BA80" s="239"/>
      <c r="BB80" s="239"/>
      <c r="BC80" s="239"/>
      <c r="BD80" s="157"/>
      <c r="BE80" s="157"/>
      <c r="BF80" s="157"/>
      <c r="BG80" s="157"/>
      <c r="BH80" s="157"/>
      <c r="BI80" s="157"/>
      <c r="BJ80" s="157"/>
    </row>
    <row r="81">
      <c r="A81" s="157"/>
      <c r="B81" s="157"/>
      <c r="C81" s="157"/>
      <c r="D81" s="157"/>
      <c r="E81" s="157"/>
      <c r="F81" s="238"/>
      <c r="G81" s="239"/>
      <c r="H81" s="239"/>
      <c r="I81" s="239"/>
      <c r="J81" s="239"/>
      <c r="K81" s="132"/>
      <c r="L81" s="131"/>
      <c r="M81" s="157"/>
      <c r="N81" s="157"/>
      <c r="O81" s="157"/>
      <c r="P81" s="157"/>
      <c r="Q81" s="157"/>
      <c r="R81" s="157"/>
      <c r="S81" s="157"/>
      <c r="T81" s="157"/>
      <c r="U81" s="238"/>
      <c r="V81" s="239"/>
      <c r="W81" s="239"/>
      <c r="X81" s="239"/>
      <c r="Y81" s="239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238"/>
      <c r="AK81" s="239"/>
      <c r="AL81" s="239"/>
      <c r="AM81" s="239"/>
      <c r="AN81" s="239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238"/>
      <c r="AZ81" s="239"/>
      <c r="BA81" s="239"/>
      <c r="BB81" s="239"/>
      <c r="BC81" s="239"/>
      <c r="BD81" s="157"/>
      <c r="BE81" s="157"/>
      <c r="BF81" s="157"/>
      <c r="BG81" s="157"/>
      <c r="BH81" s="157"/>
      <c r="BI81" s="157"/>
      <c r="BJ81" s="157"/>
    </row>
    <row r="82">
      <c r="A82" s="157"/>
      <c r="B82" s="157"/>
      <c r="C82" s="157"/>
      <c r="D82" s="157"/>
      <c r="E82" s="157"/>
      <c r="F82" s="238"/>
      <c r="G82" s="239"/>
      <c r="H82" s="239"/>
      <c r="I82" s="239"/>
      <c r="J82" s="239"/>
      <c r="K82" s="132"/>
      <c r="L82" s="131"/>
      <c r="M82" s="157"/>
      <c r="N82" s="157"/>
      <c r="O82" s="157"/>
      <c r="P82" s="157"/>
      <c r="Q82" s="157"/>
      <c r="R82" s="157"/>
      <c r="S82" s="157"/>
      <c r="T82" s="157"/>
      <c r="U82" s="238"/>
      <c r="V82" s="239"/>
      <c r="W82" s="239"/>
      <c r="X82" s="239"/>
      <c r="Y82" s="239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238"/>
      <c r="AK82" s="239"/>
      <c r="AL82" s="239"/>
      <c r="AM82" s="239"/>
      <c r="AN82" s="239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238"/>
      <c r="AZ82" s="239"/>
      <c r="BA82" s="239"/>
      <c r="BB82" s="239"/>
      <c r="BC82" s="239"/>
      <c r="BD82" s="157"/>
      <c r="BE82" s="157"/>
      <c r="BF82" s="157"/>
      <c r="BG82" s="157"/>
      <c r="BH82" s="157"/>
      <c r="BI82" s="157"/>
      <c r="BJ82" s="157"/>
    </row>
    <row r="83">
      <c r="A83" s="157"/>
      <c r="B83" s="157"/>
      <c r="C83" s="157"/>
      <c r="D83" s="157"/>
      <c r="E83" s="157"/>
      <c r="F83" s="238"/>
      <c r="G83" s="239"/>
      <c r="H83" s="239"/>
      <c r="I83" s="239"/>
      <c r="J83" s="239"/>
      <c r="K83" s="132"/>
      <c r="L83" s="131"/>
      <c r="M83" s="157"/>
      <c r="N83" s="157"/>
      <c r="O83" s="157"/>
      <c r="P83" s="157"/>
      <c r="Q83" s="157"/>
      <c r="R83" s="157"/>
      <c r="S83" s="157"/>
      <c r="T83" s="157"/>
      <c r="U83" s="238"/>
      <c r="V83" s="239"/>
      <c r="W83" s="239"/>
      <c r="X83" s="239"/>
      <c r="Y83" s="239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238"/>
      <c r="AK83" s="239"/>
      <c r="AL83" s="239"/>
      <c r="AM83" s="239"/>
      <c r="AN83" s="239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238"/>
      <c r="AZ83" s="239"/>
      <c r="BA83" s="239"/>
      <c r="BB83" s="239"/>
      <c r="BC83" s="239"/>
      <c r="BD83" s="157"/>
      <c r="BE83" s="157"/>
      <c r="BF83" s="157"/>
      <c r="BG83" s="157"/>
      <c r="BH83" s="157"/>
      <c r="BI83" s="157"/>
      <c r="BJ83" s="157"/>
    </row>
    <row r="84">
      <c r="A84" s="157"/>
      <c r="B84" s="157"/>
      <c r="C84" s="157"/>
      <c r="D84" s="157"/>
      <c r="E84" s="157"/>
      <c r="F84" s="238"/>
      <c r="G84" s="239"/>
      <c r="H84" s="239"/>
      <c r="I84" s="239"/>
      <c r="J84" s="239"/>
      <c r="K84" s="132"/>
      <c r="L84" s="131"/>
      <c r="M84" s="157"/>
      <c r="N84" s="157"/>
      <c r="O84" s="157"/>
      <c r="P84" s="157"/>
      <c r="Q84" s="157"/>
      <c r="R84" s="157"/>
      <c r="S84" s="157"/>
      <c r="T84" s="157"/>
      <c r="U84" s="238"/>
      <c r="V84" s="239"/>
      <c r="W84" s="239"/>
      <c r="X84" s="239"/>
      <c r="Y84" s="239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238"/>
      <c r="AK84" s="239"/>
      <c r="AL84" s="239"/>
      <c r="AM84" s="239"/>
      <c r="AN84" s="239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238"/>
      <c r="AZ84" s="239"/>
      <c r="BA84" s="239"/>
      <c r="BB84" s="239"/>
      <c r="BC84" s="239"/>
      <c r="BD84" s="157"/>
      <c r="BE84" s="157"/>
      <c r="BF84" s="157"/>
      <c r="BG84" s="157"/>
      <c r="BH84" s="157"/>
      <c r="BI84" s="157"/>
      <c r="BJ84" s="157"/>
    </row>
    <row r="85">
      <c r="A85" s="157"/>
      <c r="B85" s="157"/>
      <c r="C85" s="157"/>
      <c r="D85" s="157"/>
      <c r="E85" s="157"/>
      <c r="F85" s="238"/>
      <c r="G85" s="239"/>
      <c r="H85" s="239"/>
      <c r="I85" s="239"/>
      <c r="J85" s="239"/>
      <c r="K85" s="132"/>
      <c r="L85" s="131"/>
      <c r="M85" s="157"/>
      <c r="N85" s="157"/>
      <c r="O85" s="157"/>
      <c r="P85" s="157"/>
      <c r="Q85" s="157"/>
      <c r="R85" s="157"/>
      <c r="S85" s="157"/>
      <c r="T85" s="157"/>
      <c r="U85" s="238"/>
      <c r="V85" s="239"/>
      <c r="W85" s="239"/>
      <c r="X85" s="239"/>
      <c r="Y85" s="239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238"/>
      <c r="AK85" s="239"/>
      <c r="AL85" s="239"/>
      <c r="AM85" s="239"/>
      <c r="AN85" s="239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238"/>
      <c r="AZ85" s="239"/>
      <c r="BA85" s="239"/>
      <c r="BB85" s="239"/>
      <c r="BC85" s="239"/>
      <c r="BD85" s="157"/>
      <c r="BE85" s="157"/>
      <c r="BF85" s="157"/>
      <c r="BG85" s="157"/>
      <c r="BH85" s="157"/>
      <c r="BI85" s="157"/>
      <c r="BJ85" s="157"/>
    </row>
    <row r="86">
      <c r="A86" s="157"/>
      <c r="B86" s="157"/>
      <c r="C86" s="157"/>
      <c r="D86" s="157"/>
      <c r="E86" s="157"/>
      <c r="F86" s="238"/>
      <c r="G86" s="239"/>
      <c r="H86" s="239"/>
      <c r="I86" s="239"/>
      <c r="J86" s="239"/>
      <c r="K86" s="132"/>
      <c r="L86" s="131"/>
      <c r="M86" s="157"/>
      <c r="N86" s="157"/>
      <c r="O86" s="157"/>
      <c r="P86" s="157"/>
      <c r="Q86" s="157"/>
      <c r="R86" s="157"/>
      <c r="S86" s="157"/>
      <c r="T86" s="157"/>
      <c r="U86" s="238"/>
      <c r="V86" s="239"/>
      <c r="W86" s="239"/>
      <c r="X86" s="239"/>
      <c r="Y86" s="239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238"/>
      <c r="AK86" s="239"/>
      <c r="AL86" s="239"/>
      <c r="AM86" s="239"/>
      <c r="AN86" s="239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238"/>
      <c r="AZ86" s="239"/>
      <c r="BA86" s="239"/>
      <c r="BB86" s="239"/>
      <c r="BC86" s="239"/>
      <c r="BD86" s="157"/>
      <c r="BE86" s="157"/>
      <c r="BF86" s="157"/>
      <c r="BG86" s="157"/>
      <c r="BH86" s="157"/>
      <c r="BI86" s="157"/>
      <c r="BJ86" s="157"/>
    </row>
    <row r="87">
      <c r="A87" s="157"/>
      <c r="B87" s="157"/>
      <c r="C87" s="157"/>
      <c r="D87" s="157"/>
      <c r="E87" s="157"/>
      <c r="F87" s="238"/>
      <c r="G87" s="239"/>
      <c r="H87" s="239"/>
      <c r="I87" s="239"/>
      <c r="J87" s="239"/>
      <c r="K87" s="132"/>
      <c r="L87" s="131"/>
      <c r="M87" s="157"/>
      <c r="N87" s="157"/>
      <c r="O87" s="157"/>
      <c r="P87" s="157"/>
      <c r="Q87" s="157"/>
      <c r="R87" s="157"/>
      <c r="S87" s="157"/>
      <c r="T87" s="157"/>
      <c r="U87" s="238"/>
      <c r="V87" s="239"/>
      <c r="W87" s="239"/>
      <c r="X87" s="239"/>
      <c r="Y87" s="239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238"/>
      <c r="AK87" s="239"/>
      <c r="AL87" s="239"/>
      <c r="AM87" s="239"/>
      <c r="AN87" s="239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238"/>
      <c r="AZ87" s="239"/>
      <c r="BA87" s="239"/>
      <c r="BB87" s="239"/>
      <c r="BC87" s="239"/>
      <c r="BD87" s="157"/>
      <c r="BE87" s="157"/>
      <c r="BF87" s="157"/>
      <c r="BG87" s="157"/>
      <c r="BH87" s="157"/>
      <c r="BI87" s="157"/>
      <c r="BJ87" s="157"/>
    </row>
    <row r="88">
      <c r="A88" s="157"/>
      <c r="B88" s="157"/>
      <c r="C88" s="157"/>
      <c r="D88" s="157"/>
      <c r="E88" s="157"/>
      <c r="F88" s="238"/>
      <c r="G88" s="239"/>
      <c r="H88" s="239"/>
      <c r="I88" s="239"/>
      <c r="J88" s="239"/>
      <c r="K88" s="132"/>
      <c r="L88" s="131"/>
      <c r="M88" s="157"/>
      <c r="N88" s="157"/>
      <c r="O88" s="157"/>
      <c r="P88" s="157"/>
      <c r="Q88" s="157"/>
      <c r="R88" s="157"/>
      <c r="S88" s="157"/>
      <c r="T88" s="157"/>
      <c r="U88" s="238"/>
      <c r="V88" s="239"/>
      <c r="W88" s="239"/>
      <c r="X88" s="239"/>
      <c r="Y88" s="239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238"/>
      <c r="AK88" s="239"/>
      <c r="AL88" s="239"/>
      <c r="AM88" s="239"/>
      <c r="AN88" s="239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238"/>
      <c r="AZ88" s="239"/>
      <c r="BA88" s="239"/>
      <c r="BB88" s="239"/>
      <c r="BC88" s="239"/>
      <c r="BD88" s="157"/>
      <c r="BE88" s="157"/>
      <c r="BF88" s="157"/>
      <c r="BG88" s="157"/>
      <c r="BH88" s="157"/>
      <c r="BI88" s="157"/>
      <c r="BJ88" s="157"/>
    </row>
    <row r="89">
      <c r="A89" s="157"/>
      <c r="B89" s="157"/>
      <c r="C89" s="157"/>
      <c r="D89" s="157"/>
      <c r="E89" s="157"/>
      <c r="F89" s="238"/>
      <c r="G89" s="239"/>
      <c r="H89" s="239"/>
      <c r="I89" s="239"/>
      <c r="J89" s="239"/>
      <c r="K89" s="132"/>
      <c r="L89" s="131"/>
      <c r="M89" s="157"/>
      <c r="N89" s="157"/>
      <c r="O89" s="157"/>
      <c r="P89" s="157"/>
      <c r="Q89" s="157"/>
      <c r="R89" s="157"/>
      <c r="S89" s="157"/>
      <c r="T89" s="157"/>
      <c r="U89" s="238"/>
      <c r="V89" s="239"/>
      <c r="W89" s="239"/>
      <c r="X89" s="239"/>
      <c r="Y89" s="239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238"/>
      <c r="AK89" s="239"/>
      <c r="AL89" s="239"/>
      <c r="AM89" s="239"/>
      <c r="AN89" s="239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238"/>
      <c r="AZ89" s="239"/>
      <c r="BA89" s="239"/>
      <c r="BB89" s="239"/>
      <c r="BC89" s="239"/>
      <c r="BD89" s="157"/>
      <c r="BE89" s="157"/>
      <c r="BF89" s="157"/>
      <c r="BG89" s="157"/>
      <c r="BH89" s="157"/>
      <c r="BI89" s="157"/>
      <c r="BJ89" s="157"/>
    </row>
    <row r="90">
      <c r="A90" s="157"/>
      <c r="B90" s="157"/>
      <c r="C90" s="157"/>
      <c r="D90" s="157"/>
      <c r="E90" s="157"/>
      <c r="F90" s="238"/>
      <c r="G90" s="239"/>
      <c r="H90" s="239"/>
      <c r="I90" s="239"/>
      <c r="J90" s="239"/>
      <c r="K90" s="132"/>
      <c r="L90" s="131"/>
      <c r="M90" s="157"/>
      <c r="N90" s="157"/>
      <c r="O90" s="157"/>
      <c r="P90" s="157"/>
      <c r="Q90" s="157"/>
      <c r="R90" s="157"/>
      <c r="S90" s="157"/>
      <c r="T90" s="157"/>
      <c r="U90" s="238"/>
      <c r="V90" s="239"/>
      <c r="W90" s="239"/>
      <c r="X90" s="239"/>
      <c r="Y90" s="239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238"/>
      <c r="AK90" s="239"/>
      <c r="AL90" s="239"/>
      <c r="AM90" s="239"/>
      <c r="AN90" s="239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238"/>
      <c r="AZ90" s="239"/>
      <c r="BA90" s="239"/>
      <c r="BB90" s="239"/>
      <c r="BC90" s="239"/>
      <c r="BD90" s="157"/>
      <c r="BE90" s="157"/>
      <c r="BF90" s="157"/>
      <c r="BG90" s="157"/>
      <c r="BH90" s="157"/>
      <c r="BI90" s="157"/>
      <c r="BJ90" s="157"/>
    </row>
    <row r="91">
      <c r="A91" s="157"/>
      <c r="B91" s="157"/>
      <c r="C91" s="157"/>
      <c r="D91" s="157"/>
      <c r="E91" s="157"/>
      <c r="F91" s="238"/>
      <c r="G91" s="239"/>
      <c r="H91" s="239"/>
      <c r="I91" s="239"/>
      <c r="J91" s="239"/>
      <c r="K91" s="132"/>
      <c r="L91" s="131"/>
      <c r="M91" s="157"/>
      <c r="N91" s="157"/>
      <c r="O91" s="157"/>
      <c r="P91" s="157"/>
      <c r="Q91" s="157"/>
      <c r="R91" s="157"/>
      <c r="S91" s="157"/>
      <c r="T91" s="157"/>
      <c r="U91" s="238"/>
      <c r="V91" s="239"/>
      <c r="W91" s="239"/>
      <c r="X91" s="239"/>
      <c r="Y91" s="239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238"/>
      <c r="AK91" s="239"/>
      <c r="AL91" s="239"/>
      <c r="AM91" s="239"/>
      <c r="AN91" s="239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238"/>
      <c r="AZ91" s="239"/>
      <c r="BA91" s="239"/>
      <c r="BB91" s="239"/>
      <c r="BC91" s="239"/>
      <c r="BD91" s="157"/>
      <c r="BE91" s="157"/>
      <c r="BF91" s="157"/>
      <c r="BG91" s="157"/>
      <c r="BH91" s="157"/>
      <c r="BI91" s="157"/>
      <c r="BJ91" s="157"/>
    </row>
    <row r="92">
      <c r="A92" s="157"/>
      <c r="B92" s="157"/>
      <c r="C92" s="157"/>
      <c r="D92" s="157"/>
      <c r="E92" s="157"/>
      <c r="F92" s="238"/>
      <c r="G92" s="239"/>
      <c r="H92" s="239"/>
      <c r="I92" s="239"/>
      <c r="J92" s="239"/>
      <c r="K92" s="132"/>
      <c r="L92" s="131"/>
      <c r="M92" s="157"/>
      <c r="N92" s="157"/>
      <c r="O92" s="157"/>
      <c r="P92" s="157"/>
      <c r="Q92" s="157"/>
      <c r="R92" s="157"/>
      <c r="S92" s="157"/>
      <c r="T92" s="157"/>
      <c r="U92" s="238"/>
      <c r="V92" s="239"/>
      <c r="W92" s="239"/>
      <c r="X92" s="239"/>
      <c r="Y92" s="239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238"/>
      <c r="AK92" s="239"/>
      <c r="AL92" s="239"/>
      <c r="AM92" s="239"/>
      <c r="AN92" s="239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238"/>
      <c r="AZ92" s="239"/>
      <c r="BA92" s="239"/>
      <c r="BB92" s="239"/>
      <c r="BC92" s="239"/>
      <c r="BD92" s="157"/>
      <c r="BE92" s="157"/>
      <c r="BF92" s="157"/>
      <c r="BG92" s="157"/>
      <c r="BH92" s="157"/>
      <c r="BI92" s="157"/>
      <c r="BJ92" s="157"/>
    </row>
    <row r="93">
      <c r="A93" s="157"/>
      <c r="B93" s="157"/>
      <c r="C93" s="157"/>
      <c r="D93" s="157"/>
      <c r="E93" s="157"/>
      <c r="F93" s="238"/>
      <c r="G93" s="239"/>
      <c r="H93" s="239"/>
      <c r="I93" s="239"/>
      <c r="J93" s="239"/>
      <c r="K93" s="132"/>
      <c r="L93" s="131"/>
      <c r="M93" s="157"/>
      <c r="N93" s="157"/>
      <c r="O93" s="157"/>
      <c r="P93" s="157"/>
      <c r="Q93" s="157"/>
      <c r="R93" s="157"/>
      <c r="S93" s="157"/>
      <c r="T93" s="157"/>
      <c r="U93" s="238"/>
      <c r="V93" s="239"/>
      <c r="W93" s="239"/>
      <c r="X93" s="239"/>
      <c r="Y93" s="239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238"/>
      <c r="AK93" s="239"/>
      <c r="AL93" s="239"/>
      <c r="AM93" s="239"/>
      <c r="AN93" s="239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238"/>
      <c r="AZ93" s="239"/>
      <c r="BA93" s="239"/>
      <c r="BB93" s="239"/>
      <c r="BC93" s="239"/>
      <c r="BD93" s="157"/>
      <c r="BE93" s="157"/>
      <c r="BF93" s="157"/>
      <c r="BG93" s="157"/>
      <c r="BH93" s="157"/>
      <c r="BI93" s="157"/>
      <c r="BJ93" s="157"/>
    </row>
    <row r="94">
      <c r="A94" s="157"/>
      <c r="B94" s="157"/>
      <c r="C94" s="157"/>
      <c r="D94" s="157"/>
      <c r="E94" s="157"/>
      <c r="F94" s="238"/>
      <c r="G94" s="239"/>
      <c r="H94" s="239"/>
      <c r="I94" s="239"/>
      <c r="J94" s="239"/>
      <c r="K94" s="132"/>
      <c r="L94" s="131"/>
      <c r="M94" s="157"/>
      <c r="N94" s="157"/>
      <c r="O94" s="157"/>
      <c r="P94" s="157"/>
      <c r="Q94" s="157"/>
      <c r="R94" s="157"/>
      <c r="S94" s="157"/>
      <c r="T94" s="157"/>
      <c r="U94" s="238"/>
      <c r="V94" s="239"/>
      <c r="W94" s="239"/>
      <c r="X94" s="239"/>
      <c r="Y94" s="239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238"/>
      <c r="AK94" s="239"/>
      <c r="AL94" s="239"/>
      <c r="AM94" s="239"/>
      <c r="AN94" s="239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238"/>
      <c r="AZ94" s="239"/>
      <c r="BA94" s="239"/>
      <c r="BB94" s="239"/>
      <c r="BC94" s="239"/>
      <c r="BD94" s="157"/>
      <c r="BE94" s="157"/>
      <c r="BF94" s="157"/>
      <c r="BG94" s="157"/>
      <c r="BH94" s="157"/>
      <c r="BI94" s="157"/>
      <c r="BJ94" s="157"/>
    </row>
    <row r="95">
      <c r="A95" s="157"/>
      <c r="B95" s="157"/>
      <c r="C95" s="157"/>
      <c r="D95" s="157"/>
      <c r="E95" s="157"/>
      <c r="F95" s="238"/>
      <c r="G95" s="239"/>
      <c r="H95" s="239"/>
      <c r="I95" s="239"/>
      <c r="J95" s="239"/>
      <c r="K95" s="132"/>
      <c r="L95" s="131"/>
      <c r="M95" s="157"/>
      <c r="N95" s="157"/>
      <c r="O95" s="157"/>
      <c r="P95" s="157"/>
      <c r="Q95" s="157"/>
      <c r="R95" s="157"/>
      <c r="S95" s="157"/>
      <c r="T95" s="157"/>
      <c r="U95" s="238"/>
      <c r="V95" s="239"/>
      <c r="W95" s="239"/>
      <c r="X95" s="239"/>
      <c r="Y95" s="239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238"/>
      <c r="AK95" s="239"/>
      <c r="AL95" s="239"/>
      <c r="AM95" s="239"/>
      <c r="AN95" s="239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238"/>
      <c r="AZ95" s="239"/>
      <c r="BA95" s="239"/>
      <c r="BB95" s="239"/>
      <c r="BC95" s="239"/>
      <c r="BD95" s="157"/>
      <c r="BE95" s="157"/>
      <c r="BF95" s="157"/>
      <c r="BG95" s="157"/>
      <c r="BH95" s="157"/>
      <c r="BI95" s="157"/>
      <c r="BJ95" s="157"/>
    </row>
    <row r="96">
      <c r="A96" s="157"/>
      <c r="B96" s="157"/>
      <c r="C96" s="157"/>
      <c r="D96" s="157"/>
      <c r="E96" s="157"/>
      <c r="F96" s="238"/>
      <c r="G96" s="239"/>
      <c r="H96" s="239"/>
      <c r="I96" s="239"/>
      <c r="J96" s="239"/>
      <c r="K96" s="132"/>
      <c r="L96" s="131"/>
      <c r="M96" s="157"/>
      <c r="N96" s="157"/>
      <c r="O96" s="157"/>
      <c r="P96" s="157"/>
      <c r="Q96" s="157"/>
      <c r="R96" s="157"/>
      <c r="S96" s="157"/>
      <c r="T96" s="157"/>
      <c r="U96" s="238"/>
      <c r="V96" s="239"/>
      <c r="W96" s="239"/>
      <c r="X96" s="239"/>
      <c r="Y96" s="239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238"/>
      <c r="AK96" s="239"/>
      <c r="AL96" s="239"/>
      <c r="AM96" s="239"/>
      <c r="AN96" s="239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238"/>
      <c r="AZ96" s="239"/>
      <c r="BA96" s="239"/>
      <c r="BB96" s="239"/>
      <c r="BC96" s="239"/>
      <c r="BD96" s="157"/>
      <c r="BE96" s="157"/>
      <c r="BF96" s="157"/>
      <c r="BG96" s="157"/>
      <c r="BH96" s="157"/>
      <c r="BI96" s="157"/>
      <c r="BJ96" s="157"/>
    </row>
    <row r="97">
      <c r="A97" s="157"/>
      <c r="B97" s="157"/>
      <c r="C97" s="157"/>
      <c r="D97" s="157"/>
      <c r="E97" s="157"/>
      <c r="F97" s="238"/>
      <c r="G97" s="239"/>
      <c r="H97" s="239"/>
      <c r="I97" s="239"/>
      <c r="J97" s="239"/>
      <c r="K97" s="132"/>
      <c r="L97" s="131"/>
      <c r="M97" s="157"/>
      <c r="N97" s="157"/>
      <c r="O97" s="157"/>
      <c r="P97" s="157"/>
      <c r="Q97" s="157"/>
      <c r="R97" s="157"/>
      <c r="S97" s="157"/>
      <c r="T97" s="157"/>
      <c r="U97" s="238"/>
      <c r="V97" s="239"/>
      <c r="W97" s="239"/>
      <c r="X97" s="239"/>
      <c r="Y97" s="239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238"/>
      <c r="AK97" s="239"/>
      <c r="AL97" s="239"/>
      <c r="AM97" s="239"/>
      <c r="AN97" s="239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238"/>
      <c r="AZ97" s="239"/>
      <c r="BA97" s="239"/>
      <c r="BB97" s="239"/>
      <c r="BC97" s="239"/>
      <c r="BD97" s="157"/>
      <c r="BE97" s="157"/>
      <c r="BF97" s="157"/>
      <c r="BG97" s="157"/>
      <c r="BH97" s="157"/>
      <c r="BI97" s="157"/>
      <c r="BJ97" s="157"/>
    </row>
    <row r="98">
      <c r="A98" s="157"/>
      <c r="B98" s="157"/>
      <c r="C98" s="157"/>
      <c r="D98" s="157"/>
      <c r="E98" s="157"/>
      <c r="F98" s="238"/>
      <c r="G98" s="239"/>
      <c r="H98" s="239"/>
      <c r="I98" s="239"/>
      <c r="J98" s="239"/>
      <c r="K98" s="132"/>
      <c r="L98" s="131"/>
      <c r="M98" s="157"/>
      <c r="N98" s="157"/>
      <c r="O98" s="157"/>
      <c r="P98" s="157"/>
      <c r="Q98" s="157"/>
      <c r="R98" s="157"/>
      <c r="S98" s="157"/>
      <c r="T98" s="157"/>
      <c r="U98" s="238"/>
      <c r="V98" s="239"/>
      <c r="W98" s="239"/>
      <c r="X98" s="239"/>
      <c r="Y98" s="239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238"/>
      <c r="AK98" s="239"/>
      <c r="AL98" s="239"/>
      <c r="AM98" s="239"/>
      <c r="AN98" s="239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238"/>
      <c r="AZ98" s="239"/>
      <c r="BA98" s="239"/>
      <c r="BB98" s="239"/>
      <c r="BC98" s="239"/>
      <c r="BD98" s="157"/>
      <c r="BE98" s="157"/>
      <c r="BF98" s="157"/>
      <c r="BG98" s="157"/>
      <c r="BH98" s="157"/>
      <c r="BI98" s="157"/>
      <c r="BJ98" s="157"/>
    </row>
    <row r="99">
      <c r="A99" s="157"/>
      <c r="B99" s="157"/>
      <c r="C99" s="157"/>
      <c r="D99" s="157"/>
      <c r="E99" s="157"/>
      <c r="F99" s="238"/>
      <c r="G99" s="239"/>
      <c r="H99" s="239"/>
      <c r="I99" s="239"/>
      <c r="J99" s="239"/>
      <c r="K99" s="132"/>
      <c r="L99" s="131"/>
      <c r="M99" s="157"/>
      <c r="N99" s="157"/>
      <c r="O99" s="157"/>
      <c r="P99" s="157"/>
      <c r="Q99" s="157"/>
      <c r="R99" s="157"/>
      <c r="S99" s="157"/>
      <c r="T99" s="157"/>
      <c r="U99" s="238"/>
      <c r="V99" s="239"/>
      <c r="W99" s="239"/>
      <c r="X99" s="239"/>
      <c r="Y99" s="239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238"/>
      <c r="AK99" s="239"/>
      <c r="AL99" s="239"/>
      <c r="AM99" s="239"/>
      <c r="AN99" s="239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238"/>
      <c r="AZ99" s="239"/>
      <c r="BA99" s="239"/>
      <c r="BB99" s="239"/>
      <c r="BC99" s="239"/>
      <c r="BD99" s="157"/>
      <c r="BE99" s="157"/>
      <c r="BF99" s="157"/>
      <c r="BG99" s="157"/>
      <c r="BH99" s="157"/>
      <c r="BI99" s="157"/>
      <c r="BJ99" s="157"/>
    </row>
    <row r="100">
      <c r="A100" s="157"/>
      <c r="B100" s="157"/>
      <c r="C100" s="157"/>
      <c r="D100" s="157"/>
      <c r="E100" s="157"/>
      <c r="F100" s="238"/>
      <c r="G100" s="239"/>
      <c r="H100" s="239"/>
      <c r="I100" s="239"/>
      <c r="J100" s="239"/>
      <c r="K100" s="132"/>
      <c r="L100" s="131"/>
      <c r="M100" s="157"/>
      <c r="N100" s="157"/>
      <c r="O100" s="157"/>
      <c r="P100" s="157"/>
      <c r="Q100" s="157"/>
      <c r="R100" s="157"/>
      <c r="S100" s="157"/>
      <c r="T100" s="157"/>
      <c r="U100" s="238"/>
      <c r="V100" s="239"/>
      <c r="W100" s="239"/>
      <c r="X100" s="239"/>
      <c r="Y100" s="239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238"/>
      <c r="AK100" s="239"/>
      <c r="AL100" s="239"/>
      <c r="AM100" s="239"/>
      <c r="AN100" s="239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238"/>
      <c r="AZ100" s="239"/>
      <c r="BA100" s="239"/>
      <c r="BB100" s="239"/>
      <c r="BC100" s="239"/>
      <c r="BD100" s="157"/>
      <c r="BE100" s="157"/>
      <c r="BF100" s="157"/>
      <c r="BG100" s="157"/>
      <c r="BH100" s="157"/>
      <c r="BI100" s="157"/>
      <c r="BJ100" s="157"/>
    </row>
    <row r="101">
      <c r="A101" s="157"/>
      <c r="B101" s="157"/>
      <c r="C101" s="157"/>
      <c r="D101" s="157"/>
      <c r="E101" s="157"/>
      <c r="F101" s="238"/>
      <c r="G101" s="239"/>
      <c r="H101" s="239"/>
      <c r="I101" s="239"/>
      <c r="J101" s="239"/>
      <c r="K101" s="132"/>
      <c r="L101" s="131"/>
      <c r="M101" s="157"/>
      <c r="N101" s="157"/>
      <c r="O101" s="157"/>
      <c r="P101" s="157"/>
      <c r="Q101" s="157"/>
      <c r="R101" s="157"/>
      <c r="S101" s="157"/>
      <c r="T101" s="157"/>
      <c r="U101" s="238"/>
      <c r="V101" s="239"/>
      <c r="W101" s="239"/>
      <c r="X101" s="239"/>
      <c r="Y101" s="239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238"/>
      <c r="AK101" s="239"/>
      <c r="AL101" s="239"/>
      <c r="AM101" s="239"/>
      <c r="AN101" s="239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238"/>
      <c r="AZ101" s="239"/>
      <c r="BA101" s="239"/>
      <c r="BB101" s="239"/>
      <c r="BC101" s="239"/>
      <c r="BD101" s="157"/>
      <c r="BE101" s="157"/>
      <c r="BF101" s="157"/>
      <c r="BG101" s="157"/>
      <c r="BH101" s="157"/>
      <c r="BI101" s="157"/>
      <c r="BJ101" s="157"/>
    </row>
    <row r="102">
      <c r="A102" s="157"/>
      <c r="B102" s="157"/>
      <c r="C102" s="157"/>
      <c r="D102" s="157"/>
      <c r="E102" s="157"/>
      <c r="F102" s="238"/>
      <c r="G102" s="239"/>
      <c r="H102" s="239"/>
      <c r="I102" s="239"/>
      <c r="J102" s="239"/>
      <c r="K102" s="132"/>
      <c r="L102" s="131"/>
      <c r="M102" s="157"/>
      <c r="N102" s="157"/>
      <c r="O102" s="157"/>
      <c r="P102" s="157"/>
      <c r="Q102" s="157"/>
      <c r="R102" s="157"/>
      <c r="S102" s="157"/>
      <c r="T102" s="157"/>
      <c r="U102" s="238"/>
      <c r="V102" s="239"/>
      <c r="W102" s="239"/>
      <c r="X102" s="239"/>
      <c r="Y102" s="239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238"/>
      <c r="AK102" s="239"/>
      <c r="AL102" s="239"/>
      <c r="AM102" s="239"/>
      <c r="AN102" s="239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238"/>
      <c r="AZ102" s="239"/>
      <c r="BA102" s="239"/>
      <c r="BB102" s="239"/>
      <c r="BC102" s="239"/>
      <c r="BD102" s="157"/>
      <c r="BE102" s="157"/>
      <c r="BF102" s="157"/>
      <c r="BG102" s="157"/>
      <c r="BH102" s="157"/>
      <c r="BI102" s="157"/>
      <c r="BJ102" s="157"/>
    </row>
    <row r="103">
      <c r="A103" s="157"/>
      <c r="B103" s="157"/>
      <c r="C103" s="157"/>
      <c r="D103" s="157"/>
      <c r="E103" s="157"/>
      <c r="F103" s="238"/>
      <c r="G103" s="239"/>
      <c r="H103" s="239"/>
      <c r="I103" s="239"/>
      <c r="J103" s="239"/>
      <c r="K103" s="132"/>
      <c r="L103" s="131"/>
      <c r="M103" s="157"/>
      <c r="N103" s="157"/>
      <c r="O103" s="157"/>
      <c r="P103" s="157"/>
      <c r="Q103" s="157"/>
      <c r="R103" s="157"/>
      <c r="S103" s="157"/>
      <c r="T103" s="157"/>
      <c r="U103" s="238"/>
      <c r="V103" s="239"/>
      <c r="W103" s="239"/>
      <c r="X103" s="239"/>
      <c r="Y103" s="239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238"/>
      <c r="AK103" s="239"/>
      <c r="AL103" s="239"/>
      <c r="AM103" s="239"/>
      <c r="AN103" s="239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238"/>
      <c r="AZ103" s="239"/>
      <c r="BA103" s="239"/>
      <c r="BB103" s="239"/>
      <c r="BC103" s="239"/>
      <c r="BD103" s="157"/>
      <c r="BE103" s="157"/>
      <c r="BF103" s="157"/>
      <c r="BG103" s="157"/>
      <c r="BH103" s="157"/>
      <c r="BI103" s="157"/>
      <c r="BJ103" s="157"/>
    </row>
    <row r="104">
      <c r="A104" s="157"/>
      <c r="B104" s="157"/>
      <c r="C104" s="157"/>
      <c r="D104" s="157"/>
      <c r="E104" s="157"/>
      <c r="F104" s="238"/>
      <c r="G104" s="239"/>
      <c r="H104" s="239"/>
      <c r="I104" s="239"/>
      <c r="J104" s="239"/>
      <c r="K104" s="132"/>
      <c r="L104" s="131"/>
      <c r="M104" s="157"/>
      <c r="N104" s="157"/>
      <c r="O104" s="157"/>
      <c r="P104" s="157"/>
      <c r="Q104" s="157"/>
      <c r="R104" s="157"/>
      <c r="S104" s="157"/>
      <c r="T104" s="157"/>
      <c r="U104" s="238"/>
      <c r="V104" s="239"/>
      <c r="W104" s="239"/>
      <c r="X104" s="239"/>
      <c r="Y104" s="239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238"/>
      <c r="AK104" s="239"/>
      <c r="AL104" s="239"/>
      <c r="AM104" s="239"/>
      <c r="AN104" s="239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238"/>
      <c r="AZ104" s="239"/>
      <c r="BA104" s="239"/>
      <c r="BB104" s="239"/>
      <c r="BC104" s="239"/>
      <c r="BD104" s="157"/>
      <c r="BE104" s="157"/>
      <c r="BF104" s="157"/>
      <c r="BG104" s="157"/>
      <c r="BH104" s="157"/>
      <c r="BI104" s="157"/>
      <c r="BJ104" s="157"/>
    </row>
    <row r="105">
      <c r="A105" s="157"/>
      <c r="B105" s="157"/>
      <c r="C105" s="157"/>
      <c r="D105" s="157"/>
      <c r="E105" s="157"/>
      <c r="F105" s="238"/>
      <c r="G105" s="239"/>
      <c r="H105" s="239"/>
      <c r="I105" s="239"/>
      <c r="J105" s="239"/>
      <c r="K105" s="132"/>
      <c r="L105" s="131"/>
      <c r="M105" s="157"/>
      <c r="N105" s="157"/>
      <c r="O105" s="157"/>
      <c r="P105" s="157"/>
      <c r="Q105" s="157"/>
      <c r="R105" s="157"/>
      <c r="S105" s="157"/>
      <c r="T105" s="157"/>
      <c r="U105" s="238"/>
      <c r="V105" s="239"/>
      <c r="W105" s="239"/>
      <c r="X105" s="239"/>
      <c r="Y105" s="239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238"/>
      <c r="AK105" s="239"/>
      <c r="AL105" s="239"/>
      <c r="AM105" s="239"/>
      <c r="AN105" s="239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238"/>
      <c r="AZ105" s="239"/>
      <c r="BA105" s="239"/>
      <c r="BB105" s="239"/>
      <c r="BC105" s="239"/>
      <c r="BD105" s="157"/>
      <c r="BE105" s="157"/>
      <c r="BF105" s="157"/>
      <c r="BG105" s="157"/>
      <c r="BH105" s="157"/>
      <c r="BI105" s="157"/>
      <c r="BJ105" s="157"/>
    </row>
    <row r="106">
      <c r="A106" s="157"/>
      <c r="B106" s="157"/>
      <c r="C106" s="157"/>
      <c r="D106" s="157"/>
      <c r="E106" s="157"/>
      <c r="F106" s="238"/>
      <c r="G106" s="239"/>
      <c r="H106" s="239"/>
      <c r="I106" s="239"/>
      <c r="J106" s="239"/>
      <c r="K106" s="132"/>
      <c r="L106" s="131"/>
      <c r="M106" s="157"/>
      <c r="N106" s="157"/>
      <c r="O106" s="157"/>
      <c r="P106" s="157"/>
      <c r="Q106" s="157"/>
      <c r="R106" s="157"/>
      <c r="S106" s="157"/>
      <c r="T106" s="157"/>
      <c r="U106" s="238"/>
      <c r="V106" s="239"/>
      <c r="W106" s="239"/>
      <c r="X106" s="239"/>
      <c r="Y106" s="239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238"/>
      <c r="AK106" s="239"/>
      <c r="AL106" s="239"/>
      <c r="AM106" s="239"/>
      <c r="AN106" s="239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238"/>
      <c r="AZ106" s="239"/>
      <c r="BA106" s="239"/>
      <c r="BB106" s="239"/>
      <c r="BC106" s="239"/>
      <c r="BD106" s="157"/>
      <c r="BE106" s="157"/>
      <c r="BF106" s="157"/>
      <c r="BG106" s="157"/>
      <c r="BH106" s="157"/>
      <c r="BI106" s="157"/>
      <c r="BJ106" s="157"/>
    </row>
    <row r="107">
      <c r="A107" s="157"/>
      <c r="B107" s="157"/>
      <c r="C107" s="157"/>
      <c r="D107" s="157"/>
      <c r="E107" s="157"/>
      <c r="F107" s="238"/>
      <c r="G107" s="239"/>
      <c r="H107" s="239"/>
      <c r="I107" s="239"/>
      <c r="J107" s="239"/>
      <c r="K107" s="132"/>
      <c r="L107" s="131"/>
      <c r="M107" s="157"/>
      <c r="N107" s="157"/>
      <c r="O107" s="157"/>
      <c r="P107" s="157"/>
      <c r="Q107" s="157"/>
      <c r="R107" s="157"/>
      <c r="S107" s="157"/>
      <c r="T107" s="157"/>
      <c r="U107" s="238"/>
      <c r="V107" s="239"/>
      <c r="W107" s="239"/>
      <c r="X107" s="239"/>
      <c r="Y107" s="239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238"/>
      <c r="AK107" s="239"/>
      <c r="AL107" s="239"/>
      <c r="AM107" s="239"/>
      <c r="AN107" s="239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238"/>
      <c r="AZ107" s="239"/>
      <c r="BA107" s="239"/>
      <c r="BB107" s="239"/>
      <c r="BC107" s="239"/>
      <c r="BD107" s="157"/>
      <c r="BE107" s="157"/>
      <c r="BF107" s="157"/>
      <c r="BG107" s="157"/>
      <c r="BH107" s="157"/>
      <c r="BI107" s="157"/>
      <c r="BJ107" s="157"/>
    </row>
    <row r="108">
      <c r="A108" s="157"/>
      <c r="B108" s="157"/>
      <c r="C108" s="157"/>
      <c r="D108" s="157"/>
      <c r="E108" s="157"/>
      <c r="F108" s="238"/>
      <c r="G108" s="239"/>
      <c r="H108" s="239"/>
      <c r="I108" s="239"/>
      <c r="J108" s="239"/>
      <c r="K108" s="132"/>
      <c r="L108" s="131"/>
      <c r="M108" s="157"/>
      <c r="N108" s="157"/>
      <c r="O108" s="157"/>
      <c r="P108" s="157"/>
      <c r="Q108" s="157"/>
      <c r="R108" s="157"/>
      <c r="S108" s="157"/>
      <c r="T108" s="157"/>
      <c r="U108" s="238"/>
      <c r="V108" s="239"/>
      <c r="W108" s="239"/>
      <c r="X108" s="239"/>
      <c r="Y108" s="239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238"/>
      <c r="AK108" s="239"/>
      <c r="AL108" s="239"/>
      <c r="AM108" s="239"/>
      <c r="AN108" s="239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238"/>
      <c r="AZ108" s="239"/>
      <c r="BA108" s="239"/>
      <c r="BB108" s="239"/>
      <c r="BC108" s="239"/>
      <c r="BD108" s="157"/>
      <c r="BE108" s="157"/>
      <c r="BF108" s="157"/>
      <c r="BG108" s="157"/>
      <c r="BH108" s="157"/>
      <c r="BI108" s="157"/>
      <c r="BJ108" s="157"/>
    </row>
    <row r="109">
      <c r="A109" s="157"/>
      <c r="B109" s="157"/>
      <c r="C109" s="157"/>
      <c r="D109" s="157"/>
      <c r="E109" s="157"/>
      <c r="F109" s="238"/>
      <c r="G109" s="239"/>
      <c r="H109" s="239"/>
      <c r="I109" s="239"/>
      <c r="J109" s="239"/>
      <c r="K109" s="132"/>
      <c r="L109" s="131"/>
      <c r="M109" s="157"/>
      <c r="N109" s="157"/>
      <c r="O109" s="157"/>
      <c r="P109" s="157"/>
      <c r="Q109" s="157"/>
      <c r="R109" s="157"/>
      <c r="S109" s="157"/>
      <c r="T109" s="157"/>
      <c r="U109" s="238"/>
      <c r="V109" s="239"/>
      <c r="W109" s="239"/>
      <c r="X109" s="239"/>
      <c r="Y109" s="239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238"/>
      <c r="AK109" s="239"/>
      <c r="AL109" s="239"/>
      <c r="AM109" s="239"/>
      <c r="AN109" s="239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238"/>
      <c r="AZ109" s="239"/>
      <c r="BA109" s="239"/>
      <c r="BB109" s="239"/>
      <c r="BC109" s="239"/>
      <c r="BD109" s="157"/>
      <c r="BE109" s="157"/>
      <c r="BF109" s="157"/>
      <c r="BG109" s="157"/>
      <c r="BH109" s="157"/>
      <c r="BI109" s="157"/>
      <c r="BJ109" s="157"/>
    </row>
    <row r="110">
      <c r="A110" s="157"/>
      <c r="B110" s="157"/>
      <c r="C110" s="157"/>
      <c r="D110" s="157"/>
      <c r="E110" s="157"/>
      <c r="F110" s="238"/>
      <c r="G110" s="239"/>
      <c r="H110" s="239"/>
      <c r="I110" s="239"/>
      <c r="J110" s="239"/>
      <c r="K110" s="132"/>
      <c r="L110" s="131"/>
      <c r="M110" s="157"/>
      <c r="N110" s="157"/>
      <c r="O110" s="157"/>
      <c r="P110" s="157"/>
      <c r="Q110" s="157"/>
      <c r="R110" s="157"/>
      <c r="S110" s="157"/>
      <c r="T110" s="157"/>
      <c r="U110" s="238"/>
      <c r="V110" s="239"/>
      <c r="W110" s="239"/>
      <c r="X110" s="239"/>
      <c r="Y110" s="239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238"/>
      <c r="AK110" s="239"/>
      <c r="AL110" s="239"/>
      <c r="AM110" s="239"/>
      <c r="AN110" s="239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238"/>
      <c r="AZ110" s="239"/>
      <c r="BA110" s="239"/>
      <c r="BB110" s="239"/>
      <c r="BC110" s="239"/>
      <c r="BD110" s="157"/>
      <c r="BE110" s="157"/>
      <c r="BF110" s="157"/>
      <c r="BG110" s="157"/>
      <c r="BH110" s="157"/>
      <c r="BI110" s="157"/>
      <c r="BJ110" s="157"/>
    </row>
    <row r="111">
      <c r="A111" s="157"/>
      <c r="B111" s="157"/>
      <c r="C111" s="157"/>
      <c r="D111" s="157"/>
      <c r="E111" s="157"/>
      <c r="F111" s="238"/>
      <c r="G111" s="239"/>
      <c r="H111" s="239"/>
      <c r="I111" s="239"/>
      <c r="J111" s="239"/>
      <c r="K111" s="132"/>
      <c r="L111" s="131"/>
      <c r="M111" s="157"/>
      <c r="N111" s="157"/>
      <c r="O111" s="157"/>
      <c r="P111" s="157"/>
      <c r="Q111" s="157"/>
      <c r="R111" s="157"/>
      <c r="S111" s="157"/>
      <c r="T111" s="157"/>
      <c r="U111" s="238"/>
      <c r="V111" s="239"/>
      <c r="W111" s="239"/>
      <c r="X111" s="239"/>
      <c r="Y111" s="239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238"/>
      <c r="AK111" s="239"/>
      <c r="AL111" s="239"/>
      <c r="AM111" s="239"/>
      <c r="AN111" s="239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238"/>
      <c r="AZ111" s="239"/>
      <c r="BA111" s="239"/>
      <c r="BB111" s="239"/>
      <c r="BC111" s="239"/>
      <c r="BD111" s="157"/>
      <c r="BE111" s="157"/>
      <c r="BF111" s="157"/>
      <c r="BG111" s="157"/>
      <c r="BH111" s="157"/>
      <c r="BI111" s="157"/>
      <c r="BJ111" s="157"/>
    </row>
    <row r="112">
      <c r="A112" s="157"/>
      <c r="B112" s="157"/>
      <c r="C112" s="157"/>
      <c r="D112" s="157"/>
      <c r="E112" s="157"/>
      <c r="F112" s="238"/>
      <c r="G112" s="239"/>
      <c r="H112" s="239"/>
      <c r="I112" s="239"/>
      <c r="J112" s="239"/>
      <c r="K112" s="132"/>
      <c r="L112" s="131"/>
      <c r="M112" s="157"/>
      <c r="N112" s="157"/>
      <c r="O112" s="157"/>
      <c r="P112" s="157"/>
      <c r="Q112" s="157"/>
      <c r="R112" s="157"/>
      <c r="S112" s="157"/>
      <c r="T112" s="157"/>
      <c r="U112" s="238"/>
      <c r="V112" s="239"/>
      <c r="W112" s="239"/>
      <c r="X112" s="239"/>
      <c r="Y112" s="239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238"/>
      <c r="AK112" s="239"/>
      <c r="AL112" s="239"/>
      <c r="AM112" s="239"/>
      <c r="AN112" s="239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238"/>
      <c r="AZ112" s="239"/>
      <c r="BA112" s="239"/>
      <c r="BB112" s="239"/>
      <c r="BC112" s="239"/>
      <c r="BD112" s="157"/>
      <c r="BE112" s="157"/>
      <c r="BF112" s="157"/>
      <c r="BG112" s="157"/>
      <c r="BH112" s="157"/>
      <c r="BI112" s="157"/>
      <c r="BJ112" s="157"/>
    </row>
    <row r="113">
      <c r="A113" s="157"/>
      <c r="B113" s="157"/>
      <c r="C113" s="157"/>
      <c r="D113" s="157"/>
      <c r="E113" s="157"/>
      <c r="F113" s="238"/>
      <c r="G113" s="239"/>
      <c r="H113" s="239"/>
      <c r="I113" s="239"/>
      <c r="J113" s="239"/>
      <c r="K113" s="132"/>
      <c r="L113" s="131"/>
      <c r="M113" s="157"/>
      <c r="N113" s="157"/>
      <c r="O113" s="157"/>
      <c r="P113" s="157"/>
      <c r="Q113" s="157"/>
      <c r="R113" s="157"/>
      <c r="S113" s="157"/>
      <c r="T113" s="157"/>
      <c r="U113" s="238"/>
      <c r="V113" s="239"/>
      <c r="W113" s="239"/>
      <c r="X113" s="239"/>
      <c r="Y113" s="239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238"/>
      <c r="AK113" s="239"/>
      <c r="AL113" s="239"/>
      <c r="AM113" s="239"/>
      <c r="AN113" s="239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238"/>
      <c r="AZ113" s="239"/>
      <c r="BA113" s="239"/>
      <c r="BB113" s="239"/>
      <c r="BC113" s="239"/>
      <c r="BD113" s="157"/>
      <c r="BE113" s="157"/>
      <c r="BF113" s="157"/>
      <c r="BG113" s="157"/>
      <c r="BH113" s="157"/>
      <c r="BI113" s="157"/>
      <c r="BJ113" s="157"/>
    </row>
    <row r="114">
      <c r="A114" s="157"/>
      <c r="B114" s="157"/>
      <c r="C114" s="157"/>
      <c r="D114" s="157"/>
      <c r="E114" s="157"/>
      <c r="F114" s="238"/>
      <c r="G114" s="239"/>
      <c r="H114" s="239"/>
      <c r="I114" s="239"/>
      <c r="J114" s="239"/>
      <c r="K114" s="132"/>
      <c r="L114" s="131"/>
      <c r="M114" s="157"/>
      <c r="N114" s="157"/>
      <c r="O114" s="157"/>
      <c r="P114" s="157"/>
      <c r="Q114" s="157"/>
      <c r="R114" s="157"/>
      <c r="S114" s="157"/>
      <c r="T114" s="157"/>
      <c r="U114" s="238"/>
      <c r="V114" s="239"/>
      <c r="W114" s="239"/>
      <c r="X114" s="239"/>
      <c r="Y114" s="239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238"/>
      <c r="AK114" s="239"/>
      <c r="AL114" s="239"/>
      <c r="AM114" s="239"/>
      <c r="AN114" s="239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238"/>
      <c r="AZ114" s="239"/>
      <c r="BA114" s="239"/>
      <c r="BB114" s="239"/>
      <c r="BC114" s="239"/>
      <c r="BD114" s="157"/>
      <c r="BE114" s="157"/>
      <c r="BF114" s="157"/>
      <c r="BG114" s="157"/>
      <c r="BH114" s="157"/>
      <c r="BI114" s="157"/>
      <c r="BJ114" s="157"/>
    </row>
    <row r="115">
      <c r="A115" s="157"/>
      <c r="B115" s="157"/>
      <c r="C115" s="157"/>
      <c r="D115" s="157"/>
      <c r="E115" s="157"/>
      <c r="F115" s="238"/>
      <c r="G115" s="239"/>
      <c r="H115" s="239"/>
      <c r="I115" s="239"/>
      <c r="J115" s="239"/>
      <c r="K115" s="132"/>
      <c r="L115" s="131"/>
      <c r="M115" s="157"/>
      <c r="N115" s="157"/>
      <c r="O115" s="157"/>
      <c r="P115" s="157"/>
      <c r="Q115" s="157"/>
      <c r="R115" s="157"/>
      <c r="S115" s="157"/>
      <c r="T115" s="157"/>
      <c r="U115" s="238"/>
      <c r="V115" s="239"/>
      <c r="W115" s="239"/>
      <c r="X115" s="239"/>
      <c r="Y115" s="239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238"/>
      <c r="AK115" s="239"/>
      <c r="AL115" s="239"/>
      <c r="AM115" s="239"/>
      <c r="AN115" s="239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238"/>
      <c r="AZ115" s="239"/>
      <c r="BA115" s="239"/>
      <c r="BB115" s="239"/>
      <c r="BC115" s="239"/>
      <c r="BD115" s="157"/>
      <c r="BE115" s="157"/>
      <c r="BF115" s="157"/>
      <c r="BG115" s="157"/>
      <c r="BH115" s="157"/>
      <c r="BI115" s="157"/>
      <c r="BJ115" s="157"/>
    </row>
    <row r="116">
      <c r="A116" s="157"/>
      <c r="B116" s="157"/>
      <c r="C116" s="157"/>
      <c r="D116" s="157"/>
      <c r="E116" s="157"/>
      <c r="F116" s="238"/>
      <c r="G116" s="239"/>
      <c r="H116" s="239"/>
      <c r="I116" s="239"/>
      <c r="J116" s="239"/>
      <c r="K116" s="132"/>
      <c r="L116" s="131"/>
      <c r="M116" s="157"/>
      <c r="N116" s="157"/>
      <c r="O116" s="157"/>
      <c r="P116" s="157"/>
      <c r="Q116" s="157"/>
      <c r="R116" s="157"/>
      <c r="S116" s="157"/>
      <c r="T116" s="157"/>
      <c r="U116" s="238"/>
      <c r="V116" s="239"/>
      <c r="W116" s="239"/>
      <c r="X116" s="239"/>
      <c r="Y116" s="239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238"/>
      <c r="AK116" s="239"/>
      <c r="AL116" s="239"/>
      <c r="AM116" s="239"/>
      <c r="AN116" s="239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238"/>
      <c r="AZ116" s="239"/>
      <c r="BA116" s="239"/>
      <c r="BB116" s="239"/>
      <c r="BC116" s="239"/>
      <c r="BD116" s="157"/>
      <c r="BE116" s="157"/>
      <c r="BF116" s="157"/>
      <c r="BG116" s="157"/>
      <c r="BH116" s="157"/>
      <c r="BI116" s="157"/>
      <c r="BJ116" s="157"/>
    </row>
    <row r="117">
      <c r="A117" s="157"/>
      <c r="B117" s="157"/>
      <c r="C117" s="157"/>
      <c r="D117" s="157"/>
      <c r="E117" s="157"/>
      <c r="F117" s="238"/>
      <c r="G117" s="239"/>
      <c r="H117" s="239"/>
      <c r="I117" s="239"/>
      <c r="J117" s="239"/>
      <c r="K117" s="132"/>
      <c r="L117" s="131"/>
      <c r="M117" s="157"/>
      <c r="N117" s="157"/>
      <c r="O117" s="157"/>
      <c r="P117" s="157"/>
      <c r="Q117" s="157"/>
      <c r="R117" s="157"/>
      <c r="S117" s="157"/>
      <c r="T117" s="157"/>
      <c r="U117" s="238"/>
      <c r="V117" s="239"/>
      <c r="W117" s="239"/>
      <c r="X117" s="239"/>
      <c r="Y117" s="239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238"/>
      <c r="AK117" s="239"/>
      <c r="AL117" s="239"/>
      <c r="AM117" s="239"/>
      <c r="AN117" s="239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238"/>
      <c r="AZ117" s="239"/>
      <c r="BA117" s="239"/>
      <c r="BB117" s="239"/>
      <c r="BC117" s="239"/>
      <c r="BD117" s="157"/>
      <c r="BE117" s="157"/>
      <c r="BF117" s="157"/>
      <c r="BG117" s="157"/>
      <c r="BH117" s="157"/>
      <c r="BI117" s="157"/>
      <c r="BJ117" s="157"/>
    </row>
    <row r="118">
      <c r="A118" s="157"/>
      <c r="B118" s="157"/>
      <c r="C118" s="157"/>
      <c r="D118" s="157"/>
      <c r="E118" s="157"/>
      <c r="F118" s="238"/>
      <c r="G118" s="239"/>
      <c r="H118" s="239"/>
      <c r="I118" s="239"/>
      <c r="J118" s="239"/>
      <c r="K118" s="132"/>
      <c r="L118" s="131"/>
      <c r="M118" s="157"/>
      <c r="N118" s="157"/>
      <c r="O118" s="157"/>
      <c r="P118" s="157"/>
      <c r="Q118" s="157"/>
      <c r="R118" s="157"/>
      <c r="S118" s="157"/>
      <c r="T118" s="157"/>
      <c r="U118" s="238"/>
      <c r="V118" s="239"/>
      <c r="W118" s="239"/>
      <c r="X118" s="239"/>
      <c r="Y118" s="239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238"/>
      <c r="AK118" s="239"/>
      <c r="AL118" s="239"/>
      <c r="AM118" s="239"/>
      <c r="AN118" s="239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238"/>
      <c r="AZ118" s="239"/>
      <c r="BA118" s="239"/>
      <c r="BB118" s="239"/>
      <c r="BC118" s="239"/>
      <c r="BD118" s="157"/>
      <c r="BE118" s="157"/>
      <c r="BF118" s="157"/>
      <c r="BG118" s="157"/>
      <c r="BH118" s="157"/>
      <c r="BI118" s="157"/>
      <c r="BJ118" s="157"/>
    </row>
    <row r="119">
      <c r="A119" s="157"/>
      <c r="B119" s="157"/>
      <c r="C119" s="157"/>
      <c r="D119" s="157"/>
      <c r="E119" s="157"/>
      <c r="F119" s="238"/>
      <c r="G119" s="239"/>
      <c r="H119" s="239"/>
      <c r="I119" s="239"/>
      <c r="J119" s="239"/>
      <c r="K119" s="132"/>
      <c r="L119" s="131"/>
      <c r="M119" s="157"/>
      <c r="N119" s="157"/>
      <c r="O119" s="157"/>
      <c r="P119" s="157"/>
      <c r="Q119" s="157"/>
      <c r="R119" s="157"/>
      <c r="S119" s="157"/>
      <c r="T119" s="157"/>
      <c r="U119" s="238"/>
      <c r="V119" s="239"/>
      <c r="W119" s="239"/>
      <c r="X119" s="239"/>
      <c r="Y119" s="239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238"/>
      <c r="AK119" s="239"/>
      <c r="AL119" s="239"/>
      <c r="AM119" s="239"/>
      <c r="AN119" s="239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238"/>
      <c r="AZ119" s="239"/>
      <c r="BA119" s="239"/>
      <c r="BB119" s="239"/>
      <c r="BC119" s="239"/>
      <c r="BD119" s="157"/>
      <c r="BE119" s="157"/>
      <c r="BF119" s="157"/>
      <c r="BG119" s="157"/>
      <c r="BH119" s="157"/>
      <c r="BI119" s="157"/>
      <c r="BJ119" s="157"/>
    </row>
    <row r="120">
      <c r="A120" s="157"/>
      <c r="B120" s="157"/>
      <c r="C120" s="157"/>
      <c r="D120" s="157"/>
      <c r="E120" s="157"/>
      <c r="F120" s="238"/>
      <c r="G120" s="239"/>
      <c r="H120" s="239"/>
      <c r="I120" s="239"/>
      <c r="J120" s="239"/>
      <c r="K120" s="132"/>
      <c r="L120" s="131"/>
      <c r="M120" s="157"/>
      <c r="N120" s="157"/>
      <c r="O120" s="157"/>
      <c r="P120" s="157"/>
      <c r="Q120" s="157"/>
      <c r="R120" s="157"/>
      <c r="S120" s="157"/>
      <c r="T120" s="157"/>
      <c r="U120" s="238"/>
      <c r="V120" s="239"/>
      <c r="W120" s="239"/>
      <c r="X120" s="239"/>
      <c r="Y120" s="239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238"/>
      <c r="AK120" s="239"/>
      <c r="AL120" s="239"/>
      <c r="AM120" s="239"/>
      <c r="AN120" s="239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238"/>
      <c r="AZ120" s="239"/>
      <c r="BA120" s="239"/>
      <c r="BB120" s="239"/>
      <c r="BC120" s="239"/>
      <c r="BD120" s="157"/>
      <c r="BE120" s="157"/>
      <c r="BF120" s="157"/>
      <c r="BG120" s="157"/>
      <c r="BH120" s="157"/>
      <c r="BI120" s="157"/>
      <c r="BJ120" s="157"/>
    </row>
    <row r="121">
      <c r="A121" s="157"/>
      <c r="B121" s="157"/>
      <c r="C121" s="157"/>
      <c r="D121" s="157"/>
      <c r="E121" s="157"/>
      <c r="F121" s="238"/>
      <c r="G121" s="239"/>
      <c r="H121" s="239"/>
      <c r="I121" s="239"/>
      <c r="J121" s="239"/>
      <c r="K121" s="132"/>
      <c r="L121" s="131"/>
      <c r="M121" s="157"/>
      <c r="N121" s="157"/>
      <c r="O121" s="157"/>
      <c r="P121" s="157"/>
      <c r="Q121" s="157"/>
      <c r="R121" s="157"/>
      <c r="S121" s="157"/>
      <c r="T121" s="157"/>
      <c r="U121" s="238"/>
      <c r="V121" s="239"/>
      <c r="W121" s="239"/>
      <c r="X121" s="239"/>
      <c r="Y121" s="239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238"/>
      <c r="AK121" s="239"/>
      <c r="AL121" s="239"/>
      <c r="AM121" s="239"/>
      <c r="AN121" s="239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238"/>
      <c r="AZ121" s="239"/>
      <c r="BA121" s="239"/>
      <c r="BB121" s="239"/>
      <c r="BC121" s="239"/>
      <c r="BD121" s="157"/>
      <c r="BE121" s="157"/>
      <c r="BF121" s="157"/>
      <c r="BG121" s="157"/>
      <c r="BH121" s="157"/>
      <c r="BI121" s="157"/>
      <c r="BJ121" s="157"/>
    </row>
    <row r="122">
      <c r="A122" s="157"/>
      <c r="B122" s="157"/>
      <c r="C122" s="157"/>
      <c r="D122" s="157"/>
      <c r="E122" s="157"/>
      <c r="F122" s="238"/>
      <c r="G122" s="239"/>
      <c r="H122" s="239"/>
      <c r="I122" s="239"/>
      <c r="J122" s="239"/>
      <c r="K122" s="132"/>
      <c r="L122" s="131"/>
      <c r="M122" s="157"/>
      <c r="N122" s="157"/>
      <c r="O122" s="157"/>
      <c r="P122" s="157"/>
      <c r="Q122" s="157"/>
      <c r="R122" s="157"/>
      <c r="S122" s="157"/>
      <c r="T122" s="157"/>
      <c r="U122" s="238"/>
      <c r="V122" s="239"/>
      <c r="W122" s="239"/>
      <c r="X122" s="239"/>
      <c r="Y122" s="239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238"/>
      <c r="AK122" s="239"/>
      <c r="AL122" s="239"/>
      <c r="AM122" s="239"/>
      <c r="AN122" s="239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238"/>
      <c r="AZ122" s="239"/>
      <c r="BA122" s="239"/>
      <c r="BB122" s="239"/>
      <c r="BC122" s="239"/>
      <c r="BD122" s="157"/>
      <c r="BE122" s="157"/>
      <c r="BF122" s="157"/>
      <c r="BG122" s="157"/>
      <c r="BH122" s="157"/>
      <c r="BI122" s="157"/>
      <c r="BJ122" s="157"/>
    </row>
    <row r="123">
      <c r="A123" s="157"/>
      <c r="B123" s="157"/>
      <c r="C123" s="157"/>
      <c r="D123" s="157"/>
      <c r="E123" s="157"/>
      <c r="F123" s="238"/>
      <c r="G123" s="239"/>
      <c r="H123" s="239"/>
      <c r="I123" s="239"/>
      <c r="J123" s="239"/>
      <c r="K123" s="132"/>
      <c r="L123" s="131"/>
      <c r="M123" s="157"/>
      <c r="N123" s="157"/>
      <c r="O123" s="157"/>
      <c r="P123" s="157"/>
      <c r="Q123" s="157"/>
      <c r="R123" s="157"/>
      <c r="S123" s="157"/>
      <c r="T123" s="157"/>
      <c r="U123" s="238"/>
      <c r="V123" s="239"/>
      <c r="W123" s="239"/>
      <c r="X123" s="239"/>
      <c r="Y123" s="239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238"/>
      <c r="AK123" s="239"/>
      <c r="AL123" s="239"/>
      <c r="AM123" s="239"/>
      <c r="AN123" s="239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238"/>
      <c r="AZ123" s="239"/>
      <c r="BA123" s="239"/>
      <c r="BB123" s="239"/>
      <c r="BC123" s="239"/>
      <c r="BD123" s="157"/>
      <c r="BE123" s="157"/>
      <c r="BF123" s="157"/>
      <c r="BG123" s="157"/>
      <c r="BH123" s="157"/>
      <c r="BI123" s="157"/>
      <c r="BJ123" s="157"/>
    </row>
    <row r="124">
      <c r="A124" s="157"/>
      <c r="B124" s="157"/>
      <c r="C124" s="157"/>
      <c r="D124" s="157"/>
      <c r="E124" s="157"/>
      <c r="F124" s="238"/>
      <c r="G124" s="239"/>
      <c r="H124" s="239"/>
      <c r="I124" s="239"/>
      <c r="J124" s="239"/>
      <c r="K124" s="132"/>
      <c r="L124" s="131"/>
      <c r="M124" s="157"/>
      <c r="N124" s="157"/>
      <c r="O124" s="157"/>
      <c r="P124" s="157"/>
      <c r="Q124" s="157"/>
      <c r="R124" s="157"/>
      <c r="S124" s="157"/>
      <c r="T124" s="157"/>
      <c r="U124" s="238"/>
      <c r="V124" s="239"/>
      <c r="W124" s="239"/>
      <c r="X124" s="239"/>
      <c r="Y124" s="239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238"/>
      <c r="AK124" s="239"/>
      <c r="AL124" s="239"/>
      <c r="AM124" s="239"/>
      <c r="AN124" s="239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238"/>
      <c r="AZ124" s="239"/>
      <c r="BA124" s="239"/>
      <c r="BB124" s="239"/>
      <c r="BC124" s="239"/>
      <c r="BD124" s="157"/>
      <c r="BE124" s="157"/>
      <c r="BF124" s="157"/>
      <c r="BG124" s="157"/>
      <c r="BH124" s="157"/>
      <c r="BI124" s="157"/>
      <c r="BJ124" s="157"/>
    </row>
    <row r="125">
      <c r="A125" s="157"/>
      <c r="B125" s="157"/>
      <c r="C125" s="157"/>
      <c r="D125" s="157"/>
      <c r="E125" s="157"/>
      <c r="F125" s="238"/>
      <c r="G125" s="239"/>
      <c r="H125" s="239"/>
      <c r="I125" s="239"/>
      <c r="J125" s="239"/>
      <c r="K125" s="132"/>
      <c r="L125" s="131"/>
      <c r="M125" s="157"/>
      <c r="N125" s="157"/>
      <c r="O125" s="157"/>
      <c r="P125" s="157"/>
      <c r="Q125" s="157"/>
      <c r="R125" s="157"/>
      <c r="S125" s="157"/>
      <c r="T125" s="157"/>
      <c r="U125" s="238"/>
      <c r="V125" s="239"/>
      <c r="W125" s="239"/>
      <c r="X125" s="239"/>
      <c r="Y125" s="239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238"/>
      <c r="AK125" s="239"/>
      <c r="AL125" s="239"/>
      <c r="AM125" s="239"/>
      <c r="AN125" s="239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238"/>
      <c r="AZ125" s="239"/>
      <c r="BA125" s="239"/>
      <c r="BB125" s="239"/>
      <c r="BC125" s="239"/>
      <c r="BD125" s="157"/>
      <c r="BE125" s="157"/>
      <c r="BF125" s="157"/>
      <c r="BG125" s="157"/>
      <c r="BH125" s="157"/>
      <c r="BI125" s="157"/>
      <c r="BJ125" s="157"/>
    </row>
    <row r="126">
      <c r="A126" s="157"/>
      <c r="B126" s="157"/>
      <c r="C126" s="157"/>
      <c r="D126" s="157"/>
      <c r="E126" s="157"/>
      <c r="F126" s="238"/>
      <c r="G126" s="239"/>
      <c r="H126" s="239"/>
      <c r="I126" s="239"/>
      <c r="J126" s="239"/>
      <c r="K126" s="132"/>
      <c r="L126" s="131"/>
      <c r="M126" s="157"/>
      <c r="N126" s="157"/>
      <c r="O126" s="157"/>
      <c r="P126" s="157"/>
      <c r="Q126" s="157"/>
      <c r="R126" s="157"/>
      <c r="S126" s="157"/>
      <c r="T126" s="157"/>
      <c r="U126" s="238"/>
      <c r="V126" s="239"/>
      <c r="W126" s="239"/>
      <c r="X126" s="239"/>
      <c r="Y126" s="239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238"/>
      <c r="AK126" s="239"/>
      <c r="AL126" s="239"/>
      <c r="AM126" s="239"/>
      <c r="AN126" s="239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238"/>
      <c r="AZ126" s="239"/>
      <c r="BA126" s="239"/>
      <c r="BB126" s="239"/>
      <c r="BC126" s="239"/>
      <c r="BD126" s="157"/>
      <c r="BE126" s="157"/>
      <c r="BF126" s="157"/>
      <c r="BG126" s="157"/>
      <c r="BH126" s="157"/>
      <c r="BI126" s="157"/>
      <c r="BJ126" s="157"/>
    </row>
    <row r="127">
      <c r="A127" s="157"/>
      <c r="B127" s="157"/>
      <c r="C127" s="157"/>
      <c r="D127" s="157"/>
      <c r="E127" s="157"/>
      <c r="F127" s="238"/>
      <c r="G127" s="239"/>
      <c r="H127" s="239"/>
      <c r="I127" s="239"/>
      <c r="J127" s="239"/>
      <c r="K127" s="132"/>
      <c r="L127" s="131"/>
      <c r="M127" s="157"/>
      <c r="N127" s="157"/>
      <c r="O127" s="157"/>
      <c r="P127" s="157"/>
      <c r="Q127" s="157"/>
      <c r="R127" s="157"/>
      <c r="S127" s="157"/>
      <c r="T127" s="157"/>
      <c r="U127" s="238"/>
      <c r="V127" s="239"/>
      <c r="W127" s="239"/>
      <c r="X127" s="239"/>
      <c r="Y127" s="239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238"/>
      <c r="AK127" s="239"/>
      <c r="AL127" s="239"/>
      <c r="AM127" s="239"/>
      <c r="AN127" s="239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238"/>
      <c r="AZ127" s="239"/>
      <c r="BA127" s="239"/>
      <c r="BB127" s="239"/>
      <c r="BC127" s="239"/>
      <c r="BD127" s="157"/>
      <c r="BE127" s="157"/>
      <c r="BF127" s="157"/>
      <c r="BG127" s="157"/>
      <c r="BH127" s="157"/>
      <c r="BI127" s="157"/>
      <c r="BJ127" s="157"/>
    </row>
    <row r="128">
      <c r="A128" s="157"/>
      <c r="B128" s="157"/>
      <c r="C128" s="157"/>
      <c r="D128" s="157"/>
      <c r="E128" s="157"/>
      <c r="F128" s="238"/>
      <c r="G128" s="239"/>
      <c r="H128" s="239"/>
      <c r="I128" s="239"/>
      <c r="J128" s="239"/>
      <c r="K128" s="132"/>
      <c r="L128" s="131"/>
      <c r="M128" s="157"/>
      <c r="N128" s="157"/>
      <c r="O128" s="157"/>
      <c r="P128" s="157"/>
      <c r="Q128" s="157"/>
      <c r="R128" s="157"/>
      <c r="S128" s="157"/>
      <c r="T128" s="157"/>
      <c r="U128" s="238"/>
      <c r="V128" s="239"/>
      <c r="W128" s="239"/>
      <c r="X128" s="239"/>
      <c r="Y128" s="239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238"/>
      <c r="AK128" s="239"/>
      <c r="AL128" s="239"/>
      <c r="AM128" s="239"/>
      <c r="AN128" s="239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238"/>
      <c r="AZ128" s="239"/>
      <c r="BA128" s="239"/>
      <c r="BB128" s="239"/>
      <c r="BC128" s="239"/>
      <c r="BD128" s="157"/>
      <c r="BE128" s="157"/>
      <c r="BF128" s="157"/>
      <c r="BG128" s="157"/>
      <c r="BH128" s="157"/>
      <c r="BI128" s="157"/>
      <c r="BJ128" s="157"/>
    </row>
    <row r="129">
      <c r="A129" s="157"/>
      <c r="B129" s="157"/>
      <c r="C129" s="157"/>
      <c r="D129" s="157"/>
      <c r="E129" s="157"/>
      <c r="F129" s="238"/>
      <c r="G129" s="239"/>
      <c r="H129" s="239"/>
      <c r="I129" s="239"/>
      <c r="J129" s="239"/>
      <c r="K129" s="132"/>
      <c r="L129" s="131"/>
      <c r="M129" s="157"/>
      <c r="N129" s="157"/>
      <c r="O129" s="157"/>
      <c r="P129" s="157"/>
      <c r="Q129" s="157"/>
      <c r="R129" s="157"/>
      <c r="S129" s="157"/>
      <c r="T129" s="157"/>
      <c r="U129" s="238"/>
      <c r="V129" s="239"/>
      <c r="W129" s="239"/>
      <c r="X129" s="239"/>
      <c r="Y129" s="239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238"/>
      <c r="AK129" s="239"/>
      <c r="AL129" s="239"/>
      <c r="AM129" s="239"/>
      <c r="AN129" s="239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238"/>
      <c r="AZ129" s="239"/>
      <c r="BA129" s="239"/>
      <c r="BB129" s="239"/>
      <c r="BC129" s="239"/>
      <c r="BD129" s="157"/>
      <c r="BE129" s="157"/>
      <c r="BF129" s="157"/>
      <c r="BG129" s="157"/>
      <c r="BH129" s="157"/>
      <c r="BI129" s="157"/>
      <c r="BJ129" s="157"/>
    </row>
    <row r="130">
      <c r="A130" s="157"/>
      <c r="B130" s="157"/>
      <c r="C130" s="157"/>
      <c r="D130" s="157"/>
      <c r="E130" s="157"/>
      <c r="F130" s="238"/>
      <c r="G130" s="239"/>
      <c r="H130" s="239"/>
      <c r="I130" s="239"/>
      <c r="J130" s="239"/>
      <c r="K130" s="132"/>
      <c r="L130" s="131"/>
      <c r="M130" s="157"/>
      <c r="N130" s="157"/>
      <c r="O130" s="157"/>
      <c r="P130" s="157"/>
      <c r="Q130" s="157"/>
      <c r="R130" s="157"/>
      <c r="S130" s="157"/>
      <c r="T130" s="157"/>
      <c r="U130" s="238"/>
      <c r="V130" s="239"/>
      <c r="W130" s="239"/>
      <c r="X130" s="239"/>
      <c r="Y130" s="239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238"/>
      <c r="AK130" s="239"/>
      <c r="AL130" s="239"/>
      <c r="AM130" s="239"/>
      <c r="AN130" s="239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238"/>
      <c r="AZ130" s="239"/>
      <c r="BA130" s="239"/>
      <c r="BB130" s="239"/>
      <c r="BC130" s="239"/>
      <c r="BD130" s="157"/>
      <c r="BE130" s="157"/>
      <c r="BF130" s="157"/>
      <c r="BG130" s="157"/>
      <c r="BH130" s="157"/>
      <c r="BI130" s="157"/>
      <c r="BJ130" s="157"/>
    </row>
    <row r="131">
      <c r="A131" s="157"/>
      <c r="B131" s="157"/>
      <c r="C131" s="157"/>
      <c r="D131" s="157"/>
      <c r="E131" s="157"/>
      <c r="F131" s="238"/>
      <c r="G131" s="239"/>
      <c r="H131" s="239"/>
      <c r="I131" s="239"/>
      <c r="J131" s="239"/>
      <c r="K131" s="132"/>
      <c r="L131" s="131"/>
      <c r="M131" s="157"/>
      <c r="N131" s="157"/>
      <c r="O131" s="157"/>
      <c r="P131" s="157"/>
      <c r="Q131" s="157"/>
      <c r="R131" s="157"/>
      <c r="S131" s="157"/>
      <c r="T131" s="157"/>
      <c r="U131" s="238"/>
      <c r="V131" s="239"/>
      <c r="W131" s="239"/>
      <c r="X131" s="239"/>
      <c r="Y131" s="239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238"/>
      <c r="AK131" s="239"/>
      <c r="AL131" s="239"/>
      <c r="AM131" s="239"/>
      <c r="AN131" s="239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238"/>
      <c r="AZ131" s="239"/>
      <c r="BA131" s="239"/>
      <c r="BB131" s="239"/>
      <c r="BC131" s="239"/>
      <c r="BD131" s="157"/>
      <c r="BE131" s="157"/>
      <c r="BF131" s="157"/>
      <c r="BG131" s="157"/>
      <c r="BH131" s="157"/>
      <c r="BI131" s="157"/>
      <c r="BJ131" s="157"/>
    </row>
    <row r="132">
      <c r="A132" s="157"/>
      <c r="B132" s="157"/>
      <c r="C132" s="157"/>
      <c r="D132" s="157"/>
      <c r="E132" s="157"/>
      <c r="F132" s="238"/>
      <c r="G132" s="239"/>
      <c r="H132" s="239"/>
      <c r="I132" s="239"/>
      <c r="J132" s="239"/>
      <c r="K132" s="132"/>
      <c r="L132" s="131"/>
      <c r="M132" s="157"/>
      <c r="N132" s="157"/>
      <c r="O132" s="157"/>
      <c r="P132" s="157"/>
      <c r="Q132" s="157"/>
      <c r="R132" s="157"/>
      <c r="S132" s="157"/>
      <c r="T132" s="157"/>
      <c r="U132" s="238"/>
      <c r="V132" s="239"/>
      <c r="W132" s="239"/>
      <c r="X132" s="239"/>
      <c r="Y132" s="239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238"/>
      <c r="AK132" s="239"/>
      <c r="AL132" s="239"/>
      <c r="AM132" s="239"/>
      <c r="AN132" s="239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238"/>
      <c r="AZ132" s="239"/>
      <c r="BA132" s="239"/>
      <c r="BB132" s="239"/>
      <c r="BC132" s="239"/>
      <c r="BD132" s="157"/>
      <c r="BE132" s="157"/>
      <c r="BF132" s="157"/>
      <c r="BG132" s="157"/>
      <c r="BH132" s="157"/>
      <c r="BI132" s="157"/>
      <c r="BJ132" s="157"/>
    </row>
    <row r="133">
      <c r="A133" s="157"/>
      <c r="B133" s="157"/>
      <c r="C133" s="157"/>
      <c r="D133" s="157"/>
      <c r="E133" s="157"/>
      <c r="F133" s="238"/>
      <c r="G133" s="239"/>
      <c r="H133" s="239"/>
      <c r="I133" s="239"/>
      <c r="J133" s="239"/>
      <c r="K133" s="132"/>
      <c r="L133" s="131"/>
      <c r="M133" s="157"/>
      <c r="N133" s="157"/>
      <c r="O133" s="157"/>
      <c r="P133" s="157"/>
      <c r="Q133" s="157"/>
      <c r="R133" s="157"/>
      <c r="S133" s="157"/>
      <c r="T133" s="157"/>
      <c r="U133" s="238"/>
      <c r="V133" s="239"/>
      <c r="W133" s="239"/>
      <c r="X133" s="239"/>
      <c r="Y133" s="239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238"/>
      <c r="AK133" s="239"/>
      <c r="AL133" s="239"/>
      <c r="AM133" s="239"/>
      <c r="AN133" s="239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238"/>
      <c r="AZ133" s="239"/>
      <c r="BA133" s="239"/>
      <c r="BB133" s="239"/>
      <c r="BC133" s="239"/>
      <c r="BD133" s="157"/>
      <c r="BE133" s="157"/>
      <c r="BF133" s="157"/>
      <c r="BG133" s="157"/>
      <c r="BH133" s="157"/>
      <c r="BI133" s="157"/>
      <c r="BJ133" s="157"/>
    </row>
    <row r="134">
      <c r="A134" s="157"/>
      <c r="B134" s="157"/>
      <c r="C134" s="157"/>
      <c r="D134" s="157"/>
      <c r="E134" s="157"/>
      <c r="F134" s="238"/>
      <c r="G134" s="239"/>
      <c r="H134" s="239"/>
      <c r="I134" s="239"/>
      <c r="J134" s="239"/>
      <c r="K134" s="132"/>
      <c r="L134" s="131"/>
      <c r="M134" s="157"/>
      <c r="N134" s="157"/>
      <c r="O134" s="157"/>
      <c r="P134" s="157"/>
      <c r="Q134" s="157"/>
      <c r="R134" s="157"/>
      <c r="S134" s="157"/>
      <c r="T134" s="157"/>
      <c r="U134" s="238"/>
      <c r="V134" s="239"/>
      <c r="W134" s="239"/>
      <c r="X134" s="239"/>
      <c r="Y134" s="239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238"/>
      <c r="AK134" s="239"/>
      <c r="AL134" s="239"/>
      <c r="AM134" s="239"/>
      <c r="AN134" s="239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238"/>
      <c r="AZ134" s="239"/>
      <c r="BA134" s="239"/>
      <c r="BB134" s="239"/>
      <c r="BC134" s="239"/>
      <c r="BD134" s="157"/>
      <c r="BE134" s="157"/>
      <c r="BF134" s="157"/>
      <c r="BG134" s="157"/>
      <c r="BH134" s="157"/>
      <c r="BI134" s="157"/>
      <c r="BJ134" s="157"/>
    </row>
    <row r="135">
      <c r="A135" s="157"/>
      <c r="B135" s="157"/>
      <c r="C135" s="157"/>
      <c r="D135" s="157"/>
      <c r="E135" s="157"/>
      <c r="F135" s="238"/>
      <c r="G135" s="239"/>
      <c r="H135" s="239"/>
      <c r="I135" s="239"/>
      <c r="J135" s="239"/>
      <c r="K135" s="132"/>
      <c r="L135" s="131"/>
      <c r="M135" s="157"/>
      <c r="N135" s="157"/>
      <c r="O135" s="157"/>
      <c r="P135" s="157"/>
      <c r="Q135" s="157"/>
      <c r="R135" s="157"/>
      <c r="S135" s="157"/>
      <c r="T135" s="157"/>
      <c r="U135" s="238"/>
      <c r="V135" s="239"/>
      <c r="W135" s="239"/>
      <c r="X135" s="239"/>
      <c r="Y135" s="239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238"/>
      <c r="AK135" s="239"/>
      <c r="AL135" s="239"/>
      <c r="AM135" s="239"/>
      <c r="AN135" s="239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238"/>
      <c r="AZ135" s="239"/>
      <c r="BA135" s="239"/>
      <c r="BB135" s="239"/>
      <c r="BC135" s="239"/>
      <c r="BD135" s="157"/>
      <c r="BE135" s="157"/>
      <c r="BF135" s="157"/>
      <c r="BG135" s="157"/>
      <c r="BH135" s="157"/>
      <c r="BI135" s="157"/>
      <c r="BJ135" s="157"/>
    </row>
    <row r="136">
      <c r="A136" s="157"/>
      <c r="B136" s="157"/>
      <c r="C136" s="157"/>
      <c r="D136" s="157"/>
      <c r="E136" s="157"/>
      <c r="F136" s="238"/>
      <c r="G136" s="239"/>
      <c r="H136" s="239"/>
      <c r="I136" s="239"/>
      <c r="J136" s="239"/>
      <c r="K136" s="132"/>
      <c r="L136" s="131"/>
      <c r="M136" s="157"/>
      <c r="N136" s="157"/>
      <c r="O136" s="157"/>
      <c r="P136" s="157"/>
      <c r="Q136" s="157"/>
      <c r="R136" s="157"/>
      <c r="S136" s="157"/>
      <c r="T136" s="157"/>
      <c r="U136" s="238"/>
      <c r="V136" s="239"/>
      <c r="W136" s="239"/>
      <c r="X136" s="239"/>
      <c r="Y136" s="239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238"/>
      <c r="AK136" s="239"/>
      <c r="AL136" s="239"/>
      <c r="AM136" s="239"/>
      <c r="AN136" s="239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238"/>
      <c r="AZ136" s="239"/>
      <c r="BA136" s="239"/>
      <c r="BB136" s="239"/>
      <c r="BC136" s="239"/>
      <c r="BD136" s="157"/>
      <c r="BE136" s="157"/>
      <c r="BF136" s="157"/>
      <c r="BG136" s="157"/>
      <c r="BH136" s="157"/>
      <c r="BI136" s="157"/>
      <c r="BJ136" s="157"/>
    </row>
    <row r="137">
      <c r="A137" s="157"/>
      <c r="B137" s="157"/>
      <c r="C137" s="157"/>
      <c r="D137" s="157"/>
      <c r="E137" s="157"/>
      <c r="F137" s="238"/>
      <c r="G137" s="239"/>
      <c r="H137" s="239"/>
      <c r="I137" s="239"/>
      <c r="J137" s="239"/>
      <c r="K137" s="132"/>
      <c r="L137" s="131"/>
      <c r="M137" s="157"/>
      <c r="N137" s="157"/>
      <c r="O137" s="157"/>
      <c r="P137" s="157"/>
      <c r="Q137" s="157"/>
      <c r="R137" s="157"/>
      <c r="S137" s="157"/>
      <c r="T137" s="157"/>
      <c r="U137" s="238"/>
      <c r="V137" s="239"/>
      <c r="W137" s="239"/>
      <c r="X137" s="239"/>
      <c r="Y137" s="239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238"/>
      <c r="AK137" s="239"/>
      <c r="AL137" s="239"/>
      <c r="AM137" s="239"/>
      <c r="AN137" s="239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238"/>
      <c r="AZ137" s="239"/>
      <c r="BA137" s="239"/>
      <c r="BB137" s="239"/>
      <c r="BC137" s="239"/>
      <c r="BD137" s="157"/>
      <c r="BE137" s="157"/>
      <c r="BF137" s="157"/>
      <c r="BG137" s="157"/>
      <c r="BH137" s="157"/>
      <c r="BI137" s="157"/>
      <c r="BJ137" s="157"/>
    </row>
    <row r="138">
      <c r="A138" s="157"/>
      <c r="B138" s="157"/>
      <c r="C138" s="157"/>
      <c r="D138" s="157"/>
      <c r="E138" s="157"/>
      <c r="F138" s="238"/>
      <c r="G138" s="239"/>
      <c r="H138" s="239"/>
      <c r="I138" s="239"/>
      <c r="J138" s="239"/>
      <c r="K138" s="132"/>
      <c r="L138" s="131"/>
      <c r="M138" s="157"/>
      <c r="N138" s="157"/>
      <c r="O138" s="157"/>
      <c r="P138" s="157"/>
      <c r="Q138" s="157"/>
      <c r="R138" s="157"/>
      <c r="S138" s="157"/>
      <c r="T138" s="157"/>
      <c r="U138" s="238"/>
      <c r="V138" s="239"/>
      <c r="W138" s="239"/>
      <c r="X138" s="239"/>
      <c r="Y138" s="239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238"/>
      <c r="AK138" s="239"/>
      <c r="AL138" s="239"/>
      <c r="AM138" s="239"/>
      <c r="AN138" s="239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238"/>
      <c r="AZ138" s="239"/>
      <c r="BA138" s="239"/>
      <c r="BB138" s="239"/>
      <c r="BC138" s="239"/>
      <c r="BD138" s="157"/>
      <c r="BE138" s="157"/>
      <c r="BF138" s="157"/>
      <c r="BG138" s="157"/>
      <c r="BH138" s="157"/>
      <c r="BI138" s="157"/>
      <c r="BJ138" s="157"/>
    </row>
    <row r="139">
      <c r="A139" s="157"/>
      <c r="B139" s="157"/>
      <c r="C139" s="157"/>
      <c r="D139" s="157"/>
      <c r="E139" s="157"/>
      <c r="F139" s="238"/>
      <c r="G139" s="239"/>
      <c r="H139" s="239"/>
      <c r="I139" s="239"/>
      <c r="J139" s="239"/>
      <c r="K139" s="132"/>
      <c r="L139" s="131"/>
      <c r="M139" s="157"/>
      <c r="N139" s="157"/>
      <c r="O139" s="157"/>
      <c r="P139" s="157"/>
      <c r="Q139" s="157"/>
      <c r="R139" s="157"/>
      <c r="S139" s="157"/>
      <c r="T139" s="157"/>
      <c r="U139" s="238"/>
      <c r="V139" s="239"/>
      <c r="W139" s="239"/>
      <c r="X139" s="239"/>
      <c r="Y139" s="239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238"/>
      <c r="AK139" s="239"/>
      <c r="AL139" s="239"/>
      <c r="AM139" s="239"/>
      <c r="AN139" s="239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238"/>
      <c r="AZ139" s="239"/>
      <c r="BA139" s="239"/>
      <c r="BB139" s="239"/>
      <c r="BC139" s="239"/>
      <c r="BD139" s="157"/>
      <c r="BE139" s="157"/>
      <c r="BF139" s="157"/>
      <c r="BG139" s="157"/>
      <c r="BH139" s="157"/>
      <c r="BI139" s="157"/>
      <c r="BJ139" s="157"/>
    </row>
    <row r="140">
      <c r="A140" s="157"/>
      <c r="B140" s="157"/>
      <c r="C140" s="157"/>
      <c r="D140" s="157"/>
      <c r="E140" s="157"/>
      <c r="F140" s="238"/>
      <c r="G140" s="239"/>
      <c r="H140" s="239"/>
      <c r="I140" s="239"/>
      <c r="J140" s="239"/>
      <c r="K140" s="132"/>
      <c r="L140" s="131"/>
      <c r="M140" s="157"/>
      <c r="N140" s="157"/>
      <c r="O140" s="157"/>
      <c r="P140" s="157"/>
      <c r="Q140" s="157"/>
      <c r="R140" s="157"/>
      <c r="S140" s="157"/>
      <c r="T140" s="157"/>
      <c r="U140" s="238"/>
      <c r="V140" s="239"/>
      <c r="W140" s="239"/>
      <c r="X140" s="239"/>
      <c r="Y140" s="239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238"/>
      <c r="AK140" s="239"/>
      <c r="AL140" s="239"/>
      <c r="AM140" s="239"/>
      <c r="AN140" s="239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238"/>
      <c r="AZ140" s="239"/>
      <c r="BA140" s="239"/>
      <c r="BB140" s="239"/>
      <c r="BC140" s="239"/>
      <c r="BD140" s="157"/>
      <c r="BE140" s="157"/>
      <c r="BF140" s="157"/>
      <c r="BG140" s="157"/>
      <c r="BH140" s="157"/>
      <c r="BI140" s="157"/>
      <c r="BJ140" s="157"/>
    </row>
    <row r="141">
      <c r="A141" s="157"/>
      <c r="B141" s="157"/>
      <c r="C141" s="157"/>
      <c r="D141" s="157"/>
      <c r="E141" s="157"/>
      <c r="F141" s="238"/>
      <c r="G141" s="239"/>
      <c r="H141" s="239"/>
      <c r="I141" s="239"/>
      <c r="J141" s="239"/>
      <c r="K141" s="132"/>
      <c r="L141" s="131"/>
      <c r="M141" s="157"/>
      <c r="N141" s="157"/>
      <c r="O141" s="157"/>
      <c r="P141" s="157"/>
      <c r="Q141" s="157"/>
      <c r="R141" s="157"/>
      <c r="S141" s="157"/>
      <c r="T141" s="157"/>
      <c r="U141" s="238"/>
      <c r="V141" s="239"/>
      <c r="W141" s="239"/>
      <c r="X141" s="239"/>
      <c r="Y141" s="239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238"/>
      <c r="AK141" s="239"/>
      <c r="AL141" s="239"/>
      <c r="AM141" s="239"/>
      <c r="AN141" s="239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238"/>
      <c r="AZ141" s="239"/>
      <c r="BA141" s="239"/>
      <c r="BB141" s="239"/>
      <c r="BC141" s="239"/>
      <c r="BD141" s="157"/>
      <c r="BE141" s="157"/>
      <c r="BF141" s="157"/>
      <c r="BG141" s="157"/>
      <c r="BH141" s="157"/>
      <c r="BI141" s="157"/>
      <c r="BJ141" s="157"/>
    </row>
    <row r="142">
      <c r="A142" s="157"/>
      <c r="B142" s="157"/>
      <c r="C142" s="157"/>
      <c r="D142" s="157"/>
      <c r="E142" s="157"/>
      <c r="F142" s="238"/>
      <c r="G142" s="239"/>
      <c r="H142" s="239"/>
      <c r="I142" s="239"/>
      <c r="J142" s="239"/>
      <c r="K142" s="132"/>
      <c r="L142" s="131"/>
      <c r="M142" s="157"/>
      <c r="N142" s="157"/>
      <c r="O142" s="157"/>
      <c r="P142" s="157"/>
      <c r="Q142" s="157"/>
      <c r="R142" s="157"/>
      <c r="S142" s="157"/>
      <c r="T142" s="157"/>
      <c r="U142" s="238"/>
      <c r="V142" s="239"/>
      <c r="W142" s="239"/>
      <c r="X142" s="239"/>
      <c r="Y142" s="239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238"/>
      <c r="AK142" s="239"/>
      <c r="AL142" s="239"/>
      <c r="AM142" s="239"/>
      <c r="AN142" s="239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238"/>
      <c r="AZ142" s="239"/>
      <c r="BA142" s="239"/>
      <c r="BB142" s="239"/>
      <c r="BC142" s="239"/>
      <c r="BD142" s="157"/>
      <c r="BE142" s="157"/>
      <c r="BF142" s="157"/>
      <c r="BG142" s="157"/>
      <c r="BH142" s="157"/>
      <c r="BI142" s="157"/>
      <c r="BJ142" s="157"/>
    </row>
    <row r="143">
      <c r="A143" s="157"/>
      <c r="B143" s="157"/>
      <c r="C143" s="157"/>
      <c r="D143" s="157"/>
      <c r="E143" s="157"/>
      <c r="F143" s="238"/>
      <c r="G143" s="239"/>
      <c r="H143" s="239"/>
      <c r="I143" s="239"/>
      <c r="J143" s="239"/>
      <c r="K143" s="132"/>
      <c r="L143" s="131"/>
      <c r="M143" s="157"/>
      <c r="N143" s="157"/>
      <c r="O143" s="157"/>
      <c r="P143" s="157"/>
      <c r="Q143" s="157"/>
      <c r="R143" s="157"/>
      <c r="S143" s="157"/>
      <c r="T143" s="157"/>
      <c r="U143" s="238"/>
      <c r="V143" s="239"/>
      <c r="W143" s="239"/>
      <c r="X143" s="239"/>
      <c r="Y143" s="239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238"/>
      <c r="AK143" s="239"/>
      <c r="AL143" s="239"/>
      <c r="AM143" s="239"/>
      <c r="AN143" s="239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238"/>
      <c r="AZ143" s="239"/>
      <c r="BA143" s="239"/>
      <c r="BB143" s="239"/>
      <c r="BC143" s="239"/>
      <c r="BD143" s="157"/>
      <c r="BE143" s="157"/>
      <c r="BF143" s="157"/>
      <c r="BG143" s="157"/>
      <c r="BH143" s="157"/>
      <c r="BI143" s="157"/>
      <c r="BJ143" s="157"/>
    </row>
    <row r="144">
      <c r="A144" s="157"/>
      <c r="B144" s="157"/>
      <c r="C144" s="157"/>
      <c r="D144" s="157"/>
      <c r="E144" s="157"/>
      <c r="F144" s="238"/>
      <c r="G144" s="239"/>
      <c r="H144" s="239"/>
      <c r="I144" s="239"/>
      <c r="J144" s="239"/>
      <c r="K144" s="132"/>
      <c r="L144" s="131"/>
      <c r="M144" s="157"/>
      <c r="N144" s="157"/>
      <c r="O144" s="157"/>
      <c r="P144" s="157"/>
      <c r="Q144" s="157"/>
      <c r="R144" s="157"/>
      <c r="S144" s="157"/>
      <c r="T144" s="157"/>
      <c r="U144" s="238"/>
      <c r="V144" s="239"/>
      <c r="W144" s="239"/>
      <c r="X144" s="239"/>
      <c r="Y144" s="239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238"/>
      <c r="AK144" s="239"/>
      <c r="AL144" s="239"/>
      <c r="AM144" s="239"/>
      <c r="AN144" s="239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238"/>
      <c r="AZ144" s="239"/>
      <c r="BA144" s="239"/>
      <c r="BB144" s="239"/>
      <c r="BC144" s="239"/>
      <c r="BD144" s="157"/>
      <c r="BE144" s="157"/>
      <c r="BF144" s="157"/>
      <c r="BG144" s="157"/>
      <c r="BH144" s="157"/>
      <c r="BI144" s="157"/>
      <c r="BJ144" s="157"/>
    </row>
    <row r="145">
      <c r="A145" s="157"/>
      <c r="B145" s="157"/>
      <c r="C145" s="157"/>
      <c r="D145" s="157"/>
      <c r="E145" s="157"/>
      <c r="F145" s="238"/>
      <c r="G145" s="239"/>
      <c r="H145" s="239"/>
      <c r="I145" s="239"/>
      <c r="J145" s="239"/>
      <c r="K145" s="132"/>
      <c r="L145" s="131"/>
      <c r="M145" s="157"/>
      <c r="N145" s="157"/>
      <c r="O145" s="157"/>
      <c r="P145" s="157"/>
      <c r="Q145" s="157"/>
      <c r="R145" s="157"/>
      <c r="S145" s="157"/>
      <c r="T145" s="157"/>
      <c r="U145" s="238"/>
      <c r="V145" s="239"/>
      <c r="W145" s="239"/>
      <c r="X145" s="239"/>
      <c r="Y145" s="239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238"/>
      <c r="AK145" s="239"/>
      <c r="AL145" s="239"/>
      <c r="AM145" s="239"/>
      <c r="AN145" s="239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238"/>
      <c r="AZ145" s="239"/>
      <c r="BA145" s="239"/>
      <c r="BB145" s="239"/>
      <c r="BC145" s="239"/>
      <c r="BD145" s="157"/>
      <c r="BE145" s="157"/>
      <c r="BF145" s="157"/>
      <c r="BG145" s="157"/>
      <c r="BH145" s="157"/>
      <c r="BI145" s="157"/>
      <c r="BJ145" s="157"/>
    </row>
    <row r="146">
      <c r="A146" s="157"/>
      <c r="B146" s="157"/>
      <c r="C146" s="157"/>
      <c r="D146" s="157"/>
      <c r="E146" s="157"/>
      <c r="F146" s="238"/>
      <c r="G146" s="239"/>
      <c r="H146" s="239"/>
      <c r="I146" s="239"/>
      <c r="J146" s="239"/>
      <c r="K146" s="132"/>
      <c r="L146" s="131"/>
      <c r="M146" s="157"/>
      <c r="N146" s="157"/>
      <c r="O146" s="157"/>
      <c r="P146" s="157"/>
      <c r="Q146" s="157"/>
      <c r="R146" s="157"/>
      <c r="S146" s="157"/>
      <c r="T146" s="157"/>
      <c r="U146" s="238"/>
      <c r="V146" s="239"/>
      <c r="W146" s="239"/>
      <c r="X146" s="239"/>
      <c r="Y146" s="239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238"/>
      <c r="AK146" s="239"/>
      <c r="AL146" s="239"/>
      <c r="AM146" s="239"/>
      <c r="AN146" s="239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238"/>
      <c r="AZ146" s="239"/>
      <c r="BA146" s="239"/>
      <c r="BB146" s="239"/>
      <c r="BC146" s="239"/>
      <c r="BD146" s="157"/>
      <c r="BE146" s="157"/>
      <c r="BF146" s="157"/>
      <c r="BG146" s="157"/>
      <c r="BH146" s="157"/>
      <c r="BI146" s="157"/>
      <c r="BJ146" s="157"/>
    </row>
    <row r="147">
      <c r="A147" s="157"/>
      <c r="B147" s="157"/>
      <c r="C147" s="157"/>
      <c r="D147" s="157"/>
      <c r="E147" s="157"/>
      <c r="F147" s="238"/>
      <c r="G147" s="239"/>
      <c r="H147" s="239"/>
      <c r="I147" s="239"/>
      <c r="J147" s="239"/>
      <c r="K147" s="132"/>
      <c r="L147" s="131"/>
      <c r="M147" s="157"/>
      <c r="N147" s="157"/>
      <c r="O147" s="157"/>
      <c r="P147" s="157"/>
      <c r="Q147" s="157"/>
      <c r="R147" s="157"/>
      <c r="S147" s="157"/>
      <c r="T147" s="157"/>
      <c r="U147" s="238"/>
      <c r="V147" s="239"/>
      <c r="W147" s="239"/>
      <c r="X147" s="239"/>
      <c r="Y147" s="239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238"/>
      <c r="AK147" s="239"/>
      <c r="AL147" s="239"/>
      <c r="AM147" s="239"/>
      <c r="AN147" s="239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238"/>
      <c r="AZ147" s="239"/>
      <c r="BA147" s="239"/>
      <c r="BB147" s="239"/>
      <c r="BC147" s="239"/>
      <c r="BD147" s="157"/>
      <c r="BE147" s="157"/>
      <c r="BF147" s="157"/>
      <c r="BG147" s="157"/>
      <c r="BH147" s="157"/>
      <c r="BI147" s="157"/>
      <c r="BJ147" s="157"/>
    </row>
    <row r="148">
      <c r="A148" s="157"/>
      <c r="B148" s="157"/>
      <c r="C148" s="157"/>
      <c r="D148" s="157"/>
      <c r="E148" s="157"/>
      <c r="F148" s="238"/>
      <c r="G148" s="239"/>
      <c r="H148" s="239"/>
      <c r="I148" s="239"/>
      <c r="J148" s="239"/>
      <c r="K148" s="132"/>
      <c r="L148" s="131"/>
      <c r="M148" s="157"/>
      <c r="N148" s="157"/>
      <c r="O148" s="157"/>
      <c r="P148" s="157"/>
      <c r="Q148" s="157"/>
      <c r="R148" s="157"/>
      <c r="S148" s="157"/>
      <c r="T148" s="157"/>
      <c r="U148" s="238"/>
      <c r="V148" s="239"/>
      <c r="W148" s="239"/>
      <c r="X148" s="239"/>
      <c r="Y148" s="239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238"/>
      <c r="AK148" s="239"/>
      <c r="AL148" s="239"/>
      <c r="AM148" s="239"/>
      <c r="AN148" s="239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238"/>
      <c r="AZ148" s="239"/>
      <c r="BA148" s="239"/>
      <c r="BB148" s="239"/>
      <c r="BC148" s="239"/>
      <c r="BD148" s="157"/>
      <c r="BE148" s="157"/>
      <c r="BF148" s="157"/>
      <c r="BG148" s="157"/>
      <c r="BH148" s="157"/>
      <c r="BI148" s="157"/>
      <c r="BJ148" s="157"/>
    </row>
    <row r="149">
      <c r="A149" s="157"/>
      <c r="B149" s="157"/>
      <c r="C149" s="157"/>
      <c r="D149" s="157"/>
      <c r="E149" s="157"/>
      <c r="F149" s="238"/>
      <c r="G149" s="239"/>
      <c r="H149" s="239"/>
      <c r="I149" s="239"/>
      <c r="J149" s="239"/>
      <c r="K149" s="132"/>
      <c r="L149" s="131"/>
      <c r="M149" s="157"/>
      <c r="N149" s="157"/>
      <c r="O149" s="157"/>
      <c r="P149" s="157"/>
      <c r="Q149" s="157"/>
      <c r="R149" s="157"/>
      <c r="S149" s="157"/>
      <c r="T149" s="157"/>
      <c r="U149" s="238"/>
      <c r="V149" s="239"/>
      <c r="W149" s="239"/>
      <c r="X149" s="239"/>
      <c r="Y149" s="239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238"/>
      <c r="AK149" s="239"/>
      <c r="AL149" s="239"/>
      <c r="AM149" s="239"/>
      <c r="AN149" s="239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238"/>
      <c r="AZ149" s="239"/>
      <c r="BA149" s="239"/>
      <c r="BB149" s="239"/>
      <c r="BC149" s="239"/>
      <c r="BD149" s="157"/>
      <c r="BE149" s="157"/>
      <c r="BF149" s="157"/>
      <c r="BG149" s="157"/>
      <c r="BH149" s="157"/>
      <c r="BI149" s="157"/>
      <c r="BJ149" s="157"/>
    </row>
    <row r="150">
      <c r="A150" s="157"/>
      <c r="B150" s="157"/>
      <c r="C150" s="157"/>
      <c r="D150" s="157"/>
      <c r="E150" s="157"/>
      <c r="F150" s="238"/>
      <c r="G150" s="239"/>
      <c r="H150" s="239"/>
      <c r="I150" s="239"/>
      <c r="J150" s="239"/>
      <c r="K150" s="132"/>
      <c r="L150" s="131"/>
      <c r="M150" s="157"/>
      <c r="N150" s="157"/>
      <c r="O150" s="157"/>
      <c r="P150" s="157"/>
      <c r="Q150" s="157"/>
      <c r="R150" s="157"/>
      <c r="S150" s="157"/>
      <c r="T150" s="157"/>
      <c r="U150" s="238"/>
      <c r="V150" s="239"/>
      <c r="W150" s="239"/>
      <c r="X150" s="239"/>
      <c r="Y150" s="239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238"/>
      <c r="AK150" s="239"/>
      <c r="AL150" s="239"/>
      <c r="AM150" s="239"/>
      <c r="AN150" s="239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238"/>
      <c r="AZ150" s="239"/>
      <c r="BA150" s="239"/>
      <c r="BB150" s="239"/>
      <c r="BC150" s="239"/>
      <c r="BD150" s="157"/>
      <c r="BE150" s="157"/>
      <c r="BF150" s="157"/>
      <c r="BG150" s="157"/>
      <c r="BH150" s="157"/>
      <c r="BI150" s="157"/>
      <c r="BJ150" s="157"/>
    </row>
    <row r="151">
      <c r="A151" s="157"/>
      <c r="B151" s="157"/>
      <c r="C151" s="157"/>
      <c r="D151" s="157"/>
      <c r="E151" s="157"/>
      <c r="F151" s="238"/>
      <c r="G151" s="239"/>
      <c r="H151" s="239"/>
      <c r="I151" s="239"/>
      <c r="J151" s="239"/>
      <c r="K151" s="132"/>
      <c r="L151" s="131"/>
      <c r="M151" s="157"/>
      <c r="N151" s="157"/>
      <c r="O151" s="157"/>
      <c r="P151" s="157"/>
      <c r="Q151" s="157"/>
      <c r="R151" s="157"/>
      <c r="S151" s="157"/>
      <c r="T151" s="157"/>
      <c r="U151" s="238"/>
      <c r="V151" s="239"/>
      <c r="W151" s="239"/>
      <c r="X151" s="239"/>
      <c r="Y151" s="239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238"/>
      <c r="AK151" s="239"/>
      <c r="AL151" s="239"/>
      <c r="AM151" s="239"/>
      <c r="AN151" s="239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238"/>
      <c r="AZ151" s="239"/>
      <c r="BA151" s="239"/>
      <c r="BB151" s="239"/>
      <c r="BC151" s="239"/>
      <c r="BD151" s="157"/>
      <c r="BE151" s="157"/>
      <c r="BF151" s="157"/>
      <c r="BG151" s="157"/>
      <c r="BH151" s="157"/>
      <c r="BI151" s="157"/>
      <c r="BJ151" s="157"/>
    </row>
    <row r="152">
      <c r="A152" s="157"/>
      <c r="B152" s="157"/>
      <c r="C152" s="157"/>
      <c r="D152" s="157"/>
      <c r="E152" s="157"/>
      <c r="F152" s="238"/>
      <c r="G152" s="239"/>
      <c r="H152" s="239"/>
      <c r="I152" s="239"/>
      <c r="J152" s="239"/>
      <c r="K152" s="132"/>
      <c r="L152" s="131"/>
      <c r="M152" s="157"/>
      <c r="N152" s="157"/>
      <c r="O152" s="157"/>
      <c r="P152" s="157"/>
      <c r="Q152" s="157"/>
      <c r="R152" s="157"/>
      <c r="S152" s="157"/>
      <c r="T152" s="157"/>
      <c r="U152" s="238"/>
      <c r="V152" s="239"/>
      <c r="W152" s="239"/>
      <c r="X152" s="239"/>
      <c r="Y152" s="239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238"/>
      <c r="AK152" s="239"/>
      <c r="AL152" s="239"/>
      <c r="AM152" s="239"/>
      <c r="AN152" s="239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238"/>
      <c r="AZ152" s="239"/>
      <c r="BA152" s="239"/>
      <c r="BB152" s="239"/>
      <c r="BC152" s="239"/>
      <c r="BD152" s="157"/>
      <c r="BE152" s="157"/>
      <c r="BF152" s="157"/>
      <c r="BG152" s="157"/>
      <c r="BH152" s="157"/>
      <c r="BI152" s="157"/>
      <c r="BJ152" s="157"/>
    </row>
    <row r="153">
      <c r="A153" s="157"/>
      <c r="B153" s="157"/>
      <c r="C153" s="157"/>
      <c r="D153" s="157"/>
      <c r="E153" s="157"/>
      <c r="F153" s="238"/>
      <c r="G153" s="239"/>
      <c r="H153" s="239"/>
      <c r="I153" s="239"/>
      <c r="J153" s="239"/>
      <c r="K153" s="132"/>
      <c r="L153" s="131"/>
      <c r="M153" s="157"/>
      <c r="N153" s="157"/>
      <c r="O153" s="157"/>
      <c r="P153" s="157"/>
      <c r="Q153" s="157"/>
      <c r="R153" s="157"/>
      <c r="S153" s="157"/>
      <c r="T153" s="157"/>
      <c r="U153" s="238"/>
      <c r="V153" s="239"/>
      <c r="W153" s="239"/>
      <c r="X153" s="239"/>
      <c r="Y153" s="239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238"/>
      <c r="AK153" s="239"/>
      <c r="AL153" s="239"/>
      <c r="AM153" s="239"/>
      <c r="AN153" s="239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238"/>
      <c r="AZ153" s="239"/>
      <c r="BA153" s="239"/>
      <c r="BB153" s="239"/>
      <c r="BC153" s="239"/>
      <c r="BD153" s="157"/>
      <c r="BE153" s="157"/>
      <c r="BF153" s="157"/>
      <c r="BG153" s="157"/>
      <c r="BH153" s="157"/>
      <c r="BI153" s="157"/>
      <c r="BJ153" s="157"/>
    </row>
    <row r="154">
      <c r="A154" s="157"/>
      <c r="B154" s="157"/>
      <c r="C154" s="157"/>
      <c r="D154" s="157"/>
      <c r="E154" s="157"/>
      <c r="F154" s="238"/>
      <c r="G154" s="239"/>
      <c r="H154" s="239"/>
      <c r="I154" s="239"/>
      <c r="J154" s="239"/>
      <c r="K154" s="132"/>
      <c r="L154" s="131"/>
      <c r="M154" s="157"/>
      <c r="N154" s="157"/>
      <c r="O154" s="157"/>
      <c r="P154" s="157"/>
      <c r="Q154" s="157"/>
      <c r="R154" s="157"/>
      <c r="S154" s="157"/>
      <c r="T154" s="157"/>
      <c r="U154" s="238"/>
      <c r="V154" s="239"/>
      <c r="W154" s="239"/>
      <c r="X154" s="239"/>
      <c r="Y154" s="239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238"/>
      <c r="AK154" s="239"/>
      <c r="AL154" s="239"/>
      <c r="AM154" s="239"/>
      <c r="AN154" s="239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238"/>
      <c r="AZ154" s="239"/>
      <c r="BA154" s="239"/>
      <c r="BB154" s="239"/>
      <c r="BC154" s="239"/>
      <c r="BD154" s="157"/>
      <c r="BE154" s="157"/>
      <c r="BF154" s="157"/>
      <c r="BG154" s="157"/>
      <c r="BH154" s="157"/>
      <c r="BI154" s="157"/>
      <c r="BJ154" s="157"/>
    </row>
    <row r="155">
      <c r="A155" s="157"/>
      <c r="B155" s="157"/>
      <c r="C155" s="157"/>
      <c r="D155" s="157"/>
      <c r="E155" s="157"/>
      <c r="F155" s="238"/>
      <c r="G155" s="239"/>
      <c r="H155" s="239"/>
      <c r="I155" s="239"/>
      <c r="J155" s="239"/>
      <c r="K155" s="132"/>
      <c r="L155" s="131"/>
      <c r="M155" s="157"/>
      <c r="N155" s="157"/>
      <c r="O155" s="157"/>
      <c r="P155" s="157"/>
      <c r="Q155" s="157"/>
      <c r="R155" s="157"/>
      <c r="S155" s="157"/>
      <c r="T155" s="157"/>
      <c r="U155" s="238"/>
      <c r="V155" s="239"/>
      <c r="W155" s="239"/>
      <c r="X155" s="239"/>
      <c r="Y155" s="239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238"/>
      <c r="AK155" s="239"/>
      <c r="AL155" s="239"/>
      <c r="AM155" s="239"/>
      <c r="AN155" s="239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238"/>
      <c r="AZ155" s="239"/>
      <c r="BA155" s="239"/>
      <c r="BB155" s="239"/>
      <c r="BC155" s="239"/>
      <c r="BD155" s="157"/>
      <c r="BE155" s="157"/>
      <c r="BF155" s="157"/>
      <c r="BG155" s="157"/>
      <c r="BH155" s="157"/>
      <c r="BI155" s="157"/>
      <c r="BJ155" s="157"/>
    </row>
    <row r="156">
      <c r="A156" s="157"/>
      <c r="B156" s="157"/>
      <c r="C156" s="157"/>
      <c r="D156" s="157"/>
      <c r="E156" s="157"/>
      <c r="F156" s="238"/>
      <c r="G156" s="239"/>
      <c r="H156" s="239"/>
      <c r="I156" s="239"/>
      <c r="J156" s="239"/>
      <c r="K156" s="132"/>
      <c r="L156" s="131"/>
      <c r="M156" s="157"/>
      <c r="N156" s="157"/>
      <c r="O156" s="157"/>
      <c r="P156" s="157"/>
      <c r="Q156" s="157"/>
      <c r="R156" s="157"/>
      <c r="S156" s="157"/>
      <c r="T156" s="157"/>
      <c r="U156" s="238"/>
      <c r="V156" s="239"/>
      <c r="W156" s="239"/>
      <c r="X156" s="239"/>
      <c r="Y156" s="239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238"/>
      <c r="AK156" s="239"/>
      <c r="AL156" s="239"/>
      <c r="AM156" s="239"/>
      <c r="AN156" s="239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238"/>
      <c r="AZ156" s="239"/>
      <c r="BA156" s="239"/>
      <c r="BB156" s="239"/>
      <c r="BC156" s="239"/>
      <c r="BD156" s="157"/>
      <c r="BE156" s="157"/>
      <c r="BF156" s="157"/>
      <c r="BG156" s="157"/>
      <c r="BH156" s="157"/>
      <c r="BI156" s="157"/>
      <c r="BJ156" s="157"/>
    </row>
    <row r="157">
      <c r="A157" s="157"/>
      <c r="B157" s="157"/>
      <c r="C157" s="157"/>
      <c r="D157" s="157"/>
      <c r="E157" s="157"/>
      <c r="F157" s="238"/>
      <c r="G157" s="239"/>
      <c r="H157" s="239"/>
      <c r="I157" s="239"/>
      <c r="J157" s="239"/>
      <c r="K157" s="132"/>
      <c r="L157" s="131"/>
      <c r="M157" s="157"/>
      <c r="N157" s="157"/>
      <c r="O157" s="157"/>
      <c r="P157" s="157"/>
      <c r="Q157" s="157"/>
      <c r="R157" s="157"/>
      <c r="S157" s="157"/>
      <c r="T157" s="157"/>
      <c r="U157" s="238"/>
      <c r="V157" s="239"/>
      <c r="W157" s="239"/>
      <c r="X157" s="239"/>
      <c r="Y157" s="239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238"/>
      <c r="AK157" s="239"/>
      <c r="AL157" s="239"/>
      <c r="AM157" s="239"/>
      <c r="AN157" s="239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238"/>
      <c r="AZ157" s="239"/>
      <c r="BA157" s="239"/>
      <c r="BB157" s="239"/>
      <c r="BC157" s="239"/>
      <c r="BD157" s="157"/>
      <c r="BE157" s="157"/>
      <c r="BF157" s="157"/>
      <c r="BG157" s="157"/>
      <c r="BH157" s="157"/>
      <c r="BI157" s="157"/>
      <c r="BJ157" s="157"/>
    </row>
    <row r="158">
      <c r="A158" s="157"/>
      <c r="B158" s="157"/>
      <c r="C158" s="157"/>
      <c r="D158" s="157"/>
      <c r="E158" s="157"/>
      <c r="F158" s="238"/>
      <c r="G158" s="239"/>
      <c r="H158" s="239"/>
      <c r="I158" s="239"/>
      <c r="J158" s="239"/>
      <c r="K158" s="132"/>
      <c r="L158" s="131"/>
      <c r="M158" s="157"/>
      <c r="N158" s="157"/>
      <c r="O158" s="157"/>
      <c r="P158" s="157"/>
      <c r="Q158" s="157"/>
      <c r="R158" s="157"/>
      <c r="S158" s="157"/>
      <c r="T158" s="157"/>
      <c r="U158" s="238"/>
      <c r="V158" s="239"/>
      <c r="W158" s="239"/>
      <c r="X158" s="239"/>
      <c r="Y158" s="239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238"/>
      <c r="AK158" s="239"/>
      <c r="AL158" s="239"/>
      <c r="AM158" s="239"/>
      <c r="AN158" s="239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238"/>
      <c r="AZ158" s="239"/>
      <c r="BA158" s="239"/>
      <c r="BB158" s="239"/>
      <c r="BC158" s="239"/>
      <c r="BD158" s="157"/>
      <c r="BE158" s="157"/>
      <c r="BF158" s="157"/>
      <c r="BG158" s="157"/>
      <c r="BH158" s="157"/>
      <c r="BI158" s="157"/>
      <c r="BJ158" s="157"/>
    </row>
    <row r="159">
      <c r="A159" s="157"/>
      <c r="B159" s="157"/>
      <c r="C159" s="157"/>
      <c r="D159" s="157"/>
      <c r="E159" s="157"/>
      <c r="F159" s="238"/>
      <c r="G159" s="239"/>
      <c r="H159" s="239"/>
      <c r="I159" s="239"/>
      <c r="J159" s="239"/>
      <c r="K159" s="132"/>
      <c r="L159" s="131"/>
      <c r="M159" s="157"/>
      <c r="N159" s="157"/>
      <c r="O159" s="157"/>
      <c r="P159" s="157"/>
      <c r="Q159" s="157"/>
      <c r="R159" s="157"/>
      <c r="S159" s="157"/>
      <c r="T159" s="157"/>
      <c r="U159" s="238"/>
      <c r="V159" s="239"/>
      <c r="W159" s="239"/>
      <c r="X159" s="239"/>
      <c r="Y159" s="239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238"/>
      <c r="AK159" s="239"/>
      <c r="AL159" s="239"/>
      <c r="AM159" s="239"/>
      <c r="AN159" s="239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238"/>
      <c r="AZ159" s="239"/>
      <c r="BA159" s="239"/>
      <c r="BB159" s="239"/>
      <c r="BC159" s="239"/>
      <c r="BD159" s="157"/>
      <c r="BE159" s="157"/>
      <c r="BF159" s="157"/>
      <c r="BG159" s="157"/>
      <c r="BH159" s="157"/>
      <c r="BI159" s="157"/>
      <c r="BJ159" s="157"/>
    </row>
    <row r="160">
      <c r="A160" s="157"/>
      <c r="B160" s="157"/>
      <c r="C160" s="157"/>
      <c r="D160" s="157"/>
      <c r="E160" s="157"/>
      <c r="F160" s="238"/>
      <c r="G160" s="239"/>
      <c r="H160" s="239"/>
      <c r="I160" s="239"/>
      <c r="J160" s="239"/>
      <c r="K160" s="132"/>
      <c r="L160" s="131"/>
      <c r="M160" s="157"/>
      <c r="N160" s="157"/>
      <c r="O160" s="157"/>
      <c r="P160" s="157"/>
      <c r="Q160" s="157"/>
      <c r="R160" s="157"/>
      <c r="S160" s="157"/>
      <c r="T160" s="157"/>
      <c r="U160" s="238"/>
      <c r="V160" s="239"/>
      <c r="W160" s="239"/>
      <c r="X160" s="239"/>
      <c r="Y160" s="239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238"/>
      <c r="AK160" s="239"/>
      <c r="AL160" s="239"/>
      <c r="AM160" s="239"/>
      <c r="AN160" s="239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238"/>
      <c r="AZ160" s="239"/>
      <c r="BA160" s="239"/>
      <c r="BB160" s="239"/>
      <c r="BC160" s="239"/>
      <c r="BD160" s="157"/>
      <c r="BE160" s="157"/>
      <c r="BF160" s="157"/>
      <c r="BG160" s="157"/>
      <c r="BH160" s="157"/>
      <c r="BI160" s="157"/>
      <c r="BJ160" s="157"/>
    </row>
    <row r="161">
      <c r="A161" s="157"/>
      <c r="B161" s="157"/>
      <c r="C161" s="157"/>
      <c r="D161" s="157"/>
      <c r="E161" s="157"/>
      <c r="F161" s="238"/>
      <c r="G161" s="239"/>
      <c r="H161" s="239"/>
      <c r="I161" s="239"/>
      <c r="J161" s="239"/>
      <c r="K161" s="132"/>
      <c r="L161" s="131"/>
      <c r="M161" s="157"/>
      <c r="N161" s="157"/>
      <c r="O161" s="157"/>
      <c r="P161" s="157"/>
      <c r="Q161" s="157"/>
      <c r="R161" s="157"/>
      <c r="S161" s="157"/>
      <c r="T161" s="157"/>
      <c r="U161" s="238"/>
      <c r="V161" s="239"/>
      <c r="W161" s="239"/>
      <c r="X161" s="239"/>
      <c r="Y161" s="239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238"/>
      <c r="AK161" s="239"/>
      <c r="AL161" s="239"/>
      <c r="AM161" s="239"/>
      <c r="AN161" s="239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238"/>
      <c r="AZ161" s="239"/>
      <c r="BA161" s="239"/>
      <c r="BB161" s="239"/>
      <c r="BC161" s="239"/>
      <c r="BD161" s="157"/>
      <c r="BE161" s="157"/>
      <c r="BF161" s="157"/>
      <c r="BG161" s="157"/>
      <c r="BH161" s="157"/>
      <c r="BI161" s="157"/>
      <c r="BJ161" s="157"/>
    </row>
    <row r="162">
      <c r="A162" s="157"/>
      <c r="B162" s="157"/>
      <c r="C162" s="157"/>
      <c r="D162" s="157"/>
      <c r="E162" s="157"/>
      <c r="F162" s="238"/>
      <c r="G162" s="239"/>
      <c r="H162" s="239"/>
      <c r="I162" s="239"/>
      <c r="J162" s="239"/>
      <c r="K162" s="132"/>
      <c r="L162" s="131"/>
      <c r="M162" s="157"/>
      <c r="N162" s="157"/>
      <c r="O162" s="157"/>
      <c r="P162" s="157"/>
      <c r="Q162" s="157"/>
      <c r="R162" s="157"/>
      <c r="S162" s="157"/>
      <c r="T162" s="157"/>
      <c r="U162" s="238"/>
      <c r="V162" s="239"/>
      <c r="W162" s="239"/>
      <c r="X162" s="239"/>
      <c r="Y162" s="239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238"/>
      <c r="AK162" s="239"/>
      <c r="AL162" s="239"/>
      <c r="AM162" s="239"/>
      <c r="AN162" s="239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238"/>
      <c r="AZ162" s="239"/>
      <c r="BA162" s="239"/>
      <c r="BB162" s="239"/>
      <c r="BC162" s="239"/>
      <c r="BD162" s="157"/>
      <c r="BE162" s="157"/>
      <c r="BF162" s="157"/>
      <c r="BG162" s="157"/>
      <c r="BH162" s="157"/>
      <c r="BI162" s="157"/>
      <c r="BJ162" s="157"/>
    </row>
    <row r="163">
      <c r="A163" s="157"/>
      <c r="B163" s="157"/>
      <c r="C163" s="157"/>
      <c r="D163" s="157"/>
      <c r="E163" s="157"/>
      <c r="F163" s="238"/>
      <c r="G163" s="239"/>
      <c r="H163" s="239"/>
      <c r="I163" s="239"/>
      <c r="J163" s="239"/>
      <c r="K163" s="132"/>
      <c r="L163" s="131"/>
      <c r="M163" s="157"/>
      <c r="N163" s="157"/>
      <c r="O163" s="157"/>
      <c r="P163" s="157"/>
      <c r="Q163" s="157"/>
      <c r="R163" s="157"/>
      <c r="S163" s="157"/>
      <c r="T163" s="157"/>
      <c r="U163" s="238"/>
      <c r="V163" s="239"/>
      <c r="W163" s="239"/>
      <c r="X163" s="239"/>
      <c r="Y163" s="239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238"/>
      <c r="AK163" s="239"/>
      <c r="AL163" s="239"/>
      <c r="AM163" s="239"/>
      <c r="AN163" s="239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238"/>
      <c r="AZ163" s="239"/>
      <c r="BA163" s="239"/>
      <c r="BB163" s="239"/>
      <c r="BC163" s="239"/>
      <c r="BD163" s="157"/>
      <c r="BE163" s="157"/>
      <c r="BF163" s="157"/>
      <c r="BG163" s="157"/>
      <c r="BH163" s="157"/>
      <c r="BI163" s="157"/>
      <c r="BJ163" s="157"/>
    </row>
    <row r="164">
      <c r="A164" s="157"/>
      <c r="B164" s="157"/>
      <c r="C164" s="157"/>
      <c r="D164" s="157"/>
      <c r="E164" s="157"/>
      <c r="F164" s="238"/>
      <c r="G164" s="239"/>
      <c r="H164" s="239"/>
      <c r="I164" s="239"/>
      <c r="J164" s="239"/>
      <c r="K164" s="132"/>
      <c r="L164" s="131"/>
      <c r="M164" s="157"/>
      <c r="N164" s="157"/>
      <c r="O164" s="157"/>
      <c r="P164" s="157"/>
      <c r="Q164" s="157"/>
      <c r="R164" s="157"/>
      <c r="S164" s="157"/>
      <c r="T164" s="157"/>
      <c r="U164" s="238"/>
      <c r="V164" s="239"/>
      <c r="W164" s="239"/>
      <c r="X164" s="239"/>
      <c r="Y164" s="239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238"/>
      <c r="AK164" s="239"/>
      <c r="AL164" s="239"/>
      <c r="AM164" s="239"/>
      <c r="AN164" s="239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238"/>
      <c r="AZ164" s="239"/>
      <c r="BA164" s="239"/>
      <c r="BB164" s="239"/>
      <c r="BC164" s="239"/>
      <c r="BD164" s="157"/>
      <c r="BE164" s="157"/>
      <c r="BF164" s="157"/>
      <c r="BG164" s="157"/>
      <c r="BH164" s="157"/>
      <c r="BI164" s="157"/>
      <c r="BJ164" s="157"/>
    </row>
    <row r="165">
      <c r="A165" s="157"/>
      <c r="B165" s="157"/>
      <c r="C165" s="157"/>
      <c r="D165" s="157"/>
      <c r="E165" s="157"/>
      <c r="F165" s="238"/>
      <c r="G165" s="239"/>
      <c r="H165" s="239"/>
      <c r="I165" s="239"/>
      <c r="J165" s="239"/>
      <c r="K165" s="132"/>
      <c r="L165" s="131"/>
      <c r="M165" s="157"/>
      <c r="N165" s="157"/>
      <c r="O165" s="157"/>
      <c r="P165" s="157"/>
      <c r="Q165" s="157"/>
      <c r="R165" s="157"/>
      <c r="S165" s="157"/>
      <c r="T165" s="157"/>
      <c r="U165" s="238"/>
      <c r="V165" s="239"/>
      <c r="W165" s="239"/>
      <c r="X165" s="239"/>
      <c r="Y165" s="239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238"/>
      <c r="AK165" s="239"/>
      <c r="AL165" s="239"/>
      <c r="AM165" s="239"/>
      <c r="AN165" s="239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238"/>
      <c r="AZ165" s="239"/>
      <c r="BA165" s="239"/>
      <c r="BB165" s="239"/>
      <c r="BC165" s="239"/>
      <c r="BD165" s="157"/>
      <c r="BE165" s="157"/>
      <c r="BF165" s="157"/>
      <c r="BG165" s="157"/>
      <c r="BH165" s="157"/>
      <c r="BI165" s="157"/>
      <c r="BJ165" s="157"/>
    </row>
    <row r="166">
      <c r="A166" s="157"/>
      <c r="B166" s="157"/>
      <c r="C166" s="157"/>
      <c r="D166" s="157"/>
      <c r="E166" s="157"/>
      <c r="F166" s="238"/>
      <c r="G166" s="239"/>
      <c r="H166" s="239"/>
      <c r="I166" s="239"/>
      <c r="J166" s="239"/>
      <c r="K166" s="132"/>
      <c r="L166" s="131"/>
      <c r="M166" s="157"/>
      <c r="N166" s="157"/>
      <c r="O166" s="157"/>
      <c r="P166" s="157"/>
      <c r="Q166" s="157"/>
      <c r="R166" s="157"/>
      <c r="S166" s="157"/>
      <c r="T166" s="157"/>
      <c r="U166" s="238"/>
      <c r="V166" s="239"/>
      <c r="W166" s="239"/>
      <c r="X166" s="239"/>
      <c r="Y166" s="239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238"/>
      <c r="AK166" s="239"/>
      <c r="AL166" s="239"/>
      <c r="AM166" s="239"/>
      <c r="AN166" s="239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238"/>
      <c r="AZ166" s="239"/>
      <c r="BA166" s="239"/>
      <c r="BB166" s="239"/>
      <c r="BC166" s="239"/>
      <c r="BD166" s="157"/>
      <c r="BE166" s="157"/>
      <c r="BF166" s="157"/>
      <c r="BG166" s="157"/>
      <c r="BH166" s="157"/>
      <c r="BI166" s="157"/>
      <c r="BJ166" s="157"/>
    </row>
    <row r="167">
      <c r="A167" s="157"/>
      <c r="B167" s="157"/>
      <c r="C167" s="157"/>
      <c r="D167" s="157"/>
      <c r="E167" s="157"/>
      <c r="F167" s="238"/>
      <c r="G167" s="239"/>
      <c r="H167" s="239"/>
      <c r="I167" s="239"/>
      <c r="J167" s="239"/>
      <c r="K167" s="132"/>
      <c r="L167" s="131"/>
      <c r="M167" s="157"/>
      <c r="N167" s="157"/>
      <c r="O167" s="157"/>
      <c r="P167" s="157"/>
      <c r="Q167" s="157"/>
      <c r="R167" s="157"/>
      <c r="S167" s="157"/>
      <c r="T167" s="157"/>
      <c r="U167" s="238"/>
      <c r="V167" s="239"/>
      <c r="W167" s="239"/>
      <c r="X167" s="239"/>
      <c r="Y167" s="239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238"/>
      <c r="AK167" s="239"/>
      <c r="AL167" s="239"/>
      <c r="AM167" s="239"/>
      <c r="AN167" s="239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238"/>
      <c r="AZ167" s="239"/>
      <c r="BA167" s="239"/>
      <c r="BB167" s="239"/>
      <c r="BC167" s="239"/>
      <c r="BD167" s="157"/>
      <c r="BE167" s="157"/>
      <c r="BF167" s="157"/>
      <c r="BG167" s="157"/>
      <c r="BH167" s="157"/>
      <c r="BI167" s="157"/>
      <c r="BJ167" s="157"/>
    </row>
    <row r="168">
      <c r="A168" s="157"/>
      <c r="B168" s="157"/>
      <c r="C168" s="157"/>
      <c r="D168" s="157"/>
      <c r="E168" s="157"/>
      <c r="F168" s="238"/>
      <c r="G168" s="239"/>
      <c r="H168" s="239"/>
      <c r="I168" s="239"/>
      <c r="J168" s="239"/>
      <c r="K168" s="132"/>
      <c r="L168" s="131"/>
      <c r="M168" s="157"/>
      <c r="N168" s="157"/>
      <c r="O168" s="157"/>
      <c r="P168" s="157"/>
      <c r="Q168" s="157"/>
      <c r="R168" s="157"/>
      <c r="S168" s="157"/>
      <c r="T168" s="157"/>
      <c r="U168" s="238"/>
      <c r="V168" s="239"/>
      <c r="W168" s="239"/>
      <c r="X168" s="239"/>
      <c r="Y168" s="239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238"/>
      <c r="AK168" s="239"/>
      <c r="AL168" s="239"/>
      <c r="AM168" s="239"/>
      <c r="AN168" s="239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238"/>
      <c r="AZ168" s="239"/>
      <c r="BA168" s="239"/>
      <c r="BB168" s="239"/>
      <c r="BC168" s="239"/>
      <c r="BD168" s="157"/>
      <c r="BE168" s="157"/>
      <c r="BF168" s="157"/>
      <c r="BG168" s="157"/>
      <c r="BH168" s="157"/>
      <c r="BI168" s="157"/>
      <c r="BJ168" s="157"/>
    </row>
    <row r="169">
      <c r="A169" s="157"/>
      <c r="B169" s="157"/>
      <c r="C169" s="157"/>
      <c r="D169" s="157"/>
      <c r="E169" s="157"/>
      <c r="F169" s="238"/>
      <c r="G169" s="239"/>
      <c r="H169" s="239"/>
      <c r="I169" s="239"/>
      <c r="J169" s="239"/>
      <c r="K169" s="132"/>
      <c r="L169" s="131"/>
      <c r="M169" s="157"/>
      <c r="N169" s="157"/>
      <c r="O169" s="157"/>
      <c r="P169" s="157"/>
      <c r="Q169" s="157"/>
      <c r="R169" s="157"/>
      <c r="S169" s="157"/>
      <c r="T169" s="157"/>
      <c r="U169" s="238"/>
      <c r="V169" s="239"/>
      <c r="W169" s="239"/>
      <c r="X169" s="239"/>
      <c r="Y169" s="239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238"/>
      <c r="AK169" s="239"/>
      <c r="AL169" s="239"/>
      <c r="AM169" s="239"/>
      <c r="AN169" s="239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238"/>
      <c r="AZ169" s="239"/>
      <c r="BA169" s="239"/>
      <c r="BB169" s="239"/>
      <c r="BC169" s="239"/>
      <c r="BD169" s="157"/>
      <c r="BE169" s="157"/>
      <c r="BF169" s="157"/>
      <c r="BG169" s="157"/>
      <c r="BH169" s="157"/>
      <c r="BI169" s="157"/>
      <c r="BJ169" s="157"/>
    </row>
    <row r="170">
      <c r="A170" s="157"/>
      <c r="B170" s="157"/>
      <c r="C170" s="157"/>
      <c r="D170" s="157"/>
      <c r="E170" s="157"/>
      <c r="F170" s="238"/>
      <c r="G170" s="239"/>
      <c r="H170" s="239"/>
      <c r="I170" s="239"/>
      <c r="J170" s="239"/>
      <c r="K170" s="132"/>
      <c r="L170" s="131"/>
      <c r="M170" s="157"/>
      <c r="N170" s="157"/>
      <c r="O170" s="157"/>
      <c r="P170" s="157"/>
      <c r="Q170" s="157"/>
      <c r="R170" s="157"/>
      <c r="S170" s="157"/>
      <c r="T170" s="157"/>
      <c r="U170" s="238"/>
      <c r="V170" s="239"/>
      <c r="W170" s="239"/>
      <c r="X170" s="239"/>
      <c r="Y170" s="239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238"/>
      <c r="AK170" s="239"/>
      <c r="AL170" s="239"/>
      <c r="AM170" s="239"/>
      <c r="AN170" s="239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238"/>
      <c r="AZ170" s="239"/>
      <c r="BA170" s="239"/>
      <c r="BB170" s="239"/>
      <c r="BC170" s="239"/>
      <c r="BD170" s="157"/>
      <c r="BE170" s="157"/>
      <c r="BF170" s="157"/>
      <c r="BG170" s="157"/>
      <c r="BH170" s="157"/>
      <c r="BI170" s="157"/>
      <c r="BJ170" s="157"/>
    </row>
    <row r="171">
      <c r="A171" s="157"/>
      <c r="B171" s="157"/>
      <c r="C171" s="157"/>
      <c r="D171" s="157"/>
      <c r="E171" s="157"/>
      <c r="F171" s="238"/>
      <c r="G171" s="239"/>
      <c r="H171" s="239"/>
      <c r="I171" s="239"/>
      <c r="J171" s="239"/>
      <c r="K171" s="132"/>
      <c r="L171" s="131"/>
      <c r="M171" s="157"/>
      <c r="N171" s="157"/>
      <c r="O171" s="157"/>
      <c r="P171" s="157"/>
      <c r="Q171" s="157"/>
      <c r="R171" s="157"/>
      <c r="S171" s="157"/>
      <c r="T171" s="157"/>
      <c r="U171" s="238"/>
      <c r="V171" s="239"/>
      <c r="W171" s="239"/>
      <c r="X171" s="239"/>
      <c r="Y171" s="239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238"/>
      <c r="AK171" s="239"/>
      <c r="AL171" s="239"/>
      <c r="AM171" s="239"/>
      <c r="AN171" s="239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238"/>
      <c r="AZ171" s="239"/>
      <c r="BA171" s="239"/>
      <c r="BB171" s="239"/>
      <c r="BC171" s="239"/>
      <c r="BD171" s="157"/>
      <c r="BE171" s="157"/>
      <c r="BF171" s="157"/>
      <c r="BG171" s="157"/>
      <c r="BH171" s="157"/>
      <c r="BI171" s="157"/>
      <c r="BJ171" s="157"/>
    </row>
    <row r="172">
      <c r="A172" s="157"/>
      <c r="B172" s="157"/>
      <c r="C172" s="157"/>
      <c r="D172" s="157"/>
      <c r="E172" s="157"/>
      <c r="F172" s="238"/>
      <c r="G172" s="239"/>
      <c r="H172" s="239"/>
      <c r="I172" s="239"/>
      <c r="J172" s="239"/>
      <c r="K172" s="132"/>
      <c r="L172" s="131"/>
      <c r="M172" s="157"/>
      <c r="N172" s="157"/>
      <c r="O172" s="157"/>
      <c r="P172" s="157"/>
      <c r="Q172" s="157"/>
      <c r="R172" s="157"/>
      <c r="S172" s="157"/>
      <c r="T172" s="157"/>
      <c r="U172" s="238"/>
      <c r="V172" s="239"/>
      <c r="W172" s="239"/>
      <c r="X172" s="239"/>
      <c r="Y172" s="239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238"/>
      <c r="AK172" s="239"/>
      <c r="AL172" s="239"/>
      <c r="AM172" s="239"/>
      <c r="AN172" s="239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238"/>
      <c r="AZ172" s="239"/>
      <c r="BA172" s="239"/>
      <c r="BB172" s="239"/>
      <c r="BC172" s="239"/>
      <c r="BD172" s="157"/>
      <c r="BE172" s="157"/>
      <c r="BF172" s="157"/>
      <c r="BG172" s="157"/>
      <c r="BH172" s="157"/>
      <c r="BI172" s="157"/>
      <c r="BJ172" s="157"/>
    </row>
    <row r="173">
      <c r="A173" s="157"/>
      <c r="B173" s="157"/>
      <c r="C173" s="157"/>
      <c r="D173" s="157"/>
      <c r="E173" s="157"/>
      <c r="F173" s="238"/>
      <c r="G173" s="239"/>
      <c r="H173" s="239"/>
      <c r="I173" s="239"/>
      <c r="J173" s="239"/>
      <c r="K173" s="132"/>
      <c r="L173" s="131"/>
      <c r="M173" s="157"/>
      <c r="N173" s="157"/>
      <c r="O173" s="157"/>
      <c r="P173" s="157"/>
      <c r="Q173" s="157"/>
      <c r="R173" s="157"/>
      <c r="S173" s="157"/>
      <c r="T173" s="157"/>
      <c r="U173" s="238"/>
      <c r="V173" s="239"/>
      <c r="W173" s="239"/>
      <c r="X173" s="239"/>
      <c r="Y173" s="239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238"/>
      <c r="AK173" s="239"/>
      <c r="AL173" s="239"/>
      <c r="AM173" s="239"/>
      <c r="AN173" s="239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238"/>
      <c r="AZ173" s="239"/>
      <c r="BA173" s="239"/>
      <c r="BB173" s="239"/>
      <c r="BC173" s="239"/>
      <c r="BD173" s="157"/>
      <c r="BE173" s="157"/>
      <c r="BF173" s="157"/>
      <c r="BG173" s="157"/>
      <c r="BH173" s="157"/>
      <c r="BI173" s="157"/>
      <c r="BJ173" s="157"/>
    </row>
    <row r="174">
      <c r="A174" s="157"/>
      <c r="B174" s="157"/>
      <c r="C174" s="157"/>
      <c r="D174" s="157"/>
      <c r="E174" s="157"/>
      <c r="F174" s="238"/>
      <c r="G174" s="239"/>
      <c r="H174" s="239"/>
      <c r="I174" s="239"/>
      <c r="J174" s="239"/>
      <c r="K174" s="132"/>
      <c r="L174" s="131"/>
      <c r="M174" s="157"/>
      <c r="N174" s="157"/>
      <c r="O174" s="157"/>
      <c r="P174" s="157"/>
      <c r="Q174" s="157"/>
      <c r="R174" s="157"/>
      <c r="S174" s="157"/>
      <c r="T174" s="157"/>
      <c r="U174" s="238"/>
      <c r="V174" s="239"/>
      <c r="W174" s="239"/>
      <c r="X174" s="239"/>
      <c r="Y174" s="239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238"/>
      <c r="AK174" s="239"/>
      <c r="AL174" s="239"/>
      <c r="AM174" s="239"/>
      <c r="AN174" s="239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238"/>
      <c r="AZ174" s="239"/>
      <c r="BA174" s="239"/>
      <c r="BB174" s="239"/>
      <c r="BC174" s="239"/>
      <c r="BD174" s="157"/>
      <c r="BE174" s="157"/>
      <c r="BF174" s="157"/>
      <c r="BG174" s="157"/>
      <c r="BH174" s="157"/>
      <c r="BI174" s="157"/>
      <c r="BJ174" s="157"/>
    </row>
    <row r="175">
      <c r="A175" s="157"/>
      <c r="B175" s="157"/>
      <c r="C175" s="157"/>
      <c r="D175" s="157"/>
      <c r="E175" s="157"/>
      <c r="F175" s="238"/>
      <c r="G175" s="239"/>
      <c r="H175" s="239"/>
      <c r="I175" s="239"/>
      <c r="J175" s="239"/>
      <c r="K175" s="132"/>
      <c r="L175" s="131"/>
      <c r="M175" s="157"/>
      <c r="N175" s="157"/>
      <c r="O175" s="157"/>
      <c r="P175" s="157"/>
      <c r="Q175" s="157"/>
      <c r="R175" s="157"/>
      <c r="S175" s="157"/>
      <c r="T175" s="157"/>
      <c r="U175" s="238"/>
      <c r="V175" s="239"/>
      <c r="W175" s="239"/>
      <c r="X175" s="239"/>
      <c r="Y175" s="239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238"/>
      <c r="AK175" s="239"/>
      <c r="AL175" s="239"/>
      <c r="AM175" s="239"/>
      <c r="AN175" s="239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238"/>
      <c r="AZ175" s="239"/>
      <c r="BA175" s="239"/>
      <c r="BB175" s="239"/>
      <c r="BC175" s="239"/>
      <c r="BD175" s="157"/>
      <c r="BE175" s="157"/>
      <c r="BF175" s="157"/>
      <c r="BG175" s="157"/>
      <c r="BH175" s="157"/>
      <c r="BI175" s="157"/>
      <c r="BJ175" s="157"/>
    </row>
    <row r="176">
      <c r="A176" s="157"/>
      <c r="B176" s="157"/>
      <c r="C176" s="157"/>
      <c r="D176" s="157"/>
      <c r="E176" s="157"/>
      <c r="F176" s="238"/>
      <c r="G176" s="239"/>
      <c r="H176" s="239"/>
      <c r="I176" s="239"/>
      <c r="J176" s="239"/>
      <c r="K176" s="132"/>
      <c r="L176" s="131"/>
      <c r="M176" s="157"/>
      <c r="N176" s="157"/>
      <c r="O176" s="157"/>
      <c r="P176" s="157"/>
      <c r="Q176" s="157"/>
      <c r="R176" s="157"/>
      <c r="S176" s="157"/>
      <c r="T176" s="157"/>
      <c r="U176" s="238"/>
      <c r="V176" s="239"/>
      <c r="W176" s="239"/>
      <c r="X176" s="239"/>
      <c r="Y176" s="239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238"/>
      <c r="AK176" s="239"/>
      <c r="AL176" s="239"/>
      <c r="AM176" s="239"/>
      <c r="AN176" s="239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238"/>
      <c r="AZ176" s="239"/>
      <c r="BA176" s="239"/>
      <c r="BB176" s="239"/>
      <c r="BC176" s="239"/>
      <c r="BD176" s="157"/>
      <c r="BE176" s="157"/>
      <c r="BF176" s="157"/>
      <c r="BG176" s="157"/>
      <c r="BH176" s="157"/>
      <c r="BI176" s="157"/>
      <c r="BJ176" s="157"/>
    </row>
    <row r="177">
      <c r="A177" s="157"/>
      <c r="B177" s="157"/>
      <c r="C177" s="157"/>
      <c r="D177" s="157"/>
      <c r="E177" s="157"/>
      <c r="F177" s="238"/>
      <c r="G177" s="239"/>
      <c r="H177" s="239"/>
      <c r="I177" s="239"/>
      <c r="J177" s="239"/>
      <c r="K177" s="132"/>
      <c r="L177" s="131"/>
      <c r="M177" s="157"/>
      <c r="N177" s="157"/>
      <c r="O177" s="157"/>
      <c r="P177" s="157"/>
      <c r="Q177" s="157"/>
      <c r="R177" s="157"/>
      <c r="S177" s="157"/>
      <c r="T177" s="157"/>
      <c r="U177" s="238"/>
      <c r="V177" s="239"/>
      <c r="W177" s="239"/>
      <c r="X177" s="239"/>
      <c r="Y177" s="239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238"/>
      <c r="AK177" s="239"/>
      <c r="AL177" s="239"/>
      <c r="AM177" s="239"/>
      <c r="AN177" s="239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238"/>
      <c r="AZ177" s="239"/>
      <c r="BA177" s="239"/>
      <c r="BB177" s="239"/>
      <c r="BC177" s="239"/>
      <c r="BD177" s="157"/>
      <c r="BE177" s="157"/>
      <c r="BF177" s="157"/>
      <c r="BG177" s="157"/>
      <c r="BH177" s="157"/>
      <c r="BI177" s="157"/>
      <c r="BJ177" s="157"/>
    </row>
    <row r="178">
      <c r="A178" s="157"/>
      <c r="B178" s="157"/>
      <c r="C178" s="157"/>
      <c r="D178" s="157"/>
      <c r="E178" s="157"/>
      <c r="F178" s="238"/>
      <c r="G178" s="239"/>
      <c r="H178" s="239"/>
      <c r="I178" s="239"/>
      <c r="J178" s="239"/>
      <c r="K178" s="132"/>
      <c r="L178" s="131"/>
      <c r="M178" s="157"/>
      <c r="N178" s="157"/>
      <c r="O178" s="157"/>
      <c r="P178" s="157"/>
      <c r="Q178" s="157"/>
      <c r="R178" s="157"/>
      <c r="S178" s="157"/>
      <c r="T178" s="157"/>
      <c r="U178" s="238"/>
      <c r="V178" s="239"/>
      <c r="W178" s="239"/>
      <c r="X178" s="239"/>
      <c r="Y178" s="239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238"/>
      <c r="AK178" s="239"/>
      <c r="AL178" s="239"/>
      <c r="AM178" s="239"/>
      <c r="AN178" s="239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238"/>
      <c r="AZ178" s="239"/>
      <c r="BA178" s="239"/>
      <c r="BB178" s="239"/>
      <c r="BC178" s="239"/>
      <c r="BD178" s="157"/>
      <c r="BE178" s="157"/>
      <c r="BF178" s="157"/>
      <c r="BG178" s="157"/>
      <c r="BH178" s="157"/>
      <c r="BI178" s="157"/>
      <c r="BJ178" s="157"/>
    </row>
    <row r="179">
      <c r="A179" s="157"/>
      <c r="B179" s="157"/>
      <c r="C179" s="157"/>
      <c r="D179" s="157"/>
      <c r="E179" s="157"/>
      <c r="F179" s="238"/>
      <c r="G179" s="239"/>
      <c r="H179" s="239"/>
      <c r="I179" s="239"/>
      <c r="J179" s="239"/>
      <c r="K179" s="132"/>
      <c r="L179" s="131"/>
      <c r="M179" s="157"/>
      <c r="N179" s="157"/>
      <c r="O179" s="157"/>
      <c r="P179" s="157"/>
      <c r="Q179" s="157"/>
      <c r="R179" s="157"/>
      <c r="S179" s="157"/>
      <c r="T179" s="157"/>
      <c r="U179" s="238"/>
      <c r="V179" s="239"/>
      <c r="W179" s="239"/>
      <c r="X179" s="239"/>
      <c r="Y179" s="239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238"/>
      <c r="AK179" s="239"/>
      <c r="AL179" s="239"/>
      <c r="AM179" s="239"/>
      <c r="AN179" s="239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238"/>
      <c r="AZ179" s="239"/>
      <c r="BA179" s="239"/>
      <c r="BB179" s="239"/>
      <c r="BC179" s="239"/>
      <c r="BD179" s="157"/>
      <c r="BE179" s="157"/>
      <c r="BF179" s="157"/>
      <c r="BG179" s="157"/>
      <c r="BH179" s="157"/>
      <c r="BI179" s="157"/>
      <c r="BJ179" s="157"/>
    </row>
    <row r="180">
      <c r="A180" s="157"/>
      <c r="B180" s="157"/>
      <c r="C180" s="157"/>
      <c r="D180" s="157"/>
      <c r="E180" s="157"/>
      <c r="F180" s="238"/>
      <c r="G180" s="239"/>
      <c r="H180" s="239"/>
      <c r="I180" s="239"/>
      <c r="J180" s="239"/>
      <c r="K180" s="132"/>
      <c r="L180" s="131"/>
      <c r="M180" s="157"/>
      <c r="N180" s="157"/>
      <c r="O180" s="157"/>
      <c r="P180" s="157"/>
      <c r="Q180" s="157"/>
      <c r="R180" s="157"/>
      <c r="S180" s="157"/>
      <c r="T180" s="157"/>
      <c r="U180" s="238"/>
      <c r="V180" s="239"/>
      <c r="W180" s="239"/>
      <c r="X180" s="239"/>
      <c r="Y180" s="239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238"/>
      <c r="AK180" s="239"/>
      <c r="AL180" s="239"/>
      <c r="AM180" s="239"/>
      <c r="AN180" s="239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238"/>
      <c r="AZ180" s="239"/>
      <c r="BA180" s="239"/>
      <c r="BB180" s="239"/>
      <c r="BC180" s="239"/>
      <c r="BD180" s="157"/>
      <c r="BE180" s="157"/>
      <c r="BF180" s="157"/>
      <c r="BG180" s="157"/>
      <c r="BH180" s="157"/>
      <c r="BI180" s="157"/>
      <c r="BJ180" s="157"/>
    </row>
    <row r="181">
      <c r="A181" s="157"/>
      <c r="B181" s="157"/>
      <c r="C181" s="157"/>
      <c r="D181" s="157"/>
      <c r="E181" s="157"/>
      <c r="F181" s="238"/>
      <c r="G181" s="239"/>
      <c r="H181" s="239"/>
      <c r="I181" s="239"/>
      <c r="J181" s="239"/>
      <c r="K181" s="132"/>
      <c r="L181" s="131"/>
      <c r="M181" s="157"/>
      <c r="N181" s="157"/>
      <c r="O181" s="157"/>
      <c r="P181" s="157"/>
      <c r="Q181" s="157"/>
      <c r="R181" s="157"/>
      <c r="S181" s="157"/>
      <c r="T181" s="157"/>
      <c r="U181" s="238"/>
      <c r="V181" s="239"/>
      <c r="W181" s="239"/>
      <c r="X181" s="239"/>
      <c r="Y181" s="239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238"/>
      <c r="AK181" s="239"/>
      <c r="AL181" s="239"/>
      <c r="AM181" s="239"/>
      <c r="AN181" s="239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238"/>
      <c r="AZ181" s="239"/>
      <c r="BA181" s="239"/>
      <c r="BB181" s="239"/>
      <c r="BC181" s="239"/>
      <c r="BD181" s="157"/>
      <c r="BE181" s="157"/>
      <c r="BF181" s="157"/>
      <c r="BG181" s="157"/>
      <c r="BH181" s="157"/>
      <c r="BI181" s="157"/>
      <c r="BJ181" s="157"/>
    </row>
    <row r="182">
      <c r="A182" s="157"/>
      <c r="B182" s="157"/>
      <c r="C182" s="157"/>
      <c r="D182" s="157"/>
      <c r="E182" s="157"/>
      <c r="F182" s="238"/>
      <c r="G182" s="239"/>
      <c r="H182" s="239"/>
      <c r="I182" s="239"/>
      <c r="J182" s="239"/>
      <c r="K182" s="132"/>
      <c r="L182" s="131"/>
      <c r="M182" s="157"/>
      <c r="N182" s="157"/>
      <c r="O182" s="157"/>
      <c r="P182" s="157"/>
      <c r="Q182" s="157"/>
      <c r="R182" s="157"/>
      <c r="S182" s="157"/>
      <c r="T182" s="157"/>
      <c r="U182" s="238"/>
      <c r="V182" s="239"/>
      <c r="W182" s="239"/>
      <c r="X182" s="239"/>
      <c r="Y182" s="239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238"/>
      <c r="AK182" s="239"/>
      <c r="AL182" s="239"/>
      <c r="AM182" s="239"/>
      <c r="AN182" s="239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238"/>
      <c r="AZ182" s="239"/>
      <c r="BA182" s="239"/>
      <c r="BB182" s="239"/>
      <c r="BC182" s="239"/>
      <c r="BD182" s="157"/>
      <c r="BE182" s="157"/>
      <c r="BF182" s="157"/>
      <c r="BG182" s="157"/>
      <c r="BH182" s="157"/>
      <c r="BI182" s="157"/>
      <c r="BJ182" s="157"/>
    </row>
    <row r="183">
      <c r="A183" s="157"/>
      <c r="B183" s="157"/>
      <c r="C183" s="157"/>
      <c r="D183" s="157"/>
      <c r="E183" s="157"/>
      <c r="F183" s="238"/>
      <c r="G183" s="239"/>
      <c r="H183" s="239"/>
      <c r="I183" s="239"/>
      <c r="J183" s="239"/>
      <c r="K183" s="132"/>
      <c r="L183" s="131"/>
      <c r="M183" s="157"/>
      <c r="N183" s="157"/>
      <c r="O183" s="157"/>
      <c r="P183" s="157"/>
      <c r="Q183" s="157"/>
      <c r="R183" s="157"/>
      <c r="S183" s="157"/>
      <c r="T183" s="157"/>
      <c r="U183" s="238"/>
      <c r="V183" s="239"/>
      <c r="W183" s="239"/>
      <c r="X183" s="239"/>
      <c r="Y183" s="239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238"/>
      <c r="AK183" s="239"/>
      <c r="AL183" s="239"/>
      <c r="AM183" s="239"/>
      <c r="AN183" s="239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238"/>
      <c r="AZ183" s="239"/>
      <c r="BA183" s="239"/>
      <c r="BB183" s="239"/>
      <c r="BC183" s="239"/>
      <c r="BD183" s="157"/>
      <c r="BE183" s="157"/>
      <c r="BF183" s="157"/>
      <c r="BG183" s="157"/>
      <c r="BH183" s="157"/>
      <c r="BI183" s="157"/>
      <c r="BJ183" s="157"/>
    </row>
    <row r="184">
      <c r="A184" s="157"/>
      <c r="B184" s="157"/>
      <c r="C184" s="157"/>
      <c r="D184" s="157"/>
      <c r="E184" s="157"/>
      <c r="F184" s="238"/>
      <c r="G184" s="239"/>
      <c r="H184" s="239"/>
      <c r="I184" s="239"/>
      <c r="J184" s="239"/>
      <c r="K184" s="132"/>
      <c r="L184" s="131"/>
      <c r="M184" s="157"/>
      <c r="N184" s="157"/>
      <c r="O184" s="157"/>
      <c r="P184" s="157"/>
      <c r="Q184" s="157"/>
      <c r="R184" s="157"/>
      <c r="S184" s="157"/>
      <c r="T184" s="157"/>
      <c r="U184" s="238"/>
      <c r="V184" s="239"/>
      <c r="W184" s="239"/>
      <c r="X184" s="239"/>
      <c r="Y184" s="239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238"/>
      <c r="AK184" s="239"/>
      <c r="AL184" s="239"/>
      <c r="AM184" s="239"/>
      <c r="AN184" s="239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238"/>
      <c r="AZ184" s="239"/>
      <c r="BA184" s="239"/>
      <c r="BB184" s="239"/>
      <c r="BC184" s="239"/>
      <c r="BD184" s="157"/>
      <c r="BE184" s="157"/>
      <c r="BF184" s="157"/>
      <c r="BG184" s="157"/>
      <c r="BH184" s="157"/>
      <c r="BI184" s="157"/>
      <c r="BJ184" s="157"/>
    </row>
    <row r="185">
      <c r="A185" s="157"/>
      <c r="B185" s="157"/>
      <c r="C185" s="157"/>
      <c r="D185" s="157"/>
      <c r="E185" s="157"/>
      <c r="F185" s="238"/>
      <c r="G185" s="239"/>
      <c r="H185" s="239"/>
      <c r="I185" s="239"/>
      <c r="J185" s="239"/>
      <c r="K185" s="132"/>
      <c r="L185" s="131"/>
      <c r="M185" s="157"/>
      <c r="N185" s="157"/>
      <c r="O185" s="157"/>
      <c r="P185" s="157"/>
      <c r="Q185" s="157"/>
      <c r="R185" s="157"/>
      <c r="S185" s="157"/>
      <c r="T185" s="157"/>
      <c r="U185" s="238"/>
      <c r="V185" s="239"/>
      <c r="W185" s="239"/>
      <c r="X185" s="239"/>
      <c r="Y185" s="239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238"/>
      <c r="AK185" s="239"/>
      <c r="AL185" s="239"/>
      <c r="AM185" s="239"/>
      <c r="AN185" s="239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238"/>
      <c r="AZ185" s="239"/>
      <c r="BA185" s="239"/>
      <c r="BB185" s="239"/>
      <c r="BC185" s="239"/>
      <c r="BD185" s="157"/>
      <c r="BE185" s="157"/>
      <c r="BF185" s="157"/>
      <c r="BG185" s="157"/>
      <c r="BH185" s="157"/>
      <c r="BI185" s="157"/>
      <c r="BJ185" s="157"/>
    </row>
    <row r="186">
      <c r="A186" s="157"/>
      <c r="B186" s="157"/>
      <c r="C186" s="157"/>
      <c r="D186" s="157"/>
      <c r="E186" s="157"/>
      <c r="F186" s="238"/>
      <c r="G186" s="239"/>
      <c r="H186" s="239"/>
      <c r="I186" s="239"/>
      <c r="J186" s="239"/>
      <c r="K186" s="132"/>
      <c r="L186" s="131"/>
      <c r="M186" s="157"/>
      <c r="N186" s="157"/>
      <c r="O186" s="157"/>
      <c r="P186" s="157"/>
      <c r="Q186" s="157"/>
      <c r="R186" s="157"/>
      <c r="S186" s="157"/>
      <c r="T186" s="157"/>
      <c r="U186" s="238"/>
      <c r="V186" s="239"/>
      <c r="W186" s="239"/>
      <c r="X186" s="239"/>
      <c r="Y186" s="239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238"/>
      <c r="AK186" s="239"/>
      <c r="AL186" s="239"/>
      <c r="AM186" s="239"/>
      <c r="AN186" s="239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238"/>
      <c r="AZ186" s="239"/>
      <c r="BA186" s="239"/>
      <c r="BB186" s="239"/>
      <c r="BC186" s="239"/>
      <c r="BD186" s="157"/>
      <c r="BE186" s="157"/>
      <c r="BF186" s="157"/>
      <c r="BG186" s="157"/>
      <c r="BH186" s="157"/>
      <c r="BI186" s="157"/>
      <c r="BJ186" s="157"/>
    </row>
    <row r="187">
      <c r="A187" s="157"/>
      <c r="B187" s="157"/>
      <c r="C187" s="157"/>
      <c r="D187" s="157"/>
      <c r="E187" s="157"/>
      <c r="F187" s="238"/>
      <c r="G187" s="239"/>
      <c r="H187" s="239"/>
      <c r="I187" s="239"/>
      <c r="J187" s="239"/>
      <c r="K187" s="132"/>
      <c r="L187" s="131"/>
      <c r="M187" s="157"/>
      <c r="N187" s="157"/>
      <c r="O187" s="157"/>
      <c r="P187" s="157"/>
      <c r="Q187" s="157"/>
      <c r="R187" s="157"/>
      <c r="S187" s="157"/>
      <c r="T187" s="157"/>
      <c r="U187" s="238"/>
      <c r="V187" s="239"/>
      <c r="W187" s="239"/>
      <c r="X187" s="239"/>
      <c r="Y187" s="239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238"/>
      <c r="AK187" s="239"/>
      <c r="AL187" s="239"/>
      <c r="AM187" s="239"/>
      <c r="AN187" s="239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238"/>
      <c r="AZ187" s="239"/>
      <c r="BA187" s="239"/>
      <c r="BB187" s="239"/>
      <c r="BC187" s="239"/>
      <c r="BD187" s="157"/>
      <c r="BE187" s="157"/>
      <c r="BF187" s="157"/>
      <c r="BG187" s="157"/>
      <c r="BH187" s="157"/>
      <c r="BI187" s="157"/>
      <c r="BJ187" s="157"/>
    </row>
    <row r="188">
      <c r="A188" s="157"/>
      <c r="B188" s="157"/>
      <c r="C188" s="157"/>
      <c r="D188" s="157"/>
      <c r="E188" s="157"/>
      <c r="F188" s="238"/>
      <c r="G188" s="239"/>
      <c r="H188" s="239"/>
      <c r="I188" s="239"/>
      <c r="J188" s="239"/>
      <c r="K188" s="132"/>
      <c r="L188" s="131"/>
      <c r="M188" s="157"/>
      <c r="N188" s="157"/>
      <c r="O188" s="157"/>
      <c r="P188" s="157"/>
      <c r="Q188" s="157"/>
      <c r="R188" s="157"/>
      <c r="S188" s="157"/>
      <c r="T188" s="157"/>
      <c r="U188" s="238"/>
      <c r="V188" s="239"/>
      <c r="W188" s="239"/>
      <c r="X188" s="239"/>
      <c r="Y188" s="239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238"/>
      <c r="AK188" s="239"/>
      <c r="AL188" s="239"/>
      <c r="AM188" s="239"/>
      <c r="AN188" s="239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238"/>
      <c r="AZ188" s="239"/>
      <c r="BA188" s="239"/>
      <c r="BB188" s="239"/>
      <c r="BC188" s="239"/>
      <c r="BD188" s="157"/>
      <c r="BE188" s="157"/>
      <c r="BF188" s="157"/>
      <c r="BG188" s="157"/>
      <c r="BH188" s="157"/>
      <c r="BI188" s="157"/>
      <c r="BJ188" s="157"/>
    </row>
    <row r="189">
      <c r="A189" s="157"/>
      <c r="B189" s="157"/>
      <c r="C189" s="157"/>
      <c r="D189" s="157"/>
      <c r="E189" s="157"/>
      <c r="F189" s="238"/>
      <c r="G189" s="239"/>
      <c r="H189" s="239"/>
      <c r="I189" s="239"/>
      <c r="J189" s="239"/>
      <c r="K189" s="132"/>
      <c r="L189" s="131"/>
      <c r="M189" s="157"/>
      <c r="N189" s="157"/>
      <c r="O189" s="157"/>
      <c r="P189" s="157"/>
      <c r="Q189" s="157"/>
      <c r="R189" s="157"/>
      <c r="S189" s="157"/>
      <c r="T189" s="157"/>
      <c r="U189" s="238"/>
      <c r="V189" s="239"/>
      <c r="W189" s="239"/>
      <c r="X189" s="239"/>
      <c r="Y189" s="239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238"/>
      <c r="AK189" s="239"/>
      <c r="AL189" s="239"/>
      <c r="AM189" s="239"/>
      <c r="AN189" s="239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238"/>
      <c r="AZ189" s="239"/>
      <c r="BA189" s="239"/>
      <c r="BB189" s="239"/>
      <c r="BC189" s="239"/>
      <c r="BD189" s="157"/>
      <c r="BE189" s="157"/>
      <c r="BF189" s="157"/>
      <c r="BG189" s="157"/>
      <c r="BH189" s="157"/>
      <c r="BI189" s="157"/>
      <c r="BJ189" s="157"/>
    </row>
    <row r="190">
      <c r="A190" s="157"/>
      <c r="B190" s="157"/>
      <c r="C190" s="157"/>
      <c r="D190" s="157"/>
      <c r="E190" s="157"/>
      <c r="F190" s="238"/>
      <c r="G190" s="239"/>
      <c r="H190" s="239"/>
      <c r="I190" s="239"/>
      <c r="J190" s="239"/>
      <c r="K190" s="132"/>
      <c r="L190" s="131"/>
      <c r="M190" s="157"/>
      <c r="N190" s="157"/>
      <c r="O190" s="157"/>
      <c r="P190" s="157"/>
      <c r="Q190" s="157"/>
      <c r="R190" s="157"/>
      <c r="S190" s="157"/>
      <c r="T190" s="157"/>
      <c r="U190" s="238"/>
      <c r="V190" s="239"/>
      <c r="W190" s="239"/>
      <c r="X190" s="239"/>
      <c r="Y190" s="239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238"/>
      <c r="AK190" s="239"/>
      <c r="AL190" s="239"/>
      <c r="AM190" s="239"/>
      <c r="AN190" s="239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238"/>
      <c r="AZ190" s="239"/>
      <c r="BA190" s="239"/>
      <c r="BB190" s="239"/>
      <c r="BC190" s="239"/>
      <c r="BD190" s="157"/>
      <c r="BE190" s="157"/>
      <c r="BF190" s="157"/>
      <c r="BG190" s="157"/>
      <c r="BH190" s="157"/>
      <c r="BI190" s="157"/>
      <c r="BJ190" s="157"/>
    </row>
    <row r="191">
      <c r="A191" s="157"/>
      <c r="B191" s="157"/>
      <c r="C191" s="157"/>
      <c r="D191" s="157"/>
      <c r="E191" s="157"/>
      <c r="F191" s="238"/>
      <c r="G191" s="239"/>
      <c r="H191" s="239"/>
      <c r="I191" s="239"/>
      <c r="J191" s="239"/>
      <c r="K191" s="132"/>
      <c r="L191" s="131"/>
      <c r="M191" s="157"/>
      <c r="N191" s="157"/>
      <c r="O191" s="157"/>
      <c r="P191" s="157"/>
      <c r="Q191" s="157"/>
      <c r="R191" s="157"/>
      <c r="S191" s="157"/>
      <c r="T191" s="157"/>
      <c r="U191" s="238"/>
      <c r="V191" s="239"/>
      <c r="W191" s="239"/>
      <c r="X191" s="239"/>
      <c r="Y191" s="239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238"/>
      <c r="AK191" s="239"/>
      <c r="AL191" s="239"/>
      <c r="AM191" s="239"/>
      <c r="AN191" s="239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238"/>
      <c r="AZ191" s="239"/>
      <c r="BA191" s="239"/>
      <c r="BB191" s="239"/>
      <c r="BC191" s="239"/>
      <c r="BD191" s="157"/>
      <c r="BE191" s="157"/>
      <c r="BF191" s="157"/>
      <c r="BG191" s="157"/>
      <c r="BH191" s="157"/>
      <c r="BI191" s="157"/>
      <c r="BJ191" s="157"/>
    </row>
    <row r="192">
      <c r="A192" s="157"/>
      <c r="B192" s="157"/>
      <c r="C192" s="157"/>
      <c r="D192" s="157"/>
      <c r="E192" s="157"/>
      <c r="F192" s="238"/>
      <c r="G192" s="239"/>
      <c r="H192" s="239"/>
      <c r="I192" s="239"/>
      <c r="J192" s="239"/>
      <c r="K192" s="132"/>
      <c r="L192" s="131"/>
      <c r="M192" s="157"/>
      <c r="N192" s="157"/>
      <c r="O192" s="157"/>
      <c r="P192" s="157"/>
      <c r="Q192" s="157"/>
      <c r="R192" s="157"/>
      <c r="S192" s="157"/>
      <c r="T192" s="157"/>
      <c r="U192" s="238"/>
      <c r="V192" s="239"/>
      <c r="W192" s="239"/>
      <c r="X192" s="239"/>
      <c r="Y192" s="239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238"/>
      <c r="AK192" s="239"/>
      <c r="AL192" s="239"/>
      <c r="AM192" s="239"/>
      <c r="AN192" s="239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238"/>
      <c r="AZ192" s="239"/>
      <c r="BA192" s="239"/>
      <c r="BB192" s="239"/>
      <c r="BC192" s="239"/>
      <c r="BD192" s="157"/>
      <c r="BE192" s="157"/>
      <c r="BF192" s="157"/>
      <c r="BG192" s="157"/>
      <c r="BH192" s="157"/>
      <c r="BI192" s="157"/>
      <c r="BJ192" s="157"/>
    </row>
    <row r="193">
      <c r="A193" s="157"/>
      <c r="B193" s="157"/>
      <c r="C193" s="157"/>
      <c r="D193" s="157"/>
      <c r="E193" s="157"/>
      <c r="F193" s="238"/>
      <c r="G193" s="239"/>
      <c r="H193" s="239"/>
      <c r="I193" s="239"/>
      <c r="J193" s="239"/>
      <c r="K193" s="132"/>
      <c r="L193" s="131"/>
      <c r="M193" s="157"/>
      <c r="N193" s="157"/>
      <c r="O193" s="157"/>
      <c r="P193" s="157"/>
      <c r="Q193" s="157"/>
      <c r="R193" s="157"/>
      <c r="S193" s="157"/>
      <c r="T193" s="157"/>
      <c r="U193" s="238"/>
      <c r="V193" s="239"/>
      <c r="W193" s="239"/>
      <c r="X193" s="239"/>
      <c r="Y193" s="239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238"/>
      <c r="AK193" s="239"/>
      <c r="AL193" s="239"/>
      <c r="AM193" s="239"/>
      <c r="AN193" s="239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238"/>
      <c r="AZ193" s="239"/>
      <c r="BA193" s="239"/>
      <c r="BB193" s="239"/>
      <c r="BC193" s="239"/>
      <c r="BD193" s="157"/>
      <c r="BE193" s="157"/>
      <c r="BF193" s="157"/>
      <c r="BG193" s="157"/>
      <c r="BH193" s="157"/>
      <c r="BI193" s="157"/>
      <c r="BJ193" s="157"/>
    </row>
    <row r="194">
      <c r="A194" s="157"/>
      <c r="B194" s="157"/>
      <c r="C194" s="157"/>
      <c r="D194" s="157"/>
      <c r="E194" s="157"/>
      <c r="F194" s="238"/>
      <c r="G194" s="239"/>
      <c r="H194" s="239"/>
      <c r="I194" s="239"/>
      <c r="J194" s="239"/>
      <c r="K194" s="132"/>
      <c r="L194" s="131"/>
      <c r="M194" s="157"/>
      <c r="N194" s="157"/>
      <c r="O194" s="157"/>
      <c r="P194" s="157"/>
      <c r="Q194" s="157"/>
      <c r="R194" s="157"/>
      <c r="S194" s="157"/>
      <c r="T194" s="157"/>
      <c r="U194" s="238"/>
      <c r="V194" s="239"/>
      <c r="W194" s="239"/>
      <c r="X194" s="239"/>
      <c r="Y194" s="239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238"/>
      <c r="AK194" s="239"/>
      <c r="AL194" s="239"/>
      <c r="AM194" s="239"/>
      <c r="AN194" s="239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238"/>
      <c r="AZ194" s="239"/>
      <c r="BA194" s="239"/>
      <c r="BB194" s="239"/>
      <c r="BC194" s="239"/>
      <c r="BD194" s="157"/>
      <c r="BE194" s="157"/>
      <c r="BF194" s="157"/>
      <c r="BG194" s="157"/>
      <c r="BH194" s="157"/>
      <c r="BI194" s="157"/>
      <c r="BJ194" s="157"/>
    </row>
    <row r="195">
      <c r="A195" s="157"/>
      <c r="B195" s="157"/>
      <c r="C195" s="157"/>
      <c r="D195" s="157"/>
      <c r="E195" s="157"/>
      <c r="F195" s="238"/>
      <c r="G195" s="239"/>
      <c r="H195" s="239"/>
      <c r="I195" s="239"/>
      <c r="J195" s="239"/>
      <c r="K195" s="132"/>
      <c r="L195" s="131"/>
      <c r="M195" s="157"/>
      <c r="N195" s="157"/>
      <c r="O195" s="157"/>
      <c r="P195" s="157"/>
      <c r="Q195" s="157"/>
      <c r="R195" s="157"/>
      <c r="S195" s="157"/>
      <c r="T195" s="157"/>
      <c r="U195" s="238"/>
      <c r="V195" s="239"/>
      <c r="W195" s="239"/>
      <c r="X195" s="239"/>
      <c r="Y195" s="239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238"/>
      <c r="AK195" s="239"/>
      <c r="AL195" s="239"/>
      <c r="AM195" s="239"/>
      <c r="AN195" s="239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238"/>
      <c r="AZ195" s="239"/>
      <c r="BA195" s="239"/>
      <c r="BB195" s="239"/>
      <c r="BC195" s="239"/>
      <c r="BD195" s="157"/>
      <c r="BE195" s="157"/>
      <c r="BF195" s="157"/>
      <c r="BG195" s="157"/>
      <c r="BH195" s="157"/>
      <c r="BI195" s="157"/>
      <c r="BJ195" s="157"/>
    </row>
    <row r="196">
      <c r="A196" s="157"/>
      <c r="B196" s="157"/>
      <c r="C196" s="157"/>
      <c r="D196" s="157"/>
      <c r="E196" s="157"/>
      <c r="F196" s="238"/>
      <c r="G196" s="239"/>
      <c r="H196" s="239"/>
      <c r="I196" s="239"/>
      <c r="J196" s="239"/>
      <c r="K196" s="132"/>
      <c r="L196" s="131"/>
      <c r="M196" s="157"/>
      <c r="N196" s="157"/>
      <c r="O196" s="157"/>
      <c r="P196" s="157"/>
      <c r="Q196" s="157"/>
      <c r="R196" s="157"/>
      <c r="S196" s="157"/>
      <c r="T196" s="157"/>
      <c r="U196" s="238"/>
      <c r="V196" s="239"/>
      <c r="W196" s="239"/>
      <c r="X196" s="239"/>
      <c r="Y196" s="239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238"/>
      <c r="AK196" s="239"/>
      <c r="AL196" s="239"/>
      <c r="AM196" s="239"/>
      <c r="AN196" s="239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238"/>
      <c r="AZ196" s="239"/>
      <c r="BA196" s="239"/>
      <c r="BB196" s="239"/>
      <c r="BC196" s="239"/>
      <c r="BD196" s="157"/>
      <c r="BE196" s="157"/>
      <c r="BF196" s="157"/>
      <c r="BG196" s="157"/>
      <c r="BH196" s="157"/>
      <c r="BI196" s="157"/>
      <c r="BJ196" s="157"/>
    </row>
    <row r="197">
      <c r="A197" s="157"/>
      <c r="B197" s="157"/>
      <c r="C197" s="157"/>
      <c r="D197" s="157"/>
      <c r="E197" s="157"/>
      <c r="F197" s="238"/>
      <c r="G197" s="239"/>
      <c r="H197" s="239"/>
      <c r="I197" s="239"/>
      <c r="J197" s="239"/>
      <c r="K197" s="132"/>
      <c r="L197" s="131"/>
      <c r="M197" s="157"/>
      <c r="N197" s="157"/>
      <c r="O197" s="157"/>
      <c r="P197" s="157"/>
      <c r="Q197" s="157"/>
      <c r="R197" s="157"/>
      <c r="S197" s="157"/>
      <c r="T197" s="157"/>
      <c r="U197" s="238"/>
      <c r="V197" s="239"/>
      <c r="W197" s="239"/>
      <c r="X197" s="239"/>
      <c r="Y197" s="239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238"/>
      <c r="AK197" s="239"/>
      <c r="AL197" s="239"/>
      <c r="AM197" s="239"/>
      <c r="AN197" s="239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238"/>
      <c r="AZ197" s="239"/>
      <c r="BA197" s="239"/>
      <c r="BB197" s="239"/>
      <c r="BC197" s="239"/>
      <c r="BD197" s="157"/>
      <c r="BE197" s="157"/>
      <c r="BF197" s="157"/>
      <c r="BG197" s="157"/>
      <c r="BH197" s="157"/>
      <c r="BI197" s="157"/>
      <c r="BJ197" s="157"/>
    </row>
    <row r="198">
      <c r="A198" s="157"/>
      <c r="B198" s="157"/>
      <c r="C198" s="157"/>
      <c r="D198" s="157"/>
      <c r="E198" s="157"/>
      <c r="F198" s="238"/>
      <c r="G198" s="239"/>
      <c r="H198" s="239"/>
      <c r="I198" s="239"/>
      <c r="J198" s="239"/>
      <c r="K198" s="132"/>
      <c r="L198" s="131"/>
      <c r="M198" s="157"/>
      <c r="N198" s="157"/>
      <c r="O198" s="157"/>
      <c r="P198" s="157"/>
      <c r="Q198" s="157"/>
      <c r="R198" s="157"/>
      <c r="S198" s="157"/>
      <c r="T198" s="157"/>
      <c r="U198" s="238"/>
      <c r="V198" s="239"/>
      <c r="W198" s="239"/>
      <c r="X198" s="239"/>
      <c r="Y198" s="239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238"/>
      <c r="AK198" s="239"/>
      <c r="AL198" s="239"/>
      <c r="AM198" s="239"/>
      <c r="AN198" s="239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238"/>
      <c r="AZ198" s="239"/>
      <c r="BA198" s="239"/>
      <c r="BB198" s="239"/>
      <c r="BC198" s="239"/>
      <c r="BD198" s="157"/>
      <c r="BE198" s="157"/>
      <c r="BF198" s="157"/>
      <c r="BG198" s="157"/>
      <c r="BH198" s="157"/>
      <c r="BI198" s="157"/>
      <c r="BJ198" s="157"/>
    </row>
    <row r="199">
      <c r="A199" s="157"/>
      <c r="B199" s="157"/>
      <c r="C199" s="157"/>
      <c r="D199" s="157"/>
      <c r="E199" s="157"/>
      <c r="F199" s="238"/>
      <c r="G199" s="239"/>
      <c r="H199" s="239"/>
      <c r="I199" s="239"/>
      <c r="J199" s="239"/>
      <c r="K199" s="132"/>
      <c r="L199" s="131"/>
      <c r="M199" s="157"/>
      <c r="N199" s="157"/>
      <c r="O199" s="157"/>
      <c r="P199" s="157"/>
      <c r="Q199" s="157"/>
      <c r="R199" s="157"/>
      <c r="S199" s="157"/>
      <c r="T199" s="157"/>
      <c r="U199" s="238"/>
      <c r="V199" s="239"/>
      <c r="W199" s="239"/>
      <c r="X199" s="239"/>
      <c r="Y199" s="239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238"/>
      <c r="AK199" s="239"/>
      <c r="AL199" s="239"/>
      <c r="AM199" s="239"/>
      <c r="AN199" s="239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238"/>
      <c r="AZ199" s="239"/>
      <c r="BA199" s="239"/>
      <c r="BB199" s="239"/>
      <c r="BC199" s="239"/>
      <c r="BD199" s="157"/>
      <c r="BE199" s="157"/>
      <c r="BF199" s="157"/>
      <c r="BG199" s="157"/>
      <c r="BH199" s="157"/>
      <c r="BI199" s="157"/>
      <c r="BJ199" s="157"/>
    </row>
    <row r="200">
      <c r="A200" s="157"/>
      <c r="B200" s="157"/>
      <c r="C200" s="157"/>
      <c r="D200" s="157"/>
      <c r="E200" s="157"/>
      <c r="F200" s="238"/>
      <c r="G200" s="239"/>
      <c r="H200" s="239"/>
      <c r="I200" s="239"/>
      <c r="J200" s="239"/>
      <c r="K200" s="132"/>
      <c r="L200" s="131"/>
      <c r="M200" s="157"/>
      <c r="N200" s="157"/>
      <c r="O200" s="157"/>
      <c r="P200" s="157"/>
      <c r="Q200" s="157"/>
      <c r="R200" s="157"/>
      <c r="S200" s="157"/>
      <c r="T200" s="157"/>
      <c r="U200" s="238"/>
      <c r="V200" s="239"/>
      <c r="W200" s="239"/>
      <c r="X200" s="239"/>
      <c r="Y200" s="239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238"/>
      <c r="AK200" s="239"/>
      <c r="AL200" s="239"/>
      <c r="AM200" s="239"/>
      <c r="AN200" s="239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238"/>
      <c r="AZ200" s="239"/>
      <c r="BA200" s="239"/>
      <c r="BB200" s="239"/>
      <c r="BC200" s="239"/>
      <c r="BD200" s="157"/>
      <c r="BE200" s="157"/>
      <c r="BF200" s="157"/>
      <c r="BG200" s="157"/>
      <c r="BH200" s="157"/>
      <c r="BI200" s="157"/>
      <c r="BJ200" s="157"/>
    </row>
    <row r="201">
      <c r="A201" s="157"/>
      <c r="B201" s="157"/>
      <c r="C201" s="157"/>
      <c r="D201" s="157"/>
      <c r="E201" s="157"/>
      <c r="F201" s="238"/>
      <c r="G201" s="239"/>
      <c r="H201" s="239"/>
      <c r="I201" s="239"/>
      <c r="J201" s="239"/>
      <c r="K201" s="132"/>
      <c r="L201" s="131"/>
      <c r="M201" s="157"/>
      <c r="N201" s="157"/>
      <c r="O201" s="157"/>
      <c r="P201" s="157"/>
      <c r="Q201" s="157"/>
      <c r="R201" s="157"/>
      <c r="S201" s="157"/>
      <c r="T201" s="157"/>
      <c r="U201" s="238"/>
      <c r="V201" s="239"/>
      <c r="W201" s="239"/>
      <c r="X201" s="239"/>
      <c r="Y201" s="239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238"/>
      <c r="AK201" s="239"/>
      <c r="AL201" s="239"/>
      <c r="AM201" s="239"/>
      <c r="AN201" s="239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238"/>
      <c r="AZ201" s="239"/>
      <c r="BA201" s="239"/>
      <c r="BB201" s="239"/>
      <c r="BC201" s="239"/>
      <c r="BD201" s="157"/>
      <c r="BE201" s="157"/>
      <c r="BF201" s="157"/>
      <c r="BG201" s="157"/>
      <c r="BH201" s="157"/>
      <c r="BI201" s="157"/>
      <c r="BJ201" s="157"/>
    </row>
    <row r="202">
      <c r="A202" s="157"/>
      <c r="B202" s="157"/>
      <c r="C202" s="157"/>
      <c r="D202" s="157"/>
      <c r="E202" s="157"/>
      <c r="F202" s="238"/>
      <c r="G202" s="239"/>
      <c r="H202" s="239"/>
      <c r="I202" s="239"/>
      <c r="J202" s="239"/>
      <c r="K202" s="132"/>
      <c r="L202" s="131"/>
      <c r="M202" s="157"/>
      <c r="N202" s="157"/>
      <c r="O202" s="157"/>
      <c r="P202" s="157"/>
      <c r="Q202" s="157"/>
      <c r="R202" s="157"/>
      <c r="S202" s="157"/>
      <c r="T202" s="157"/>
      <c r="U202" s="238"/>
      <c r="V202" s="239"/>
      <c r="W202" s="239"/>
      <c r="X202" s="239"/>
      <c r="Y202" s="239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238"/>
      <c r="AK202" s="239"/>
      <c r="AL202" s="239"/>
      <c r="AM202" s="239"/>
      <c r="AN202" s="239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238"/>
      <c r="AZ202" s="239"/>
      <c r="BA202" s="239"/>
      <c r="BB202" s="239"/>
      <c r="BC202" s="239"/>
      <c r="BD202" s="157"/>
      <c r="BE202" s="157"/>
      <c r="BF202" s="157"/>
      <c r="BG202" s="157"/>
      <c r="BH202" s="157"/>
      <c r="BI202" s="157"/>
      <c r="BJ202" s="157"/>
    </row>
    <row r="203">
      <c r="A203" s="157"/>
      <c r="B203" s="157"/>
      <c r="C203" s="157"/>
      <c r="D203" s="157"/>
      <c r="E203" s="157"/>
      <c r="F203" s="238"/>
      <c r="G203" s="239"/>
      <c r="H203" s="239"/>
      <c r="I203" s="239"/>
      <c r="J203" s="239"/>
      <c r="K203" s="132"/>
      <c r="L203" s="131"/>
      <c r="M203" s="157"/>
      <c r="N203" s="157"/>
      <c r="O203" s="157"/>
      <c r="P203" s="157"/>
      <c r="Q203" s="157"/>
      <c r="R203" s="157"/>
      <c r="S203" s="157"/>
      <c r="T203" s="157"/>
      <c r="U203" s="238"/>
      <c r="V203" s="239"/>
      <c r="W203" s="239"/>
      <c r="X203" s="239"/>
      <c r="Y203" s="239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238"/>
      <c r="AK203" s="239"/>
      <c r="AL203" s="239"/>
      <c r="AM203" s="239"/>
      <c r="AN203" s="239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238"/>
      <c r="AZ203" s="239"/>
      <c r="BA203" s="239"/>
      <c r="BB203" s="239"/>
      <c r="BC203" s="239"/>
      <c r="BD203" s="157"/>
      <c r="BE203" s="157"/>
      <c r="BF203" s="157"/>
      <c r="BG203" s="157"/>
      <c r="BH203" s="157"/>
      <c r="BI203" s="157"/>
      <c r="BJ203" s="157"/>
    </row>
    <row r="204">
      <c r="A204" s="157"/>
      <c r="B204" s="157"/>
      <c r="C204" s="157"/>
      <c r="D204" s="157"/>
      <c r="E204" s="157"/>
      <c r="F204" s="238"/>
      <c r="G204" s="239"/>
      <c r="H204" s="239"/>
      <c r="I204" s="239"/>
      <c r="J204" s="239"/>
      <c r="K204" s="132"/>
      <c r="L204" s="131"/>
      <c r="M204" s="157"/>
      <c r="N204" s="157"/>
      <c r="O204" s="157"/>
      <c r="P204" s="157"/>
      <c r="Q204" s="157"/>
      <c r="R204" s="157"/>
      <c r="S204" s="157"/>
      <c r="T204" s="157"/>
      <c r="U204" s="238"/>
      <c r="V204" s="239"/>
      <c r="W204" s="239"/>
      <c r="X204" s="239"/>
      <c r="Y204" s="239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238"/>
      <c r="AK204" s="239"/>
      <c r="AL204" s="239"/>
      <c r="AM204" s="239"/>
      <c r="AN204" s="239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238"/>
      <c r="AZ204" s="239"/>
      <c r="BA204" s="239"/>
      <c r="BB204" s="239"/>
      <c r="BC204" s="239"/>
      <c r="BD204" s="157"/>
      <c r="BE204" s="157"/>
      <c r="BF204" s="157"/>
      <c r="BG204" s="157"/>
      <c r="BH204" s="157"/>
      <c r="BI204" s="157"/>
      <c r="BJ204" s="157"/>
    </row>
    <row r="205">
      <c r="A205" s="157"/>
      <c r="B205" s="157"/>
      <c r="C205" s="157"/>
      <c r="D205" s="157"/>
      <c r="E205" s="157"/>
      <c r="F205" s="238"/>
      <c r="G205" s="239"/>
      <c r="H205" s="239"/>
      <c r="I205" s="239"/>
      <c r="J205" s="239"/>
      <c r="K205" s="132"/>
      <c r="L205" s="131"/>
      <c r="M205" s="157"/>
      <c r="N205" s="157"/>
      <c r="O205" s="157"/>
      <c r="P205" s="157"/>
      <c r="Q205" s="157"/>
      <c r="R205" s="157"/>
      <c r="S205" s="157"/>
      <c r="T205" s="157"/>
      <c r="U205" s="238"/>
      <c r="V205" s="239"/>
      <c r="W205" s="239"/>
      <c r="X205" s="239"/>
      <c r="Y205" s="239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238"/>
      <c r="AK205" s="239"/>
      <c r="AL205" s="239"/>
      <c r="AM205" s="239"/>
      <c r="AN205" s="239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238"/>
      <c r="AZ205" s="239"/>
      <c r="BA205" s="239"/>
      <c r="BB205" s="239"/>
      <c r="BC205" s="239"/>
      <c r="BD205" s="157"/>
      <c r="BE205" s="157"/>
      <c r="BF205" s="157"/>
      <c r="BG205" s="157"/>
      <c r="BH205" s="157"/>
      <c r="BI205" s="157"/>
      <c r="BJ205" s="157"/>
    </row>
    <row r="206">
      <c r="A206" s="157"/>
      <c r="B206" s="157"/>
      <c r="C206" s="157"/>
      <c r="D206" s="157"/>
      <c r="E206" s="157"/>
      <c r="F206" s="238"/>
      <c r="G206" s="239"/>
      <c r="H206" s="239"/>
      <c r="I206" s="239"/>
      <c r="J206" s="239"/>
      <c r="K206" s="132"/>
      <c r="L206" s="131"/>
      <c r="M206" s="157"/>
      <c r="N206" s="157"/>
      <c r="O206" s="157"/>
      <c r="P206" s="157"/>
      <c r="Q206" s="157"/>
      <c r="R206" s="157"/>
      <c r="S206" s="157"/>
      <c r="T206" s="157"/>
      <c r="U206" s="238"/>
      <c r="V206" s="239"/>
      <c r="W206" s="239"/>
      <c r="X206" s="239"/>
      <c r="Y206" s="239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238"/>
      <c r="AK206" s="239"/>
      <c r="AL206" s="239"/>
      <c r="AM206" s="239"/>
      <c r="AN206" s="239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238"/>
      <c r="AZ206" s="239"/>
      <c r="BA206" s="239"/>
      <c r="BB206" s="239"/>
      <c r="BC206" s="239"/>
      <c r="BD206" s="157"/>
      <c r="BE206" s="157"/>
      <c r="BF206" s="157"/>
      <c r="BG206" s="157"/>
      <c r="BH206" s="157"/>
      <c r="BI206" s="157"/>
      <c r="BJ206" s="157"/>
    </row>
    <row r="207">
      <c r="A207" s="157"/>
      <c r="B207" s="157"/>
      <c r="C207" s="157"/>
      <c r="D207" s="157"/>
      <c r="E207" s="157"/>
      <c r="F207" s="238"/>
      <c r="G207" s="239"/>
      <c r="H207" s="239"/>
      <c r="I207" s="239"/>
      <c r="J207" s="239"/>
      <c r="K207" s="132"/>
      <c r="L207" s="131"/>
      <c r="M207" s="157"/>
      <c r="N207" s="157"/>
      <c r="O207" s="157"/>
      <c r="P207" s="157"/>
      <c r="Q207" s="157"/>
      <c r="R207" s="157"/>
      <c r="S207" s="157"/>
      <c r="T207" s="157"/>
      <c r="U207" s="238"/>
      <c r="V207" s="239"/>
      <c r="W207" s="239"/>
      <c r="X207" s="239"/>
      <c r="Y207" s="239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238"/>
      <c r="AK207" s="239"/>
      <c r="AL207" s="239"/>
      <c r="AM207" s="239"/>
      <c r="AN207" s="239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238"/>
      <c r="AZ207" s="239"/>
      <c r="BA207" s="239"/>
      <c r="BB207" s="239"/>
      <c r="BC207" s="239"/>
      <c r="BD207" s="157"/>
      <c r="BE207" s="157"/>
      <c r="BF207" s="157"/>
      <c r="BG207" s="157"/>
      <c r="BH207" s="157"/>
      <c r="BI207" s="157"/>
      <c r="BJ207" s="157"/>
    </row>
    <row r="208">
      <c r="A208" s="157"/>
      <c r="B208" s="157"/>
      <c r="C208" s="157"/>
      <c r="D208" s="157"/>
      <c r="E208" s="157"/>
      <c r="F208" s="238"/>
      <c r="G208" s="239"/>
      <c r="H208" s="239"/>
      <c r="I208" s="239"/>
      <c r="J208" s="239"/>
      <c r="K208" s="132"/>
      <c r="L208" s="131"/>
      <c r="M208" s="157"/>
      <c r="N208" s="157"/>
      <c r="O208" s="157"/>
      <c r="P208" s="157"/>
      <c r="Q208" s="157"/>
      <c r="R208" s="157"/>
      <c r="S208" s="157"/>
      <c r="T208" s="157"/>
      <c r="U208" s="238"/>
      <c r="V208" s="239"/>
      <c r="W208" s="239"/>
      <c r="X208" s="239"/>
      <c r="Y208" s="239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238"/>
      <c r="AK208" s="239"/>
      <c r="AL208" s="239"/>
      <c r="AM208" s="239"/>
      <c r="AN208" s="239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238"/>
      <c r="AZ208" s="239"/>
      <c r="BA208" s="239"/>
      <c r="BB208" s="239"/>
      <c r="BC208" s="239"/>
      <c r="BD208" s="157"/>
      <c r="BE208" s="157"/>
      <c r="BF208" s="157"/>
      <c r="BG208" s="157"/>
      <c r="BH208" s="157"/>
      <c r="BI208" s="157"/>
      <c r="BJ208" s="157"/>
    </row>
    <row r="209">
      <c r="A209" s="157"/>
      <c r="B209" s="157"/>
      <c r="C209" s="157"/>
      <c r="D209" s="157"/>
      <c r="E209" s="157"/>
      <c r="F209" s="238"/>
      <c r="G209" s="239"/>
      <c r="H209" s="239"/>
      <c r="I209" s="239"/>
      <c r="J209" s="239"/>
      <c r="K209" s="132"/>
      <c r="L209" s="131"/>
      <c r="M209" s="157"/>
      <c r="N209" s="157"/>
      <c r="O209" s="157"/>
      <c r="P209" s="157"/>
      <c r="Q209" s="157"/>
      <c r="R209" s="157"/>
      <c r="S209" s="157"/>
      <c r="T209" s="157"/>
      <c r="U209" s="238"/>
      <c r="V209" s="239"/>
      <c r="W209" s="239"/>
      <c r="X209" s="239"/>
      <c r="Y209" s="239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238"/>
      <c r="AK209" s="239"/>
      <c r="AL209" s="239"/>
      <c r="AM209" s="239"/>
      <c r="AN209" s="239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238"/>
      <c r="AZ209" s="239"/>
      <c r="BA209" s="239"/>
      <c r="BB209" s="239"/>
      <c r="BC209" s="239"/>
      <c r="BD209" s="157"/>
      <c r="BE209" s="157"/>
      <c r="BF209" s="157"/>
      <c r="BG209" s="157"/>
      <c r="BH209" s="157"/>
      <c r="BI209" s="157"/>
      <c r="BJ209" s="157"/>
    </row>
    <row r="210">
      <c r="A210" s="157"/>
      <c r="B210" s="157"/>
      <c r="C210" s="157"/>
      <c r="D210" s="157"/>
      <c r="E210" s="157"/>
      <c r="F210" s="238"/>
      <c r="G210" s="239"/>
      <c r="H210" s="239"/>
      <c r="I210" s="239"/>
      <c r="J210" s="239"/>
      <c r="K210" s="132"/>
      <c r="L210" s="131"/>
      <c r="M210" s="157"/>
      <c r="N210" s="157"/>
      <c r="O210" s="157"/>
      <c r="P210" s="157"/>
      <c r="Q210" s="157"/>
      <c r="R210" s="157"/>
      <c r="S210" s="157"/>
      <c r="T210" s="157"/>
      <c r="U210" s="238"/>
      <c r="V210" s="239"/>
      <c r="W210" s="239"/>
      <c r="X210" s="239"/>
      <c r="Y210" s="239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238"/>
      <c r="AK210" s="239"/>
      <c r="AL210" s="239"/>
      <c r="AM210" s="239"/>
      <c r="AN210" s="239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238"/>
      <c r="AZ210" s="239"/>
      <c r="BA210" s="239"/>
      <c r="BB210" s="239"/>
      <c r="BC210" s="239"/>
      <c r="BD210" s="157"/>
      <c r="BE210" s="157"/>
      <c r="BF210" s="157"/>
      <c r="BG210" s="157"/>
      <c r="BH210" s="157"/>
      <c r="BI210" s="157"/>
      <c r="BJ210" s="157"/>
    </row>
    <row r="211">
      <c r="A211" s="157"/>
      <c r="B211" s="157"/>
      <c r="C211" s="157"/>
      <c r="D211" s="157"/>
      <c r="E211" s="157"/>
      <c r="F211" s="238"/>
      <c r="G211" s="239"/>
      <c r="H211" s="239"/>
      <c r="I211" s="239"/>
      <c r="J211" s="239"/>
      <c r="K211" s="132"/>
      <c r="L211" s="131"/>
      <c r="M211" s="157"/>
      <c r="N211" s="157"/>
      <c r="O211" s="157"/>
      <c r="P211" s="157"/>
      <c r="Q211" s="157"/>
      <c r="R211" s="157"/>
      <c r="S211" s="157"/>
      <c r="T211" s="157"/>
      <c r="U211" s="238"/>
      <c r="V211" s="239"/>
      <c r="W211" s="239"/>
      <c r="X211" s="239"/>
      <c r="Y211" s="239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238"/>
      <c r="AK211" s="239"/>
      <c r="AL211" s="239"/>
      <c r="AM211" s="239"/>
      <c r="AN211" s="239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238"/>
      <c r="AZ211" s="239"/>
      <c r="BA211" s="239"/>
      <c r="BB211" s="239"/>
      <c r="BC211" s="239"/>
      <c r="BD211" s="157"/>
      <c r="BE211" s="157"/>
      <c r="BF211" s="157"/>
      <c r="BG211" s="157"/>
      <c r="BH211" s="157"/>
      <c r="BI211" s="157"/>
      <c r="BJ211" s="157"/>
    </row>
    <row r="212">
      <c r="A212" s="157"/>
      <c r="B212" s="157"/>
      <c r="C212" s="157"/>
      <c r="D212" s="157"/>
      <c r="E212" s="157"/>
      <c r="F212" s="238"/>
      <c r="G212" s="239"/>
      <c r="H212" s="239"/>
      <c r="I212" s="239"/>
      <c r="J212" s="239"/>
      <c r="K212" s="132"/>
      <c r="L212" s="131"/>
      <c r="M212" s="157"/>
      <c r="N212" s="157"/>
      <c r="O212" s="157"/>
      <c r="P212" s="157"/>
      <c r="Q212" s="157"/>
      <c r="R212" s="157"/>
      <c r="S212" s="157"/>
      <c r="T212" s="157"/>
      <c r="U212" s="238"/>
      <c r="V212" s="239"/>
      <c r="W212" s="239"/>
      <c r="X212" s="239"/>
      <c r="Y212" s="239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238"/>
      <c r="AK212" s="239"/>
      <c r="AL212" s="239"/>
      <c r="AM212" s="239"/>
      <c r="AN212" s="239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238"/>
      <c r="AZ212" s="239"/>
      <c r="BA212" s="239"/>
      <c r="BB212" s="239"/>
      <c r="BC212" s="239"/>
      <c r="BD212" s="157"/>
      <c r="BE212" s="157"/>
      <c r="BF212" s="157"/>
      <c r="BG212" s="157"/>
      <c r="BH212" s="157"/>
      <c r="BI212" s="157"/>
      <c r="BJ212" s="157"/>
    </row>
    <row r="213">
      <c r="A213" s="157"/>
      <c r="B213" s="157"/>
      <c r="C213" s="157"/>
      <c r="D213" s="157"/>
      <c r="E213" s="157"/>
      <c r="F213" s="238"/>
      <c r="G213" s="239"/>
      <c r="H213" s="239"/>
      <c r="I213" s="239"/>
      <c r="J213" s="239"/>
      <c r="K213" s="132"/>
      <c r="L213" s="131"/>
      <c r="M213" s="157"/>
      <c r="N213" s="157"/>
      <c r="O213" s="157"/>
      <c r="P213" s="157"/>
      <c r="Q213" s="157"/>
      <c r="R213" s="157"/>
      <c r="S213" s="157"/>
      <c r="T213" s="157"/>
      <c r="U213" s="238"/>
      <c r="V213" s="239"/>
      <c r="W213" s="239"/>
      <c r="X213" s="239"/>
      <c r="Y213" s="239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238"/>
      <c r="AK213" s="239"/>
      <c r="AL213" s="239"/>
      <c r="AM213" s="239"/>
      <c r="AN213" s="239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238"/>
      <c r="AZ213" s="239"/>
      <c r="BA213" s="239"/>
      <c r="BB213" s="239"/>
      <c r="BC213" s="239"/>
      <c r="BD213" s="157"/>
      <c r="BE213" s="157"/>
      <c r="BF213" s="157"/>
      <c r="BG213" s="157"/>
      <c r="BH213" s="157"/>
      <c r="BI213" s="157"/>
      <c r="BJ213" s="157"/>
    </row>
    <row r="214">
      <c r="A214" s="157"/>
      <c r="B214" s="157"/>
      <c r="C214" s="157"/>
      <c r="D214" s="157"/>
      <c r="E214" s="157"/>
      <c r="F214" s="238"/>
      <c r="G214" s="239"/>
      <c r="H214" s="239"/>
      <c r="I214" s="239"/>
      <c r="J214" s="239"/>
      <c r="K214" s="132"/>
      <c r="L214" s="131"/>
      <c r="M214" s="157"/>
      <c r="N214" s="157"/>
      <c r="O214" s="157"/>
      <c r="P214" s="157"/>
      <c r="Q214" s="157"/>
      <c r="R214" s="157"/>
      <c r="S214" s="157"/>
      <c r="T214" s="157"/>
      <c r="U214" s="238"/>
      <c r="V214" s="239"/>
      <c r="W214" s="239"/>
      <c r="X214" s="239"/>
      <c r="Y214" s="239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238"/>
      <c r="AK214" s="239"/>
      <c r="AL214" s="239"/>
      <c r="AM214" s="239"/>
      <c r="AN214" s="239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238"/>
      <c r="AZ214" s="239"/>
      <c r="BA214" s="239"/>
      <c r="BB214" s="239"/>
      <c r="BC214" s="239"/>
      <c r="BD214" s="157"/>
      <c r="BE214" s="157"/>
      <c r="BF214" s="157"/>
      <c r="BG214" s="157"/>
      <c r="BH214" s="157"/>
      <c r="BI214" s="157"/>
      <c r="BJ214" s="157"/>
    </row>
    <row r="215">
      <c r="A215" s="157"/>
      <c r="B215" s="157"/>
      <c r="C215" s="157"/>
      <c r="D215" s="157"/>
      <c r="E215" s="157"/>
      <c r="F215" s="238"/>
      <c r="G215" s="239"/>
      <c r="H215" s="239"/>
      <c r="I215" s="239"/>
      <c r="J215" s="239"/>
      <c r="K215" s="132"/>
      <c r="L215" s="131"/>
      <c r="M215" s="157"/>
      <c r="N215" s="157"/>
      <c r="O215" s="157"/>
      <c r="P215" s="157"/>
      <c r="Q215" s="157"/>
      <c r="R215" s="157"/>
      <c r="S215" s="157"/>
      <c r="T215" s="157"/>
      <c r="U215" s="238"/>
      <c r="V215" s="239"/>
      <c r="W215" s="239"/>
      <c r="X215" s="239"/>
      <c r="Y215" s="239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238"/>
      <c r="AK215" s="239"/>
      <c r="AL215" s="239"/>
      <c r="AM215" s="239"/>
      <c r="AN215" s="239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238"/>
      <c r="AZ215" s="239"/>
      <c r="BA215" s="239"/>
      <c r="BB215" s="239"/>
      <c r="BC215" s="239"/>
      <c r="BD215" s="157"/>
      <c r="BE215" s="157"/>
      <c r="BF215" s="157"/>
      <c r="BG215" s="157"/>
      <c r="BH215" s="157"/>
      <c r="BI215" s="157"/>
      <c r="BJ215" s="157"/>
    </row>
    <row r="216">
      <c r="A216" s="157"/>
      <c r="B216" s="157"/>
      <c r="C216" s="157"/>
      <c r="D216" s="157"/>
      <c r="E216" s="157"/>
      <c r="F216" s="238"/>
      <c r="G216" s="239"/>
      <c r="H216" s="239"/>
      <c r="I216" s="239"/>
      <c r="J216" s="239"/>
      <c r="K216" s="132"/>
      <c r="L216" s="131"/>
      <c r="M216" s="157"/>
      <c r="N216" s="157"/>
      <c r="O216" s="157"/>
      <c r="P216" s="157"/>
      <c r="Q216" s="157"/>
      <c r="R216" s="157"/>
      <c r="S216" s="157"/>
      <c r="T216" s="157"/>
      <c r="U216" s="238"/>
      <c r="V216" s="239"/>
      <c r="W216" s="239"/>
      <c r="X216" s="239"/>
      <c r="Y216" s="239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238"/>
      <c r="AK216" s="239"/>
      <c r="AL216" s="239"/>
      <c r="AM216" s="239"/>
      <c r="AN216" s="239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238"/>
      <c r="AZ216" s="239"/>
      <c r="BA216" s="239"/>
      <c r="BB216" s="239"/>
      <c r="BC216" s="239"/>
      <c r="BD216" s="157"/>
      <c r="BE216" s="157"/>
      <c r="BF216" s="157"/>
      <c r="BG216" s="157"/>
      <c r="BH216" s="157"/>
      <c r="BI216" s="157"/>
      <c r="BJ216" s="157"/>
    </row>
    <row r="217">
      <c r="A217" s="157"/>
      <c r="B217" s="157"/>
      <c r="C217" s="157"/>
      <c r="D217" s="157"/>
      <c r="E217" s="157"/>
      <c r="F217" s="238"/>
      <c r="G217" s="239"/>
      <c r="H217" s="239"/>
      <c r="I217" s="239"/>
      <c r="J217" s="239"/>
      <c r="K217" s="132"/>
      <c r="L217" s="131"/>
      <c r="M217" s="157"/>
      <c r="N217" s="157"/>
      <c r="O217" s="157"/>
      <c r="P217" s="157"/>
      <c r="Q217" s="157"/>
      <c r="R217" s="157"/>
      <c r="S217" s="157"/>
      <c r="T217" s="157"/>
      <c r="U217" s="238"/>
      <c r="V217" s="239"/>
      <c r="W217" s="239"/>
      <c r="X217" s="239"/>
      <c r="Y217" s="239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238"/>
      <c r="AK217" s="239"/>
      <c r="AL217" s="239"/>
      <c r="AM217" s="239"/>
      <c r="AN217" s="239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238"/>
      <c r="AZ217" s="239"/>
      <c r="BA217" s="239"/>
      <c r="BB217" s="239"/>
      <c r="BC217" s="239"/>
      <c r="BD217" s="157"/>
      <c r="BE217" s="157"/>
      <c r="BF217" s="157"/>
      <c r="BG217" s="157"/>
      <c r="BH217" s="157"/>
      <c r="BI217" s="157"/>
      <c r="BJ217" s="157"/>
    </row>
    <row r="218">
      <c r="A218" s="157"/>
      <c r="B218" s="157"/>
      <c r="C218" s="157"/>
      <c r="D218" s="157"/>
      <c r="E218" s="157"/>
      <c r="F218" s="238"/>
      <c r="G218" s="239"/>
      <c r="H218" s="239"/>
      <c r="I218" s="239"/>
      <c r="J218" s="239"/>
      <c r="K218" s="132"/>
      <c r="L218" s="131"/>
      <c r="M218" s="157"/>
      <c r="N218" s="157"/>
      <c r="O218" s="157"/>
      <c r="P218" s="157"/>
      <c r="Q218" s="157"/>
      <c r="R218" s="157"/>
      <c r="S218" s="157"/>
      <c r="T218" s="157"/>
      <c r="U218" s="238"/>
      <c r="V218" s="239"/>
      <c r="W218" s="239"/>
      <c r="X218" s="239"/>
      <c r="Y218" s="239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238"/>
      <c r="AK218" s="239"/>
      <c r="AL218" s="239"/>
      <c r="AM218" s="239"/>
      <c r="AN218" s="239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238"/>
      <c r="AZ218" s="239"/>
      <c r="BA218" s="239"/>
      <c r="BB218" s="239"/>
      <c r="BC218" s="239"/>
      <c r="BD218" s="157"/>
      <c r="BE218" s="157"/>
      <c r="BF218" s="157"/>
      <c r="BG218" s="157"/>
      <c r="BH218" s="157"/>
      <c r="BI218" s="157"/>
      <c r="BJ218" s="157"/>
    </row>
    <row r="219">
      <c r="A219" s="157"/>
      <c r="B219" s="157"/>
      <c r="C219" s="157"/>
      <c r="D219" s="157"/>
      <c r="E219" s="157"/>
      <c r="F219" s="238"/>
      <c r="G219" s="239"/>
      <c r="H219" s="239"/>
      <c r="I219" s="239"/>
      <c r="J219" s="239"/>
      <c r="K219" s="132"/>
      <c r="L219" s="131"/>
      <c r="M219" s="157"/>
      <c r="N219" s="157"/>
      <c r="O219" s="157"/>
      <c r="P219" s="157"/>
      <c r="Q219" s="157"/>
      <c r="R219" s="157"/>
      <c r="S219" s="157"/>
      <c r="T219" s="157"/>
      <c r="U219" s="238"/>
      <c r="V219" s="239"/>
      <c r="W219" s="239"/>
      <c r="X219" s="239"/>
      <c r="Y219" s="239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238"/>
      <c r="AK219" s="239"/>
      <c r="AL219" s="239"/>
      <c r="AM219" s="239"/>
      <c r="AN219" s="239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238"/>
      <c r="AZ219" s="239"/>
      <c r="BA219" s="239"/>
      <c r="BB219" s="239"/>
      <c r="BC219" s="239"/>
      <c r="BD219" s="157"/>
      <c r="BE219" s="157"/>
      <c r="BF219" s="157"/>
      <c r="BG219" s="157"/>
      <c r="BH219" s="157"/>
      <c r="BI219" s="157"/>
      <c r="BJ219" s="157"/>
    </row>
    <row r="220">
      <c r="A220" s="157"/>
      <c r="B220" s="157"/>
      <c r="C220" s="157"/>
      <c r="D220" s="157"/>
      <c r="E220" s="157"/>
      <c r="F220" s="238"/>
      <c r="G220" s="239"/>
      <c r="H220" s="239"/>
      <c r="I220" s="239"/>
      <c r="J220" s="239"/>
      <c r="K220" s="132"/>
      <c r="L220" s="131"/>
      <c r="M220" s="157"/>
      <c r="N220" s="157"/>
      <c r="O220" s="157"/>
      <c r="P220" s="157"/>
      <c r="Q220" s="157"/>
      <c r="R220" s="157"/>
      <c r="S220" s="157"/>
      <c r="T220" s="157"/>
      <c r="U220" s="238"/>
      <c r="V220" s="239"/>
      <c r="W220" s="239"/>
      <c r="X220" s="239"/>
      <c r="Y220" s="239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238"/>
      <c r="AK220" s="239"/>
      <c r="AL220" s="239"/>
      <c r="AM220" s="239"/>
      <c r="AN220" s="239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238"/>
      <c r="AZ220" s="239"/>
      <c r="BA220" s="239"/>
      <c r="BB220" s="239"/>
      <c r="BC220" s="239"/>
      <c r="BD220" s="157"/>
      <c r="BE220" s="157"/>
      <c r="BF220" s="157"/>
      <c r="BG220" s="157"/>
      <c r="BH220" s="157"/>
      <c r="BI220" s="157"/>
      <c r="BJ220" s="157"/>
    </row>
    <row r="221">
      <c r="A221" s="157"/>
      <c r="B221" s="157"/>
      <c r="C221" s="157"/>
      <c r="D221" s="157"/>
      <c r="E221" s="157"/>
      <c r="F221" s="238"/>
      <c r="G221" s="239"/>
      <c r="H221" s="239"/>
      <c r="I221" s="239"/>
      <c r="J221" s="239"/>
      <c r="K221" s="132"/>
      <c r="L221" s="131"/>
      <c r="M221" s="157"/>
      <c r="N221" s="157"/>
      <c r="O221" s="157"/>
      <c r="P221" s="157"/>
      <c r="Q221" s="157"/>
      <c r="R221" s="157"/>
      <c r="S221" s="157"/>
      <c r="T221" s="157"/>
      <c r="U221" s="238"/>
      <c r="V221" s="239"/>
      <c r="W221" s="239"/>
      <c r="X221" s="239"/>
      <c r="Y221" s="239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238"/>
      <c r="AK221" s="239"/>
      <c r="AL221" s="239"/>
      <c r="AM221" s="239"/>
      <c r="AN221" s="239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238"/>
      <c r="AZ221" s="239"/>
      <c r="BA221" s="239"/>
      <c r="BB221" s="239"/>
      <c r="BC221" s="239"/>
      <c r="BD221" s="157"/>
      <c r="BE221" s="157"/>
      <c r="BF221" s="157"/>
      <c r="BG221" s="157"/>
      <c r="BH221" s="157"/>
      <c r="BI221" s="157"/>
      <c r="BJ221" s="157"/>
    </row>
    <row r="222">
      <c r="A222" s="157"/>
      <c r="B222" s="157"/>
      <c r="C222" s="157"/>
      <c r="D222" s="157"/>
      <c r="E222" s="157"/>
      <c r="F222" s="238"/>
      <c r="G222" s="239"/>
      <c r="H222" s="239"/>
      <c r="I222" s="239"/>
      <c r="J222" s="239"/>
      <c r="K222" s="132"/>
      <c r="L222" s="131"/>
      <c r="M222" s="157"/>
      <c r="N222" s="157"/>
      <c r="O222" s="157"/>
      <c r="P222" s="157"/>
      <c r="Q222" s="157"/>
      <c r="R222" s="157"/>
      <c r="S222" s="157"/>
      <c r="T222" s="157"/>
      <c r="U222" s="238"/>
      <c r="V222" s="239"/>
      <c r="W222" s="239"/>
      <c r="X222" s="239"/>
      <c r="Y222" s="239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238"/>
      <c r="AK222" s="239"/>
      <c r="AL222" s="239"/>
      <c r="AM222" s="239"/>
      <c r="AN222" s="239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238"/>
      <c r="AZ222" s="239"/>
      <c r="BA222" s="239"/>
      <c r="BB222" s="239"/>
      <c r="BC222" s="239"/>
      <c r="BD222" s="157"/>
      <c r="BE222" s="157"/>
      <c r="BF222" s="157"/>
      <c r="BG222" s="157"/>
      <c r="BH222" s="157"/>
      <c r="BI222" s="157"/>
      <c r="BJ222" s="157"/>
    </row>
    <row r="223">
      <c r="A223" s="157"/>
      <c r="B223" s="157"/>
      <c r="C223" s="157"/>
      <c r="D223" s="157"/>
      <c r="E223" s="157"/>
      <c r="F223" s="238"/>
      <c r="G223" s="239"/>
      <c r="H223" s="239"/>
      <c r="I223" s="239"/>
      <c r="J223" s="239"/>
      <c r="K223" s="132"/>
      <c r="L223" s="131"/>
      <c r="M223" s="157"/>
      <c r="N223" s="157"/>
      <c r="O223" s="157"/>
      <c r="P223" s="157"/>
      <c r="Q223" s="157"/>
      <c r="R223" s="157"/>
      <c r="S223" s="157"/>
      <c r="T223" s="157"/>
      <c r="U223" s="238"/>
      <c r="V223" s="239"/>
      <c r="W223" s="239"/>
      <c r="X223" s="239"/>
      <c r="Y223" s="239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238"/>
      <c r="AK223" s="239"/>
      <c r="AL223" s="239"/>
      <c r="AM223" s="239"/>
      <c r="AN223" s="239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238"/>
      <c r="AZ223" s="239"/>
      <c r="BA223" s="239"/>
      <c r="BB223" s="239"/>
      <c r="BC223" s="239"/>
      <c r="BD223" s="157"/>
      <c r="BE223" s="157"/>
      <c r="BF223" s="157"/>
      <c r="BG223" s="157"/>
      <c r="BH223" s="157"/>
      <c r="BI223" s="157"/>
      <c r="BJ223" s="157"/>
    </row>
    <row r="224">
      <c r="A224" s="157"/>
      <c r="B224" s="157"/>
      <c r="C224" s="157"/>
      <c r="D224" s="157"/>
      <c r="E224" s="157"/>
      <c r="F224" s="238"/>
      <c r="G224" s="239"/>
      <c r="H224" s="239"/>
      <c r="I224" s="239"/>
      <c r="J224" s="239"/>
      <c r="K224" s="132"/>
      <c r="L224" s="131"/>
      <c r="M224" s="157"/>
      <c r="N224" s="157"/>
      <c r="O224" s="157"/>
      <c r="P224" s="157"/>
      <c r="Q224" s="157"/>
      <c r="R224" s="157"/>
      <c r="S224" s="157"/>
      <c r="T224" s="157"/>
      <c r="U224" s="238"/>
      <c r="V224" s="239"/>
      <c r="W224" s="239"/>
      <c r="X224" s="239"/>
      <c r="Y224" s="239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238"/>
      <c r="AK224" s="239"/>
      <c r="AL224" s="239"/>
      <c r="AM224" s="239"/>
      <c r="AN224" s="239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238"/>
      <c r="AZ224" s="239"/>
      <c r="BA224" s="239"/>
      <c r="BB224" s="239"/>
      <c r="BC224" s="239"/>
      <c r="BD224" s="157"/>
      <c r="BE224" s="157"/>
      <c r="BF224" s="157"/>
      <c r="BG224" s="157"/>
      <c r="BH224" s="157"/>
      <c r="BI224" s="157"/>
      <c r="BJ224" s="157"/>
    </row>
    <row r="225">
      <c r="A225" s="157"/>
      <c r="B225" s="157"/>
      <c r="C225" s="157"/>
      <c r="D225" s="157"/>
      <c r="E225" s="157"/>
      <c r="F225" s="238"/>
      <c r="G225" s="239"/>
      <c r="H225" s="239"/>
      <c r="I225" s="239"/>
      <c r="J225" s="239"/>
      <c r="K225" s="132"/>
      <c r="L225" s="131"/>
      <c r="M225" s="157"/>
      <c r="N225" s="157"/>
      <c r="O225" s="157"/>
      <c r="P225" s="157"/>
      <c r="Q225" s="157"/>
      <c r="R225" s="157"/>
      <c r="S225" s="157"/>
      <c r="T225" s="157"/>
      <c r="U225" s="238"/>
      <c r="V225" s="239"/>
      <c r="W225" s="239"/>
      <c r="X225" s="239"/>
      <c r="Y225" s="239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238"/>
      <c r="AK225" s="239"/>
      <c r="AL225" s="239"/>
      <c r="AM225" s="239"/>
      <c r="AN225" s="239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238"/>
      <c r="AZ225" s="239"/>
      <c r="BA225" s="239"/>
      <c r="BB225" s="239"/>
      <c r="BC225" s="239"/>
      <c r="BD225" s="157"/>
      <c r="BE225" s="157"/>
      <c r="BF225" s="157"/>
      <c r="BG225" s="157"/>
      <c r="BH225" s="157"/>
      <c r="BI225" s="157"/>
      <c r="BJ225" s="157"/>
    </row>
    <row r="226">
      <c r="A226" s="157"/>
      <c r="B226" s="157"/>
      <c r="C226" s="157"/>
      <c r="D226" s="157"/>
      <c r="E226" s="157"/>
      <c r="F226" s="238"/>
      <c r="G226" s="239"/>
      <c r="H226" s="239"/>
      <c r="I226" s="239"/>
      <c r="J226" s="239"/>
      <c r="K226" s="132"/>
      <c r="L226" s="131"/>
      <c r="M226" s="157"/>
      <c r="N226" s="157"/>
      <c r="O226" s="157"/>
      <c r="P226" s="157"/>
      <c r="Q226" s="157"/>
      <c r="R226" s="157"/>
      <c r="S226" s="157"/>
      <c r="T226" s="157"/>
      <c r="U226" s="238"/>
      <c r="V226" s="239"/>
      <c r="W226" s="239"/>
      <c r="X226" s="239"/>
      <c r="Y226" s="239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238"/>
      <c r="AK226" s="239"/>
      <c r="AL226" s="239"/>
      <c r="AM226" s="239"/>
      <c r="AN226" s="239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238"/>
      <c r="AZ226" s="239"/>
      <c r="BA226" s="239"/>
      <c r="BB226" s="239"/>
      <c r="BC226" s="239"/>
      <c r="BD226" s="157"/>
      <c r="BE226" s="157"/>
      <c r="BF226" s="157"/>
      <c r="BG226" s="157"/>
      <c r="BH226" s="157"/>
      <c r="BI226" s="157"/>
      <c r="BJ226" s="157"/>
    </row>
    <row r="227">
      <c r="A227" s="157"/>
      <c r="B227" s="157"/>
      <c r="C227" s="157"/>
      <c r="D227" s="157"/>
      <c r="E227" s="157"/>
      <c r="F227" s="238"/>
      <c r="G227" s="239"/>
      <c r="H227" s="239"/>
      <c r="I227" s="239"/>
      <c r="J227" s="239"/>
      <c r="K227" s="132"/>
      <c r="L227" s="131"/>
      <c r="M227" s="157"/>
      <c r="N227" s="157"/>
      <c r="O227" s="157"/>
      <c r="P227" s="157"/>
      <c r="Q227" s="157"/>
      <c r="R227" s="157"/>
      <c r="S227" s="157"/>
      <c r="T227" s="157"/>
      <c r="U227" s="238"/>
      <c r="V227" s="239"/>
      <c r="W227" s="239"/>
      <c r="X227" s="239"/>
      <c r="Y227" s="239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238"/>
      <c r="AK227" s="239"/>
      <c r="AL227" s="239"/>
      <c r="AM227" s="239"/>
      <c r="AN227" s="239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238"/>
      <c r="AZ227" s="239"/>
      <c r="BA227" s="239"/>
      <c r="BB227" s="239"/>
      <c r="BC227" s="239"/>
      <c r="BD227" s="157"/>
      <c r="BE227" s="157"/>
      <c r="BF227" s="157"/>
      <c r="BG227" s="157"/>
      <c r="BH227" s="157"/>
      <c r="BI227" s="157"/>
      <c r="BJ227" s="157"/>
    </row>
    <row r="228">
      <c r="A228" s="157"/>
      <c r="B228" s="157"/>
      <c r="C228" s="157"/>
      <c r="D228" s="157"/>
      <c r="E228" s="157"/>
      <c r="F228" s="238"/>
      <c r="G228" s="239"/>
      <c r="H228" s="239"/>
      <c r="I228" s="239"/>
      <c r="J228" s="239"/>
      <c r="K228" s="132"/>
      <c r="L228" s="131"/>
      <c r="M228" s="157"/>
      <c r="N228" s="157"/>
      <c r="O228" s="157"/>
      <c r="P228" s="157"/>
      <c r="Q228" s="157"/>
      <c r="R228" s="157"/>
      <c r="S228" s="157"/>
      <c r="T228" s="157"/>
      <c r="U228" s="238"/>
      <c r="V228" s="239"/>
      <c r="W228" s="239"/>
      <c r="X228" s="239"/>
      <c r="Y228" s="239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238"/>
      <c r="AK228" s="239"/>
      <c r="AL228" s="239"/>
      <c r="AM228" s="239"/>
      <c r="AN228" s="239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238"/>
      <c r="AZ228" s="239"/>
      <c r="BA228" s="239"/>
      <c r="BB228" s="239"/>
      <c r="BC228" s="239"/>
      <c r="BD228" s="157"/>
      <c r="BE228" s="157"/>
      <c r="BF228" s="157"/>
      <c r="BG228" s="157"/>
      <c r="BH228" s="157"/>
      <c r="BI228" s="157"/>
      <c r="BJ228" s="157"/>
    </row>
    <row r="229">
      <c r="A229" s="157"/>
      <c r="B229" s="157"/>
      <c r="C229" s="157"/>
      <c r="D229" s="157"/>
      <c r="E229" s="157"/>
      <c r="F229" s="238"/>
      <c r="G229" s="239"/>
      <c r="H229" s="239"/>
      <c r="I229" s="239"/>
      <c r="J229" s="239"/>
      <c r="K229" s="132"/>
      <c r="L229" s="131"/>
      <c r="M229" s="157"/>
      <c r="N229" s="157"/>
      <c r="O229" s="157"/>
      <c r="P229" s="157"/>
      <c r="Q229" s="157"/>
      <c r="R229" s="157"/>
      <c r="S229" s="157"/>
      <c r="T229" s="157"/>
      <c r="U229" s="238"/>
      <c r="V229" s="239"/>
      <c r="W229" s="239"/>
      <c r="X229" s="239"/>
      <c r="Y229" s="239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238"/>
      <c r="AK229" s="239"/>
      <c r="AL229" s="239"/>
      <c r="AM229" s="239"/>
      <c r="AN229" s="239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238"/>
      <c r="AZ229" s="239"/>
      <c r="BA229" s="239"/>
      <c r="BB229" s="239"/>
      <c r="BC229" s="239"/>
      <c r="BD229" s="157"/>
      <c r="BE229" s="157"/>
      <c r="BF229" s="157"/>
      <c r="BG229" s="157"/>
      <c r="BH229" s="157"/>
      <c r="BI229" s="157"/>
      <c r="BJ229" s="157"/>
    </row>
    <row r="230">
      <c r="A230" s="157"/>
      <c r="B230" s="157"/>
      <c r="C230" s="157"/>
      <c r="D230" s="157"/>
      <c r="E230" s="157"/>
      <c r="F230" s="238"/>
      <c r="G230" s="239"/>
      <c r="H230" s="239"/>
      <c r="I230" s="239"/>
      <c r="J230" s="239"/>
      <c r="K230" s="132"/>
      <c r="L230" s="131"/>
      <c r="M230" s="157"/>
      <c r="N230" s="157"/>
      <c r="O230" s="157"/>
      <c r="P230" s="157"/>
      <c r="Q230" s="157"/>
      <c r="R230" s="157"/>
      <c r="S230" s="157"/>
      <c r="T230" s="157"/>
      <c r="U230" s="238"/>
      <c r="V230" s="239"/>
      <c r="W230" s="239"/>
      <c r="X230" s="239"/>
      <c r="Y230" s="239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238"/>
      <c r="AK230" s="239"/>
      <c r="AL230" s="239"/>
      <c r="AM230" s="239"/>
      <c r="AN230" s="239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238"/>
      <c r="AZ230" s="239"/>
      <c r="BA230" s="239"/>
      <c r="BB230" s="239"/>
      <c r="BC230" s="239"/>
      <c r="BD230" s="157"/>
      <c r="BE230" s="157"/>
      <c r="BF230" s="157"/>
      <c r="BG230" s="157"/>
      <c r="BH230" s="157"/>
      <c r="BI230" s="157"/>
      <c r="BJ230" s="157"/>
    </row>
    <row r="231">
      <c r="A231" s="157"/>
      <c r="B231" s="157"/>
      <c r="C231" s="157"/>
      <c r="D231" s="157"/>
      <c r="E231" s="157"/>
      <c r="F231" s="238"/>
      <c r="G231" s="239"/>
      <c r="H231" s="239"/>
      <c r="I231" s="239"/>
      <c r="J231" s="239"/>
      <c r="K231" s="132"/>
      <c r="L231" s="131"/>
      <c r="M231" s="157"/>
      <c r="N231" s="157"/>
      <c r="O231" s="157"/>
      <c r="P231" s="157"/>
      <c r="Q231" s="157"/>
      <c r="R231" s="157"/>
      <c r="S231" s="157"/>
      <c r="T231" s="157"/>
      <c r="U231" s="238"/>
      <c r="V231" s="239"/>
      <c r="W231" s="239"/>
      <c r="X231" s="239"/>
      <c r="Y231" s="239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238"/>
      <c r="AK231" s="239"/>
      <c r="AL231" s="239"/>
      <c r="AM231" s="239"/>
      <c r="AN231" s="239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238"/>
      <c r="AZ231" s="239"/>
      <c r="BA231" s="239"/>
      <c r="BB231" s="239"/>
      <c r="BC231" s="239"/>
      <c r="BD231" s="157"/>
      <c r="BE231" s="157"/>
      <c r="BF231" s="157"/>
      <c r="BG231" s="157"/>
      <c r="BH231" s="157"/>
      <c r="BI231" s="157"/>
      <c r="BJ231" s="157"/>
    </row>
    <row r="232">
      <c r="A232" s="157"/>
      <c r="B232" s="157"/>
      <c r="C232" s="157"/>
      <c r="D232" s="157"/>
      <c r="E232" s="157"/>
      <c r="F232" s="238"/>
      <c r="G232" s="239"/>
      <c r="H232" s="239"/>
      <c r="I232" s="239"/>
      <c r="J232" s="239"/>
      <c r="K232" s="132"/>
      <c r="L232" s="131"/>
      <c r="M232" s="157"/>
      <c r="N232" s="157"/>
      <c r="O232" s="157"/>
      <c r="P232" s="157"/>
      <c r="Q232" s="157"/>
      <c r="R232" s="157"/>
      <c r="S232" s="157"/>
      <c r="T232" s="157"/>
      <c r="U232" s="238"/>
      <c r="V232" s="239"/>
      <c r="W232" s="239"/>
      <c r="X232" s="239"/>
      <c r="Y232" s="239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238"/>
      <c r="AK232" s="239"/>
      <c r="AL232" s="239"/>
      <c r="AM232" s="239"/>
      <c r="AN232" s="239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238"/>
      <c r="AZ232" s="239"/>
      <c r="BA232" s="239"/>
      <c r="BB232" s="239"/>
      <c r="BC232" s="239"/>
      <c r="BD232" s="157"/>
      <c r="BE232" s="157"/>
      <c r="BF232" s="157"/>
      <c r="BG232" s="157"/>
      <c r="BH232" s="157"/>
      <c r="BI232" s="157"/>
      <c r="BJ232" s="157"/>
    </row>
    <row r="233">
      <c r="A233" s="157"/>
      <c r="B233" s="157"/>
      <c r="C233" s="157"/>
      <c r="D233" s="157"/>
      <c r="E233" s="157"/>
      <c r="F233" s="238"/>
      <c r="G233" s="239"/>
      <c r="H233" s="239"/>
      <c r="I233" s="239"/>
      <c r="J233" s="239"/>
      <c r="K233" s="132"/>
      <c r="L233" s="131"/>
      <c r="M233" s="157"/>
      <c r="N233" s="157"/>
      <c r="O233" s="157"/>
      <c r="P233" s="157"/>
      <c r="Q233" s="157"/>
      <c r="R233" s="157"/>
      <c r="S233" s="157"/>
      <c r="T233" s="157"/>
      <c r="U233" s="238"/>
      <c r="V233" s="239"/>
      <c r="W233" s="239"/>
      <c r="X233" s="239"/>
      <c r="Y233" s="239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238"/>
      <c r="AK233" s="239"/>
      <c r="AL233" s="239"/>
      <c r="AM233" s="239"/>
      <c r="AN233" s="239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238"/>
      <c r="AZ233" s="239"/>
      <c r="BA233" s="239"/>
      <c r="BB233" s="239"/>
      <c r="BC233" s="239"/>
      <c r="BD233" s="157"/>
      <c r="BE233" s="157"/>
      <c r="BF233" s="157"/>
      <c r="BG233" s="157"/>
      <c r="BH233" s="157"/>
      <c r="BI233" s="157"/>
      <c r="BJ233" s="157"/>
    </row>
    <row r="234">
      <c r="A234" s="157"/>
      <c r="B234" s="157"/>
      <c r="C234" s="157"/>
      <c r="D234" s="157"/>
      <c r="E234" s="157"/>
      <c r="F234" s="238"/>
      <c r="G234" s="239"/>
      <c r="H234" s="239"/>
      <c r="I234" s="239"/>
      <c r="J234" s="239"/>
      <c r="K234" s="132"/>
      <c r="L234" s="131"/>
      <c r="M234" s="157"/>
      <c r="N234" s="157"/>
      <c r="O234" s="157"/>
      <c r="P234" s="157"/>
      <c r="Q234" s="157"/>
      <c r="R234" s="157"/>
      <c r="S234" s="157"/>
      <c r="T234" s="157"/>
      <c r="U234" s="238"/>
      <c r="V234" s="239"/>
      <c r="W234" s="239"/>
      <c r="X234" s="239"/>
      <c r="Y234" s="239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238"/>
      <c r="AK234" s="239"/>
      <c r="AL234" s="239"/>
      <c r="AM234" s="239"/>
      <c r="AN234" s="239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238"/>
      <c r="AZ234" s="239"/>
      <c r="BA234" s="239"/>
      <c r="BB234" s="239"/>
      <c r="BC234" s="239"/>
      <c r="BD234" s="157"/>
      <c r="BE234" s="157"/>
      <c r="BF234" s="157"/>
      <c r="BG234" s="157"/>
      <c r="BH234" s="157"/>
      <c r="BI234" s="157"/>
      <c r="BJ234" s="157"/>
    </row>
    <row r="235">
      <c r="A235" s="157"/>
      <c r="B235" s="157"/>
      <c r="C235" s="157"/>
      <c r="D235" s="157"/>
      <c r="E235" s="157"/>
      <c r="F235" s="238"/>
      <c r="G235" s="239"/>
      <c r="H235" s="239"/>
      <c r="I235" s="239"/>
      <c r="J235" s="239"/>
      <c r="K235" s="132"/>
      <c r="L235" s="131"/>
      <c r="M235" s="157"/>
      <c r="N235" s="157"/>
      <c r="O235" s="157"/>
      <c r="P235" s="157"/>
      <c r="Q235" s="157"/>
      <c r="R235" s="157"/>
      <c r="S235" s="157"/>
      <c r="T235" s="157"/>
      <c r="U235" s="238"/>
      <c r="V235" s="239"/>
      <c r="W235" s="239"/>
      <c r="X235" s="239"/>
      <c r="Y235" s="239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238"/>
      <c r="AK235" s="239"/>
      <c r="AL235" s="239"/>
      <c r="AM235" s="239"/>
      <c r="AN235" s="239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238"/>
      <c r="AZ235" s="239"/>
      <c r="BA235" s="239"/>
      <c r="BB235" s="239"/>
      <c r="BC235" s="239"/>
      <c r="BD235" s="157"/>
      <c r="BE235" s="157"/>
      <c r="BF235" s="157"/>
      <c r="BG235" s="157"/>
      <c r="BH235" s="157"/>
      <c r="BI235" s="157"/>
      <c r="BJ235" s="157"/>
    </row>
    <row r="236">
      <c r="A236" s="157"/>
      <c r="B236" s="157"/>
      <c r="C236" s="157"/>
      <c r="D236" s="157"/>
      <c r="E236" s="157"/>
      <c r="F236" s="238"/>
      <c r="G236" s="239"/>
      <c r="H236" s="239"/>
      <c r="I236" s="239"/>
      <c r="J236" s="239"/>
      <c r="K236" s="132"/>
      <c r="L236" s="131"/>
      <c r="M236" s="157"/>
      <c r="N236" s="157"/>
      <c r="O236" s="157"/>
      <c r="P236" s="157"/>
      <c r="Q236" s="157"/>
      <c r="R236" s="157"/>
      <c r="S236" s="157"/>
      <c r="T236" s="157"/>
      <c r="U236" s="238"/>
      <c r="V236" s="239"/>
      <c r="W236" s="239"/>
      <c r="X236" s="239"/>
      <c r="Y236" s="239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238"/>
      <c r="AK236" s="239"/>
      <c r="AL236" s="239"/>
      <c r="AM236" s="239"/>
      <c r="AN236" s="239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238"/>
      <c r="AZ236" s="239"/>
      <c r="BA236" s="239"/>
      <c r="BB236" s="239"/>
      <c r="BC236" s="239"/>
      <c r="BD236" s="157"/>
      <c r="BE236" s="157"/>
      <c r="BF236" s="157"/>
      <c r="BG236" s="157"/>
      <c r="BH236" s="157"/>
      <c r="BI236" s="157"/>
      <c r="BJ236" s="157"/>
    </row>
    <row r="237">
      <c r="A237" s="157"/>
      <c r="B237" s="157"/>
      <c r="C237" s="157"/>
      <c r="D237" s="157"/>
      <c r="E237" s="157"/>
      <c r="F237" s="238"/>
      <c r="G237" s="239"/>
      <c r="H237" s="239"/>
      <c r="I237" s="239"/>
      <c r="J237" s="239"/>
      <c r="K237" s="132"/>
      <c r="L237" s="131"/>
      <c r="M237" s="157"/>
      <c r="N237" s="157"/>
      <c r="O237" s="157"/>
      <c r="P237" s="157"/>
      <c r="Q237" s="157"/>
      <c r="R237" s="157"/>
      <c r="S237" s="157"/>
      <c r="T237" s="157"/>
      <c r="U237" s="238"/>
      <c r="V237" s="239"/>
      <c r="W237" s="239"/>
      <c r="X237" s="239"/>
      <c r="Y237" s="239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238"/>
      <c r="AK237" s="239"/>
      <c r="AL237" s="239"/>
      <c r="AM237" s="239"/>
      <c r="AN237" s="239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238"/>
      <c r="AZ237" s="239"/>
      <c r="BA237" s="239"/>
      <c r="BB237" s="239"/>
      <c r="BC237" s="239"/>
      <c r="BD237" s="157"/>
      <c r="BE237" s="157"/>
      <c r="BF237" s="157"/>
      <c r="BG237" s="157"/>
      <c r="BH237" s="157"/>
      <c r="BI237" s="157"/>
      <c r="BJ237" s="157"/>
    </row>
    <row r="238">
      <c r="A238" s="157"/>
      <c r="B238" s="157"/>
      <c r="C238" s="157"/>
      <c r="D238" s="157"/>
      <c r="E238" s="157"/>
      <c r="F238" s="238"/>
      <c r="G238" s="239"/>
      <c r="H238" s="239"/>
      <c r="I238" s="239"/>
      <c r="J238" s="239"/>
      <c r="K238" s="132"/>
      <c r="L238" s="131"/>
      <c r="M238" s="157"/>
      <c r="N238" s="157"/>
      <c r="O238" s="157"/>
      <c r="P238" s="157"/>
      <c r="Q238" s="157"/>
      <c r="R238" s="157"/>
      <c r="S238" s="157"/>
      <c r="T238" s="157"/>
      <c r="U238" s="238"/>
      <c r="V238" s="239"/>
      <c r="W238" s="239"/>
      <c r="X238" s="239"/>
      <c r="Y238" s="239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238"/>
      <c r="AK238" s="239"/>
      <c r="AL238" s="239"/>
      <c r="AM238" s="239"/>
      <c r="AN238" s="239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238"/>
      <c r="AZ238" s="239"/>
      <c r="BA238" s="239"/>
      <c r="BB238" s="239"/>
      <c r="BC238" s="239"/>
      <c r="BD238" s="157"/>
      <c r="BE238" s="157"/>
      <c r="BF238" s="157"/>
      <c r="BG238" s="157"/>
      <c r="BH238" s="157"/>
      <c r="BI238" s="157"/>
      <c r="BJ238" s="157"/>
    </row>
    <row r="239">
      <c r="A239" s="157"/>
      <c r="B239" s="157"/>
      <c r="C239" s="157"/>
      <c r="D239" s="157"/>
      <c r="E239" s="157"/>
      <c r="F239" s="238"/>
      <c r="G239" s="239"/>
      <c r="H239" s="239"/>
      <c r="I239" s="239"/>
      <c r="J239" s="239"/>
      <c r="K239" s="132"/>
      <c r="L239" s="131"/>
      <c r="M239" s="157"/>
      <c r="N239" s="157"/>
      <c r="O239" s="157"/>
      <c r="P239" s="157"/>
      <c r="Q239" s="157"/>
      <c r="R239" s="157"/>
      <c r="S239" s="157"/>
      <c r="T239" s="157"/>
      <c r="U239" s="238"/>
      <c r="V239" s="239"/>
      <c r="W239" s="239"/>
      <c r="X239" s="239"/>
      <c r="Y239" s="239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238"/>
      <c r="AK239" s="239"/>
      <c r="AL239" s="239"/>
      <c r="AM239" s="239"/>
      <c r="AN239" s="239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238"/>
      <c r="AZ239" s="239"/>
      <c r="BA239" s="239"/>
      <c r="BB239" s="239"/>
      <c r="BC239" s="239"/>
      <c r="BD239" s="157"/>
      <c r="BE239" s="157"/>
      <c r="BF239" s="157"/>
      <c r="BG239" s="157"/>
      <c r="BH239" s="157"/>
      <c r="BI239" s="157"/>
      <c r="BJ239" s="157"/>
    </row>
    <row r="240">
      <c r="A240" s="157"/>
      <c r="B240" s="157"/>
      <c r="C240" s="157"/>
      <c r="D240" s="157"/>
      <c r="E240" s="157"/>
      <c r="F240" s="238"/>
      <c r="G240" s="239"/>
      <c r="H240" s="239"/>
      <c r="I240" s="239"/>
      <c r="J240" s="239"/>
      <c r="K240" s="132"/>
      <c r="L240" s="131"/>
      <c r="M240" s="157"/>
      <c r="N240" s="157"/>
      <c r="O240" s="157"/>
      <c r="P240" s="157"/>
      <c r="Q240" s="157"/>
      <c r="R240" s="157"/>
      <c r="S240" s="157"/>
      <c r="T240" s="157"/>
      <c r="U240" s="238"/>
      <c r="V240" s="239"/>
      <c r="W240" s="239"/>
      <c r="X240" s="239"/>
      <c r="Y240" s="239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238"/>
      <c r="AK240" s="239"/>
      <c r="AL240" s="239"/>
      <c r="AM240" s="239"/>
      <c r="AN240" s="239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238"/>
      <c r="AZ240" s="239"/>
      <c r="BA240" s="239"/>
      <c r="BB240" s="239"/>
      <c r="BC240" s="239"/>
      <c r="BD240" s="157"/>
      <c r="BE240" s="157"/>
      <c r="BF240" s="157"/>
      <c r="BG240" s="157"/>
      <c r="BH240" s="157"/>
      <c r="BI240" s="157"/>
      <c r="BJ240" s="157"/>
    </row>
    <row r="241">
      <c r="A241" s="157"/>
      <c r="B241" s="157"/>
      <c r="C241" s="157"/>
      <c r="D241" s="157"/>
      <c r="E241" s="157"/>
      <c r="F241" s="238"/>
      <c r="G241" s="239"/>
      <c r="H241" s="239"/>
      <c r="I241" s="239"/>
      <c r="J241" s="239"/>
      <c r="K241" s="132"/>
      <c r="L241" s="131"/>
      <c r="M241" s="157"/>
      <c r="N241" s="157"/>
      <c r="O241" s="157"/>
      <c r="P241" s="157"/>
      <c r="Q241" s="157"/>
      <c r="R241" s="157"/>
      <c r="S241" s="157"/>
      <c r="T241" s="157"/>
      <c r="U241" s="238"/>
      <c r="V241" s="239"/>
      <c r="W241" s="239"/>
      <c r="X241" s="239"/>
      <c r="Y241" s="239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238"/>
      <c r="AK241" s="239"/>
      <c r="AL241" s="239"/>
      <c r="AM241" s="239"/>
      <c r="AN241" s="239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238"/>
      <c r="AZ241" s="239"/>
      <c r="BA241" s="239"/>
      <c r="BB241" s="239"/>
      <c r="BC241" s="239"/>
      <c r="BD241" s="157"/>
      <c r="BE241" s="157"/>
      <c r="BF241" s="157"/>
      <c r="BG241" s="157"/>
      <c r="BH241" s="157"/>
      <c r="BI241" s="157"/>
      <c r="BJ241" s="157"/>
    </row>
    <row r="242">
      <c r="A242" s="157"/>
      <c r="B242" s="157"/>
      <c r="C242" s="157"/>
      <c r="D242" s="157"/>
      <c r="E242" s="157"/>
      <c r="F242" s="238"/>
      <c r="G242" s="239"/>
      <c r="H242" s="239"/>
      <c r="I242" s="239"/>
      <c r="J242" s="239"/>
      <c r="K242" s="132"/>
      <c r="L242" s="131"/>
      <c r="M242" s="157"/>
      <c r="N242" s="157"/>
      <c r="O242" s="157"/>
      <c r="P242" s="157"/>
      <c r="Q242" s="157"/>
      <c r="R242" s="157"/>
      <c r="S242" s="157"/>
      <c r="T242" s="157"/>
      <c r="U242" s="238"/>
      <c r="V242" s="239"/>
      <c r="W242" s="239"/>
      <c r="X242" s="239"/>
      <c r="Y242" s="239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238"/>
      <c r="AK242" s="239"/>
      <c r="AL242" s="239"/>
      <c r="AM242" s="239"/>
      <c r="AN242" s="239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238"/>
      <c r="AZ242" s="239"/>
      <c r="BA242" s="239"/>
      <c r="BB242" s="239"/>
      <c r="BC242" s="239"/>
      <c r="BD242" s="157"/>
      <c r="BE242" s="157"/>
      <c r="BF242" s="157"/>
      <c r="BG242" s="157"/>
      <c r="BH242" s="157"/>
      <c r="BI242" s="157"/>
      <c r="BJ242" s="157"/>
    </row>
    <row r="243">
      <c r="A243" s="157"/>
      <c r="B243" s="157"/>
      <c r="C243" s="157"/>
      <c r="D243" s="157"/>
      <c r="E243" s="157"/>
      <c r="F243" s="238"/>
      <c r="G243" s="239"/>
      <c r="H243" s="239"/>
      <c r="I243" s="239"/>
      <c r="J243" s="239"/>
      <c r="K243" s="132"/>
      <c r="L243" s="131"/>
      <c r="M243" s="157"/>
      <c r="N243" s="157"/>
      <c r="O243" s="157"/>
      <c r="P243" s="157"/>
      <c r="Q243" s="157"/>
      <c r="R243" s="157"/>
      <c r="S243" s="157"/>
      <c r="T243" s="157"/>
      <c r="U243" s="238"/>
      <c r="V243" s="239"/>
      <c r="W243" s="239"/>
      <c r="X243" s="239"/>
      <c r="Y243" s="239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238"/>
      <c r="AK243" s="239"/>
      <c r="AL243" s="239"/>
      <c r="AM243" s="239"/>
      <c r="AN243" s="239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238"/>
      <c r="AZ243" s="239"/>
      <c r="BA243" s="239"/>
      <c r="BB243" s="239"/>
      <c r="BC243" s="239"/>
      <c r="BD243" s="157"/>
      <c r="BE243" s="157"/>
      <c r="BF243" s="157"/>
      <c r="BG243" s="157"/>
      <c r="BH243" s="157"/>
      <c r="BI243" s="157"/>
      <c r="BJ243" s="157"/>
    </row>
    <row r="244">
      <c r="A244" s="157"/>
      <c r="B244" s="157"/>
      <c r="C244" s="157"/>
      <c r="D244" s="157"/>
      <c r="E244" s="157"/>
      <c r="F244" s="238"/>
      <c r="G244" s="239"/>
      <c r="H244" s="239"/>
      <c r="I244" s="239"/>
      <c r="J244" s="239"/>
      <c r="K244" s="132"/>
      <c r="L244" s="131"/>
      <c r="M244" s="157"/>
      <c r="N244" s="157"/>
      <c r="O244" s="157"/>
      <c r="P244" s="157"/>
      <c r="Q244" s="157"/>
      <c r="R244" s="157"/>
      <c r="S244" s="157"/>
      <c r="T244" s="157"/>
      <c r="U244" s="238"/>
      <c r="V244" s="239"/>
      <c r="W244" s="239"/>
      <c r="X244" s="239"/>
      <c r="Y244" s="239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238"/>
      <c r="AK244" s="239"/>
      <c r="AL244" s="239"/>
      <c r="AM244" s="239"/>
      <c r="AN244" s="239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238"/>
      <c r="AZ244" s="239"/>
      <c r="BA244" s="239"/>
      <c r="BB244" s="239"/>
      <c r="BC244" s="239"/>
      <c r="BD244" s="157"/>
      <c r="BE244" s="157"/>
      <c r="BF244" s="157"/>
      <c r="BG244" s="157"/>
      <c r="BH244" s="157"/>
      <c r="BI244" s="157"/>
      <c r="BJ244" s="157"/>
    </row>
    <row r="245">
      <c r="A245" s="157"/>
      <c r="B245" s="157"/>
      <c r="C245" s="157"/>
      <c r="D245" s="157"/>
      <c r="E245" s="157"/>
      <c r="F245" s="238"/>
      <c r="G245" s="239"/>
      <c r="H245" s="239"/>
      <c r="I245" s="239"/>
      <c r="J245" s="239"/>
      <c r="K245" s="132"/>
      <c r="L245" s="131"/>
      <c r="M245" s="157"/>
      <c r="N245" s="157"/>
      <c r="O245" s="157"/>
      <c r="P245" s="157"/>
      <c r="Q245" s="157"/>
      <c r="R245" s="157"/>
      <c r="S245" s="157"/>
      <c r="T245" s="157"/>
      <c r="U245" s="238"/>
      <c r="V245" s="239"/>
      <c r="W245" s="239"/>
      <c r="X245" s="239"/>
      <c r="Y245" s="239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238"/>
      <c r="AK245" s="239"/>
      <c r="AL245" s="239"/>
      <c r="AM245" s="239"/>
      <c r="AN245" s="239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238"/>
      <c r="AZ245" s="239"/>
      <c r="BA245" s="239"/>
      <c r="BB245" s="239"/>
      <c r="BC245" s="239"/>
      <c r="BD245" s="157"/>
      <c r="BE245" s="157"/>
      <c r="BF245" s="157"/>
      <c r="BG245" s="157"/>
      <c r="BH245" s="157"/>
      <c r="BI245" s="157"/>
      <c r="BJ245" s="157"/>
    </row>
    <row r="246">
      <c r="A246" s="157"/>
      <c r="B246" s="157"/>
      <c r="C246" s="157"/>
      <c r="D246" s="157"/>
      <c r="E246" s="157"/>
      <c r="F246" s="238"/>
      <c r="G246" s="239"/>
      <c r="H246" s="239"/>
      <c r="I246" s="239"/>
      <c r="J246" s="239"/>
      <c r="K246" s="132"/>
      <c r="L246" s="131"/>
      <c r="M246" s="157"/>
      <c r="N246" s="157"/>
      <c r="O246" s="157"/>
      <c r="P246" s="157"/>
      <c r="Q246" s="157"/>
      <c r="R246" s="157"/>
      <c r="S246" s="157"/>
      <c r="T246" s="157"/>
      <c r="U246" s="238"/>
      <c r="V246" s="239"/>
      <c r="W246" s="239"/>
      <c r="X246" s="239"/>
      <c r="Y246" s="239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238"/>
      <c r="AK246" s="239"/>
      <c r="AL246" s="239"/>
      <c r="AM246" s="239"/>
      <c r="AN246" s="239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238"/>
      <c r="AZ246" s="239"/>
      <c r="BA246" s="239"/>
      <c r="BB246" s="239"/>
      <c r="BC246" s="239"/>
      <c r="BD246" s="157"/>
      <c r="BE246" s="157"/>
      <c r="BF246" s="157"/>
      <c r="BG246" s="157"/>
      <c r="BH246" s="157"/>
      <c r="BI246" s="157"/>
      <c r="BJ246" s="157"/>
    </row>
    <row r="247">
      <c r="A247" s="157"/>
      <c r="B247" s="157"/>
      <c r="C247" s="157"/>
      <c r="D247" s="157"/>
      <c r="E247" s="157"/>
      <c r="F247" s="238"/>
      <c r="G247" s="239"/>
      <c r="H247" s="239"/>
      <c r="I247" s="239"/>
      <c r="J247" s="239"/>
      <c r="K247" s="132"/>
      <c r="L247" s="131"/>
      <c r="M247" s="157"/>
      <c r="N247" s="157"/>
      <c r="O247" s="157"/>
      <c r="P247" s="157"/>
      <c r="Q247" s="157"/>
      <c r="R247" s="157"/>
      <c r="S247" s="157"/>
      <c r="T247" s="157"/>
      <c r="U247" s="238"/>
      <c r="V247" s="239"/>
      <c r="W247" s="239"/>
      <c r="X247" s="239"/>
      <c r="Y247" s="239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238"/>
      <c r="AK247" s="239"/>
      <c r="AL247" s="239"/>
      <c r="AM247" s="239"/>
      <c r="AN247" s="239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238"/>
      <c r="AZ247" s="239"/>
      <c r="BA247" s="239"/>
      <c r="BB247" s="239"/>
      <c r="BC247" s="239"/>
      <c r="BD247" s="157"/>
      <c r="BE247" s="157"/>
      <c r="BF247" s="157"/>
      <c r="BG247" s="157"/>
      <c r="BH247" s="157"/>
      <c r="BI247" s="157"/>
      <c r="BJ247" s="157"/>
    </row>
    <row r="248">
      <c r="A248" s="157"/>
      <c r="B248" s="157"/>
      <c r="C248" s="157"/>
      <c r="D248" s="157"/>
      <c r="E248" s="157"/>
      <c r="F248" s="238"/>
      <c r="G248" s="239"/>
      <c r="H248" s="239"/>
      <c r="I248" s="239"/>
      <c r="J248" s="239"/>
      <c r="K248" s="132"/>
      <c r="L248" s="131"/>
      <c r="M248" s="157"/>
      <c r="N248" s="157"/>
      <c r="O248" s="157"/>
      <c r="P248" s="157"/>
      <c r="Q248" s="157"/>
      <c r="R248" s="157"/>
      <c r="S248" s="157"/>
      <c r="T248" s="157"/>
      <c r="U248" s="238"/>
      <c r="V248" s="239"/>
      <c r="W248" s="239"/>
      <c r="X248" s="239"/>
      <c r="Y248" s="239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238"/>
      <c r="AK248" s="239"/>
      <c r="AL248" s="239"/>
      <c r="AM248" s="239"/>
      <c r="AN248" s="239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238"/>
      <c r="AZ248" s="239"/>
      <c r="BA248" s="239"/>
      <c r="BB248" s="239"/>
      <c r="BC248" s="239"/>
      <c r="BD248" s="157"/>
      <c r="BE248" s="157"/>
      <c r="BF248" s="157"/>
      <c r="BG248" s="157"/>
      <c r="BH248" s="157"/>
      <c r="BI248" s="157"/>
      <c r="BJ248" s="157"/>
    </row>
    <row r="249">
      <c r="A249" s="157"/>
      <c r="B249" s="157"/>
      <c r="C249" s="157"/>
      <c r="D249" s="157"/>
      <c r="E249" s="157"/>
      <c r="F249" s="238"/>
      <c r="G249" s="239"/>
      <c r="H249" s="239"/>
      <c r="I249" s="239"/>
      <c r="J249" s="239"/>
      <c r="K249" s="132"/>
      <c r="L249" s="131"/>
      <c r="M249" s="157"/>
      <c r="N249" s="157"/>
      <c r="O249" s="157"/>
      <c r="P249" s="157"/>
      <c r="Q249" s="157"/>
      <c r="R249" s="157"/>
      <c r="S249" s="157"/>
      <c r="T249" s="157"/>
      <c r="U249" s="238"/>
      <c r="V249" s="239"/>
      <c r="W249" s="239"/>
      <c r="X249" s="239"/>
      <c r="Y249" s="239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238"/>
      <c r="AK249" s="239"/>
      <c r="AL249" s="239"/>
      <c r="AM249" s="239"/>
      <c r="AN249" s="239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238"/>
      <c r="AZ249" s="239"/>
      <c r="BA249" s="239"/>
      <c r="BB249" s="239"/>
      <c r="BC249" s="239"/>
      <c r="BD249" s="157"/>
      <c r="BE249" s="157"/>
      <c r="BF249" s="157"/>
      <c r="BG249" s="157"/>
      <c r="BH249" s="157"/>
      <c r="BI249" s="157"/>
      <c r="BJ249" s="157"/>
    </row>
    <row r="250">
      <c r="A250" s="157"/>
      <c r="B250" s="157"/>
      <c r="C250" s="157"/>
      <c r="D250" s="157"/>
      <c r="E250" s="157"/>
      <c r="F250" s="238"/>
      <c r="G250" s="239"/>
      <c r="H250" s="239"/>
      <c r="I250" s="239"/>
      <c r="J250" s="239"/>
      <c r="K250" s="132"/>
      <c r="L250" s="131"/>
      <c r="M250" s="157"/>
      <c r="N250" s="157"/>
      <c r="O250" s="157"/>
      <c r="P250" s="157"/>
      <c r="Q250" s="157"/>
      <c r="R250" s="157"/>
      <c r="S250" s="157"/>
      <c r="T250" s="157"/>
      <c r="U250" s="238"/>
      <c r="V250" s="239"/>
      <c r="W250" s="239"/>
      <c r="X250" s="239"/>
      <c r="Y250" s="239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238"/>
      <c r="AK250" s="239"/>
      <c r="AL250" s="239"/>
      <c r="AM250" s="239"/>
      <c r="AN250" s="239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238"/>
      <c r="AZ250" s="239"/>
      <c r="BA250" s="239"/>
      <c r="BB250" s="239"/>
      <c r="BC250" s="239"/>
      <c r="BD250" s="157"/>
      <c r="BE250" s="157"/>
      <c r="BF250" s="157"/>
      <c r="BG250" s="157"/>
      <c r="BH250" s="157"/>
      <c r="BI250" s="157"/>
      <c r="BJ250" s="157"/>
    </row>
    <row r="251">
      <c r="A251" s="157"/>
      <c r="B251" s="157"/>
      <c r="C251" s="157"/>
      <c r="D251" s="157"/>
      <c r="E251" s="157"/>
      <c r="F251" s="238"/>
      <c r="G251" s="239"/>
      <c r="H251" s="239"/>
      <c r="I251" s="239"/>
      <c r="J251" s="239"/>
      <c r="K251" s="132"/>
      <c r="L251" s="131"/>
      <c r="M251" s="157"/>
      <c r="N251" s="157"/>
      <c r="O251" s="157"/>
      <c r="P251" s="157"/>
      <c r="Q251" s="157"/>
      <c r="R251" s="157"/>
      <c r="S251" s="157"/>
      <c r="T251" s="157"/>
      <c r="U251" s="238"/>
      <c r="V251" s="239"/>
      <c r="W251" s="239"/>
      <c r="X251" s="239"/>
      <c r="Y251" s="239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238"/>
      <c r="AK251" s="239"/>
      <c r="AL251" s="239"/>
      <c r="AM251" s="239"/>
      <c r="AN251" s="239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238"/>
      <c r="AZ251" s="239"/>
      <c r="BA251" s="239"/>
      <c r="BB251" s="239"/>
      <c r="BC251" s="239"/>
      <c r="BD251" s="157"/>
      <c r="BE251" s="157"/>
      <c r="BF251" s="157"/>
      <c r="BG251" s="157"/>
      <c r="BH251" s="157"/>
      <c r="BI251" s="157"/>
      <c r="BJ251" s="157"/>
    </row>
    <row r="252">
      <c r="A252" s="157"/>
      <c r="B252" s="157"/>
      <c r="C252" s="157"/>
      <c r="D252" s="157"/>
      <c r="E252" s="157"/>
      <c r="F252" s="238"/>
      <c r="G252" s="239"/>
      <c r="H252" s="239"/>
      <c r="I252" s="239"/>
      <c r="J252" s="239"/>
      <c r="K252" s="132"/>
      <c r="L252" s="131"/>
      <c r="M252" s="157"/>
      <c r="N252" s="157"/>
      <c r="O252" s="157"/>
      <c r="P252" s="157"/>
      <c r="Q252" s="157"/>
      <c r="R252" s="157"/>
      <c r="S252" s="157"/>
      <c r="T252" s="157"/>
      <c r="U252" s="238"/>
      <c r="V252" s="239"/>
      <c r="W252" s="239"/>
      <c r="X252" s="239"/>
      <c r="Y252" s="239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238"/>
      <c r="AK252" s="239"/>
      <c r="AL252" s="239"/>
      <c r="AM252" s="239"/>
      <c r="AN252" s="239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238"/>
      <c r="AZ252" s="239"/>
      <c r="BA252" s="239"/>
      <c r="BB252" s="239"/>
      <c r="BC252" s="239"/>
      <c r="BD252" s="157"/>
      <c r="BE252" s="157"/>
      <c r="BF252" s="157"/>
      <c r="BG252" s="157"/>
      <c r="BH252" s="157"/>
      <c r="BI252" s="157"/>
      <c r="BJ252" s="157"/>
    </row>
    <row r="253">
      <c r="A253" s="157"/>
      <c r="B253" s="157"/>
      <c r="C253" s="157"/>
      <c r="D253" s="157"/>
      <c r="E253" s="157"/>
      <c r="F253" s="238"/>
      <c r="G253" s="239"/>
      <c r="H253" s="239"/>
      <c r="I253" s="239"/>
      <c r="J253" s="239"/>
      <c r="K253" s="132"/>
      <c r="L253" s="131"/>
      <c r="M253" s="157"/>
      <c r="N253" s="157"/>
      <c r="O253" s="157"/>
      <c r="P253" s="157"/>
      <c r="Q253" s="157"/>
      <c r="R253" s="157"/>
      <c r="S253" s="157"/>
      <c r="T253" s="157"/>
      <c r="U253" s="238"/>
      <c r="V253" s="239"/>
      <c r="W253" s="239"/>
      <c r="X253" s="239"/>
      <c r="Y253" s="239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238"/>
      <c r="AK253" s="239"/>
      <c r="AL253" s="239"/>
      <c r="AM253" s="239"/>
      <c r="AN253" s="239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238"/>
      <c r="AZ253" s="239"/>
      <c r="BA253" s="239"/>
      <c r="BB253" s="239"/>
      <c r="BC253" s="239"/>
      <c r="BD253" s="157"/>
      <c r="BE253" s="157"/>
      <c r="BF253" s="157"/>
      <c r="BG253" s="157"/>
      <c r="BH253" s="157"/>
      <c r="BI253" s="157"/>
      <c r="BJ253" s="157"/>
    </row>
    <row r="254">
      <c r="A254" s="157"/>
      <c r="B254" s="157"/>
      <c r="C254" s="157"/>
      <c r="D254" s="157"/>
      <c r="E254" s="157"/>
      <c r="F254" s="238"/>
      <c r="G254" s="239"/>
      <c r="H254" s="239"/>
      <c r="I254" s="239"/>
      <c r="J254" s="239"/>
      <c r="K254" s="132"/>
      <c r="L254" s="131"/>
      <c r="M254" s="157"/>
      <c r="N254" s="157"/>
      <c r="O254" s="157"/>
      <c r="P254" s="157"/>
      <c r="Q254" s="157"/>
      <c r="R254" s="157"/>
      <c r="S254" s="157"/>
      <c r="T254" s="157"/>
      <c r="U254" s="238"/>
      <c r="V254" s="239"/>
      <c r="W254" s="239"/>
      <c r="X254" s="239"/>
      <c r="Y254" s="239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238"/>
      <c r="AK254" s="239"/>
      <c r="AL254" s="239"/>
      <c r="AM254" s="239"/>
      <c r="AN254" s="239"/>
      <c r="AO254" s="157"/>
      <c r="AP254" s="157"/>
      <c r="AQ254" s="157"/>
      <c r="AR254" s="157"/>
      <c r="AS254" s="157"/>
      <c r="AT254" s="157"/>
      <c r="AU254" s="157"/>
      <c r="AV254" s="157"/>
      <c r="AW254" s="157"/>
      <c r="AX254" s="157"/>
      <c r="AY254" s="238"/>
      <c r="AZ254" s="239"/>
      <c r="BA254" s="239"/>
      <c r="BB254" s="239"/>
      <c r="BC254" s="239"/>
      <c r="BD254" s="157"/>
      <c r="BE254" s="157"/>
      <c r="BF254" s="157"/>
      <c r="BG254" s="157"/>
      <c r="BH254" s="157"/>
      <c r="BI254" s="157"/>
      <c r="BJ254" s="157"/>
    </row>
    <row r="255">
      <c r="A255" s="157"/>
      <c r="B255" s="157"/>
      <c r="C255" s="157"/>
      <c r="D255" s="157"/>
      <c r="E255" s="157"/>
      <c r="F255" s="238"/>
      <c r="G255" s="239"/>
      <c r="H255" s="239"/>
      <c r="I255" s="239"/>
      <c r="J255" s="239"/>
      <c r="K255" s="132"/>
      <c r="L255" s="131"/>
      <c r="M255" s="157"/>
      <c r="N255" s="157"/>
      <c r="O255" s="157"/>
      <c r="P255" s="157"/>
      <c r="Q255" s="157"/>
      <c r="R255" s="157"/>
      <c r="S255" s="157"/>
      <c r="T255" s="157"/>
      <c r="U255" s="238"/>
      <c r="V255" s="239"/>
      <c r="W255" s="239"/>
      <c r="X255" s="239"/>
      <c r="Y255" s="239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238"/>
      <c r="AK255" s="239"/>
      <c r="AL255" s="239"/>
      <c r="AM255" s="239"/>
      <c r="AN255" s="239"/>
      <c r="AO255" s="157"/>
      <c r="AP255" s="157"/>
      <c r="AQ255" s="157"/>
      <c r="AR255" s="157"/>
      <c r="AS255" s="157"/>
      <c r="AT255" s="157"/>
      <c r="AU255" s="157"/>
      <c r="AV255" s="157"/>
      <c r="AW255" s="157"/>
      <c r="AX255" s="157"/>
      <c r="AY255" s="238"/>
      <c r="AZ255" s="239"/>
      <c r="BA255" s="239"/>
      <c r="BB255" s="239"/>
      <c r="BC255" s="239"/>
      <c r="BD255" s="157"/>
      <c r="BE255" s="157"/>
      <c r="BF255" s="157"/>
      <c r="BG255" s="157"/>
      <c r="BH255" s="157"/>
      <c r="BI255" s="157"/>
      <c r="BJ255" s="157"/>
    </row>
    <row r="256">
      <c r="A256" s="157"/>
      <c r="B256" s="157"/>
      <c r="C256" s="157"/>
      <c r="D256" s="157"/>
      <c r="E256" s="157"/>
      <c r="F256" s="238"/>
      <c r="G256" s="239"/>
      <c r="H256" s="239"/>
      <c r="I256" s="239"/>
      <c r="J256" s="239"/>
      <c r="K256" s="132"/>
      <c r="L256" s="131"/>
      <c r="M256" s="157"/>
      <c r="N256" s="157"/>
      <c r="O256" s="157"/>
      <c r="P256" s="157"/>
      <c r="Q256" s="157"/>
      <c r="R256" s="157"/>
      <c r="S256" s="157"/>
      <c r="T256" s="157"/>
      <c r="U256" s="238"/>
      <c r="V256" s="239"/>
      <c r="W256" s="239"/>
      <c r="X256" s="239"/>
      <c r="Y256" s="239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238"/>
      <c r="AK256" s="239"/>
      <c r="AL256" s="239"/>
      <c r="AM256" s="239"/>
      <c r="AN256" s="239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238"/>
      <c r="AZ256" s="239"/>
      <c r="BA256" s="239"/>
      <c r="BB256" s="239"/>
      <c r="BC256" s="239"/>
      <c r="BD256" s="157"/>
      <c r="BE256" s="157"/>
      <c r="BF256" s="157"/>
      <c r="BG256" s="157"/>
      <c r="BH256" s="157"/>
      <c r="BI256" s="157"/>
      <c r="BJ256" s="157"/>
    </row>
    <row r="257">
      <c r="A257" s="157"/>
      <c r="B257" s="157"/>
      <c r="C257" s="157"/>
      <c r="D257" s="157"/>
      <c r="E257" s="157"/>
      <c r="F257" s="238"/>
      <c r="G257" s="239"/>
      <c r="H257" s="239"/>
      <c r="I257" s="239"/>
      <c r="J257" s="239"/>
      <c r="K257" s="132"/>
      <c r="L257" s="131"/>
      <c r="M257" s="157"/>
      <c r="N257" s="157"/>
      <c r="O257" s="157"/>
      <c r="P257" s="157"/>
      <c r="Q257" s="157"/>
      <c r="R257" s="157"/>
      <c r="S257" s="157"/>
      <c r="T257" s="157"/>
      <c r="U257" s="238"/>
      <c r="V257" s="239"/>
      <c r="W257" s="239"/>
      <c r="X257" s="239"/>
      <c r="Y257" s="239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238"/>
      <c r="AK257" s="239"/>
      <c r="AL257" s="239"/>
      <c r="AM257" s="239"/>
      <c r="AN257" s="239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238"/>
      <c r="AZ257" s="239"/>
      <c r="BA257" s="239"/>
      <c r="BB257" s="239"/>
      <c r="BC257" s="239"/>
      <c r="BD257" s="157"/>
      <c r="BE257" s="157"/>
      <c r="BF257" s="157"/>
      <c r="BG257" s="157"/>
      <c r="BH257" s="157"/>
      <c r="BI257" s="157"/>
      <c r="BJ257" s="157"/>
    </row>
    <row r="258">
      <c r="A258" s="157"/>
      <c r="B258" s="157"/>
      <c r="C258" s="157"/>
      <c r="D258" s="157"/>
      <c r="E258" s="157"/>
      <c r="F258" s="238"/>
      <c r="G258" s="239"/>
      <c r="H258" s="239"/>
      <c r="I258" s="239"/>
      <c r="J258" s="239"/>
      <c r="K258" s="132"/>
      <c r="L258" s="131"/>
      <c r="M258" s="157"/>
      <c r="N258" s="157"/>
      <c r="O258" s="157"/>
      <c r="P258" s="157"/>
      <c r="Q258" s="157"/>
      <c r="R258" s="157"/>
      <c r="S258" s="157"/>
      <c r="T258" s="157"/>
      <c r="U258" s="238"/>
      <c r="V258" s="239"/>
      <c r="W258" s="239"/>
      <c r="X258" s="239"/>
      <c r="Y258" s="239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238"/>
      <c r="AK258" s="239"/>
      <c r="AL258" s="239"/>
      <c r="AM258" s="239"/>
      <c r="AN258" s="239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238"/>
      <c r="AZ258" s="239"/>
      <c r="BA258" s="239"/>
      <c r="BB258" s="239"/>
      <c r="BC258" s="239"/>
      <c r="BD258" s="157"/>
      <c r="BE258" s="157"/>
      <c r="BF258" s="157"/>
      <c r="BG258" s="157"/>
      <c r="BH258" s="157"/>
      <c r="BI258" s="157"/>
      <c r="BJ258" s="157"/>
    </row>
    <row r="259">
      <c r="A259" s="157"/>
      <c r="B259" s="157"/>
      <c r="C259" s="157"/>
      <c r="D259" s="157"/>
      <c r="E259" s="157"/>
      <c r="F259" s="238"/>
      <c r="G259" s="239"/>
      <c r="H259" s="239"/>
      <c r="I259" s="239"/>
      <c r="J259" s="239"/>
      <c r="K259" s="132"/>
      <c r="L259" s="131"/>
      <c r="M259" s="157"/>
      <c r="N259" s="157"/>
      <c r="O259" s="157"/>
      <c r="P259" s="157"/>
      <c r="Q259" s="157"/>
      <c r="R259" s="157"/>
      <c r="S259" s="157"/>
      <c r="T259" s="157"/>
      <c r="U259" s="238"/>
      <c r="V259" s="239"/>
      <c r="W259" s="239"/>
      <c r="X259" s="239"/>
      <c r="Y259" s="239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238"/>
      <c r="AK259" s="239"/>
      <c r="AL259" s="239"/>
      <c r="AM259" s="239"/>
      <c r="AN259" s="239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238"/>
      <c r="AZ259" s="239"/>
      <c r="BA259" s="239"/>
      <c r="BB259" s="239"/>
      <c r="BC259" s="239"/>
      <c r="BD259" s="157"/>
      <c r="BE259" s="157"/>
      <c r="BF259" s="157"/>
      <c r="BG259" s="157"/>
      <c r="BH259" s="157"/>
      <c r="BI259" s="157"/>
      <c r="BJ259" s="157"/>
    </row>
    <row r="260">
      <c r="A260" s="157"/>
      <c r="B260" s="157"/>
      <c r="C260" s="157"/>
      <c r="D260" s="157"/>
      <c r="E260" s="157"/>
      <c r="F260" s="238"/>
      <c r="G260" s="239"/>
      <c r="H260" s="239"/>
      <c r="I260" s="239"/>
      <c r="J260" s="239"/>
      <c r="K260" s="132"/>
      <c r="L260" s="131"/>
      <c r="M260" s="157"/>
      <c r="N260" s="157"/>
      <c r="O260" s="157"/>
      <c r="P260" s="157"/>
      <c r="Q260" s="157"/>
      <c r="R260" s="157"/>
      <c r="S260" s="157"/>
      <c r="T260" s="157"/>
      <c r="U260" s="238"/>
      <c r="V260" s="239"/>
      <c r="W260" s="239"/>
      <c r="X260" s="239"/>
      <c r="Y260" s="239"/>
      <c r="Z260" s="157"/>
      <c r="AA260" s="157"/>
      <c r="AB260" s="157"/>
      <c r="AC260" s="157"/>
      <c r="AD260" s="157"/>
      <c r="AE260" s="157"/>
      <c r="AF260" s="157"/>
      <c r="AG260" s="157"/>
      <c r="AH260" s="157"/>
      <c r="AI260" s="157"/>
      <c r="AJ260" s="238"/>
      <c r="AK260" s="239"/>
      <c r="AL260" s="239"/>
      <c r="AM260" s="239"/>
      <c r="AN260" s="239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238"/>
      <c r="AZ260" s="239"/>
      <c r="BA260" s="239"/>
      <c r="BB260" s="239"/>
      <c r="BC260" s="239"/>
      <c r="BD260" s="157"/>
      <c r="BE260" s="157"/>
      <c r="BF260" s="157"/>
      <c r="BG260" s="157"/>
      <c r="BH260" s="157"/>
      <c r="BI260" s="157"/>
      <c r="BJ260" s="157"/>
    </row>
    <row r="261">
      <c r="A261" s="157"/>
      <c r="B261" s="157"/>
      <c r="C261" s="157"/>
      <c r="D261" s="157"/>
      <c r="E261" s="157"/>
      <c r="F261" s="238"/>
      <c r="G261" s="239"/>
      <c r="H261" s="239"/>
      <c r="I261" s="239"/>
      <c r="J261" s="239"/>
      <c r="K261" s="132"/>
      <c r="L261" s="131"/>
      <c r="M261" s="157"/>
      <c r="N261" s="157"/>
      <c r="O261" s="157"/>
      <c r="P261" s="157"/>
      <c r="Q261" s="157"/>
      <c r="R261" s="157"/>
      <c r="S261" s="157"/>
      <c r="T261" s="157"/>
      <c r="U261" s="238"/>
      <c r="V261" s="239"/>
      <c r="W261" s="239"/>
      <c r="X261" s="239"/>
      <c r="Y261" s="239"/>
      <c r="Z261" s="157"/>
      <c r="AA261" s="157"/>
      <c r="AB261" s="157"/>
      <c r="AC261" s="157"/>
      <c r="AD261" s="157"/>
      <c r="AE261" s="157"/>
      <c r="AF261" s="157"/>
      <c r="AG261" s="157"/>
      <c r="AH261" s="157"/>
      <c r="AI261" s="157"/>
      <c r="AJ261" s="238"/>
      <c r="AK261" s="239"/>
      <c r="AL261" s="239"/>
      <c r="AM261" s="239"/>
      <c r="AN261" s="239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238"/>
      <c r="AZ261" s="239"/>
      <c r="BA261" s="239"/>
      <c r="BB261" s="239"/>
      <c r="BC261" s="239"/>
      <c r="BD261" s="157"/>
      <c r="BE261" s="157"/>
      <c r="BF261" s="157"/>
      <c r="BG261" s="157"/>
      <c r="BH261" s="157"/>
      <c r="BI261" s="157"/>
      <c r="BJ261" s="157"/>
    </row>
    <row r="262">
      <c r="A262" s="157"/>
      <c r="B262" s="157"/>
      <c r="C262" s="157"/>
      <c r="D262" s="157"/>
      <c r="E262" s="157"/>
      <c r="F262" s="238"/>
      <c r="G262" s="239"/>
      <c r="H262" s="239"/>
      <c r="I262" s="239"/>
      <c r="J262" s="239"/>
      <c r="K262" s="132"/>
      <c r="L262" s="131"/>
      <c r="M262" s="157"/>
      <c r="N262" s="157"/>
      <c r="O262" s="157"/>
      <c r="P262" s="157"/>
      <c r="Q262" s="157"/>
      <c r="R262" s="157"/>
      <c r="S262" s="157"/>
      <c r="T262" s="157"/>
      <c r="U262" s="238"/>
      <c r="V262" s="239"/>
      <c r="W262" s="239"/>
      <c r="X262" s="239"/>
      <c r="Y262" s="239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238"/>
      <c r="AK262" s="239"/>
      <c r="AL262" s="239"/>
      <c r="AM262" s="239"/>
      <c r="AN262" s="239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238"/>
      <c r="AZ262" s="239"/>
      <c r="BA262" s="239"/>
      <c r="BB262" s="239"/>
      <c r="BC262" s="239"/>
      <c r="BD262" s="157"/>
      <c r="BE262" s="157"/>
      <c r="BF262" s="157"/>
      <c r="BG262" s="157"/>
      <c r="BH262" s="157"/>
      <c r="BI262" s="157"/>
      <c r="BJ262" s="157"/>
    </row>
    <row r="263">
      <c r="A263" s="157"/>
      <c r="B263" s="157"/>
      <c r="C263" s="157"/>
      <c r="D263" s="157"/>
      <c r="E263" s="157"/>
      <c r="F263" s="238"/>
      <c r="G263" s="239"/>
      <c r="H263" s="239"/>
      <c r="I263" s="239"/>
      <c r="J263" s="239"/>
      <c r="K263" s="132"/>
      <c r="L263" s="131"/>
      <c r="M263" s="157"/>
      <c r="N263" s="157"/>
      <c r="O263" s="157"/>
      <c r="P263" s="157"/>
      <c r="Q263" s="157"/>
      <c r="R263" s="157"/>
      <c r="S263" s="157"/>
      <c r="T263" s="157"/>
      <c r="U263" s="238"/>
      <c r="V263" s="239"/>
      <c r="W263" s="239"/>
      <c r="X263" s="239"/>
      <c r="Y263" s="239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238"/>
      <c r="AK263" s="239"/>
      <c r="AL263" s="239"/>
      <c r="AM263" s="239"/>
      <c r="AN263" s="239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238"/>
      <c r="AZ263" s="239"/>
      <c r="BA263" s="239"/>
      <c r="BB263" s="239"/>
      <c r="BC263" s="239"/>
      <c r="BD263" s="157"/>
      <c r="BE263" s="157"/>
      <c r="BF263" s="157"/>
      <c r="BG263" s="157"/>
      <c r="BH263" s="157"/>
      <c r="BI263" s="157"/>
      <c r="BJ263" s="157"/>
    </row>
    <row r="264">
      <c r="A264" s="157"/>
      <c r="B264" s="157"/>
      <c r="C264" s="157"/>
      <c r="D264" s="157"/>
      <c r="E264" s="157"/>
      <c r="F264" s="238"/>
      <c r="G264" s="239"/>
      <c r="H264" s="239"/>
      <c r="I264" s="239"/>
      <c r="J264" s="239"/>
      <c r="K264" s="132"/>
      <c r="L264" s="131"/>
      <c r="M264" s="157"/>
      <c r="N264" s="157"/>
      <c r="O264" s="157"/>
      <c r="P264" s="157"/>
      <c r="Q264" s="157"/>
      <c r="R264" s="157"/>
      <c r="S264" s="157"/>
      <c r="T264" s="157"/>
      <c r="U264" s="238"/>
      <c r="V264" s="239"/>
      <c r="W264" s="239"/>
      <c r="X264" s="239"/>
      <c r="Y264" s="239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238"/>
      <c r="AK264" s="239"/>
      <c r="AL264" s="239"/>
      <c r="AM264" s="239"/>
      <c r="AN264" s="239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7"/>
      <c r="AY264" s="238"/>
      <c r="AZ264" s="239"/>
      <c r="BA264" s="239"/>
      <c r="BB264" s="239"/>
      <c r="BC264" s="239"/>
      <c r="BD264" s="157"/>
      <c r="BE264" s="157"/>
      <c r="BF264" s="157"/>
      <c r="BG264" s="157"/>
      <c r="BH264" s="157"/>
      <c r="BI264" s="157"/>
      <c r="BJ264" s="157"/>
    </row>
    <row r="265">
      <c r="A265" s="157"/>
      <c r="B265" s="157"/>
      <c r="C265" s="157"/>
      <c r="D265" s="157"/>
      <c r="E265" s="157"/>
      <c r="F265" s="238"/>
      <c r="G265" s="239"/>
      <c r="H265" s="239"/>
      <c r="I265" s="239"/>
      <c r="J265" s="239"/>
      <c r="K265" s="132"/>
      <c r="L265" s="131"/>
      <c r="M265" s="157"/>
      <c r="N265" s="157"/>
      <c r="O265" s="157"/>
      <c r="P265" s="157"/>
      <c r="Q265" s="157"/>
      <c r="R265" s="157"/>
      <c r="S265" s="157"/>
      <c r="T265" s="157"/>
      <c r="U265" s="238"/>
      <c r="V265" s="239"/>
      <c r="W265" s="239"/>
      <c r="X265" s="239"/>
      <c r="Y265" s="239"/>
      <c r="Z265" s="157"/>
      <c r="AA265" s="157"/>
      <c r="AB265" s="157"/>
      <c r="AC265" s="157"/>
      <c r="AD265" s="157"/>
      <c r="AE265" s="157"/>
      <c r="AF265" s="157"/>
      <c r="AG265" s="157"/>
      <c r="AH265" s="157"/>
      <c r="AI265" s="157"/>
      <c r="AJ265" s="238"/>
      <c r="AK265" s="239"/>
      <c r="AL265" s="239"/>
      <c r="AM265" s="239"/>
      <c r="AN265" s="239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238"/>
      <c r="AZ265" s="239"/>
      <c r="BA265" s="239"/>
      <c r="BB265" s="239"/>
      <c r="BC265" s="239"/>
      <c r="BD265" s="157"/>
      <c r="BE265" s="157"/>
      <c r="BF265" s="157"/>
      <c r="BG265" s="157"/>
      <c r="BH265" s="157"/>
      <c r="BI265" s="157"/>
      <c r="BJ265" s="157"/>
    </row>
    <row r="266">
      <c r="A266" s="157"/>
      <c r="B266" s="157"/>
      <c r="C266" s="157"/>
      <c r="D266" s="157"/>
      <c r="E266" s="157"/>
      <c r="F266" s="238"/>
      <c r="G266" s="239"/>
      <c r="H266" s="239"/>
      <c r="I266" s="239"/>
      <c r="J266" s="239"/>
      <c r="K266" s="132"/>
      <c r="L266" s="131"/>
      <c r="M266" s="157"/>
      <c r="N266" s="157"/>
      <c r="O266" s="157"/>
      <c r="P266" s="157"/>
      <c r="Q266" s="157"/>
      <c r="R266" s="157"/>
      <c r="S266" s="157"/>
      <c r="T266" s="157"/>
      <c r="U266" s="238"/>
      <c r="V266" s="239"/>
      <c r="W266" s="239"/>
      <c r="X266" s="239"/>
      <c r="Y266" s="239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238"/>
      <c r="AK266" s="239"/>
      <c r="AL266" s="239"/>
      <c r="AM266" s="239"/>
      <c r="AN266" s="239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238"/>
      <c r="AZ266" s="239"/>
      <c r="BA266" s="239"/>
      <c r="BB266" s="239"/>
      <c r="BC266" s="239"/>
      <c r="BD266" s="157"/>
      <c r="BE266" s="157"/>
      <c r="BF266" s="157"/>
      <c r="BG266" s="157"/>
      <c r="BH266" s="157"/>
      <c r="BI266" s="157"/>
      <c r="BJ266" s="157"/>
    </row>
    <row r="267">
      <c r="A267" s="157"/>
      <c r="B267" s="157"/>
      <c r="C267" s="157"/>
      <c r="D267" s="157"/>
      <c r="E267" s="157"/>
      <c r="F267" s="238"/>
      <c r="G267" s="239"/>
      <c r="H267" s="239"/>
      <c r="I267" s="239"/>
      <c r="J267" s="239"/>
      <c r="K267" s="132"/>
      <c r="L267" s="131"/>
      <c r="M267" s="157"/>
      <c r="N267" s="157"/>
      <c r="O267" s="157"/>
      <c r="P267" s="157"/>
      <c r="Q267" s="157"/>
      <c r="R267" s="157"/>
      <c r="S267" s="157"/>
      <c r="T267" s="157"/>
      <c r="U267" s="238"/>
      <c r="V267" s="239"/>
      <c r="W267" s="239"/>
      <c r="X267" s="239"/>
      <c r="Y267" s="239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238"/>
      <c r="AK267" s="239"/>
      <c r="AL267" s="239"/>
      <c r="AM267" s="239"/>
      <c r="AN267" s="239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238"/>
      <c r="AZ267" s="239"/>
      <c r="BA267" s="239"/>
      <c r="BB267" s="239"/>
      <c r="BC267" s="239"/>
      <c r="BD267" s="157"/>
      <c r="BE267" s="157"/>
      <c r="BF267" s="157"/>
      <c r="BG267" s="157"/>
      <c r="BH267" s="157"/>
      <c r="BI267" s="157"/>
      <c r="BJ267" s="157"/>
    </row>
    <row r="268">
      <c r="A268" s="157"/>
      <c r="B268" s="157"/>
      <c r="C268" s="157"/>
      <c r="D268" s="157"/>
      <c r="E268" s="157"/>
      <c r="F268" s="238"/>
      <c r="G268" s="239"/>
      <c r="H268" s="239"/>
      <c r="I268" s="239"/>
      <c r="J268" s="239"/>
      <c r="K268" s="132"/>
      <c r="L268" s="131"/>
      <c r="M268" s="157"/>
      <c r="N268" s="157"/>
      <c r="O268" s="157"/>
      <c r="P268" s="157"/>
      <c r="Q268" s="157"/>
      <c r="R268" s="157"/>
      <c r="S268" s="157"/>
      <c r="T268" s="157"/>
      <c r="U268" s="238"/>
      <c r="V268" s="239"/>
      <c r="W268" s="239"/>
      <c r="X268" s="239"/>
      <c r="Y268" s="239"/>
      <c r="Z268" s="157"/>
      <c r="AA268" s="157"/>
      <c r="AB268" s="157"/>
      <c r="AC268" s="157"/>
      <c r="AD268" s="157"/>
      <c r="AE268" s="157"/>
      <c r="AF268" s="157"/>
      <c r="AG268" s="157"/>
      <c r="AH268" s="157"/>
      <c r="AI268" s="157"/>
      <c r="AJ268" s="238"/>
      <c r="AK268" s="239"/>
      <c r="AL268" s="239"/>
      <c r="AM268" s="239"/>
      <c r="AN268" s="239"/>
      <c r="AO268" s="157"/>
      <c r="AP268" s="157"/>
      <c r="AQ268" s="157"/>
      <c r="AR268" s="157"/>
      <c r="AS268" s="157"/>
      <c r="AT268" s="157"/>
      <c r="AU268" s="157"/>
      <c r="AV268" s="157"/>
      <c r="AW268" s="157"/>
      <c r="AX268" s="157"/>
      <c r="AY268" s="238"/>
      <c r="AZ268" s="239"/>
      <c r="BA268" s="239"/>
      <c r="BB268" s="239"/>
      <c r="BC268" s="239"/>
      <c r="BD268" s="157"/>
      <c r="BE268" s="157"/>
      <c r="BF268" s="157"/>
      <c r="BG268" s="157"/>
      <c r="BH268" s="157"/>
      <c r="BI268" s="157"/>
      <c r="BJ268" s="157"/>
    </row>
    <row r="269">
      <c r="A269" s="157"/>
      <c r="B269" s="157"/>
      <c r="C269" s="157"/>
      <c r="D269" s="157"/>
      <c r="E269" s="157"/>
      <c r="F269" s="238"/>
      <c r="G269" s="239"/>
      <c r="H269" s="239"/>
      <c r="I269" s="239"/>
      <c r="J269" s="239"/>
      <c r="K269" s="132"/>
      <c r="L269" s="131"/>
      <c r="M269" s="157"/>
      <c r="N269" s="157"/>
      <c r="O269" s="157"/>
      <c r="P269" s="157"/>
      <c r="Q269" s="157"/>
      <c r="R269" s="157"/>
      <c r="S269" s="157"/>
      <c r="T269" s="157"/>
      <c r="U269" s="238"/>
      <c r="V269" s="239"/>
      <c r="W269" s="239"/>
      <c r="X269" s="239"/>
      <c r="Y269" s="239"/>
      <c r="Z269" s="157"/>
      <c r="AA269" s="157"/>
      <c r="AB269" s="157"/>
      <c r="AC269" s="157"/>
      <c r="AD269" s="157"/>
      <c r="AE269" s="157"/>
      <c r="AF269" s="157"/>
      <c r="AG269" s="157"/>
      <c r="AH269" s="157"/>
      <c r="AI269" s="157"/>
      <c r="AJ269" s="238"/>
      <c r="AK269" s="239"/>
      <c r="AL269" s="239"/>
      <c r="AM269" s="239"/>
      <c r="AN269" s="239"/>
      <c r="AO269" s="157"/>
      <c r="AP269" s="157"/>
      <c r="AQ269" s="157"/>
      <c r="AR269" s="157"/>
      <c r="AS269" s="157"/>
      <c r="AT269" s="157"/>
      <c r="AU269" s="157"/>
      <c r="AV269" s="157"/>
      <c r="AW269" s="157"/>
      <c r="AX269" s="157"/>
      <c r="AY269" s="238"/>
      <c r="AZ269" s="239"/>
      <c r="BA269" s="239"/>
      <c r="BB269" s="239"/>
      <c r="BC269" s="239"/>
      <c r="BD269" s="157"/>
      <c r="BE269" s="157"/>
      <c r="BF269" s="157"/>
      <c r="BG269" s="157"/>
      <c r="BH269" s="157"/>
      <c r="BI269" s="157"/>
      <c r="BJ269" s="157"/>
    </row>
    <row r="270">
      <c r="A270" s="157"/>
      <c r="B270" s="157"/>
      <c r="C270" s="157"/>
      <c r="D270" s="157"/>
      <c r="E270" s="157"/>
      <c r="F270" s="238"/>
      <c r="G270" s="239"/>
      <c r="H270" s="239"/>
      <c r="I270" s="239"/>
      <c r="J270" s="239"/>
      <c r="K270" s="132"/>
      <c r="L270" s="131"/>
      <c r="M270" s="157"/>
      <c r="N270" s="157"/>
      <c r="O270" s="157"/>
      <c r="P270" s="157"/>
      <c r="Q270" s="157"/>
      <c r="R270" s="157"/>
      <c r="S270" s="157"/>
      <c r="T270" s="157"/>
      <c r="U270" s="238"/>
      <c r="V270" s="239"/>
      <c r="W270" s="239"/>
      <c r="X270" s="239"/>
      <c r="Y270" s="239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238"/>
      <c r="AK270" s="239"/>
      <c r="AL270" s="239"/>
      <c r="AM270" s="239"/>
      <c r="AN270" s="239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238"/>
      <c r="AZ270" s="239"/>
      <c r="BA270" s="239"/>
      <c r="BB270" s="239"/>
      <c r="BC270" s="239"/>
      <c r="BD270" s="157"/>
      <c r="BE270" s="157"/>
      <c r="BF270" s="157"/>
      <c r="BG270" s="157"/>
      <c r="BH270" s="157"/>
      <c r="BI270" s="157"/>
      <c r="BJ270" s="157"/>
    </row>
    <row r="271">
      <c r="A271" s="157"/>
      <c r="B271" s="157"/>
      <c r="C271" s="157"/>
      <c r="D271" s="157"/>
      <c r="E271" s="157"/>
      <c r="F271" s="238"/>
      <c r="G271" s="239"/>
      <c r="H271" s="239"/>
      <c r="I271" s="239"/>
      <c r="J271" s="239"/>
      <c r="K271" s="132"/>
      <c r="L271" s="131"/>
      <c r="M271" s="157"/>
      <c r="N271" s="157"/>
      <c r="O271" s="157"/>
      <c r="P271" s="157"/>
      <c r="Q271" s="157"/>
      <c r="R271" s="157"/>
      <c r="S271" s="157"/>
      <c r="T271" s="157"/>
      <c r="U271" s="238"/>
      <c r="V271" s="239"/>
      <c r="W271" s="239"/>
      <c r="X271" s="239"/>
      <c r="Y271" s="239"/>
      <c r="Z271" s="157"/>
      <c r="AA271" s="157"/>
      <c r="AB271" s="157"/>
      <c r="AC271" s="157"/>
      <c r="AD271" s="157"/>
      <c r="AE271" s="157"/>
      <c r="AF271" s="157"/>
      <c r="AG271" s="157"/>
      <c r="AH271" s="157"/>
      <c r="AI271" s="157"/>
      <c r="AJ271" s="238"/>
      <c r="AK271" s="239"/>
      <c r="AL271" s="239"/>
      <c r="AM271" s="239"/>
      <c r="AN271" s="239"/>
      <c r="AO271" s="157"/>
      <c r="AP271" s="157"/>
      <c r="AQ271" s="157"/>
      <c r="AR271" s="157"/>
      <c r="AS271" s="157"/>
      <c r="AT271" s="157"/>
      <c r="AU271" s="157"/>
      <c r="AV271" s="157"/>
      <c r="AW271" s="157"/>
      <c r="AX271" s="157"/>
      <c r="AY271" s="238"/>
      <c r="AZ271" s="239"/>
      <c r="BA271" s="239"/>
      <c r="BB271" s="239"/>
      <c r="BC271" s="239"/>
      <c r="BD271" s="157"/>
      <c r="BE271" s="157"/>
      <c r="BF271" s="157"/>
      <c r="BG271" s="157"/>
      <c r="BH271" s="157"/>
      <c r="BI271" s="157"/>
      <c r="BJ271" s="157"/>
    </row>
    <row r="272">
      <c r="A272" s="157"/>
      <c r="B272" s="157"/>
      <c r="C272" s="157"/>
      <c r="D272" s="157"/>
      <c r="E272" s="157"/>
      <c r="F272" s="238"/>
      <c r="G272" s="239"/>
      <c r="H272" s="239"/>
      <c r="I272" s="239"/>
      <c r="J272" s="239"/>
      <c r="K272" s="132"/>
      <c r="L272" s="131"/>
      <c r="M272" s="157"/>
      <c r="N272" s="157"/>
      <c r="O272" s="157"/>
      <c r="P272" s="157"/>
      <c r="Q272" s="157"/>
      <c r="R272" s="157"/>
      <c r="S272" s="157"/>
      <c r="T272" s="157"/>
      <c r="U272" s="238"/>
      <c r="V272" s="239"/>
      <c r="W272" s="239"/>
      <c r="X272" s="239"/>
      <c r="Y272" s="239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238"/>
      <c r="AK272" s="239"/>
      <c r="AL272" s="239"/>
      <c r="AM272" s="239"/>
      <c r="AN272" s="239"/>
      <c r="AO272" s="157"/>
      <c r="AP272" s="157"/>
      <c r="AQ272" s="157"/>
      <c r="AR272" s="157"/>
      <c r="AS272" s="157"/>
      <c r="AT272" s="157"/>
      <c r="AU272" s="157"/>
      <c r="AV272" s="157"/>
      <c r="AW272" s="157"/>
      <c r="AX272" s="157"/>
      <c r="AY272" s="238"/>
      <c r="AZ272" s="239"/>
      <c r="BA272" s="239"/>
      <c r="BB272" s="239"/>
      <c r="BC272" s="239"/>
      <c r="BD272" s="157"/>
      <c r="BE272" s="157"/>
      <c r="BF272" s="157"/>
      <c r="BG272" s="157"/>
      <c r="BH272" s="157"/>
      <c r="BI272" s="157"/>
      <c r="BJ272" s="157"/>
    </row>
    <row r="273">
      <c r="A273" s="157"/>
      <c r="B273" s="157"/>
      <c r="C273" s="157"/>
      <c r="D273" s="157"/>
      <c r="E273" s="157"/>
      <c r="F273" s="238"/>
      <c r="G273" s="239"/>
      <c r="H273" s="239"/>
      <c r="I273" s="239"/>
      <c r="J273" s="239"/>
      <c r="K273" s="132"/>
      <c r="L273" s="131"/>
      <c r="M273" s="157"/>
      <c r="N273" s="157"/>
      <c r="O273" s="157"/>
      <c r="P273" s="157"/>
      <c r="Q273" s="157"/>
      <c r="R273" s="157"/>
      <c r="S273" s="157"/>
      <c r="T273" s="157"/>
      <c r="U273" s="238"/>
      <c r="V273" s="239"/>
      <c r="W273" s="239"/>
      <c r="X273" s="239"/>
      <c r="Y273" s="239"/>
      <c r="Z273" s="157"/>
      <c r="AA273" s="157"/>
      <c r="AB273" s="157"/>
      <c r="AC273" s="157"/>
      <c r="AD273" s="157"/>
      <c r="AE273" s="157"/>
      <c r="AF273" s="157"/>
      <c r="AG273" s="157"/>
      <c r="AH273" s="157"/>
      <c r="AI273" s="157"/>
      <c r="AJ273" s="238"/>
      <c r="AK273" s="239"/>
      <c r="AL273" s="239"/>
      <c r="AM273" s="239"/>
      <c r="AN273" s="239"/>
      <c r="AO273" s="157"/>
      <c r="AP273" s="157"/>
      <c r="AQ273" s="157"/>
      <c r="AR273" s="157"/>
      <c r="AS273" s="157"/>
      <c r="AT273" s="157"/>
      <c r="AU273" s="157"/>
      <c r="AV273" s="157"/>
      <c r="AW273" s="157"/>
      <c r="AX273" s="157"/>
      <c r="AY273" s="238"/>
      <c r="AZ273" s="239"/>
      <c r="BA273" s="239"/>
      <c r="BB273" s="239"/>
      <c r="BC273" s="239"/>
      <c r="BD273" s="157"/>
      <c r="BE273" s="157"/>
      <c r="BF273" s="157"/>
      <c r="BG273" s="157"/>
      <c r="BH273" s="157"/>
      <c r="BI273" s="157"/>
      <c r="BJ273" s="157"/>
    </row>
    <row r="274">
      <c r="A274" s="157"/>
      <c r="B274" s="157"/>
      <c r="C274" s="157"/>
      <c r="D274" s="157"/>
      <c r="E274" s="157"/>
      <c r="F274" s="238"/>
      <c r="G274" s="239"/>
      <c r="H274" s="239"/>
      <c r="I274" s="239"/>
      <c r="J274" s="239"/>
      <c r="K274" s="132"/>
      <c r="L274" s="131"/>
      <c r="M274" s="157"/>
      <c r="N274" s="157"/>
      <c r="O274" s="157"/>
      <c r="P274" s="157"/>
      <c r="Q274" s="157"/>
      <c r="R274" s="157"/>
      <c r="S274" s="157"/>
      <c r="T274" s="157"/>
      <c r="U274" s="238"/>
      <c r="V274" s="239"/>
      <c r="W274" s="239"/>
      <c r="X274" s="239"/>
      <c r="Y274" s="239"/>
      <c r="Z274" s="157"/>
      <c r="AA274" s="157"/>
      <c r="AB274" s="157"/>
      <c r="AC274" s="157"/>
      <c r="AD274" s="157"/>
      <c r="AE274" s="157"/>
      <c r="AF274" s="157"/>
      <c r="AG274" s="157"/>
      <c r="AH274" s="157"/>
      <c r="AI274" s="157"/>
      <c r="AJ274" s="238"/>
      <c r="AK274" s="239"/>
      <c r="AL274" s="239"/>
      <c r="AM274" s="239"/>
      <c r="AN274" s="239"/>
      <c r="AO274" s="157"/>
      <c r="AP274" s="157"/>
      <c r="AQ274" s="157"/>
      <c r="AR274" s="157"/>
      <c r="AS274" s="157"/>
      <c r="AT274" s="157"/>
      <c r="AU274" s="157"/>
      <c r="AV274" s="157"/>
      <c r="AW274" s="157"/>
      <c r="AX274" s="157"/>
      <c r="AY274" s="238"/>
      <c r="AZ274" s="239"/>
      <c r="BA274" s="239"/>
      <c r="BB274" s="239"/>
      <c r="BC274" s="239"/>
      <c r="BD274" s="157"/>
      <c r="BE274" s="157"/>
      <c r="BF274" s="157"/>
      <c r="BG274" s="157"/>
      <c r="BH274" s="157"/>
      <c r="BI274" s="157"/>
      <c r="BJ274" s="157"/>
    </row>
    <row r="275">
      <c r="A275" s="157"/>
      <c r="B275" s="157"/>
      <c r="C275" s="157"/>
      <c r="D275" s="157"/>
      <c r="E275" s="157"/>
      <c r="F275" s="238"/>
      <c r="G275" s="239"/>
      <c r="H275" s="239"/>
      <c r="I275" s="239"/>
      <c r="J275" s="239"/>
      <c r="K275" s="132"/>
      <c r="L275" s="131"/>
      <c r="M275" s="157"/>
      <c r="N275" s="157"/>
      <c r="O275" s="157"/>
      <c r="P275" s="157"/>
      <c r="Q275" s="157"/>
      <c r="R275" s="157"/>
      <c r="S275" s="157"/>
      <c r="T275" s="157"/>
      <c r="U275" s="238"/>
      <c r="V275" s="239"/>
      <c r="W275" s="239"/>
      <c r="X275" s="239"/>
      <c r="Y275" s="239"/>
      <c r="Z275" s="157"/>
      <c r="AA275" s="157"/>
      <c r="AB275" s="157"/>
      <c r="AC275" s="157"/>
      <c r="AD275" s="157"/>
      <c r="AE275" s="157"/>
      <c r="AF275" s="157"/>
      <c r="AG275" s="157"/>
      <c r="AH275" s="157"/>
      <c r="AI275" s="157"/>
      <c r="AJ275" s="238"/>
      <c r="AK275" s="239"/>
      <c r="AL275" s="239"/>
      <c r="AM275" s="239"/>
      <c r="AN275" s="239"/>
      <c r="AO275" s="157"/>
      <c r="AP275" s="157"/>
      <c r="AQ275" s="157"/>
      <c r="AR275" s="157"/>
      <c r="AS275" s="157"/>
      <c r="AT275" s="157"/>
      <c r="AU275" s="157"/>
      <c r="AV275" s="157"/>
      <c r="AW275" s="157"/>
      <c r="AX275" s="157"/>
      <c r="AY275" s="238"/>
      <c r="AZ275" s="239"/>
      <c r="BA275" s="239"/>
      <c r="BB275" s="239"/>
      <c r="BC275" s="239"/>
      <c r="BD275" s="157"/>
      <c r="BE275" s="157"/>
      <c r="BF275" s="157"/>
      <c r="BG275" s="157"/>
      <c r="BH275" s="157"/>
      <c r="BI275" s="157"/>
      <c r="BJ275" s="157"/>
    </row>
    <row r="276">
      <c r="A276" s="157"/>
      <c r="B276" s="157"/>
      <c r="C276" s="157"/>
      <c r="D276" s="157"/>
      <c r="E276" s="157"/>
      <c r="F276" s="238"/>
      <c r="G276" s="239"/>
      <c r="H276" s="239"/>
      <c r="I276" s="239"/>
      <c r="J276" s="239"/>
      <c r="K276" s="132"/>
      <c r="L276" s="131"/>
      <c r="M276" s="157"/>
      <c r="N276" s="157"/>
      <c r="O276" s="157"/>
      <c r="P276" s="157"/>
      <c r="Q276" s="157"/>
      <c r="R276" s="157"/>
      <c r="S276" s="157"/>
      <c r="T276" s="157"/>
      <c r="U276" s="238"/>
      <c r="V276" s="239"/>
      <c r="W276" s="239"/>
      <c r="X276" s="239"/>
      <c r="Y276" s="239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238"/>
      <c r="AK276" s="239"/>
      <c r="AL276" s="239"/>
      <c r="AM276" s="239"/>
      <c r="AN276" s="239"/>
      <c r="AO276" s="157"/>
      <c r="AP276" s="157"/>
      <c r="AQ276" s="157"/>
      <c r="AR276" s="157"/>
      <c r="AS276" s="157"/>
      <c r="AT276" s="157"/>
      <c r="AU276" s="157"/>
      <c r="AV276" s="157"/>
      <c r="AW276" s="157"/>
      <c r="AX276" s="157"/>
      <c r="AY276" s="238"/>
      <c r="AZ276" s="239"/>
      <c r="BA276" s="239"/>
      <c r="BB276" s="239"/>
      <c r="BC276" s="239"/>
      <c r="BD276" s="157"/>
      <c r="BE276" s="157"/>
      <c r="BF276" s="157"/>
      <c r="BG276" s="157"/>
      <c r="BH276" s="157"/>
      <c r="BI276" s="157"/>
      <c r="BJ276" s="157"/>
    </row>
    <row r="277">
      <c r="A277" s="157"/>
      <c r="B277" s="157"/>
      <c r="C277" s="157"/>
      <c r="D277" s="157"/>
      <c r="E277" s="157"/>
      <c r="F277" s="238"/>
      <c r="G277" s="239"/>
      <c r="H277" s="239"/>
      <c r="I277" s="239"/>
      <c r="J277" s="239"/>
      <c r="K277" s="132"/>
      <c r="L277" s="131"/>
      <c r="M277" s="157"/>
      <c r="N277" s="157"/>
      <c r="O277" s="157"/>
      <c r="P277" s="157"/>
      <c r="Q277" s="157"/>
      <c r="R277" s="157"/>
      <c r="S277" s="157"/>
      <c r="T277" s="157"/>
      <c r="U277" s="238"/>
      <c r="V277" s="239"/>
      <c r="W277" s="239"/>
      <c r="X277" s="239"/>
      <c r="Y277" s="239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238"/>
      <c r="AK277" s="239"/>
      <c r="AL277" s="239"/>
      <c r="AM277" s="239"/>
      <c r="AN277" s="239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238"/>
      <c r="AZ277" s="239"/>
      <c r="BA277" s="239"/>
      <c r="BB277" s="239"/>
      <c r="BC277" s="239"/>
      <c r="BD277" s="157"/>
      <c r="BE277" s="157"/>
      <c r="BF277" s="157"/>
      <c r="BG277" s="157"/>
      <c r="BH277" s="157"/>
      <c r="BI277" s="157"/>
      <c r="BJ277" s="157"/>
    </row>
    <row r="278">
      <c r="A278" s="157"/>
      <c r="B278" s="157"/>
      <c r="C278" s="157"/>
      <c r="D278" s="157"/>
      <c r="E278" s="157"/>
      <c r="F278" s="238"/>
      <c r="G278" s="239"/>
      <c r="H278" s="239"/>
      <c r="I278" s="239"/>
      <c r="J278" s="239"/>
      <c r="K278" s="132"/>
      <c r="L278" s="131"/>
      <c r="M278" s="157"/>
      <c r="N278" s="157"/>
      <c r="O278" s="157"/>
      <c r="P278" s="157"/>
      <c r="Q278" s="157"/>
      <c r="R278" s="157"/>
      <c r="S278" s="157"/>
      <c r="T278" s="157"/>
      <c r="U278" s="238"/>
      <c r="V278" s="239"/>
      <c r="W278" s="239"/>
      <c r="X278" s="239"/>
      <c r="Y278" s="239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238"/>
      <c r="AK278" s="239"/>
      <c r="AL278" s="239"/>
      <c r="AM278" s="239"/>
      <c r="AN278" s="239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238"/>
      <c r="AZ278" s="239"/>
      <c r="BA278" s="239"/>
      <c r="BB278" s="239"/>
      <c r="BC278" s="239"/>
      <c r="BD278" s="157"/>
      <c r="BE278" s="157"/>
      <c r="BF278" s="157"/>
      <c r="BG278" s="157"/>
      <c r="BH278" s="157"/>
      <c r="BI278" s="157"/>
      <c r="BJ278" s="157"/>
    </row>
    <row r="279">
      <c r="A279" s="157"/>
      <c r="B279" s="157"/>
      <c r="C279" s="157"/>
      <c r="D279" s="157"/>
      <c r="E279" s="157"/>
      <c r="F279" s="238"/>
      <c r="G279" s="239"/>
      <c r="H279" s="239"/>
      <c r="I279" s="239"/>
      <c r="J279" s="239"/>
      <c r="K279" s="132"/>
      <c r="L279" s="131"/>
      <c r="M279" s="157"/>
      <c r="N279" s="157"/>
      <c r="O279" s="157"/>
      <c r="P279" s="157"/>
      <c r="Q279" s="157"/>
      <c r="R279" s="157"/>
      <c r="S279" s="157"/>
      <c r="T279" s="157"/>
      <c r="U279" s="238"/>
      <c r="V279" s="239"/>
      <c r="W279" s="239"/>
      <c r="X279" s="239"/>
      <c r="Y279" s="239"/>
      <c r="Z279" s="157"/>
      <c r="AA279" s="157"/>
      <c r="AB279" s="157"/>
      <c r="AC279" s="157"/>
      <c r="AD279" s="157"/>
      <c r="AE279" s="157"/>
      <c r="AF279" s="157"/>
      <c r="AG279" s="157"/>
      <c r="AH279" s="157"/>
      <c r="AI279" s="157"/>
      <c r="AJ279" s="238"/>
      <c r="AK279" s="239"/>
      <c r="AL279" s="239"/>
      <c r="AM279" s="239"/>
      <c r="AN279" s="239"/>
      <c r="AO279" s="157"/>
      <c r="AP279" s="157"/>
      <c r="AQ279" s="157"/>
      <c r="AR279" s="157"/>
      <c r="AS279" s="157"/>
      <c r="AT279" s="157"/>
      <c r="AU279" s="157"/>
      <c r="AV279" s="157"/>
      <c r="AW279" s="157"/>
      <c r="AX279" s="157"/>
      <c r="AY279" s="238"/>
      <c r="AZ279" s="239"/>
      <c r="BA279" s="239"/>
      <c r="BB279" s="239"/>
      <c r="BC279" s="239"/>
      <c r="BD279" s="157"/>
      <c r="BE279" s="157"/>
      <c r="BF279" s="157"/>
      <c r="BG279" s="157"/>
      <c r="BH279" s="157"/>
      <c r="BI279" s="157"/>
      <c r="BJ279" s="157"/>
    </row>
    <row r="280">
      <c r="A280" s="157"/>
      <c r="B280" s="157"/>
      <c r="C280" s="157"/>
      <c r="D280" s="157"/>
      <c r="E280" s="157"/>
      <c r="F280" s="238"/>
      <c r="G280" s="239"/>
      <c r="H280" s="239"/>
      <c r="I280" s="239"/>
      <c r="J280" s="239"/>
      <c r="K280" s="132"/>
      <c r="L280" s="131"/>
      <c r="M280" s="157"/>
      <c r="N280" s="157"/>
      <c r="O280" s="157"/>
      <c r="P280" s="157"/>
      <c r="Q280" s="157"/>
      <c r="R280" s="157"/>
      <c r="S280" s="157"/>
      <c r="T280" s="157"/>
      <c r="U280" s="238"/>
      <c r="V280" s="239"/>
      <c r="W280" s="239"/>
      <c r="X280" s="239"/>
      <c r="Y280" s="239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238"/>
      <c r="AK280" s="239"/>
      <c r="AL280" s="239"/>
      <c r="AM280" s="239"/>
      <c r="AN280" s="239"/>
      <c r="AO280" s="157"/>
      <c r="AP280" s="157"/>
      <c r="AQ280" s="157"/>
      <c r="AR280" s="157"/>
      <c r="AS280" s="157"/>
      <c r="AT280" s="157"/>
      <c r="AU280" s="157"/>
      <c r="AV280" s="157"/>
      <c r="AW280" s="157"/>
      <c r="AX280" s="157"/>
      <c r="AY280" s="238"/>
      <c r="AZ280" s="239"/>
      <c r="BA280" s="239"/>
      <c r="BB280" s="239"/>
      <c r="BC280" s="239"/>
      <c r="BD280" s="157"/>
      <c r="BE280" s="157"/>
      <c r="BF280" s="157"/>
      <c r="BG280" s="157"/>
      <c r="BH280" s="157"/>
      <c r="BI280" s="157"/>
      <c r="BJ280" s="157"/>
    </row>
    <row r="281">
      <c r="A281" s="157"/>
      <c r="B281" s="157"/>
      <c r="C281" s="157"/>
      <c r="D281" s="157"/>
      <c r="E281" s="157"/>
      <c r="F281" s="238"/>
      <c r="G281" s="239"/>
      <c r="H281" s="239"/>
      <c r="I281" s="239"/>
      <c r="J281" s="239"/>
      <c r="K281" s="132"/>
      <c r="L281" s="131"/>
      <c r="M281" s="157"/>
      <c r="N281" s="157"/>
      <c r="O281" s="157"/>
      <c r="P281" s="157"/>
      <c r="Q281" s="157"/>
      <c r="R281" s="157"/>
      <c r="S281" s="157"/>
      <c r="T281" s="157"/>
      <c r="U281" s="238"/>
      <c r="V281" s="239"/>
      <c r="W281" s="239"/>
      <c r="X281" s="239"/>
      <c r="Y281" s="239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238"/>
      <c r="AK281" s="239"/>
      <c r="AL281" s="239"/>
      <c r="AM281" s="239"/>
      <c r="AN281" s="239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238"/>
      <c r="AZ281" s="239"/>
      <c r="BA281" s="239"/>
      <c r="BB281" s="239"/>
      <c r="BC281" s="239"/>
      <c r="BD281" s="157"/>
      <c r="BE281" s="157"/>
      <c r="BF281" s="157"/>
      <c r="BG281" s="157"/>
      <c r="BH281" s="157"/>
      <c r="BI281" s="157"/>
      <c r="BJ281" s="157"/>
    </row>
    <row r="282">
      <c r="A282" s="157"/>
      <c r="B282" s="157"/>
      <c r="C282" s="157"/>
      <c r="D282" s="157"/>
      <c r="E282" s="157"/>
      <c r="F282" s="238"/>
      <c r="G282" s="239"/>
      <c r="H282" s="239"/>
      <c r="I282" s="239"/>
      <c r="J282" s="239"/>
      <c r="K282" s="132"/>
      <c r="L282" s="131"/>
      <c r="M282" s="157"/>
      <c r="N282" s="157"/>
      <c r="O282" s="157"/>
      <c r="P282" s="157"/>
      <c r="Q282" s="157"/>
      <c r="R282" s="157"/>
      <c r="S282" s="157"/>
      <c r="T282" s="157"/>
      <c r="U282" s="238"/>
      <c r="V282" s="239"/>
      <c r="W282" s="239"/>
      <c r="X282" s="239"/>
      <c r="Y282" s="239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238"/>
      <c r="AK282" s="239"/>
      <c r="AL282" s="239"/>
      <c r="AM282" s="239"/>
      <c r="AN282" s="239"/>
      <c r="AO282" s="157"/>
      <c r="AP282" s="157"/>
      <c r="AQ282" s="157"/>
      <c r="AR282" s="157"/>
      <c r="AS282" s="157"/>
      <c r="AT282" s="157"/>
      <c r="AU282" s="157"/>
      <c r="AV282" s="157"/>
      <c r="AW282" s="157"/>
      <c r="AX282" s="157"/>
      <c r="AY282" s="238"/>
      <c r="AZ282" s="239"/>
      <c r="BA282" s="239"/>
      <c r="BB282" s="239"/>
      <c r="BC282" s="239"/>
      <c r="BD282" s="157"/>
      <c r="BE282" s="157"/>
      <c r="BF282" s="157"/>
      <c r="BG282" s="157"/>
      <c r="BH282" s="157"/>
      <c r="BI282" s="157"/>
      <c r="BJ282" s="157"/>
    </row>
    <row r="283">
      <c r="A283" s="157"/>
      <c r="B283" s="157"/>
      <c r="C283" s="157"/>
      <c r="D283" s="157"/>
      <c r="E283" s="157"/>
      <c r="F283" s="238"/>
      <c r="G283" s="239"/>
      <c r="H283" s="239"/>
      <c r="I283" s="239"/>
      <c r="J283" s="239"/>
      <c r="K283" s="132"/>
      <c r="L283" s="131"/>
      <c r="M283" s="157"/>
      <c r="N283" s="157"/>
      <c r="O283" s="157"/>
      <c r="P283" s="157"/>
      <c r="Q283" s="157"/>
      <c r="R283" s="157"/>
      <c r="S283" s="157"/>
      <c r="T283" s="157"/>
      <c r="U283" s="238"/>
      <c r="V283" s="239"/>
      <c r="W283" s="239"/>
      <c r="X283" s="239"/>
      <c r="Y283" s="239"/>
      <c r="Z283" s="157"/>
      <c r="AA283" s="157"/>
      <c r="AB283" s="157"/>
      <c r="AC283" s="157"/>
      <c r="AD283" s="157"/>
      <c r="AE283" s="157"/>
      <c r="AF283" s="157"/>
      <c r="AG283" s="157"/>
      <c r="AH283" s="157"/>
      <c r="AI283" s="157"/>
      <c r="AJ283" s="238"/>
      <c r="AK283" s="239"/>
      <c r="AL283" s="239"/>
      <c r="AM283" s="239"/>
      <c r="AN283" s="239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238"/>
      <c r="AZ283" s="239"/>
      <c r="BA283" s="239"/>
      <c r="BB283" s="239"/>
      <c r="BC283" s="239"/>
      <c r="BD283" s="157"/>
      <c r="BE283" s="157"/>
      <c r="BF283" s="157"/>
      <c r="BG283" s="157"/>
      <c r="BH283" s="157"/>
      <c r="BI283" s="157"/>
      <c r="BJ283" s="157"/>
    </row>
    <row r="284">
      <c r="A284" s="157"/>
      <c r="B284" s="157"/>
      <c r="C284" s="157"/>
      <c r="D284" s="157"/>
      <c r="E284" s="157"/>
      <c r="F284" s="238"/>
      <c r="G284" s="239"/>
      <c r="H284" s="239"/>
      <c r="I284" s="239"/>
      <c r="J284" s="239"/>
      <c r="K284" s="132"/>
      <c r="L284" s="131"/>
      <c r="M284" s="157"/>
      <c r="N284" s="157"/>
      <c r="O284" s="157"/>
      <c r="P284" s="157"/>
      <c r="Q284" s="157"/>
      <c r="R284" s="157"/>
      <c r="S284" s="157"/>
      <c r="T284" s="157"/>
      <c r="U284" s="238"/>
      <c r="V284" s="239"/>
      <c r="W284" s="239"/>
      <c r="X284" s="239"/>
      <c r="Y284" s="239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238"/>
      <c r="AK284" s="239"/>
      <c r="AL284" s="239"/>
      <c r="AM284" s="239"/>
      <c r="AN284" s="239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238"/>
      <c r="AZ284" s="239"/>
      <c r="BA284" s="239"/>
      <c r="BB284" s="239"/>
      <c r="BC284" s="239"/>
      <c r="BD284" s="157"/>
      <c r="BE284" s="157"/>
      <c r="BF284" s="157"/>
      <c r="BG284" s="157"/>
      <c r="BH284" s="157"/>
      <c r="BI284" s="157"/>
      <c r="BJ284" s="157"/>
    </row>
    <row r="285">
      <c r="A285" s="157"/>
      <c r="B285" s="157"/>
      <c r="C285" s="157"/>
      <c r="D285" s="157"/>
      <c r="E285" s="157"/>
      <c r="F285" s="238"/>
      <c r="G285" s="239"/>
      <c r="H285" s="239"/>
      <c r="I285" s="239"/>
      <c r="J285" s="239"/>
      <c r="K285" s="132"/>
      <c r="L285" s="131"/>
      <c r="M285" s="157"/>
      <c r="N285" s="157"/>
      <c r="O285" s="157"/>
      <c r="P285" s="157"/>
      <c r="Q285" s="157"/>
      <c r="R285" s="157"/>
      <c r="S285" s="157"/>
      <c r="T285" s="157"/>
      <c r="U285" s="238"/>
      <c r="V285" s="239"/>
      <c r="W285" s="239"/>
      <c r="X285" s="239"/>
      <c r="Y285" s="239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238"/>
      <c r="AK285" s="239"/>
      <c r="AL285" s="239"/>
      <c r="AM285" s="239"/>
      <c r="AN285" s="239"/>
      <c r="AO285" s="157"/>
      <c r="AP285" s="157"/>
      <c r="AQ285" s="157"/>
      <c r="AR285" s="157"/>
      <c r="AS285" s="157"/>
      <c r="AT285" s="157"/>
      <c r="AU285" s="157"/>
      <c r="AV285" s="157"/>
      <c r="AW285" s="157"/>
      <c r="AX285" s="157"/>
      <c r="AY285" s="238"/>
      <c r="AZ285" s="239"/>
      <c r="BA285" s="239"/>
      <c r="BB285" s="239"/>
      <c r="BC285" s="239"/>
      <c r="BD285" s="157"/>
      <c r="BE285" s="157"/>
      <c r="BF285" s="157"/>
      <c r="BG285" s="157"/>
      <c r="BH285" s="157"/>
      <c r="BI285" s="157"/>
      <c r="BJ285" s="157"/>
    </row>
    <row r="286">
      <c r="A286" s="157"/>
      <c r="B286" s="157"/>
      <c r="C286" s="157"/>
      <c r="D286" s="157"/>
      <c r="E286" s="157"/>
      <c r="F286" s="238"/>
      <c r="G286" s="239"/>
      <c r="H286" s="239"/>
      <c r="I286" s="239"/>
      <c r="J286" s="239"/>
      <c r="K286" s="132"/>
      <c r="L286" s="131"/>
      <c r="M286" s="157"/>
      <c r="N286" s="157"/>
      <c r="O286" s="157"/>
      <c r="P286" s="157"/>
      <c r="Q286" s="157"/>
      <c r="R286" s="157"/>
      <c r="S286" s="157"/>
      <c r="T286" s="157"/>
      <c r="U286" s="238"/>
      <c r="V286" s="239"/>
      <c r="W286" s="239"/>
      <c r="X286" s="239"/>
      <c r="Y286" s="239"/>
      <c r="Z286" s="157"/>
      <c r="AA286" s="157"/>
      <c r="AB286" s="157"/>
      <c r="AC286" s="157"/>
      <c r="AD286" s="157"/>
      <c r="AE286" s="157"/>
      <c r="AF286" s="157"/>
      <c r="AG286" s="157"/>
      <c r="AH286" s="157"/>
      <c r="AI286" s="157"/>
      <c r="AJ286" s="238"/>
      <c r="AK286" s="239"/>
      <c r="AL286" s="239"/>
      <c r="AM286" s="239"/>
      <c r="AN286" s="239"/>
      <c r="AO286" s="157"/>
      <c r="AP286" s="157"/>
      <c r="AQ286" s="157"/>
      <c r="AR286" s="157"/>
      <c r="AS286" s="157"/>
      <c r="AT286" s="157"/>
      <c r="AU286" s="157"/>
      <c r="AV286" s="157"/>
      <c r="AW286" s="157"/>
      <c r="AX286" s="157"/>
      <c r="AY286" s="238"/>
      <c r="AZ286" s="239"/>
      <c r="BA286" s="239"/>
      <c r="BB286" s="239"/>
      <c r="BC286" s="239"/>
      <c r="BD286" s="157"/>
      <c r="BE286" s="157"/>
      <c r="BF286" s="157"/>
      <c r="BG286" s="157"/>
      <c r="BH286" s="157"/>
      <c r="BI286" s="157"/>
      <c r="BJ286" s="157"/>
    </row>
    <row r="287">
      <c r="A287" s="157"/>
      <c r="B287" s="157"/>
      <c r="C287" s="157"/>
      <c r="D287" s="157"/>
      <c r="E287" s="157"/>
      <c r="F287" s="238"/>
      <c r="G287" s="239"/>
      <c r="H287" s="239"/>
      <c r="I287" s="239"/>
      <c r="J287" s="239"/>
      <c r="K287" s="132"/>
      <c r="L287" s="131"/>
      <c r="M287" s="157"/>
      <c r="N287" s="157"/>
      <c r="O287" s="157"/>
      <c r="P287" s="157"/>
      <c r="Q287" s="157"/>
      <c r="R287" s="157"/>
      <c r="S287" s="157"/>
      <c r="T287" s="157"/>
      <c r="U287" s="238"/>
      <c r="V287" s="239"/>
      <c r="W287" s="239"/>
      <c r="X287" s="239"/>
      <c r="Y287" s="239"/>
      <c r="Z287" s="157"/>
      <c r="AA287" s="157"/>
      <c r="AB287" s="157"/>
      <c r="AC287" s="157"/>
      <c r="AD287" s="157"/>
      <c r="AE287" s="157"/>
      <c r="AF287" s="157"/>
      <c r="AG287" s="157"/>
      <c r="AH287" s="157"/>
      <c r="AI287" s="157"/>
      <c r="AJ287" s="238"/>
      <c r="AK287" s="239"/>
      <c r="AL287" s="239"/>
      <c r="AM287" s="239"/>
      <c r="AN287" s="239"/>
      <c r="AO287" s="157"/>
      <c r="AP287" s="157"/>
      <c r="AQ287" s="157"/>
      <c r="AR287" s="157"/>
      <c r="AS287" s="157"/>
      <c r="AT287" s="157"/>
      <c r="AU287" s="157"/>
      <c r="AV287" s="157"/>
      <c r="AW287" s="157"/>
      <c r="AX287" s="157"/>
      <c r="AY287" s="238"/>
      <c r="AZ287" s="239"/>
      <c r="BA287" s="239"/>
      <c r="BB287" s="239"/>
      <c r="BC287" s="239"/>
      <c r="BD287" s="157"/>
      <c r="BE287" s="157"/>
      <c r="BF287" s="157"/>
      <c r="BG287" s="157"/>
      <c r="BH287" s="157"/>
      <c r="BI287" s="157"/>
      <c r="BJ287" s="157"/>
    </row>
    <row r="288">
      <c r="A288" s="157"/>
      <c r="B288" s="157"/>
      <c r="C288" s="157"/>
      <c r="D288" s="157"/>
      <c r="E288" s="157"/>
      <c r="F288" s="238"/>
      <c r="G288" s="239"/>
      <c r="H288" s="239"/>
      <c r="I288" s="239"/>
      <c r="J288" s="239"/>
      <c r="K288" s="132"/>
      <c r="L288" s="131"/>
      <c r="M288" s="157"/>
      <c r="N288" s="157"/>
      <c r="O288" s="157"/>
      <c r="P288" s="157"/>
      <c r="Q288" s="157"/>
      <c r="R288" s="157"/>
      <c r="S288" s="157"/>
      <c r="T288" s="157"/>
      <c r="U288" s="238"/>
      <c r="V288" s="239"/>
      <c r="W288" s="239"/>
      <c r="X288" s="239"/>
      <c r="Y288" s="239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238"/>
      <c r="AK288" s="239"/>
      <c r="AL288" s="239"/>
      <c r="AM288" s="239"/>
      <c r="AN288" s="239"/>
      <c r="AO288" s="157"/>
      <c r="AP288" s="157"/>
      <c r="AQ288" s="157"/>
      <c r="AR288" s="157"/>
      <c r="AS288" s="157"/>
      <c r="AT288" s="157"/>
      <c r="AU288" s="157"/>
      <c r="AV288" s="157"/>
      <c r="AW288" s="157"/>
      <c r="AX288" s="157"/>
      <c r="AY288" s="238"/>
      <c r="AZ288" s="239"/>
      <c r="BA288" s="239"/>
      <c r="BB288" s="239"/>
      <c r="BC288" s="239"/>
      <c r="BD288" s="157"/>
      <c r="BE288" s="157"/>
      <c r="BF288" s="157"/>
      <c r="BG288" s="157"/>
      <c r="BH288" s="157"/>
      <c r="BI288" s="157"/>
      <c r="BJ288" s="157"/>
    </row>
    <row r="289">
      <c r="A289" s="157"/>
      <c r="B289" s="157"/>
      <c r="C289" s="157"/>
      <c r="D289" s="157"/>
      <c r="E289" s="157"/>
      <c r="F289" s="238"/>
      <c r="G289" s="239"/>
      <c r="H289" s="239"/>
      <c r="I289" s="239"/>
      <c r="J289" s="239"/>
      <c r="K289" s="132"/>
      <c r="L289" s="131"/>
      <c r="M289" s="157"/>
      <c r="N289" s="157"/>
      <c r="O289" s="157"/>
      <c r="P289" s="157"/>
      <c r="Q289" s="157"/>
      <c r="R289" s="157"/>
      <c r="S289" s="157"/>
      <c r="T289" s="157"/>
      <c r="U289" s="238"/>
      <c r="V289" s="239"/>
      <c r="W289" s="239"/>
      <c r="X289" s="239"/>
      <c r="Y289" s="239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238"/>
      <c r="AK289" s="239"/>
      <c r="AL289" s="239"/>
      <c r="AM289" s="239"/>
      <c r="AN289" s="239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238"/>
      <c r="AZ289" s="239"/>
      <c r="BA289" s="239"/>
      <c r="BB289" s="239"/>
      <c r="BC289" s="239"/>
      <c r="BD289" s="157"/>
      <c r="BE289" s="157"/>
      <c r="BF289" s="157"/>
      <c r="BG289" s="157"/>
      <c r="BH289" s="157"/>
      <c r="BI289" s="157"/>
      <c r="BJ289" s="157"/>
    </row>
    <row r="290">
      <c r="A290" s="157"/>
      <c r="B290" s="157"/>
      <c r="C290" s="157"/>
      <c r="D290" s="157"/>
      <c r="E290" s="157"/>
      <c r="F290" s="238"/>
      <c r="G290" s="239"/>
      <c r="H290" s="239"/>
      <c r="I290" s="239"/>
      <c r="J290" s="239"/>
      <c r="K290" s="132"/>
      <c r="L290" s="131"/>
      <c r="M290" s="157"/>
      <c r="N290" s="157"/>
      <c r="O290" s="157"/>
      <c r="P290" s="157"/>
      <c r="Q290" s="157"/>
      <c r="R290" s="157"/>
      <c r="S290" s="157"/>
      <c r="T290" s="157"/>
      <c r="U290" s="238"/>
      <c r="V290" s="239"/>
      <c r="W290" s="239"/>
      <c r="X290" s="239"/>
      <c r="Y290" s="239"/>
      <c r="Z290" s="157"/>
      <c r="AA290" s="157"/>
      <c r="AB290" s="157"/>
      <c r="AC290" s="157"/>
      <c r="AD290" s="157"/>
      <c r="AE290" s="157"/>
      <c r="AF290" s="157"/>
      <c r="AG290" s="157"/>
      <c r="AH290" s="157"/>
      <c r="AI290" s="157"/>
      <c r="AJ290" s="238"/>
      <c r="AK290" s="239"/>
      <c r="AL290" s="239"/>
      <c r="AM290" s="239"/>
      <c r="AN290" s="239"/>
      <c r="AO290" s="157"/>
      <c r="AP290" s="157"/>
      <c r="AQ290" s="157"/>
      <c r="AR290" s="157"/>
      <c r="AS290" s="157"/>
      <c r="AT290" s="157"/>
      <c r="AU290" s="157"/>
      <c r="AV290" s="157"/>
      <c r="AW290" s="157"/>
      <c r="AX290" s="157"/>
      <c r="AY290" s="238"/>
      <c r="AZ290" s="239"/>
      <c r="BA290" s="239"/>
      <c r="BB290" s="239"/>
      <c r="BC290" s="239"/>
      <c r="BD290" s="157"/>
      <c r="BE290" s="157"/>
      <c r="BF290" s="157"/>
      <c r="BG290" s="157"/>
      <c r="BH290" s="157"/>
      <c r="BI290" s="157"/>
      <c r="BJ290" s="157"/>
    </row>
    <row r="291">
      <c r="A291" s="157"/>
      <c r="B291" s="157"/>
      <c r="C291" s="157"/>
      <c r="D291" s="157"/>
      <c r="E291" s="157"/>
      <c r="F291" s="238"/>
      <c r="G291" s="239"/>
      <c r="H291" s="239"/>
      <c r="I291" s="239"/>
      <c r="J291" s="239"/>
      <c r="K291" s="132"/>
      <c r="L291" s="131"/>
      <c r="M291" s="157"/>
      <c r="N291" s="157"/>
      <c r="O291" s="157"/>
      <c r="P291" s="157"/>
      <c r="Q291" s="157"/>
      <c r="R291" s="157"/>
      <c r="S291" s="157"/>
      <c r="T291" s="157"/>
      <c r="U291" s="238"/>
      <c r="V291" s="239"/>
      <c r="W291" s="239"/>
      <c r="X291" s="239"/>
      <c r="Y291" s="239"/>
      <c r="Z291" s="157"/>
      <c r="AA291" s="157"/>
      <c r="AB291" s="157"/>
      <c r="AC291" s="157"/>
      <c r="AD291" s="157"/>
      <c r="AE291" s="157"/>
      <c r="AF291" s="157"/>
      <c r="AG291" s="157"/>
      <c r="AH291" s="157"/>
      <c r="AI291" s="157"/>
      <c r="AJ291" s="238"/>
      <c r="AK291" s="239"/>
      <c r="AL291" s="239"/>
      <c r="AM291" s="239"/>
      <c r="AN291" s="239"/>
      <c r="AO291" s="157"/>
      <c r="AP291" s="157"/>
      <c r="AQ291" s="157"/>
      <c r="AR291" s="157"/>
      <c r="AS291" s="157"/>
      <c r="AT291" s="157"/>
      <c r="AU291" s="157"/>
      <c r="AV291" s="157"/>
      <c r="AW291" s="157"/>
      <c r="AX291" s="157"/>
      <c r="AY291" s="238"/>
      <c r="AZ291" s="239"/>
      <c r="BA291" s="239"/>
      <c r="BB291" s="239"/>
      <c r="BC291" s="239"/>
      <c r="BD291" s="157"/>
      <c r="BE291" s="157"/>
      <c r="BF291" s="157"/>
      <c r="BG291" s="157"/>
      <c r="BH291" s="157"/>
      <c r="BI291" s="157"/>
      <c r="BJ291" s="157"/>
    </row>
    <row r="292">
      <c r="A292" s="157"/>
      <c r="B292" s="157"/>
      <c r="C292" s="157"/>
      <c r="D292" s="157"/>
      <c r="E292" s="157"/>
      <c r="F292" s="238"/>
      <c r="G292" s="239"/>
      <c r="H292" s="239"/>
      <c r="I292" s="239"/>
      <c r="J292" s="239"/>
      <c r="K292" s="132"/>
      <c r="L292" s="131"/>
      <c r="M292" s="157"/>
      <c r="N292" s="157"/>
      <c r="O292" s="157"/>
      <c r="P292" s="157"/>
      <c r="Q292" s="157"/>
      <c r="R292" s="157"/>
      <c r="S292" s="157"/>
      <c r="T292" s="157"/>
      <c r="U292" s="238"/>
      <c r="V292" s="239"/>
      <c r="W292" s="239"/>
      <c r="X292" s="239"/>
      <c r="Y292" s="239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238"/>
      <c r="AK292" s="239"/>
      <c r="AL292" s="239"/>
      <c r="AM292" s="239"/>
      <c r="AN292" s="239"/>
      <c r="AO292" s="157"/>
      <c r="AP292" s="157"/>
      <c r="AQ292" s="157"/>
      <c r="AR292" s="157"/>
      <c r="AS292" s="157"/>
      <c r="AT292" s="157"/>
      <c r="AU292" s="157"/>
      <c r="AV292" s="157"/>
      <c r="AW292" s="157"/>
      <c r="AX292" s="157"/>
      <c r="AY292" s="238"/>
      <c r="AZ292" s="239"/>
      <c r="BA292" s="239"/>
      <c r="BB292" s="239"/>
      <c r="BC292" s="239"/>
      <c r="BD292" s="157"/>
      <c r="BE292" s="157"/>
      <c r="BF292" s="157"/>
      <c r="BG292" s="157"/>
      <c r="BH292" s="157"/>
      <c r="BI292" s="157"/>
      <c r="BJ292" s="157"/>
    </row>
    <row r="293">
      <c r="A293" s="157"/>
      <c r="B293" s="157"/>
      <c r="C293" s="157"/>
      <c r="D293" s="157"/>
      <c r="E293" s="157"/>
      <c r="F293" s="238"/>
      <c r="G293" s="239"/>
      <c r="H293" s="239"/>
      <c r="I293" s="239"/>
      <c r="J293" s="239"/>
      <c r="K293" s="132"/>
      <c r="L293" s="131"/>
      <c r="M293" s="157"/>
      <c r="N293" s="157"/>
      <c r="O293" s="157"/>
      <c r="P293" s="157"/>
      <c r="Q293" s="157"/>
      <c r="R293" s="157"/>
      <c r="S293" s="157"/>
      <c r="T293" s="157"/>
      <c r="U293" s="238"/>
      <c r="V293" s="239"/>
      <c r="W293" s="239"/>
      <c r="X293" s="239"/>
      <c r="Y293" s="239"/>
      <c r="Z293" s="157"/>
      <c r="AA293" s="157"/>
      <c r="AB293" s="157"/>
      <c r="AC293" s="157"/>
      <c r="AD293" s="157"/>
      <c r="AE293" s="157"/>
      <c r="AF293" s="157"/>
      <c r="AG293" s="157"/>
      <c r="AH293" s="157"/>
      <c r="AI293" s="157"/>
      <c r="AJ293" s="238"/>
      <c r="AK293" s="239"/>
      <c r="AL293" s="239"/>
      <c r="AM293" s="239"/>
      <c r="AN293" s="239"/>
      <c r="AO293" s="157"/>
      <c r="AP293" s="157"/>
      <c r="AQ293" s="157"/>
      <c r="AR293" s="157"/>
      <c r="AS293" s="157"/>
      <c r="AT293" s="157"/>
      <c r="AU293" s="157"/>
      <c r="AV293" s="157"/>
      <c r="AW293" s="157"/>
      <c r="AX293" s="157"/>
      <c r="AY293" s="238"/>
      <c r="AZ293" s="239"/>
      <c r="BA293" s="239"/>
      <c r="BB293" s="239"/>
      <c r="BC293" s="239"/>
      <c r="BD293" s="157"/>
      <c r="BE293" s="157"/>
      <c r="BF293" s="157"/>
      <c r="BG293" s="157"/>
      <c r="BH293" s="157"/>
      <c r="BI293" s="157"/>
      <c r="BJ293" s="157"/>
    </row>
    <row r="294">
      <c r="A294" s="157"/>
      <c r="B294" s="157"/>
      <c r="C294" s="157"/>
      <c r="D294" s="157"/>
      <c r="E294" s="157"/>
      <c r="F294" s="238"/>
      <c r="G294" s="239"/>
      <c r="H294" s="239"/>
      <c r="I294" s="239"/>
      <c r="J294" s="239"/>
      <c r="K294" s="132"/>
      <c r="L294" s="131"/>
      <c r="M294" s="157"/>
      <c r="N294" s="157"/>
      <c r="O294" s="157"/>
      <c r="P294" s="157"/>
      <c r="Q294" s="157"/>
      <c r="R294" s="157"/>
      <c r="S294" s="157"/>
      <c r="T294" s="157"/>
      <c r="U294" s="238"/>
      <c r="V294" s="239"/>
      <c r="W294" s="239"/>
      <c r="X294" s="239"/>
      <c r="Y294" s="239"/>
      <c r="Z294" s="157"/>
      <c r="AA294" s="157"/>
      <c r="AB294" s="157"/>
      <c r="AC294" s="157"/>
      <c r="AD294" s="157"/>
      <c r="AE294" s="157"/>
      <c r="AF294" s="157"/>
      <c r="AG294" s="157"/>
      <c r="AH294" s="157"/>
      <c r="AI294" s="157"/>
      <c r="AJ294" s="238"/>
      <c r="AK294" s="239"/>
      <c r="AL294" s="239"/>
      <c r="AM294" s="239"/>
      <c r="AN294" s="239"/>
      <c r="AO294" s="157"/>
      <c r="AP294" s="157"/>
      <c r="AQ294" s="157"/>
      <c r="AR294" s="157"/>
      <c r="AS294" s="157"/>
      <c r="AT294" s="157"/>
      <c r="AU294" s="157"/>
      <c r="AV294" s="157"/>
      <c r="AW294" s="157"/>
      <c r="AX294" s="157"/>
      <c r="AY294" s="238"/>
      <c r="AZ294" s="239"/>
      <c r="BA294" s="239"/>
      <c r="BB294" s="239"/>
      <c r="BC294" s="239"/>
      <c r="BD294" s="157"/>
      <c r="BE294" s="157"/>
      <c r="BF294" s="157"/>
      <c r="BG294" s="157"/>
      <c r="BH294" s="157"/>
      <c r="BI294" s="157"/>
      <c r="BJ294" s="157"/>
    </row>
    <row r="295">
      <c r="A295" s="157"/>
      <c r="B295" s="157"/>
      <c r="C295" s="157"/>
      <c r="D295" s="157"/>
      <c r="E295" s="157"/>
      <c r="F295" s="238"/>
      <c r="G295" s="239"/>
      <c r="H295" s="239"/>
      <c r="I295" s="239"/>
      <c r="J295" s="239"/>
      <c r="K295" s="132"/>
      <c r="L295" s="131"/>
      <c r="M295" s="157"/>
      <c r="N295" s="157"/>
      <c r="O295" s="157"/>
      <c r="P295" s="157"/>
      <c r="Q295" s="157"/>
      <c r="R295" s="157"/>
      <c r="S295" s="157"/>
      <c r="T295" s="157"/>
      <c r="U295" s="238"/>
      <c r="V295" s="239"/>
      <c r="W295" s="239"/>
      <c r="X295" s="239"/>
      <c r="Y295" s="239"/>
      <c r="Z295" s="157"/>
      <c r="AA295" s="157"/>
      <c r="AB295" s="157"/>
      <c r="AC295" s="157"/>
      <c r="AD295" s="157"/>
      <c r="AE295" s="157"/>
      <c r="AF295" s="157"/>
      <c r="AG295" s="157"/>
      <c r="AH295" s="157"/>
      <c r="AI295" s="157"/>
      <c r="AJ295" s="238"/>
      <c r="AK295" s="239"/>
      <c r="AL295" s="239"/>
      <c r="AM295" s="239"/>
      <c r="AN295" s="239"/>
      <c r="AO295" s="157"/>
      <c r="AP295" s="157"/>
      <c r="AQ295" s="157"/>
      <c r="AR295" s="157"/>
      <c r="AS295" s="157"/>
      <c r="AT295" s="157"/>
      <c r="AU295" s="157"/>
      <c r="AV295" s="157"/>
      <c r="AW295" s="157"/>
      <c r="AX295" s="157"/>
      <c r="AY295" s="238"/>
      <c r="AZ295" s="239"/>
      <c r="BA295" s="239"/>
      <c r="BB295" s="239"/>
      <c r="BC295" s="239"/>
      <c r="BD295" s="157"/>
      <c r="BE295" s="157"/>
      <c r="BF295" s="157"/>
      <c r="BG295" s="157"/>
      <c r="BH295" s="157"/>
      <c r="BI295" s="157"/>
      <c r="BJ295" s="157"/>
    </row>
    <row r="296">
      <c r="A296" s="157"/>
      <c r="B296" s="157"/>
      <c r="C296" s="157"/>
      <c r="D296" s="157"/>
      <c r="E296" s="157"/>
      <c r="F296" s="238"/>
      <c r="G296" s="239"/>
      <c r="H296" s="239"/>
      <c r="I296" s="239"/>
      <c r="J296" s="239"/>
      <c r="K296" s="132"/>
      <c r="L296" s="131"/>
      <c r="M296" s="157"/>
      <c r="N296" s="157"/>
      <c r="O296" s="157"/>
      <c r="P296" s="157"/>
      <c r="Q296" s="157"/>
      <c r="R296" s="157"/>
      <c r="S296" s="157"/>
      <c r="T296" s="157"/>
      <c r="U296" s="238"/>
      <c r="V296" s="239"/>
      <c r="W296" s="239"/>
      <c r="X296" s="239"/>
      <c r="Y296" s="239"/>
      <c r="Z296" s="157"/>
      <c r="AA296" s="157"/>
      <c r="AB296" s="157"/>
      <c r="AC296" s="157"/>
      <c r="AD296" s="157"/>
      <c r="AE296" s="157"/>
      <c r="AF296" s="157"/>
      <c r="AG296" s="157"/>
      <c r="AH296" s="157"/>
      <c r="AI296" s="157"/>
      <c r="AJ296" s="238"/>
      <c r="AK296" s="239"/>
      <c r="AL296" s="239"/>
      <c r="AM296" s="239"/>
      <c r="AN296" s="239"/>
      <c r="AO296" s="157"/>
      <c r="AP296" s="157"/>
      <c r="AQ296" s="157"/>
      <c r="AR296" s="157"/>
      <c r="AS296" s="157"/>
      <c r="AT296" s="157"/>
      <c r="AU296" s="157"/>
      <c r="AV296" s="157"/>
      <c r="AW296" s="157"/>
      <c r="AX296" s="157"/>
      <c r="AY296" s="238"/>
      <c r="AZ296" s="239"/>
      <c r="BA296" s="239"/>
      <c r="BB296" s="239"/>
      <c r="BC296" s="239"/>
      <c r="BD296" s="157"/>
      <c r="BE296" s="157"/>
      <c r="BF296" s="157"/>
      <c r="BG296" s="157"/>
      <c r="BH296" s="157"/>
      <c r="BI296" s="157"/>
      <c r="BJ296" s="157"/>
    </row>
    <row r="297">
      <c r="A297" s="157"/>
      <c r="B297" s="157"/>
      <c r="C297" s="157"/>
      <c r="D297" s="157"/>
      <c r="E297" s="157"/>
      <c r="F297" s="238"/>
      <c r="G297" s="239"/>
      <c r="H297" s="239"/>
      <c r="I297" s="239"/>
      <c r="J297" s="239"/>
      <c r="K297" s="132"/>
      <c r="L297" s="131"/>
      <c r="M297" s="157"/>
      <c r="N297" s="157"/>
      <c r="O297" s="157"/>
      <c r="P297" s="157"/>
      <c r="Q297" s="157"/>
      <c r="R297" s="157"/>
      <c r="S297" s="157"/>
      <c r="T297" s="157"/>
      <c r="U297" s="238"/>
      <c r="V297" s="239"/>
      <c r="W297" s="239"/>
      <c r="X297" s="239"/>
      <c r="Y297" s="239"/>
      <c r="Z297" s="157"/>
      <c r="AA297" s="157"/>
      <c r="AB297" s="157"/>
      <c r="AC297" s="157"/>
      <c r="AD297" s="157"/>
      <c r="AE297" s="157"/>
      <c r="AF297" s="157"/>
      <c r="AG297" s="157"/>
      <c r="AH297" s="157"/>
      <c r="AI297" s="157"/>
      <c r="AJ297" s="238"/>
      <c r="AK297" s="239"/>
      <c r="AL297" s="239"/>
      <c r="AM297" s="239"/>
      <c r="AN297" s="239"/>
      <c r="AO297" s="157"/>
      <c r="AP297" s="157"/>
      <c r="AQ297" s="157"/>
      <c r="AR297" s="157"/>
      <c r="AS297" s="157"/>
      <c r="AT297" s="157"/>
      <c r="AU297" s="157"/>
      <c r="AV297" s="157"/>
      <c r="AW297" s="157"/>
      <c r="AX297" s="157"/>
      <c r="AY297" s="238"/>
      <c r="AZ297" s="239"/>
      <c r="BA297" s="239"/>
      <c r="BB297" s="239"/>
      <c r="BC297" s="239"/>
      <c r="BD297" s="157"/>
      <c r="BE297" s="157"/>
      <c r="BF297" s="157"/>
      <c r="BG297" s="157"/>
      <c r="BH297" s="157"/>
      <c r="BI297" s="157"/>
      <c r="BJ297" s="157"/>
    </row>
    <row r="298">
      <c r="A298" s="157"/>
      <c r="B298" s="157"/>
      <c r="C298" s="157"/>
      <c r="D298" s="157"/>
      <c r="E298" s="157"/>
      <c r="F298" s="238"/>
      <c r="G298" s="239"/>
      <c r="H298" s="239"/>
      <c r="I298" s="239"/>
      <c r="J298" s="239"/>
      <c r="K298" s="132"/>
      <c r="L298" s="131"/>
      <c r="M298" s="157"/>
      <c r="N298" s="157"/>
      <c r="O298" s="157"/>
      <c r="P298" s="157"/>
      <c r="Q298" s="157"/>
      <c r="R298" s="157"/>
      <c r="S298" s="157"/>
      <c r="T298" s="157"/>
      <c r="U298" s="238"/>
      <c r="V298" s="239"/>
      <c r="W298" s="239"/>
      <c r="X298" s="239"/>
      <c r="Y298" s="239"/>
      <c r="Z298" s="157"/>
      <c r="AA298" s="157"/>
      <c r="AB298" s="157"/>
      <c r="AC298" s="157"/>
      <c r="AD298" s="157"/>
      <c r="AE298" s="157"/>
      <c r="AF298" s="157"/>
      <c r="AG298" s="157"/>
      <c r="AH298" s="157"/>
      <c r="AI298" s="157"/>
      <c r="AJ298" s="238"/>
      <c r="AK298" s="239"/>
      <c r="AL298" s="239"/>
      <c r="AM298" s="239"/>
      <c r="AN298" s="239"/>
      <c r="AO298" s="157"/>
      <c r="AP298" s="157"/>
      <c r="AQ298" s="157"/>
      <c r="AR298" s="157"/>
      <c r="AS298" s="157"/>
      <c r="AT298" s="157"/>
      <c r="AU298" s="157"/>
      <c r="AV298" s="157"/>
      <c r="AW298" s="157"/>
      <c r="AX298" s="157"/>
      <c r="AY298" s="238"/>
      <c r="AZ298" s="239"/>
      <c r="BA298" s="239"/>
      <c r="BB298" s="239"/>
      <c r="BC298" s="239"/>
      <c r="BD298" s="157"/>
      <c r="BE298" s="157"/>
      <c r="BF298" s="157"/>
      <c r="BG298" s="157"/>
      <c r="BH298" s="157"/>
      <c r="BI298" s="157"/>
      <c r="BJ298" s="157"/>
    </row>
    <row r="299">
      <c r="A299" s="157"/>
      <c r="B299" s="157"/>
      <c r="C299" s="157"/>
      <c r="D299" s="157"/>
      <c r="E299" s="157"/>
      <c r="F299" s="238"/>
      <c r="G299" s="239"/>
      <c r="H299" s="239"/>
      <c r="I299" s="239"/>
      <c r="J299" s="239"/>
      <c r="K299" s="132"/>
      <c r="L299" s="131"/>
      <c r="M299" s="157"/>
      <c r="N299" s="157"/>
      <c r="O299" s="157"/>
      <c r="P299" s="157"/>
      <c r="Q299" s="157"/>
      <c r="R299" s="157"/>
      <c r="S299" s="157"/>
      <c r="T299" s="157"/>
      <c r="U299" s="238"/>
      <c r="V299" s="239"/>
      <c r="W299" s="239"/>
      <c r="X299" s="239"/>
      <c r="Y299" s="239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238"/>
      <c r="AK299" s="239"/>
      <c r="AL299" s="239"/>
      <c r="AM299" s="239"/>
      <c r="AN299" s="239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238"/>
      <c r="AZ299" s="239"/>
      <c r="BA299" s="239"/>
      <c r="BB299" s="239"/>
      <c r="BC299" s="239"/>
      <c r="BD299" s="157"/>
      <c r="BE299" s="157"/>
      <c r="BF299" s="157"/>
      <c r="BG299" s="157"/>
      <c r="BH299" s="157"/>
      <c r="BI299" s="157"/>
      <c r="BJ299" s="157"/>
    </row>
    <row r="300">
      <c r="A300" s="157"/>
      <c r="B300" s="157"/>
      <c r="C300" s="157"/>
      <c r="D300" s="157"/>
      <c r="E300" s="157"/>
      <c r="F300" s="238"/>
      <c r="G300" s="239"/>
      <c r="H300" s="239"/>
      <c r="I300" s="239"/>
      <c r="J300" s="239"/>
      <c r="K300" s="132"/>
      <c r="L300" s="131"/>
      <c r="M300" s="157"/>
      <c r="N300" s="157"/>
      <c r="O300" s="157"/>
      <c r="P300" s="157"/>
      <c r="Q300" s="157"/>
      <c r="R300" s="157"/>
      <c r="S300" s="157"/>
      <c r="T300" s="157"/>
      <c r="U300" s="238"/>
      <c r="V300" s="239"/>
      <c r="W300" s="239"/>
      <c r="X300" s="239"/>
      <c r="Y300" s="239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238"/>
      <c r="AK300" s="239"/>
      <c r="AL300" s="239"/>
      <c r="AM300" s="239"/>
      <c r="AN300" s="239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238"/>
      <c r="AZ300" s="239"/>
      <c r="BA300" s="239"/>
      <c r="BB300" s="239"/>
      <c r="BC300" s="239"/>
      <c r="BD300" s="157"/>
      <c r="BE300" s="157"/>
      <c r="BF300" s="157"/>
      <c r="BG300" s="157"/>
      <c r="BH300" s="157"/>
      <c r="BI300" s="157"/>
      <c r="BJ300" s="157"/>
    </row>
    <row r="301">
      <c r="A301" s="157"/>
      <c r="B301" s="157"/>
      <c r="C301" s="157"/>
      <c r="D301" s="157"/>
      <c r="E301" s="157"/>
      <c r="F301" s="238"/>
      <c r="G301" s="239"/>
      <c r="H301" s="239"/>
      <c r="I301" s="239"/>
      <c r="J301" s="239"/>
      <c r="K301" s="132"/>
      <c r="L301" s="131"/>
      <c r="M301" s="157"/>
      <c r="N301" s="157"/>
      <c r="O301" s="157"/>
      <c r="P301" s="157"/>
      <c r="Q301" s="157"/>
      <c r="R301" s="157"/>
      <c r="S301" s="157"/>
      <c r="T301" s="157"/>
      <c r="U301" s="238"/>
      <c r="V301" s="239"/>
      <c r="W301" s="239"/>
      <c r="X301" s="239"/>
      <c r="Y301" s="239"/>
      <c r="Z301" s="157"/>
      <c r="AA301" s="157"/>
      <c r="AB301" s="157"/>
      <c r="AC301" s="157"/>
      <c r="AD301" s="157"/>
      <c r="AE301" s="157"/>
      <c r="AF301" s="157"/>
      <c r="AG301" s="157"/>
      <c r="AH301" s="157"/>
      <c r="AI301" s="157"/>
      <c r="AJ301" s="238"/>
      <c r="AK301" s="239"/>
      <c r="AL301" s="239"/>
      <c r="AM301" s="239"/>
      <c r="AN301" s="239"/>
      <c r="AO301" s="157"/>
      <c r="AP301" s="157"/>
      <c r="AQ301" s="157"/>
      <c r="AR301" s="157"/>
      <c r="AS301" s="157"/>
      <c r="AT301" s="157"/>
      <c r="AU301" s="157"/>
      <c r="AV301" s="157"/>
      <c r="AW301" s="157"/>
      <c r="AX301" s="157"/>
      <c r="AY301" s="238"/>
      <c r="AZ301" s="239"/>
      <c r="BA301" s="239"/>
      <c r="BB301" s="239"/>
      <c r="BC301" s="239"/>
      <c r="BD301" s="157"/>
      <c r="BE301" s="157"/>
      <c r="BF301" s="157"/>
      <c r="BG301" s="157"/>
      <c r="BH301" s="157"/>
      <c r="BI301" s="157"/>
      <c r="BJ301" s="157"/>
    </row>
    <row r="302">
      <c r="A302" s="157"/>
      <c r="B302" s="157"/>
      <c r="C302" s="157"/>
      <c r="D302" s="157"/>
      <c r="E302" s="157"/>
      <c r="F302" s="238"/>
      <c r="G302" s="239"/>
      <c r="H302" s="239"/>
      <c r="I302" s="239"/>
      <c r="J302" s="239"/>
      <c r="K302" s="132"/>
      <c r="L302" s="131"/>
      <c r="M302" s="157"/>
      <c r="N302" s="157"/>
      <c r="O302" s="157"/>
      <c r="P302" s="157"/>
      <c r="Q302" s="157"/>
      <c r="R302" s="157"/>
      <c r="S302" s="157"/>
      <c r="T302" s="157"/>
      <c r="U302" s="238"/>
      <c r="V302" s="239"/>
      <c r="W302" s="239"/>
      <c r="X302" s="239"/>
      <c r="Y302" s="239"/>
      <c r="Z302" s="157"/>
      <c r="AA302" s="157"/>
      <c r="AB302" s="157"/>
      <c r="AC302" s="157"/>
      <c r="AD302" s="157"/>
      <c r="AE302" s="157"/>
      <c r="AF302" s="157"/>
      <c r="AG302" s="157"/>
      <c r="AH302" s="157"/>
      <c r="AI302" s="157"/>
      <c r="AJ302" s="238"/>
      <c r="AK302" s="239"/>
      <c r="AL302" s="239"/>
      <c r="AM302" s="239"/>
      <c r="AN302" s="239"/>
      <c r="AO302" s="157"/>
      <c r="AP302" s="157"/>
      <c r="AQ302" s="157"/>
      <c r="AR302" s="157"/>
      <c r="AS302" s="157"/>
      <c r="AT302" s="157"/>
      <c r="AU302" s="157"/>
      <c r="AV302" s="157"/>
      <c r="AW302" s="157"/>
      <c r="AX302" s="157"/>
      <c r="AY302" s="238"/>
      <c r="AZ302" s="239"/>
      <c r="BA302" s="239"/>
      <c r="BB302" s="239"/>
      <c r="BC302" s="239"/>
      <c r="BD302" s="157"/>
      <c r="BE302" s="157"/>
      <c r="BF302" s="157"/>
      <c r="BG302" s="157"/>
      <c r="BH302" s="157"/>
      <c r="BI302" s="157"/>
      <c r="BJ302" s="157"/>
    </row>
    <row r="303">
      <c r="A303" s="157"/>
      <c r="B303" s="157"/>
      <c r="C303" s="157"/>
      <c r="D303" s="157"/>
      <c r="E303" s="157"/>
      <c r="F303" s="238"/>
      <c r="G303" s="239"/>
      <c r="H303" s="239"/>
      <c r="I303" s="239"/>
      <c r="J303" s="239"/>
      <c r="K303" s="132"/>
      <c r="L303" s="131"/>
      <c r="M303" s="157"/>
      <c r="N303" s="157"/>
      <c r="O303" s="157"/>
      <c r="P303" s="157"/>
      <c r="Q303" s="157"/>
      <c r="R303" s="157"/>
      <c r="S303" s="157"/>
      <c r="T303" s="157"/>
      <c r="U303" s="238"/>
      <c r="V303" s="239"/>
      <c r="W303" s="239"/>
      <c r="X303" s="239"/>
      <c r="Y303" s="239"/>
      <c r="Z303" s="157"/>
      <c r="AA303" s="157"/>
      <c r="AB303" s="157"/>
      <c r="AC303" s="157"/>
      <c r="AD303" s="157"/>
      <c r="AE303" s="157"/>
      <c r="AF303" s="157"/>
      <c r="AG303" s="157"/>
      <c r="AH303" s="157"/>
      <c r="AI303" s="157"/>
      <c r="AJ303" s="238"/>
      <c r="AK303" s="239"/>
      <c r="AL303" s="239"/>
      <c r="AM303" s="239"/>
      <c r="AN303" s="239"/>
      <c r="AO303" s="157"/>
      <c r="AP303" s="157"/>
      <c r="AQ303" s="157"/>
      <c r="AR303" s="157"/>
      <c r="AS303" s="157"/>
      <c r="AT303" s="157"/>
      <c r="AU303" s="157"/>
      <c r="AV303" s="157"/>
      <c r="AW303" s="157"/>
      <c r="AX303" s="157"/>
      <c r="AY303" s="238"/>
      <c r="AZ303" s="239"/>
      <c r="BA303" s="239"/>
      <c r="BB303" s="239"/>
      <c r="BC303" s="239"/>
      <c r="BD303" s="157"/>
      <c r="BE303" s="157"/>
      <c r="BF303" s="157"/>
      <c r="BG303" s="157"/>
      <c r="BH303" s="157"/>
      <c r="BI303" s="157"/>
      <c r="BJ303" s="157"/>
    </row>
    <row r="304">
      <c r="A304" s="157"/>
      <c r="B304" s="157"/>
      <c r="C304" s="157"/>
      <c r="D304" s="157"/>
      <c r="E304" s="157"/>
      <c r="F304" s="238"/>
      <c r="G304" s="239"/>
      <c r="H304" s="239"/>
      <c r="I304" s="239"/>
      <c r="J304" s="239"/>
      <c r="K304" s="132"/>
      <c r="L304" s="131"/>
      <c r="M304" s="157"/>
      <c r="N304" s="157"/>
      <c r="O304" s="157"/>
      <c r="P304" s="157"/>
      <c r="Q304" s="157"/>
      <c r="R304" s="157"/>
      <c r="S304" s="157"/>
      <c r="T304" s="157"/>
      <c r="U304" s="238"/>
      <c r="V304" s="239"/>
      <c r="W304" s="239"/>
      <c r="X304" s="239"/>
      <c r="Y304" s="239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238"/>
      <c r="AK304" s="239"/>
      <c r="AL304" s="239"/>
      <c r="AM304" s="239"/>
      <c r="AN304" s="239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238"/>
      <c r="AZ304" s="239"/>
      <c r="BA304" s="239"/>
      <c r="BB304" s="239"/>
      <c r="BC304" s="239"/>
      <c r="BD304" s="157"/>
      <c r="BE304" s="157"/>
      <c r="BF304" s="157"/>
      <c r="BG304" s="157"/>
      <c r="BH304" s="157"/>
      <c r="BI304" s="157"/>
      <c r="BJ304" s="157"/>
    </row>
    <row r="305">
      <c r="A305" s="157"/>
      <c r="B305" s="157"/>
      <c r="C305" s="157"/>
      <c r="D305" s="157"/>
      <c r="E305" s="157"/>
      <c r="F305" s="238"/>
      <c r="G305" s="239"/>
      <c r="H305" s="239"/>
      <c r="I305" s="239"/>
      <c r="J305" s="239"/>
      <c r="K305" s="132"/>
      <c r="L305" s="131"/>
      <c r="M305" s="157"/>
      <c r="N305" s="157"/>
      <c r="O305" s="157"/>
      <c r="P305" s="157"/>
      <c r="Q305" s="157"/>
      <c r="R305" s="157"/>
      <c r="S305" s="157"/>
      <c r="T305" s="157"/>
      <c r="U305" s="238"/>
      <c r="V305" s="239"/>
      <c r="W305" s="239"/>
      <c r="X305" s="239"/>
      <c r="Y305" s="239"/>
      <c r="Z305" s="157"/>
      <c r="AA305" s="157"/>
      <c r="AB305" s="157"/>
      <c r="AC305" s="157"/>
      <c r="AD305" s="157"/>
      <c r="AE305" s="157"/>
      <c r="AF305" s="157"/>
      <c r="AG305" s="157"/>
      <c r="AH305" s="157"/>
      <c r="AI305" s="157"/>
      <c r="AJ305" s="238"/>
      <c r="AK305" s="239"/>
      <c r="AL305" s="239"/>
      <c r="AM305" s="239"/>
      <c r="AN305" s="239"/>
      <c r="AO305" s="157"/>
      <c r="AP305" s="157"/>
      <c r="AQ305" s="157"/>
      <c r="AR305" s="157"/>
      <c r="AS305" s="157"/>
      <c r="AT305" s="157"/>
      <c r="AU305" s="157"/>
      <c r="AV305" s="157"/>
      <c r="AW305" s="157"/>
      <c r="AX305" s="157"/>
      <c r="AY305" s="238"/>
      <c r="AZ305" s="239"/>
      <c r="BA305" s="239"/>
      <c r="BB305" s="239"/>
      <c r="BC305" s="239"/>
      <c r="BD305" s="157"/>
      <c r="BE305" s="157"/>
      <c r="BF305" s="157"/>
      <c r="BG305" s="157"/>
      <c r="BH305" s="157"/>
      <c r="BI305" s="157"/>
      <c r="BJ305" s="157"/>
    </row>
    <row r="306">
      <c r="A306" s="157"/>
      <c r="B306" s="157"/>
      <c r="C306" s="157"/>
      <c r="D306" s="157"/>
      <c r="E306" s="157"/>
      <c r="F306" s="238"/>
      <c r="G306" s="239"/>
      <c r="H306" s="239"/>
      <c r="I306" s="239"/>
      <c r="J306" s="239"/>
      <c r="K306" s="132"/>
      <c r="L306" s="131"/>
      <c r="M306" s="157"/>
      <c r="N306" s="157"/>
      <c r="O306" s="157"/>
      <c r="P306" s="157"/>
      <c r="Q306" s="157"/>
      <c r="R306" s="157"/>
      <c r="S306" s="157"/>
      <c r="T306" s="157"/>
      <c r="U306" s="238"/>
      <c r="V306" s="239"/>
      <c r="W306" s="239"/>
      <c r="X306" s="239"/>
      <c r="Y306" s="239"/>
      <c r="Z306" s="157"/>
      <c r="AA306" s="157"/>
      <c r="AB306" s="157"/>
      <c r="AC306" s="157"/>
      <c r="AD306" s="157"/>
      <c r="AE306" s="157"/>
      <c r="AF306" s="157"/>
      <c r="AG306" s="157"/>
      <c r="AH306" s="157"/>
      <c r="AI306" s="157"/>
      <c r="AJ306" s="238"/>
      <c r="AK306" s="239"/>
      <c r="AL306" s="239"/>
      <c r="AM306" s="239"/>
      <c r="AN306" s="239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238"/>
      <c r="AZ306" s="239"/>
      <c r="BA306" s="239"/>
      <c r="BB306" s="239"/>
      <c r="BC306" s="239"/>
      <c r="BD306" s="157"/>
      <c r="BE306" s="157"/>
      <c r="BF306" s="157"/>
      <c r="BG306" s="157"/>
      <c r="BH306" s="157"/>
      <c r="BI306" s="157"/>
      <c r="BJ306" s="157"/>
    </row>
    <row r="307">
      <c r="A307" s="157"/>
      <c r="B307" s="157"/>
      <c r="C307" s="157"/>
      <c r="D307" s="157"/>
      <c r="E307" s="157"/>
      <c r="F307" s="238"/>
      <c r="G307" s="239"/>
      <c r="H307" s="239"/>
      <c r="I307" s="239"/>
      <c r="J307" s="239"/>
      <c r="K307" s="132"/>
      <c r="L307" s="131"/>
      <c r="M307" s="157"/>
      <c r="N307" s="157"/>
      <c r="O307" s="157"/>
      <c r="P307" s="157"/>
      <c r="Q307" s="157"/>
      <c r="R307" s="157"/>
      <c r="S307" s="157"/>
      <c r="T307" s="157"/>
      <c r="U307" s="238"/>
      <c r="V307" s="239"/>
      <c r="W307" s="239"/>
      <c r="X307" s="239"/>
      <c r="Y307" s="239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238"/>
      <c r="AK307" s="239"/>
      <c r="AL307" s="239"/>
      <c r="AM307" s="239"/>
      <c r="AN307" s="239"/>
      <c r="AO307" s="157"/>
      <c r="AP307" s="157"/>
      <c r="AQ307" s="157"/>
      <c r="AR307" s="157"/>
      <c r="AS307" s="157"/>
      <c r="AT307" s="157"/>
      <c r="AU307" s="157"/>
      <c r="AV307" s="157"/>
      <c r="AW307" s="157"/>
      <c r="AX307" s="157"/>
      <c r="AY307" s="238"/>
      <c r="AZ307" s="239"/>
      <c r="BA307" s="239"/>
      <c r="BB307" s="239"/>
      <c r="BC307" s="239"/>
      <c r="BD307" s="157"/>
      <c r="BE307" s="157"/>
      <c r="BF307" s="157"/>
      <c r="BG307" s="157"/>
      <c r="BH307" s="157"/>
      <c r="BI307" s="157"/>
      <c r="BJ307" s="157"/>
    </row>
    <row r="308">
      <c r="A308" s="157"/>
      <c r="B308" s="157"/>
      <c r="C308" s="157"/>
      <c r="D308" s="157"/>
      <c r="E308" s="157"/>
      <c r="F308" s="238"/>
      <c r="G308" s="239"/>
      <c r="H308" s="239"/>
      <c r="I308" s="239"/>
      <c r="J308" s="239"/>
      <c r="K308" s="132"/>
      <c r="L308" s="131"/>
      <c r="M308" s="157"/>
      <c r="N308" s="157"/>
      <c r="O308" s="157"/>
      <c r="P308" s="157"/>
      <c r="Q308" s="157"/>
      <c r="R308" s="157"/>
      <c r="S308" s="157"/>
      <c r="T308" s="157"/>
      <c r="U308" s="238"/>
      <c r="V308" s="239"/>
      <c r="W308" s="239"/>
      <c r="X308" s="239"/>
      <c r="Y308" s="239"/>
      <c r="Z308" s="157"/>
      <c r="AA308" s="157"/>
      <c r="AB308" s="157"/>
      <c r="AC308" s="157"/>
      <c r="AD308" s="157"/>
      <c r="AE308" s="157"/>
      <c r="AF308" s="157"/>
      <c r="AG308" s="157"/>
      <c r="AH308" s="157"/>
      <c r="AI308" s="157"/>
      <c r="AJ308" s="238"/>
      <c r="AK308" s="239"/>
      <c r="AL308" s="239"/>
      <c r="AM308" s="239"/>
      <c r="AN308" s="239"/>
      <c r="AO308" s="157"/>
      <c r="AP308" s="157"/>
      <c r="AQ308" s="157"/>
      <c r="AR308" s="157"/>
      <c r="AS308" s="157"/>
      <c r="AT308" s="157"/>
      <c r="AU308" s="157"/>
      <c r="AV308" s="157"/>
      <c r="AW308" s="157"/>
      <c r="AX308" s="157"/>
      <c r="AY308" s="238"/>
      <c r="AZ308" s="239"/>
      <c r="BA308" s="239"/>
      <c r="BB308" s="239"/>
      <c r="BC308" s="239"/>
      <c r="BD308" s="157"/>
      <c r="BE308" s="157"/>
      <c r="BF308" s="157"/>
      <c r="BG308" s="157"/>
      <c r="BH308" s="157"/>
      <c r="BI308" s="157"/>
      <c r="BJ308" s="157"/>
    </row>
    <row r="309">
      <c r="A309" s="157"/>
      <c r="B309" s="157"/>
      <c r="C309" s="157"/>
      <c r="D309" s="157"/>
      <c r="E309" s="157"/>
      <c r="F309" s="238"/>
      <c r="G309" s="239"/>
      <c r="H309" s="239"/>
      <c r="I309" s="239"/>
      <c r="J309" s="239"/>
      <c r="K309" s="132"/>
      <c r="L309" s="131"/>
      <c r="M309" s="157"/>
      <c r="N309" s="157"/>
      <c r="O309" s="157"/>
      <c r="P309" s="157"/>
      <c r="Q309" s="157"/>
      <c r="R309" s="157"/>
      <c r="S309" s="157"/>
      <c r="T309" s="157"/>
      <c r="U309" s="238"/>
      <c r="V309" s="239"/>
      <c r="W309" s="239"/>
      <c r="X309" s="239"/>
      <c r="Y309" s="239"/>
      <c r="Z309" s="157"/>
      <c r="AA309" s="157"/>
      <c r="AB309" s="157"/>
      <c r="AC309" s="157"/>
      <c r="AD309" s="157"/>
      <c r="AE309" s="157"/>
      <c r="AF309" s="157"/>
      <c r="AG309" s="157"/>
      <c r="AH309" s="157"/>
      <c r="AI309" s="157"/>
      <c r="AJ309" s="238"/>
      <c r="AK309" s="239"/>
      <c r="AL309" s="239"/>
      <c r="AM309" s="239"/>
      <c r="AN309" s="239"/>
      <c r="AO309" s="157"/>
      <c r="AP309" s="157"/>
      <c r="AQ309" s="157"/>
      <c r="AR309" s="157"/>
      <c r="AS309" s="157"/>
      <c r="AT309" s="157"/>
      <c r="AU309" s="157"/>
      <c r="AV309" s="157"/>
      <c r="AW309" s="157"/>
      <c r="AX309" s="157"/>
      <c r="AY309" s="238"/>
      <c r="AZ309" s="239"/>
      <c r="BA309" s="239"/>
      <c r="BB309" s="239"/>
      <c r="BC309" s="239"/>
      <c r="BD309" s="157"/>
      <c r="BE309" s="157"/>
      <c r="BF309" s="157"/>
      <c r="BG309" s="157"/>
      <c r="BH309" s="157"/>
      <c r="BI309" s="157"/>
      <c r="BJ309" s="157"/>
    </row>
    <row r="310">
      <c r="A310" s="157"/>
      <c r="B310" s="157"/>
      <c r="C310" s="157"/>
      <c r="D310" s="157"/>
      <c r="E310" s="157"/>
      <c r="F310" s="238"/>
      <c r="G310" s="239"/>
      <c r="H310" s="239"/>
      <c r="I310" s="239"/>
      <c r="J310" s="239"/>
      <c r="K310" s="132"/>
      <c r="L310" s="131"/>
      <c r="M310" s="157"/>
      <c r="N310" s="157"/>
      <c r="O310" s="157"/>
      <c r="P310" s="157"/>
      <c r="Q310" s="157"/>
      <c r="R310" s="157"/>
      <c r="S310" s="157"/>
      <c r="T310" s="157"/>
      <c r="U310" s="238"/>
      <c r="V310" s="239"/>
      <c r="W310" s="239"/>
      <c r="X310" s="239"/>
      <c r="Y310" s="239"/>
      <c r="Z310" s="157"/>
      <c r="AA310" s="157"/>
      <c r="AB310" s="157"/>
      <c r="AC310" s="157"/>
      <c r="AD310" s="157"/>
      <c r="AE310" s="157"/>
      <c r="AF310" s="157"/>
      <c r="AG310" s="157"/>
      <c r="AH310" s="157"/>
      <c r="AI310" s="157"/>
      <c r="AJ310" s="238"/>
      <c r="AK310" s="239"/>
      <c r="AL310" s="239"/>
      <c r="AM310" s="239"/>
      <c r="AN310" s="239"/>
      <c r="AO310" s="157"/>
      <c r="AP310" s="157"/>
      <c r="AQ310" s="157"/>
      <c r="AR310" s="157"/>
      <c r="AS310" s="157"/>
      <c r="AT310" s="157"/>
      <c r="AU310" s="157"/>
      <c r="AV310" s="157"/>
      <c r="AW310" s="157"/>
      <c r="AX310" s="157"/>
      <c r="AY310" s="238"/>
      <c r="AZ310" s="239"/>
      <c r="BA310" s="239"/>
      <c r="BB310" s="239"/>
      <c r="BC310" s="239"/>
      <c r="BD310" s="157"/>
      <c r="BE310" s="157"/>
      <c r="BF310" s="157"/>
      <c r="BG310" s="157"/>
      <c r="BH310" s="157"/>
      <c r="BI310" s="157"/>
      <c r="BJ310" s="157"/>
    </row>
    <row r="311">
      <c r="A311" s="157"/>
      <c r="B311" s="157"/>
      <c r="C311" s="157"/>
      <c r="D311" s="157"/>
      <c r="E311" s="157"/>
      <c r="F311" s="238"/>
      <c r="G311" s="239"/>
      <c r="H311" s="239"/>
      <c r="I311" s="239"/>
      <c r="J311" s="239"/>
      <c r="K311" s="132"/>
      <c r="L311" s="131"/>
      <c r="M311" s="157"/>
      <c r="N311" s="157"/>
      <c r="O311" s="157"/>
      <c r="P311" s="157"/>
      <c r="Q311" s="157"/>
      <c r="R311" s="157"/>
      <c r="S311" s="157"/>
      <c r="T311" s="157"/>
      <c r="U311" s="238"/>
      <c r="V311" s="239"/>
      <c r="W311" s="239"/>
      <c r="X311" s="239"/>
      <c r="Y311" s="239"/>
      <c r="Z311" s="157"/>
      <c r="AA311" s="157"/>
      <c r="AB311" s="157"/>
      <c r="AC311" s="157"/>
      <c r="AD311" s="157"/>
      <c r="AE311" s="157"/>
      <c r="AF311" s="157"/>
      <c r="AG311" s="157"/>
      <c r="AH311" s="157"/>
      <c r="AI311" s="157"/>
      <c r="AJ311" s="238"/>
      <c r="AK311" s="239"/>
      <c r="AL311" s="239"/>
      <c r="AM311" s="239"/>
      <c r="AN311" s="239"/>
      <c r="AO311" s="157"/>
      <c r="AP311" s="157"/>
      <c r="AQ311" s="157"/>
      <c r="AR311" s="157"/>
      <c r="AS311" s="157"/>
      <c r="AT311" s="157"/>
      <c r="AU311" s="157"/>
      <c r="AV311" s="157"/>
      <c r="AW311" s="157"/>
      <c r="AX311" s="157"/>
      <c r="AY311" s="238"/>
      <c r="AZ311" s="239"/>
      <c r="BA311" s="239"/>
      <c r="BB311" s="239"/>
      <c r="BC311" s="239"/>
      <c r="BD311" s="157"/>
      <c r="BE311" s="157"/>
      <c r="BF311" s="157"/>
      <c r="BG311" s="157"/>
      <c r="BH311" s="157"/>
      <c r="BI311" s="157"/>
      <c r="BJ311" s="157"/>
    </row>
    <row r="312">
      <c r="A312" s="157"/>
      <c r="B312" s="157"/>
      <c r="C312" s="157"/>
      <c r="D312" s="157"/>
      <c r="E312" s="157"/>
      <c r="F312" s="238"/>
      <c r="G312" s="239"/>
      <c r="H312" s="239"/>
      <c r="I312" s="239"/>
      <c r="J312" s="239"/>
      <c r="K312" s="132"/>
      <c r="L312" s="131"/>
      <c r="M312" s="157"/>
      <c r="N312" s="157"/>
      <c r="O312" s="157"/>
      <c r="P312" s="157"/>
      <c r="Q312" s="157"/>
      <c r="R312" s="157"/>
      <c r="S312" s="157"/>
      <c r="T312" s="157"/>
      <c r="U312" s="238"/>
      <c r="V312" s="239"/>
      <c r="W312" s="239"/>
      <c r="X312" s="239"/>
      <c r="Y312" s="239"/>
      <c r="Z312" s="157"/>
      <c r="AA312" s="157"/>
      <c r="AB312" s="157"/>
      <c r="AC312" s="157"/>
      <c r="AD312" s="157"/>
      <c r="AE312" s="157"/>
      <c r="AF312" s="157"/>
      <c r="AG312" s="157"/>
      <c r="AH312" s="157"/>
      <c r="AI312" s="157"/>
      <c r="AJ312" s="238"/>
      <c r="AK312" s="239"/>
      <c r="AL312" s="239"/>
      <c r="AM312" s="239"/>
      <c r="AN312" s="239"/>
      <c r="AO312" s="157"/>
      <c r="AP312" s="157"/>
      <c r="AQ312" s="157"/>
      <c r="AR312" s="157"/>
      <c r="AS312" s="157"/>
      <c r="AT312" s="157"/>
      <c r="AU312" s="157"/>
      <c r="AV312" s="157"/>
      <c r="AW312" s="157"/>
      <c r="AX312" s="157"/>
      <c r="AY312" s="238"/>
      <c r="AZ312" s="239"/>
      <c r="BA312" s="239"/>
      <c r="BB312" s="239"/>
      <c r="BC312" s="239"/>
      <c r="BD312" s="157"/>
      <c r="BE312" s="157"/>
      <c r="BF312" s="157"/>
      <c r="BG312" s="157"/>
      <c r="BH312" s="157"/>
      <c r="BI312" s="157"/>
      <c r="BJ312" s="157"/>
    </row>
    <row r="313">
      <c r="A313" s="157"/>
      <c r="B313" s="157"/>
      <c r="C313" s="157"/>
      <c r="D313" s="157"/>
      <c r="E313" s="157"/>
      <c r="F313" s="238"/>
      <c r="G313" s="239"/>
      <c r="H313" s="239"/>
      <c r="I313" s="239"/>
      <c r="J313" s="239"/>
      <c r="K313" s="132"/>
      <c r="L313" s="131"/>
      <c r="M313" s="157"/>
      <c r="N313" s="157"/>
      <c r="O313" s="157"/>
      <c r="P313" s="157"/>
      <c r="Q313" s="157"/>
      <c r="R313" s="157"/>
      <c r="S313" s="157"/>
      <c r="T313" s="157"/>
      <c r="U313" s="238"/>
      <c r="V313" s="239"/>
      <c r="W313" s="239"/>
      <c r="X313" s="239"/>
      <c r="Y313" s="239"/>
      <c r="Z313" s="157"/>
      <c r="AA313" s="157"/>
      <c r="AB313" s="157"/>
      <c r="AC313" s="157"/>
      <c r="AD313" s="157"/>
      <c r="AE313" s="157"/>
      <c r="AF313" s="157"/>
      <c r="AG313" s="157"/>
      <c r="AH313" s="157"/>
      <c r="AI313" s="157"/>
      <c r="AJ313" s="238"/>
      <c r="AK313" s="239"/>
      <c r="AL313" s="239"/>
      <c r="AM313" s="239"/>
      <c r="AN313" s="239"/>
      <c r="AO313" s="157"/>
      <c r="AP313" s="157"/>
      <c r="AQ313" s="157"/>
      <c r="AR313" s="157"/>
      <c r="AS313" s="157"/>
      <c r="AT313" s="157"/>
      <c r="AU313" s="157"/>
      <c r="AV313" s="157"/>
      <c r="AW313" s="157"/>
      <c r="AX313" s="157"/>
      <c r="AY313" s="238"/>
      <c r="AZ313" s="239"/>
      <c r="BA313" s="239"/>
      <c r="BB313" s="239"/>
      <c r="BC313" s="239"/>
      <c r="BD313" s="157"/>
      <c r="BE313" s="157"/>
      <c r="BF313" s="157"/>
      <c r="BG313" s="157"/>
      <c r="BH313" s="157"/>
      <c r="BI313" s="157"/>
      <c r="BJ313" s="157"/>
    </row>
    <row r="314">
      <c r="A314" s="157"/>
      <c r="B314" s="157"/>
      <c r="C314" s="157"/>
      <c r="D314" s="157"/>
      <c r="E314" s="157"/>
      <c r="F314" s="238"/>
      <c r="G314" s="239"/>
      <c r="H314" s="239"/>
      <c r="I314" s="239"/>
      <c r="J314" s="239"/>
      <c r="K314" s="132"/>
      <c r="L314" s="131"/>
      <c r="M314" s="157"/>
      <c r="N314" s="157"/>
      <c r="O314" s="157"/>
      <c r="P314" s="157"/>
      <c r="Q314" s="157"/>
      <c r="R314" s="157"/>
      <c r="S314" s="157"/>
      <c r="T314" s="157"/>
      <c r="U314" s="238"/>
      <c r="V314" s="239"/>
      <c r="W314" s="239"/>
      <c r="X314" s="239"/>
      <c r="Y314" s="239"/>
      <c r="Z314" s="157"/>
      <c r="AA314" s="157"/>
      <c r="AB314" s="157"/>
      <c r="AC314" s="157"/>
      <c r="AD314" s="157"/>
      <c r="AE314" s="157"/>
      <c r="AF314" s="157"/>
      <c r="AG314" s="157"/>
      <c r="AH314" s="157"/>
      <c r="AI314" s="157"/>
      <c r="AJ314" s="238"/>
      <c r="AK314" s="239"/>
      <c r="AL314" s="239"/>
      <c r="AM314" s="239"/>
      <c r="AN314" s="239"/>
      <c r="AO314" s="157"/>
      <c r="AP314" s="157"/>
      <c r="AQ314" s="157"/>
      <c r="AR314" s="157"/>
      <c r="AS314" s="157"/>
      <c r="AT314" s="157"/>
      <c r="AU314" s="157"/>
      <c r="AV314" s="157"/>
      <c r="AW314" s="157"/>
      <c r="AX314" s="157"/>
      <c r="AY314" s="238"/>
      <c r="AZ314" s="239"/>
      <c r="BA314" s="239"/>
      <c r="BB314" s="239"/>
      <c r="BC314" s="239"/>
      <c r="BD314" s="157"/>
      <c r="BE314" s="157"/>
      <c r="BF314" s="157"/>
      <c r="BG314" s="157"/>
      <c r="BH314" s="157"/>
      <c r="BI314" s="157"/>
      <c r="BJ314" s="157"/>
    </row>
    <row r="315">
      <c r="A315" s="157"/>
      <c r="B315" s="157"/>
      <c r="C315" s="157"/>
      <c r="D315" s="157"/>
      <c r="E315" s="157"/>
      <c r="F315" s="238"/>
      <c r="G315" s="239"/>
      <c r="H315" s="239"/>
      <c r="I315" s="239"/>
      <c r="J315" s="239"/>
      <c r="K315" s="132"/>
      <c r="L315" s="131"/>
      <c r="M315" s="157"/>
      <c r="N315" s="157"/>
      <c r="O315" s="157"/>
      <c r="P315" s="157"/>
      <c r="Q315" s="157"/>
      <c r="R315" s="157"/>
      <c r="S315" s="157"/>
      <c r="T315" s="157"/>
      <c r="U315" s="238"/>
      <c r="V315" s="239"/>
      <c r="W315" s="239"/>
      <c r="X315" s="239"/>
      <c r="Y315" s="239"/>
      <c r="Z315" s="157"/>
      <c r="AA315" s="157"/>
      <c r="AB315" s="157"/>
      <c r="AC315" s="157"/>
      <c r="AD315" s="157"/>
      <c r="AE315" s="157"/>
      <c r="AF315" s="157"/>
      <c r="AG315" s="157"/>
      <c r="AH315" s="157"/>
      <c r="AI315" s="157"/>
      <c r="AJ315" s="238"/>
      <c r="AK315" s="239"/>
      <c r="AL315" s="239"/>
      <c r="AM315" s="239"/>
      <c r="AN315" s="239"/>
      <c r="AO315" s="157"/>
      <c r="AP315" s="157"/>
      <c r="AQ315" s="157"/>
      <c r="AR315" s="157"/>
      <c r="AS315" s="157"/>
      <c r="AT315" s="157"/>
      <c r="AU315" s="157"/>
      <c r="AV315" s="157"/>
      <c r="AW315" s="157"/>
      <c r="AX315" s="157"/>
      <c r="AY315" s="238"/>
      <c r="AZ315" s="239"/>
      <c r="BA315" s="239"/>
      <c r="BB315" s="239"/>
      <c r="BC315" s="239"/>
      <c r="BD315" s="157"/>
      <c r="BE315" s="157"/>
      <c r="BF315" s="157"/>
      <c r="BG315" s="157"/>
      <c r="BH315" s="157"/>
      <c r="BI315" s="157"/>
      <c r="BJ315" s="157"/>
    </row>
    <row r="316">
      <c r="A316" s="157"/>
      <c r="B316" s="157"/>
      <c r="C316" s="157"/>
      <c r="D316" s="157"/>
      <c r="E316" s="157"/>
      <c r="F316" s="238"/>
      <c r="G316" s="239"/>
      <c r="H316" s="239"/>
      <c r="I316" s="239"/>
      <c r="J316" s="239"/>
      <c r="K316" s="132"/>
      <c r="L316" s="131"/>
      <c r="M316" s="157"/>
      <c r="N316" s="157"/>
      <c r="O316" s="157"/>
      <c r="P316" s="157"/>
      <c r="Q316" s="157"/>
      <c r="R316" s="157"/>
      <c r="S316" s="157"/>
      <c r="T316" s="157"/>
      <c r="U316" s="238"/>
      <c r="V316" s="239"/>
      <c r="W316" s="239"/>
      <c r="X316" s="239"/>
      <c r="Y316" s="239"/>
      <c r="Z316" s="157"/>
      <c r="AA316" s="157"/>
      <c r="AB316" s="157"/>
      <c r="AC316" s="157"/>
      <c r="AD316" s="157"/>
      <c r="AE316" s="157"/>
      <c r="AF316" s="157"/>
      <c r="AG316" s="157"/>
      <c r="AH316" s="157"/>
      <c r="AI316" s="157"/>
      <c r="AJ316" s="238"/>
      <c r="AK316" s="239"/>
      <c r="AL316" s="239"/>
      <c r="AM316" s="239"/>
      <c r="AN316" s="239"/>
      <c r="AO316" s="157"/>
      <c r="AP316" s="157"/>
      <c r="AQ316" s="157"/>
      <c r="AR316" s="157"/>
      <c r="AS316" s="157"/>
      <c r="AT316" s="157"/>
      <c r="AU316" s="157"/>
      <c r="AV316" s="157"/>
      <c r="AW316" s="157"/>
      <c r="AX316" s="157"/>
      <c r="AY316" s="238"/>
      <c r="AZ316" s="239"/>
      <c r="BA316" s="239"/>
      <c r="BB316" s="239"/>
      <c r="BC316" s="239"/>
      <c r="BD316" s="157"/>
      <c r="BE316" s="157"/>
      <c r="BF316" s="157"/>
      <c r="BG316" s="157"/>
      <c r="BH316" s="157"/>
      <c r="BI316" s="157"/>
      <c r="BJ316" s="157"/>
    </row>
    <row r="317">
      <c r="A317" s="157"/>
      <c r="B317" s="157"/>
      <c r="C317" s="157"/>
      <c r="D317" s="157"/>
      <c r="E317" s="157"/>
      <c r="F317" s="238"/>
      <c r="G317" s="239"/>
      <c r="H317" s="239"/>
      <c r="I317" s="239"/>
      <c r="J317" s="239"/>
      <c r="K317" s="132"/>
      <c r="L317" s="131"/>
      <c r="M317" s="157"/>
      <c r="N317" s="157"/>
      <c r="O317" s="157"/>
      <c r="P317" s="157"/>
      <c r="Q317" s="157"/>
      <c r="R317" s="157"/>
      <c r="S317" s="157"/>
      <c r="T317" s="157"/>
      <c r="U317" s="238"/>
      <c r="V317" s="239"/>
      <c r="W317" s="239"/>
      <c r="X317" s="239"/>
      <c r="Y317" s="239"/>
      <c r="Z317" s="157"/>
      <c r="AA317" s="157"/>
      <c r="AB317" s="157"/>
      <c r="AC317" s="157"/>
      <c r="AD317" s="157"/>
      <c r="AE317" s="157"/>
      <c r="AF317" s="157"/>
      <c r="AG317" s="157"/>
      <c r="AH317" s="157"/>
      <c r="AI317" s="157"/>
      <c r="AJ317" s="238"/>
      <c r="AK317" s="239"/>
      <c r="AL317" s="239"/>
      <c r="AM317" s="239"/>
      <c r="AN317" s="239"/>
      <c r="AO317" s="157"/>
      <c r="AP317" s="157"/>
      <c r="AQ317" s="157"/>
      <c r="AR317" s="157"/>
      <c r="AS317" s="157"/>
      <c r="AT317" s="157"/>
      <c r="AU317" s="157"/>
      <c r="AV317" s="157"/>
      <c r="AW317" s="157"/>
      <c r="AX317" s="157"/>
      <c r="AY317" s="238"/>
      <c r="AZ317" s="239"/>
      <c r="BA317" s="239"/>
      <c r="BB317" s="239"/>
      <c r="BC317" s="239"/>
      <c r="BD317" s="157"/>
      <c r="BE317" s="157"/>
      <c r="BF317" s="157"/>
      <c r="BG317" s="157"/>
      <c r="BH317" s="157"/>
      <c r="BI317" s="157"/>
      <c r="BJ317" s="157"/>
    </row>
    <row r="318">
      <c r="A318" s="157"/>
      <c r="B318" s="157"/>
      <c r="C318" s="157"/>
      <c r="D318" s="157"/>
      <c r="E318" s="157"/>
      <c r="F318" s="238"/>
      <c r="G318" s="239"/>
      <c r="H318" s="239"/>
      <c r="I318" s="239"/>
      <c r="J318" s="239"/>
      <c r="K318" s="132"/>
      <c r="L318" s="131"/>
      <c r="M318" s="157"/>
      <c r="N318" s="157"/>
      <c r="O318" s="157"/>
      <c r="P318" s="157"/>
      <c r="Q318" s="157"/>
      <c r="R318" s="157"/>
      <c r="S318" s="157"/>
      <c r="T318" s="157"/>
      <c r="U318" s="238"/>
      <c r="V318" s="239"/>
      <c r="W318" s="239"/>
      <c r="X318" s="239"/>
      <c r="Y318" s="239"/>
      <c r="Z318" s="157"/>
      <c r="AA318" s="157"/>
      <c r="AB318" s="157"/>
      <c r="AC318" s="157"/>
      <c r="AD318" s="157"/>
      <c r="AE318" s="157"/>
      <c r="AF318" s="157"/>
      <c r="AG318" s="157"/>
      <c r="AH318" s="157"/>
      <c r="AI318" s="157"/>
      <c r="AJ318" s="238"/>
      <c r="AK318" s="239"/>
      <c r="AL318" s="239"/>
      <c r="AM318" s="239"/>
      <c r="AN318" s="239"/>
      <c r="AO318" s="157"/>
      <c r="AP318" s="157"/>
      <c r="AQ318" s="157"/>
      <c r="AR318" s="157"/>
      <c r="AS318" s="157"/>
      <c r="AT318" s="157"/>
      <c r="AU318" s="157"/>
      <c r="AV318" s="157"/>
      <c r="AW318" s="157"/>
      <c r="AX318" s="157"/>
      <c r="AY318" s="238"/>
      <c r="AZ318" s="239"/>
      <c r="BA318" s="239"/>
      <c r="BB318" s="239"/>
      <c r="BC318" s="239"/>
      <c r="BD318" s="157"/>
      <c r="BE318" s="157"/>
      <c r="BF318" s="157"/>
      <c r="BG318" s="157"/>
      <c r="BH318" s="157"/>
      <c r="BI318" s="157"/>
      <c r="BJ318" s="157"/>
    </row>
    <row r="319">
      <c r="A319" s="157"/>
      <c r="B319" s="157"/>
      <c r="C319" s="157"/>
      <c r="D319" s="157"/>
      <c r="E319" s="157"/>
      <c r="F319" s="238"/>
      <c r="G319" s="239"/>
      <c r="H319" s="239"/>
      <c r="I319" s="239"/>
      <c r="J319" s="239"/>
      <c r="K319" s="132"/>
      <c r="L319" s="131"/>
      <c r="M319" s="157"/>
      <c r="N319" s="157"/>
      <c r="O319" s="157"/>
      <c r="P319" s="157"/>
      <c r="Q319" s="157"/>
      <c r="R319" s="157"/>
      <c r="S319" s="157"/>
      <c r="T319" s="157"/>
      <c r="U319" s="238"/>
      <c r="V319" s="239"/>
      <c r="W319" s="239"/>
      <c r="X319" s="239"/>
      <c r="Y319" s="239"/>
      <c r="Z319" s="157"/>
      <c r="AA319" s="157"/>
      <c r="AB319" s="157"/>
      <c r="AC319" s="157"/>
      <c r="AD319" s="157"/>
      <c r="AE319" s="157"/>
      <c r="AF319" s="157"/>
      <c r="AG319" s="157"/>
      <c r="AH319" s="157"/>
      <c r="AI319" s="157"/>
      <c r="AJ319" s="238"/>
      <c r="AK319" s="239"/>
      <c r="AL319" s="239"/>
      <c r="AM319" s="239"/>
      <c r="AN319" s="239"/>
      <c r="AO319" s="157"/>
      <c r="AP319" s="157"/>
      <c r="AQ319" s="157"/>
      <c r="AR319" s="157"/>
      <c r="AS319" s="157"/>
      <c r="AT319" s="157"/>
      <c r="AU319" s="157"/>
      <c r="AV319" s="157"/>
      <c r="AW319" s="157"/>
      <c r="AX319" s="157"/>
      <c r="AY319" s="238"/>
      <c r="AZ319" s="239"/>
      <c r="BA319" s="239"/>
      <c r="BB319" s="239"/>
      <c r="BC319" s="239"/>
      <c r="BD319" s="157"/>
      <c r="BE319" s="157"/>
      <c r="BF319" s="157"/>
      <c r="BG319" s="157"/>
      <c r="BH319" s="157"/>
      <c r="BI319" s="157"/>
      <c r="BJ319" s="157"/>
    </row>
    <row r="320">
      <c r="A320" s="157"/>
      <c r="B320" s="157"/>
      <c r="C320" s="157"/>
      <c r="D320" s="157"/>
      <c r="E320" s="157"/>
      <c r="F320" s="238"/>
      <c r="G320" s="239"/>
      <c r="H320" s="239"/>
      <c r="I320" s="239"/>
      <c r="J320" s="239"/>
      <c r="K320" s="132"/>
      <c r="L320" s="131"/>
      <c r="M320" s="157"/>
      <c r="N320" s="157"/>
      <c r="O320" s="157"/>
      <c r="P320" s="157"/>
      <c r="Q320" s="157"/>
      <c r="R320" s="157"/>
      <c r="S320" s="157"/>
      <c r="T320" s="157"/>
      <c r="U320" s="238"/>
      <c r="V320" s="239"/>
      <c r="W320" s="239"/>
      <c r="X320" s="239"/>
      <c r="Y320" s="239"/>
      <c r="Z320" s="157"/>
      <c r="AA320" s="157"/>
      <c r="AB320" s="157"/>
      <c r="AC320" s="157"/>
      <c r="AD320" s="157"/>
      <c r="AE320" s="157"/>
      <c r="AF320" s="157"/>
      <c r="AG320" s="157"/>
      <c r="AH320" s="157"/>
      <c r="AI320" s="157"/>
      <c r="AJ320" s="238"/>
      <c r="AK320" s="239"/>
      <c r="AL320" s="239"/>
      <c r="AM320" s="239"/>
      <c r="AN320" s="239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238"/>
      <c r="AZ320" s="239"/>
      <c r="BA320" s="239"/>
      <c r="BB320" s="239"/>
      <c r="BC320" s="239"/>
      <c r="BD320" s="157"/>
      <c r="BE320" s="157"/>
      <c r="BF320" s="157"/>
      <c r="BG320" s="157"/>
      <c r="BH320" s="157"/>
      <c r="BI320" s="157"/>
      <c r="BJ320" s="157"/>
    </row>
    <row r="321">
      <c r="A321" s="157"/>
      <c r="B321" s="157"/>
      <c r="C321" s="157"/>
      <c r="D321" s="157"/>
      <c r="E321" s="157"/>
      <c r="F321" s="238"/>
      <c r="G321" s="239"/>
      <c r="H321" s="239"/>
      <c r="I321" s="239"/>
      <c r="J321" s="239"/>
      <c r="K321" s="132"/>
      <c r="L321" s="131"/>
      <c r="M321" s="157"/>
      <c r="N321" s="157"/>
      <c r="O321" s="157"/>
      <c r="P321" s="157"/>
      <c r="Q321" s="157"/>
      <c r="R321" s="157"/>
      <c r="S321" s="157"/>
      <c r="T321" s="157"/>
      <c r="U321" s="238"/>
      <c r="V321" s="239"/>
      <c r="W321" s="239"/>
      <c r="X321" s="239"/>
      <c r="Y321" s="239"/>
      <c r="Z321" s="157"/>
      <c r="AA321" s="157"/>
      <c r="AB321" s="157"/>
      <c r="AC321" s="157"/>
      <c r="AD321" s="157"/>
      <c r="AE321" s="157"/>
      <c r="AF321" s="157"/>
      <c r="AG321" s="157"/>
      <c r="AH321" s="157"/>
      <c r="AI321" s="157"/>
      <c r="AJ321" s="238"/>
      <c r="AK321" s="239"/>
      <c r="AL321" s="239"/>
      <c r="AM321" s="239"/>
      <c r="AN321" s="239"/>
      <c r="AO321" s="157"/>
      <c r="AP321" s="157"/>
      <c r="AQ321" s="157"/>
      <c r="AR321" s="157"/>
      <c r="AS321" s="157"/>
      <c r="AT321" s="157"/>
      <c r="AU321" s="157"/>
      <c r="AV321" s="157"/>
      <c r="AW321" s="157"/>
      <c r="AX321" s="157"/>
      <c r="AY321" s="238"/>
      <c r="AZ321" s="239"/>
      <c r="BA321" s="239"/>
      <c r="BB321" s="239"/>
      <c r="BC321" s="239"/>
      <c r="BD321" s="157"/>
      <c r="BE321" s="157"/>
      <c r="BF321" s="157"/>
      <c r="BG321" s="157"/>
      <c r="BH321" s="157"/>
      <c r="BI321" s="157"/>
      <c r="BJ321" s="157"/>
    </row>
    <row r="322">
      <c r="A322" s="157"/>
      <c r="B322" s="157"/>
      <c r="C322" s="157"/>
      <c r="D322" s="157"/>
      <c r="E322" s="157"/>
      <c r="F322" s="238"/>
      <c r="G322" s="239"/>
      <c r="H322" s="239"/>
      <c r="I322" s="239"/>
      <c r="J322" s="239"/>
      <c r="K322" s="132"/>
      <c r="L322" s="131"/>
      <c r="M322" s="157"/>
      <c r="N322" s="157"/>
      <c r="O322" s="157"/>
      <c r="P322" s="157"/>
      <c r="Q322" s="157"/>
      <c r="R322" s="157"/>
      <c r="S322" s="157"/>
      <c r="T322" s="157"/>
      <c r="U322" s="238"/>
      <c r="V322" s="239"/>
      <c r="W322" s="239"/>
      <c r="X322" s="239"/>
      <c r="Y322" s="239"/>
      <c r="Z322" s="157"/>
      <c r="AA322" s="157"/>
      <c r="AB322" s="157"/>
      <c r="AC322" s="157"/>
      <c r="AD322" s="157"/>
      <c r="AE322" s="157"/>
      <c r="AF322" s="157"/>
      <c r="AG322" s="157"/>
      <c r="AH322" s="157"/>
      <c r="AI322" s="157"/>
      <c r="AJ322" s="238"/>
      <c r="AK322" s="239"/>
      <c r="AL322" s="239"/>
      <c r="AM322" s="239"/>
      <c r="AN322" s="239"/>
      <c r="AO322" s="157"/>
      <c r="AP322" s="157"/>
      <c r="AQ322" s="157"/>
      <c r="AR322" s="157"/>
      <c r="AS322" s="157"/>
      <c r="AT322" s="157"/>
      <c r="AU322" s="157"/>
      <c r="AV322" s="157"/>
      <c r="AW322" s="157"/>
      <c r="AX322" s="157"/>
      <c r="AY322" s="238"/>
      <c r="AZ322" s="239"/>
      <c r="BA322" s="239"/>
      <c r="BB322" s="239"/>
      <c r="BC322" s="239"/>
      <c r="BD322" s="157"/>
      <c r="BE322" s="157"/>
      <c r="BF322" s="157"/>
      <c r="BG322" s="157"/>
      <c r="BH322" s="157"/>
      <c r="BI322" s="157"/>
      <c r="BJ322" s="157"/>
    </row>
    <row r="323">
      <c r="A323" s="157"/>
      <c r="B323" s="157"/>
      <c r="C323" s="157"/>
      <c r="D323" s="157"/>
      <c r="E323" s="157"/>
      <c r="F323" s="238"/>
      <c r="G323" s="239"/>
      <c r="H323" s="239"/>
      <c r="I323" s="239"/>
      <c r="J323" s="239"/>
      <c r="K323" s="132"/>
      <c r="L323" s="131"/>
      <c r="M323" s="157"/>
      <c r="N323" s="157"/>
      <c r="O323" s="157"/>
      <c r="P323" s="157"/>
      <c r="Q323" s="157"/>
      <c r="R323" s="157"/>
      <c r="S323" s="157"/>
      <c r="T323" s="157"/>
      <c r="U323" s="238"/>
      <c r="V323" s="239"/>
      <c r="W323" s="239"/>
      <c r="X323" s="239"/>
      <c r="Y323" s="239"/>
      <c r="Z323" s="157"/>
      <c r="AA323" s="157"/>
      <c r="AB323" s="157"/>
      <c r="AC323" s="157"/>
      <c r="AD323" s="157"/>
      <c r="AE323" s="157"/>
      <c r="AF323" s="157"/>
      <c r="AG323" s="157"/>
      <c r="AH323" s="157"/>
      <c r="AI323" s="157"/>
      <c r="AJ323" s="238"/>
      <c r="AK323" s="239"/>
      <c r="AL323" s="239"/>
      <c r="AM323" s="239"/>
      <c r="AN323" s="239"/>
      <c r="AO323" s="157"/>
      <c r="AP323" s="157"/>
      <c r="AQ323" s="157"/>
      <c r="AR323" s="157"/>
      <c r="AS323" s="157"/>
      <c r="AT323" s="157"/>
      <c r="AU323" s="157"/>
      <c r="AV323" s="157"/>
      <c r="AW323" s="157"/>
      <c r="AX323" s="157"/>
      <c r="AY323" s="238"/>
      <c r="AZ323" s="239"/>
      <c r="BA323" s="239"/>
      <c r="BB323" s="239"/>
      <c r="BC323" s="239"/>
      <c r="BD323" s="157"/>
      <c r="BE323" s="157"/>
      <c r="BF323" s="157"/>
      <c r="BG323" s="157"/>
      <c r="BH323" s="157"/>
      <c r="BI323" s="157"/>
      <c r="BJ323" s="157"/>
    </row>
    <row r="324">
      <c r="A324" s="157"/>
      <c r="B324" s="157"/>
      <c r="C324" s="157"/>
      <c r="D324" s="157"/>
      <c r="E324" s="157"/>
      <c r="F324" s="238"/>
      <c r="G324" s="239"/>
      <c r="H324" s="239"/>
      <c r="I324" s="239"/>
      <c r="J324" s="239"/>
      <c r="K324" s="132"/>
      <c r="L324" s="131"/>
      <c r="M324" s="157"/>
      <c r="N324" s="157"/>
      <c r="O324" s="157"/>
      <c r="P324" s="157"/>
      <c r="Q324" s="157"/>
      <c r="R324" s="157"/>
      <c r="S324" s="157"/>
      <c r="T324" s="157"/>
      <c r="U324" s="238"/>
      <c r="V324" s="239"/>
      <c r="W324" s="239"/>
      <c r="X324" s="239"/>
      <c r="Y324" s="239"/>
      <c r="Z324" s="157"/>
      <c r="AA324" s="157"/>
      <c r="AB324" s="157"/>
      <c r="AC324" s="157"/>
      <c r="AD324" s="157"/>
      <c r="AE324" s="157"/>
      <c r="AF324" s="157"/>
      <c r="AG324" s="157"/>
      <c r="AH324" s="157"/>
      <c r="AI324" s="157"/>
      <c r="AJ324" s="238"/>
      <c r="AK324" s="239"/>
      <c r="AL324" s="239"/>
      <c r="AM324" s="239"/>
      <c r="AN324" s="239"/>
      <c r="AO324" s="157"/>
      <c r="AP324" s="157"/>
      <c r="AQ324" s="157"/>
      <c r="AR324" s="157"/>
      <c r="AS324" s="157"/>
      <c r="AT324" s="157"/>
      <c r="AU324" s="157"/>
      <c r="AV324" s="157"/>
      <c r="AW324" s="157"/>
      <c r="AX324" s="157"/>
      <c r="AY324" s="238"/>
      <c r="AZ324" s="239"/>
      <c r="BA324" s="239"/>
      <c r="BB324" s="239"/>
      <c r="BC324" s="239"/>
      <c r="BD324" s="157"/>
      <c r="BE324" s="157"/>
      <c r="BF324" s="157"/>
      <c r="BG324" s="157"/>
      <c r="BH324" s="157"/>
      <c r="BI324" s="157"/>
      <c r="BJ324" s="157"/>
    </row>
    <row r="325">
      <c r="A325" s="157"/>
      <c r="B325" s="157"/>
      <c r="C325" s="157"/>
      <c r="D325" s="157"/>
      <c r="E325" s="157"/>
      <c r="F325" s="238"/>
      <c r="G325" s="239"/>
      <c r="H325" s="239"/>
      <c r="I325" s="239"/>
      <c r="J325" s="239"/>
      <c r="K325" s="132"/>
      <c r="L325" s="131"/>
      <c r="M325" s="157"/>
      <c r="N325" s="157"/>
      <c r="O325" s="157"/>
      <c r="P325" s="157"/>
      <c r="Q325" s="157"/>
      <c r="R325" s="157"/>
      <c r="S325" s="157"/>
      <c r="T325" s="157"/>
      <c r="U325" s="238"/>
      <c r="V325" s="239"/>
      <c r="W325" s="239"/>
      <c r="X325" s="239"/>
      <c r="Y325" s="239"/>
      <c r="Z325" s="157"/>
      <c r="AA325" s="157"/>
      <c r="AB325" s="157"/>
      <c r="AC325" s="157"/>
      <c r="AD325" s="157"/>
      <c r="AE325" s="157"/>
      <c r="AF325" s="157"/>
      <c r="AG325" s="157"/>
      <c r="AH325" s="157"/>
      <c r="AI325" s="157"/>
      <c r="AJ325" s="238"/>
      <c r="AK325" s="239"/>
      <c r="AL325" s="239"/>
      <c r="AM325" s="239"/>
      <c r="AN325" s="239"/>
      <c r="AO325" s="157"/>
      <c r="AP325" s="157"/>
      <c r="AQ325" s="157"/>
      <c r="AR325" s="157"/>
      <c r="AS325" s="157"/>
      <c r="AT325" s="157"/>
      <c r="AU325" s="157"/>
      <c r="AV325" s="157"/>
      <c r="AW325" s="157"/>
      <c r="AX325" s="157"/>
      <c r="AY325" s="238"/>
      <c r="AZ325" s="239"/>
      <c r="BA325" s="239"/>
      <c r="BB325" s="239"/>
      <c r="BC325" s="239"/>
      <c r="BD325" s="157"/>
      <c r="BE325" s="157"/>
      <c r="BF325" s="157"/>
      <c r="BG325" s="157"/>
      <c r="BH325" s="157"/>
      <c r="BI325" s="157"/>
      <c r="BJ325" s="157"/>
    </row>
    <row r="326">
      <c r="A326" s="157"/>
      <c r="B326" s="157"/>
      <c r="C326" s="157"/>
      <c r="D326" s="157"/>
      <c r="E326" s="157"/>
      <c r="F326" s="238"/>
      <c r="G326" s="239"/>
      <c r="H326" s="239"/>
      <c r="I326" s="239"/>
      <c r="J326" s="239"/>
      <c r="K326" s="132"/>
      <c r="L326" s="131"/>
      <c r="M326" s="157"/>
      <c r="N326" s="157"/>
      <c r="O326" s="157"/>
      <c r="P326" s="157"/>
      <c r="Q326" s="157"/>
      <c r="R326" s="157"/>
      <c r="S326" s="157"/>
      <c r="T326" s="157"/>
      <c r="U326" s="238"/>
      <c r="V326" s="239"/>
      <c r="W326" s="239"/>
      <c r="X326" s="239"/>
      <c r="Y326" s="239"/>
      <c r="Z326" s="157"/>
      <c r="AA326" s="157"/>
      <c r="AB326" s="157"/>
      <c r="AC326" s="157"/>
      <c r="AD326" s="157"/>
      <c r="AE326" s="157"/>
      <c r="AF326" s="157"/>
      <c r="AG326" s="157"/>
      <c r="AH326" s="157"/>
      <c r="AI326" s="157"/>
      <c r="AJ326" s="238"/>
      <c r="AK326" s="239"/>
      <c r="AL326" s="239"/>
      <c r="AM326" s="239"/>
      <c r="AN326" s="239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238"/>
      <c r="AZ326" s="239"/>
      <c r="BA326" s="239"/>
      <c r="BB326" s="239"/>
      <c r="BC326" s="239"/>
      <c r="BD326" s="157"/>
      <c r="BE326" s="157"/>
      <c r="BF326" s="157"/>
      <c r="BG326" s="157"/>
      <c r="BH326" s="157"/>
      <c r="BI326" s="157"/>
      <c r="BJ326" s="157"/>
    </row>
    <row r="327">
      <c r="A327" s="157"/>
      <c r="B327" s="157"/>
      <c r="C327" s="157"/>
      <c r="D327" s="157"/>
      <c r="E327" s="157"/>
      <c r="F327" s="238"/>
      <c r="G327" s="239"/>
      <c r="H327" s="239"/>
      <c r="I327" s="239"/>
      <c r="J327" s="239"/>
      <c r="K327" s="132"/>
      <c r="L327" s="131"/>
      <c r="M327" s="157"/>
      <c r="N327" s="157"/>
      <c r="O327" s="157"/>
      <c r="P327" s="157"/>
      <c r="Q327" s="157"/>
      <c r="R327" s="157"/>
      <c r="S327" s="157"/>
      <c r="T327" s="157"/>
      <c r="U327" s="238"/>
      <c r="V327" s="239"/>
      <c r="W327" s="239"/>
      <c r="X327" s="239"/>
      <c r="Y327" s="239"/>
      <c r="Z327" s="157"/>
      <c r="AA327" s="157"/>
      <c r="AB327" s="157"/>
      <c r="AC327" s="157"/>
      <c r="AD327" s="157"/>
      <c r="AE327" s="157"/>
      <c r="AF327" s="157"/>
      <c r="AG327" s="157"/>
      <c r="AH327" s="157"/>
      <c r="AI327" s="157"/>
      <c r="AJ327" s="238"/>
      <c r="AK327" s="239"/>
      <c r="AL327" s="239"/>
      <c r="AM327" s="239"/>
      <c r="AN327" s="239"/>
      <c r="AO327" s="157"/>
      <c r="AP327" s="157"/>
      <c r="AQ327" s="157"/>
      <c r="AR327" s="157"/>
      <c r="AS327" s="157"/>
      <c r="AT327" s="157"/>
      <c r="AU327" s="157"/>
      <c r="AV327" s="157"/>
      <c r="AW327" s="157"/>
      <c r="AX327" s="157"/>
      <c r="AY327" s="238"/>
      <c r="AZ327" s="239"/>
      <c r="BA327" s="239"/>
      <c r="BB327" s="239"/>
      <c r="BC327" s="239"/>
      <c r="BD327" s="157"/>
      <c r="BE327" s="157"/>
      <c r="BF327" s="157"/>
      <c r="BG327" s="157"/>
      <c r="BH327" s="157"/>
      <c r="BI327" s="157"/>
      <c r="BJ327" s="157"/>
    </row>
    <row r="328">
      <c r="A328" s="157"/>
      <c r="B328" s="157"/>
      <c r="C328" s="157"/>
      <c r="D328" s="157"/>
      <c r="E328" s="157"/>
      <c r="F328" s="238"/>
      <c r="G328" s="239"/>
      <c r="H328" s="239"/>
      <c r="I328" s="239"/>
      <c r="J328" s="239"/>
      <c r="K328" s="132"/>
      <c r="L328" s="131"/>
      <c r="M328" s="157"/>
      <c r="N328" s="157"/>
      <c r="O328" s="157"/>
      <c r="P328" s="157"/>
      <c r="Q328" s="157"/>
      <c r="R328" s="157"/>
      <c r="S328" s="157"/>
      <c r="T328" s="157"/>
      <c r="U328" s="238"/>
      <c r="V328" s="239"/>
      <c r="W328" s="239"/>
      <c r="X328" s="239"/>
      <c r="Y328" s="239"/>
      <c r="Z328" s="157"/>
      <c r="AA328" s="157"/>
      <c r="AB328" s="157"/>
      <c r="AC328" s="157"/>
      <c r="AD328" s="157"/>
      <c r="AE328" s="157"/>
      <c r="AF328" s="157"/>
      <c r="AG328" s="157"/>
      <c r="AH328" s="157"/>
      <c r="AI328" s="157"/>
      <c r="AJ328" s="238"/>
      <c r="AK328" s="239"/>
      <c r="AL328" s="239"/>
      <c r="AM328" s="239"/>
      <c r="AN328" s="239"/>
      <c r="AO328" s="157"/>
      <c r="AP328" s="157"/>
      <c r="AQ328" s="157"/>
      <c r="AR328" s="157"/>
      <c r="AS328" s="157"/>
      <c r="AT328" s="157"/>
      <c r="AU328" s="157"/>
      <c r="AV328" s="157"/>
      <c r="AW328" s="157"/>
      <c r="AX328" s="157"/>
      <c r="AY328" s="238"/>
      <c r="AZ328" s="239"/>
      <c r="BA328" s="239"/>
      <c r="BB328" s="239"/>
      <c r="BC328" s="239"/>
      <c r="BD328" s="157"/>
      <c r="BE328" s="157"/>
      <c r="BF328" s="157"/>
      <c r="BG328" s="157"/>
      <c r="BH328" s="157"/>
      <c r="BI328" s="157"/>
      <c r="BJ328" s="157"/>
    </row>
    <row r="329">
      <c r="A329" s="157"/>
      <c r="B329" s="157"/>
      <c r="C329" s="157"/>
      <c r="D329" s="157"/>
      <c r="E329" s="157"/>
      <c r="F329" s="238"/>
      <c r="G329" s="239"/>
      <c r="H329" s="239"/>
      <c r="I329" s="239"/>
      <c r="J329" s="239"/>
      <c r="K329" s="132"/>
      <c r="L329" s="131"/>
      <c r="M329" s="157"/>
      <c r="N329" s="157"/>
      <c r="O329" s="157"/>
      <c r="P329" s="157"/>
      <c r="Q329" s="157"/>
      <c r="R329" s="157"/>
      <c r="S329" s="157"/>
      <c r="T329" s="157"/>
      <c r="U329" s="238"/>
      <c r="V329" s="239"/>
      <c r="W329" s="239"/>
      <c r="X329" s="239"/>
      <c r="Y329" s="239"/>
      <c r="Z329" s="157"/>
      <c r="AA329" s="157"/>
      <c r="AB329" s="157"/>
      <c r="AC329" s="157"/>
      <c r="AD329" s="157"/>
      <c r="AE329" s="157"/>
      <c r="AF329" s="157"/>
      <c r="AG329" s="157"/>
      <c r="AH329" s="157"/>
      <c r="AI329" s="157"/>
      <c r="AJ329" s="238"/>
      <c r="AK329" s="239"/>
      <c r="AL329" s="239"/>
      <c r="AM329" s="239"/>
      <c r="AN329" s="239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238"/>
      <c r="AZ329" s="239"/>
      <c r="BA329" s="239"/>
      <c r="BB329" s="239"/>
      <c r="BC329" s="239"/>
      <c r="BD329" s="157"/>
      <c r="BE329" s="157"/>
      <c r="BF329" s="157"/>
      <c r="BG329" s="157"/>
      <c r="BH329" s="157"/>
      <c r="BI329" s="157"/>
      <c r="BJ329" s="157"/>
    </row>
    <row r="330">
      <c r="A330" s="157"/>
      <c r="B330" s="157"/>
      <c r="C330" s="157"/>
      <c r="D330" s="157"/>
      <c r="E330" s="157"/>
      <c r="F330" s="238"/>
      <c r="G330" s="239"/>
      <c r="H330" s="239"/>
      <c r="I330" s="239"/>
      <c r="J330" s="239"/>
      <c r="K330" s="132"/>
      <c r="L330" s="131"/>
      <c r="M330" s="157"/>
      <c r="N330" s="157"/>
      <c r="O330" s="157"/>
      <c r="P330" s="157"/>
      <c r="Q330" s="157"/>
      <c r="R330" s="157"/>
      <c r="S330" s="157"/>
      <c r="T330" s="157"/>
      <c r="U330" s="238"/>
      <c r="V330" s="239"/>
      <c r="W330" s="239"/>
      <c r="X330" s="239"/>
      <c r="Y330" s="239"/>
      <c r="Z330" s="157"/>
      <c r="AA330" s="157"/>
      <c r="AB330" s="157"/>
      <c r="AC330" s="157"/>
      <c r="AD330" s="157"/>
      <c r="AE330" s="157"/>
      <c r="AF330" s="157"/>
      <c r="AG330" s="157"/>
      <c r="AH330" s="157"/>
      <c r="AI330" s="157"/>
      <c r="AJ330" s="238"/>
      <c r="AK330" s="239"/>
      <c r="AL330" s="239"/>
      <c r="AM330" s="239"/>
      <c r="AN330" s="239"/>
      <c r="AO330" s="157"/>
      <c r="AP330" s="157"/>
      <c r="AQ330" s="157"/>
      <c r="AR330" s="157"/>
      <c r="AS330" s="157"/>
      <c r="AT330" s="157"/>
      <c r="AU330" s="157"/>
      <c r="AV330" s="157"/>
      <c r="AW330" s="157"/>
      <c r="AX330" s="157"/>
      <c r="AY330" s="238"/>
      <c r="AZ330" s="239"/>
      <c r="BA330" s="239"/>
      <c r="BB330" s="239"/>
      <c r="BC330" s="239"/>
      <c r="BD330" s="157"/>
      <c r="BE330" s="157"/>
      <c r="BF330" s="157"/>
      <c r="BG330" s="157"/>
      <c r="BH330" s="157"/>
      <c r="BI330" s="157"/>
      <c r="BJ330" s="157"/>
    </row>
    <row r="331">
      <c r="A331" s="157"/>
      <c r="B331" s="157"/>
      <c r="C331" s="157"/>
      <c r="D331" s="157"/>
      <c r="E331" s="157"/>
      <c r="F331" s="238"/>
      <c r="G331" s="239"/>
      <c r="H331" s="239"/>
      <c r="I331" s="239"/>
      <c r="J331" s="239"/>
      <c r="K331" s="132"/>
      <c r="L331" s="131"/>
      <c r="M331" s="157"/>
      <c r="N331" s="157"/>
      <c r="O331" s="157"/>
      <c r="P331" s="157"/>
      <c r="Q331" s="157"/>
      <c r="R331" s="157"/>
      <c r="S331" s="157"/>
      <c r="T331" s="157"/>
      <c r="U331" s="238"/>
      <c r="V331" s="239"/>
      <c r="W331" s="239"/>
      <c r="X331" s="239"/>
      <c r="Y331" s="239"/>
      <c r="Z331" s="157"/>
      <c r="AA331" s="157"/>
      <c r="AB331" s="157"/>
      <c r="AC331" s="157"/>
      <c r="AD331" s="157"/>
      <c r="AE331" s="157"/>
      <c r="AF331" s="157"/>
      <c r="AG331" s="157"/>
      <c r="AH331" s="157"/>
      <c r="AI331" s="157"/>
      <c r="AJ331" s="238"/>
      <c r="AK331" s="239"/>
      <c r="AL331" s="239"/>
      <c r="AM331" s="239"/>
      <c r="AN331" s="239"/>
      <c r="AO331" s="157"/>
      <c r="AP331" s="157"/>
      <c r="AQ331" s="157"/>
      <c r="AR331" s="157"/>
      <c r="AS331" s="157"/>
      <c r="AT331" s="157"/>
      <c r="AU331" s="157"/>
      <c r="AV331" s="157"/>
      <c r="AW331" s="157"/>
      <c r="AX331" s="157"/>
      <c r="AY331" s="238"/>
      <c r="AZ331" s="239"/>
      <c r="BA331" s="239"/>
      <c r="BB331" s="239"/>
      <c r="BC331" s="239"/>
      <c r="BD331" s="157"/>
      <c r="BE331" s="157"/>
      <c r="BF331" s="157"/>
      <c r="BG331" s="157"/>
      <c r="BH331" s="157"/>
      <c r="BI331" s="157"/>
      <c r="BJ331" s="157"/>
    </row>
    <row r="332">
      <c r="A332" s="157"/>
      <c r="B332" s="157"/>
      <c r="C332" s="157"/>
      <c r="D332" s="157"/>
      <c r="E332" s="157"/>
      <c r="F332" s="238"/>
      <c r="G332" s="239"/>
      <c r="H332" s="239"/>
      <c r="I332" s="239"/>
      <c r="J332" s="239"/>
      <c r="K332" s="132"/>
      <c r="L332" s="131"/>
      <c r="M332" s="157"/>
      <c r="N332" s="157"/>
      <c r="O332" s="157"/>
      <c r="P332" s="157"/>
      <c r="Q332" s="157"/>
      <c r="R332" s="157"/>
      <c r="S332" s="157"/>
      <c r="T332" s="157"/>
      <c r="U332" s="238"/>
      <c r="V332" s="239"/>
      <c r="W332" s="239"/>
      <c r="X332" s="239"/>
      <c r="Y332" s="239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238"/>
      <c r="AK332" s="239"/>
      <c r="AL332" s="239"/>
      <c r="AM332" s="239"/>
      <c r="AN332" s="239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238"/>
      <c r="AZ332" s="239"/>
      <c r="BA332" s="239"/>
      <c r="BB332" s="239"/>
      <c r="BC332" s="239"/>
      <c r="BD332" s="157"/>
      <c r="BE332" s="157"/>
      <c r="BF332" s="157"/>
      <c r="BG332" s="157"/>
      <c r="BH332" s="157"/>
      <c r="BI332" s="157"/>
      <c r="BJ332" s="157"/>
    </row>
    <row r="333">
      <c r="A333" s="157"/>
      <c r="B333" s="157"/>
      <c r="C333" s="157"/>
      <c r="D333" s="157"/>
      <c r="E333" s="157"/>
      <c r="F333" s="238"/>
      <c r="G333" s="239"/>
      <c r="H333" s="239"/>
      <c r="I333" s="239"/>
      <c r="J333" s="239"/>
      <c r="K333" s="132"/>
      <c r="L333" s="131"/>
      <c r="M333" s="157"/>
      <c r="N333" s="157"/>
      <c r="O333" s="157"/>
      <c r="P333" s="157"/>
      <c r="Q333" s="157"/>
      <c r="R333" s="157"/>
      <c r="S333" s="157"/>
      <c r="T333" s="157"/>
      <c r="U333" s="238"/>
      <c r="V333" s="239"/>
      <c r="W333" s="239"/>
      <c r="X333" s="239"/>
      <c r="Y333" s="239"/>
      <c r="Z333" s="157"/>
      <c r="AA333" s="157"/>
      <c r="AB333" s="157"/>
      <c r="AC333" s="157"/>
      <c r="AD333" s="157"/>
      <c r="AE333" s="157"/>
      <c r="AF333" s="157"/>
      <c r="AG333" s="157"/>
      <c r="AH333" s="157"/>
      <c r="AI333" s="157"/>
      <c r="AJ333" s="238"/>
      <c r="AK333" s="239"/>
      <c r="AL333" s="239"/>
      <c r="AM333" s="239"/>
      <c r="AN333" s="239"/>
      <c r="AO333" s="157"/>
      <c r="AP333" s="157"/>
      <c r="AQ333" s="157"/>
      <c r="AR333" s="157"/>
      <c r="AS333" s="157"/>
      <c r="AT333" s="157"/>
      <c r="AU333" s="157"/>
      <c r="AV333" s="157"/>
      <c r="AW333" s="157"/>
      <c r="AX333" s="157"/>
      <c r="AY333" s="238"/>
      <c r="AZ333" s="239"/>
      <c r="BA333" s="239"/>
      <c r="BB333" s="239"/>
      <c r="BC333" s="239"/>
      <c r="BD333" s="157"/>
      <c r="BE333" s="157"/>
      <c r="BF333" s="157"/>
      <c r="BG333" s="157"/>
      <c r="BH333" s="157"/>
      <c r="BI333" s="157"/>
      <c r="BJ333" s="157"/>
    </row>
    <row r="334">
      <c r="A334" s="157"/>
      <c r="B334" s="157"/>
      <c r="C334" s="157"/>
      <c r="D334" s="157"/>
      <c r="E334" s="157"/>
      <c r="F334" s="238"/>
      <c r="G334" s="239"/>
      <c r="H334" s="239"/>
      <c r="I334" s="239"/>
      <c r="J334" s="239"/>
      <c r="K334" s="132"/>
      <c r="L334" s="131"/>
      <c r="M334" s="157"/>
      <c r="N334" s="157"/>
      <c r="O334" s="157"/>
      <c r="P334" s="157"/>
      <c r="Q334" s="157"/>
      <c r="R334" s="157"/>
      <c r="S334" s="157"/>
      <c r="T334" s="157"/>
      <c r="U334" s="238"/>
      <c r="V334" s="239"/>
      <c r="W334" s="239"/>
      <c r="X334" s="239"/>
      <c r="Y334" s="239"/>
      <c r="Z334" s="157"/>
      <c r="AA334" s="157"/>
      <c r="AB334" s="157"/>
      <c r="AC334" s="157"/>
      <c r="AD334" s="157"/>
      <c r="AE334" s="157"/>
      <c r="AF334" s="157"/>
      <c r="AG334" s="157"/>
      <c r="AH334" s="157"/>
      <c r="AI334" s="157"/>
      <c r="AJ334" s="238"/>
      <c r="AK334" s="239"/>
      <c r="AL334" s="239"/>
      <c r="AM334" s="239"/>
      <c r="AN334" s="239"/>
      <c r="AO334" s="157"/>
      <c r="AP334" s="157"/>
      <c r="AQ334" s="157"/>
      <c r="AR334" s="157"/>
      <c r="AS334" s="157"/>
      <c r="AT334" s="157"/>
      <c r="AU334" s="157"/>
      <c r="AV334" s="157"/>
      <c r="AW334" s="157"/>
      <c r="AX334" s="157"/>
      <c r="AY334" s="238"/>
      <c r="AZ334" s="239"/>
      <c r="BA334" s="239"/>
      <c r="BB334" s="239"/>
      <c r="BC334" s="239"/>
      <c r="BD334" s="157"/>
      <c r="BE334" s="157"/>
      <c r="BF334" s="157"/>
      <c r="BG334" s="157"/>
      <c r="BH334" s="157"/>
      <c r="BI334" s="157"/>
      <c r="BJ334" s="157"/>
    </row>
    <row r="335">
      <c r="A335" s="157"/>
      <c r="B335" s="157"/>
      <c r="C335" s="157"/>
      <c r="D335" s="157"/>
      <c r="E335" s="157"/>
      <c r="F335" s="238"/>
      <c r="G335" s="239"/>
      <c r="H335" s="239"/>
      <c r="I335" s="239"/>
      <c r="J335" s="239"/>
      <c r="K335" s="132"/>
      <c r="L335" s="131"/>
      <c r="M335" s="157"/>
      <c r="N335" s="157"/>
      <c r="O335" s="157"/>
      <c r="P335" s="157"/>
      <c r="Q335" s="157"/>
      <c r="R335" s="157"/>
      <c r="S335" s="157"/>
      <c r="T335" s="157"/>
      <c r="U335" s="238"/>
      <c r="V335" s="239"/>
      <c r="W335" s="239"/>
      <c r="X335" s="239"/>
      <c r="Y335" s="239"/>
      <c r="Z335" s="157"/>
      <c r="AA335" s="157"/>
      <c r="AB335" s="157"/>
      <c r="AC335" s="157"/>
      <c r="AD335" s="157"/>
      <c r="AE335" s="157"/>
      <c r="AF335" s="157"/>
      <c r="AG335" s="157"/>
      <c r="AH335" s="157"/>
      <c r="AI335" s="157"/>
      <c r="AJ335" s="238"/>
      <c r="AK335" s="239"/>
      <c r="AL335" s="239"/>
      <c r="AM335" s="239"/>
      <c r="AN335" s="239"/>
      <c r="AO335" s="157"/>
      <c r="AP335" s="157"/>
      <c r="AQ335" s="157"/>
      <c r="AR335" s="157"/>
      <c r="AS335" s="157"/>
      <c r="AT335" s="157"/>
      <c r="AU335" s="157"/>
      <c r="AV335" s="157"/>
      <c r="AW335" s="157"/>
      <c r="AX335" s="157"/>
      <c r="AY335" s="238"/>
      <c r="AZ335" s="239"/>
      <c r="BA335" s="239"/>
      <c r="BB335" s="239"/>
      <c r="BC335" s="239"/>
      <c r="BD335" s="157"/>
      <c r="BE335" s="157"/>
      <c r="BF335" s="157"/>
      <c r="BG335" s="157"/>
      <c r="BH335" s="157"/>
      <c r="BI335" s="157"/>
      <c r="BJ335" s="157"/>
    </row>
    <row r="336">
      <c r="A336" s="157"/>
      <c r="B336" s="157"/>
      <c r="C336" s="157"/>
      <c r="D336" s="157"/>
      <c r="E336" s="157"/>
      <c r="F336" s="238"/>
      <c r="G336" s="239"/>
      <c r="H336" s="239"/>
      <c r="I336" s="239"/>
      <c r="J336" s="239"/>
      <c r="K336" s="132"/>
      <c r="L336" s="131"/>
      <c r="M336" s="157"/>
      <c r="N336" s="157"/>
      <c r="O336" s="157"/>
      <c r="P336" s="157"/>
      <c r="Q336" s="157"/>
      <c r="R336" s="157"/>
      <c r="S336" s="157"/>
      <c r="T336" s="157"/>
      <c r="U336" s="238"/>
      <c r="V336" s="239"/>
      <c r="W336" s="239"/>
      <c r="X336" s="239"/>
      <c r="Y336" s="239"/>
      <c r="Z336" s="157"/>
      <c r="AA336" s="157"/>
      <c r="AB336" s="157"/>
      <c r="AC336" s="157"/>
      <c r="AD336" s="157"/>
      <c r="AE336" s="157"/>
      <c r="AF336" s="157"/>
      <c r="AG336" s="157"/>
      <c r="AH336" s="157"/>
      <c r="AI336" s="157"/>
      <c r="AJ336" s="238"/>
      <c r="AK336" s="239"/>
      <c r="AL336" s="239"/>
      <c r="AM336" s="239"/>
      <c r="AN336" s="239"/>
      <c r="AO336" s="157"/>
      <c r="AP336" s="157"/>
      <c r="AQ336" s="157"/>
      <c r="AR336" s="157"/>
      <c r="AS336" s="157"/>
      <c r="AT336" s="157"/>
      <c r="AU336" s="157"/>
      <c r="AV336" s="157"/>
      <c r="AW336" s="157"/>
      <c r="AX336" s="157"/>
      <c r="AY336" s="238"/>
      <c r="AZ336" s="239"/>
      <c r="BA336" s="239"/>
      <c r="BB336" s="239"/>
      <c r="BC336" s="239"/>
      <c r="BD336" s="157"/>
      <c r="BE336" s="157"/>
      <c r="BF336" s="157"/>
      <c r="BG336" s="157"/>
      <c r="BH336" s="157"/>
      <c r="BI336" s="157"/>
      <c r="BJ336" s="157"/>
    </row>
    <row r="337">
      <c r="A337" s="157"/>
      <c r="B337" s="157"/>
      <c r="C337" s="157"/>
      <c r="D337" s="157"/>
      <c r="E337" s="157"/>
      <c r="F337" s="238"/>
      <c r="G337" s="239"/>
      <c r="H337" s="239"/>
      <c r="I337" s="239"/>
      <c r="J337" s="239"/>
      <c r="K337" s="132"/>
      <c r="L337" s="131"/>
      <c r="M337" s="157"/>
      <c r="N337" s="157"/>
      <c r="O337" s="157"/>
      <c r="P337" s="157"/>
      <c r="Q337" s="157"/>
      <c r="R337" s="157"/>
      <c r="S337" s="157"/>
      <c r="T337" s="157"/>
      <c r="U337" s="238"/>
      <c r="V337" s="239"/>
      <c r="W337" s="239"/>
      <c r="X337" s="239"/>
      <c r="Y337" s="239"/>
      <c r="Z337" s="157"/>
      <c r="AA337" s="157"/>
      <c r="AB337" s="157"/>
      <c r="AC337" s="157"/>
      <c r="AD337" s="157"/>
      <c r="AE337" s="157"/>
      <c r="AF337" s="157"/>
      <c r="AG337" s="157"/>
      <c r="AH337" s="157"/>
      <c r="AI337" s="157"/>
      <c r="AJ337" s="238"/>
      <c r="AK337" s="239"/>
      <c r="AL337" s="239"/>
      <c r="AM337" s="239"/>
      <c r="AN337" s="239"/>
      <c r="AO337" s="157"/>
      <c r="AP337" s="157"/>
      <c r="AQ337" s="157"/>
      <c r="AR337" s="157"/>
      <c r="AS337" s="157"/>
      <c r="AT337" s="157"/>
      <c r="AU337" s="157"/>
      <c r="AV337" s="157"/>
      <c r="AW337" s="157"/>
      <c r="AX337" s="157"/>
      <c r="AY337" s="238"/>
      <c r="AZ337" s="239"/>
      <c r="BA337" s="239"/>
      <c r="BB337" s="239"/>
      <c r="BC337" s="239"/>
      <c r="BD337" s="157"/>
      <c r="BE337" s="157"/>
      <c r="BF337" s="157"/>
      <c r="BG337" s="157"/>
      <c r="BH337" s="157"/>
      <c r="BI337" s="157"/>
      <c r="BJ337" s="157"/>
    </row>
    <row r="338">
      <c r="A338" s="157"/>
      <c r="B338" s="157"/>
      <c r="C338" s="157"/>
      <c r="D338" s="157"/>
      <c r="E338" s="157"/>
      <c r="F338" s="238"/>
      <c r="G338" s="239"/>
      <c r="H338" s="239"/>
      <c r="I338" s="239"/>
      <c r="J338" s="239"/>
      <c r="K338" s="132"/>
      <c r="L338" s="131"/>
      <c r="M338" s="157"/>
      <c r="N338" s="157"/>
      <c r="O338" s="157"/>
      <c r="P338" s="157"/>
      <c r="Q338" s="157"/>
      <c r="R338" s="157"/>
      <c r="S338" s="157"/>
      <c r="T338" s="157"/>
      <c r="U338" s="238"/>
      <c r="V338" s="239"/>
      <c r="W338" s="239"/>
      <c r="X338" s="239"/>
      <c r="Y338" s="239"/>
      <c r="Z338" s="157"/>
      <c r="AA338" s="157"/>
      <c r="AB338" s="157"/>
      <c r="AC338" s="157"/>
      <c r="AD338" s="157"/>
      <c r="AE338" s="157"/>
      <c r="AF338" s="157"/>
      <c r="AG338" s="157"/>
      <c r="AH338" s="157"/>
      <c r="AI338" s="157"/>
      <c r="AJ338" s="238"/>
      <c r="AK338" s="239"/>
      <c r="AL338" s="239"/>
      <c r="AM338" s="239"/>
      <c r="AN338" s="239"/>
      <c r="AO338" s="157"/>
      <c r="AP338" s="157"/>
      <c r="AQ338" s="157"/>
      <c r="AR338" s="157"/>
      <c r="AS338" s="157"/>
      <c r="AT338" s="157"/>
      <c r="AU338" s="157"/>
      <c r="AV338" s="157"/>
      <c r="AW338" s="157"/>
      <c r="AX338" s="157"/>
      <c r="AY338" s="238"/>
      <c r="AZ338" s="239"/>
      <c r="BA338" s="239"/>
      <c r="BB338" s="239"/>
      <c r="BC338" s="239"/>
      <c r="BD338" s="157"/>
      <c r="BE338" s="157"/>
      <c r="BF338" s="157"/>
      <c r="BG338" s="157"/>
      <c r="BH338" s="157"/>
      <c r="BI338" s="157"/>
      <c r="BJ338" s="157"/>
    </row>
    <row r="339">
      <c r="A339" s="157"/>
      <c r="B339" s="157"/>
      <c r="C339" s="157"/>
      <c r="D339" s="157"/>
      <c r="E339" s="157"/>
      <c r="F339" s="238"/>
      <c r="G339" s="239"/>
      <c r="H339" s="239"/>
      <c r="I339" s="239"/>
      <c r="J339" s="239"/>
      <c r="K339" s="132"/>
      <c r="L339" s="131"/>
      <c r="M339" s="157"/>
      <c r="N339" s="157"/>
      <c r="O339" s="157"/>
      <c r="P339" s="157"/>
      <c r="Q339" s="157"/>
      <c r="R339" s="157"/>
      <c r="S339" s="157"/>
      <c r="T339" s="157"/>
      <c r="U339" s="238"/>
      <c r="V339" s="239"/>
      <c r="W339" s="239"/>
      <c r="X339" s="239"/>
      <c r="Y339" s="239"/>
      <c r="Z339" s="157"/>
      <c r="AA339" s="157"/>
      <c r="AB339" s="157"/>
      <c r="AC339" s="157"/>
      <c r="AD339" s="157"/>
      <c r="AE339" s="157"/>
      <c r="AF339" s="157"/>
      <c r="AG339" s="157"/>
      <c r="AH339" s="157"/>
      <c r="AI339" s="157"/>
      <c r="AJ339" s="238"/>
      <c r="AK339" s="239"/>
      <c r="AL339" s="239"/>
      <c r="AM339" s="239"/>
      <c r="AN339" s="239"/>
      <c r="AO339" s="157"/>
      <c r="AP339" s="157"/>
      <c r="AQ339" s="157"/>
      <c r="AR339" s="157"/>
      <c r="AS339" s="157"/>
      <c r="AT339" s="157"/>
      <c r="AU339" s="157"/>
      <c r="AV339" s="157"/>
      <c r="AW339" s="157"/>
      <c r="AX339" s="157"/>
      <c r="AY339" s="238"/>
      <c r="AZ339" s="239"/>
      <c r="BA339" s="239"/>
      <c r="BB339" s="239"/>
      <c r="BC339" s="239"/>
      <c r="BD339" s="157"/>
      <c r="BE339" s="157"/>
      <c r="BF339" s="157"/>
      <c r="BG339" s="157"/>
      <c r="BH339" s="157"/>
      <c r="BI339" s="157"/>
      <c r="BJ339" s="157"/>
    </row>
    <row r="340">
      <c r="A340" s="157"/>
      <c r="B340" s="157"/>
      <c r="C340" s="157"/>
      <c r="D340" s="157"/>
      <c r="E340" s="157"/>
      <c r="F340" s="238"/>
      <c r="G340" s="239"/>
      <c r="H340" s="239"/>
      <c r="I340" s="239"/>
      <c r="J340" s="239"/>
      <c r="K340" s="132"/>
      <c r="L340" s="131"/>
      <c r="M340" s="157"/>
      <c r="N340" s="157"/>
      <c r="O340" s="157"/>
      <c r="P340" s="157"/>
      <c r="Q340" s="157"/>
      <c r="R340" s="157"/>
      <c r="S340" s="157"/>
      <c r="T340" s="157"/>
      <c r="U340" s="238"/>
      <c r="V340" s="239"/>
      <c r="W340" s="239"/>
      <c r="X340" s="239"/>
      <c r="Y340" s="239"/>
      <c r="Z340" s="157"/>
      <c r="AA340" s="157"/>
      <c r="AB340" s="157"/>
      <c r="AC340" s="157"/>
      <c r="AD340" s="157"/>
      <c r="AE340" s="157"/>
      <c r="AF340" s="157"/>
      <c r="AG340" s="157"/>
      <c r="AH340" s="157"/>
      <c r="AI340" s="157"/>
      <c r="AJ340" s="238"/>
      <c r="AK340" s="239"/>
      <c r="AL340" s="239"/>
      <c r="AM340" s="239"/>
      <c r="AN340" s="239"/>
      <c r="AO340" s="157"/>
      <c r="AP340" s="157"/>
      <c r="AQ340" s="157"/>
      <c r="AR340" s="157"/>
      <c r="AS340" s="157"/>
      <c r="AT340" s="157"/>
      <c r="AU340" s="157"/>
      <c r="AV340" s="157"/>
      <c r="AW340" s="157"/>
      <c r="AX340" s="157"/>
      <c r="AY340" s="238"/>
      <c r="AZ340" s="239"/>
      <c r="BA340" s="239"/>
      <c r="BB340" s="239"/>
      <c r="BC340" s="239"/>
      <c r="BD340" s="157"/>
      <c r="BE340" s="157"/>
      <c r="BF340" s="157"/>
      <c r="BG340" s="157"/>
      <c r="BH340" s="157"/>
      <c r="BI340" s="157"/>
      <c r="BJ340" s="157"/>
    </row>
    <row r="341">
      <c r="A341" s="157"/>
      <c r="B341" s="157"/>
      <c r="C341" s="157"/>
      <c r="D341" s="157"/>
      <c r="E341" s="157"/>
      <c r="F341" s="238"/>
      <c r="G341" s="239"/>
      <c r="H341" s="239"/>
      <c r="I341" s="239"/>
      <c r="J341" s="239"/>
      <c r="K341" s="132"/>
      <c r="L341" s="131"/>
      <c r="M341" s="157"/>
      <c r="N341" s="157"/>
      <c r="O341" s="157"/>
      <c r="P341" s="157"/>
      <c r="Q341" s="157"/>
      <c r="R341" s="157"/>
      <c r="S341" s="157"/>
      <c r="T341" s="157"/>
      <c r="U341" s="238"/>
      <c r="V341" s="239"/>
      <c r="W341" s="239"/>
      <c r="X341" s="239"/>
      <c r="Y341" s="239"/>
      <c r="Z341" s="157"/>
      <c r="AA341" s="157"/>
      <c r="AB341" s="157"/>
      <c r="AC341" s="157"/>
      <c r="AD341" s="157"/>
      <c r="AE341" s="157"/>
      <c r="AF341" s="157"/>
      <c r="AG341" s="157"/>
      <c r="AH341" s="157"/>
      <c r="AI341" s="157"/>
      <c r="AJ341" s="238"/>
      <c r="AK341" s="239"/>
      <c r="AL341" s="239"/>
      <c r="AM341" s="239"/>
      <c r="AN341" s="239"/>
      <c r="AO341" s="157"/>
      <c r="AP341" s="157"/>
      <c r="AQ341" s="157"/>
      <c r="AR341" s="157"/>
      <c r="AS341" s="157"/>
      <c r="AT341" s="157"/>
      <c r="AU341" s="157"/>
      <c r="AV341" s="157"/>
      <c r="AW341" s="157"/>
      <c r="AX341" s="157"/>
      <c r="AY341" s="238"/>
      <c r="AZ341" s="239"/>
      <c r="BA341" s="239"/>
      <c r="BB341" s="239"/>
      <c r="BC341" s="239"/>
      <c r="BD341" s="157"/>
      <c r="BE341" s="157"/>
      <c r="BF341" s="157"/>
      <c r="BG341" s="157"/>
      <c r="BH341" s="157"/>
      <c r="BI341" s="157"/>
      <c r="BJ341" s="157"/>
    </row>
    <row r="342">
      <c r="A342" s="157"/>
      <c r="B342" s="157"/>
      <c r="C342" s="157"/>
      <c r="D342" s="157"/>
      <c r="E342" s="157"/>
      <c r="F342" s="238"/>
      <c r="G342" s="239"/>
      <c r="H342" s="239"/>
      <c r="I342" s="239"/>
      <c r="J342" s="239"/>
      <c r="K342" s="132"/>
      <c r="L342" s="131"/>
      <c r="M342" s="157"/>
      <c r="N342" s="157"/>
      <c r="O342" s="157"/>
      <c r="P342" s="157"/>
      <c r="Q342" s="157"/>
      <c r="R342" s="157"/>
      <c r="S342" s="157"/>
      <c r="T342" s="157"/>
      <c r="U342" s="238"/>
      <c r="V342" s="239"/>
      <c r="W342" s="239"/>
      <c r="X342" s="239"/>
      <c r="Y342" s="239"/>
      <c r="Z342" s="157"/>
      <c r="AA342" s="157"/>
      <c r="AB342" s="157"/>
      <c r="AC342" s="157"/>
      <c r="AD342" s="157"/>
      <c r="AE342" s="157"/>
      <c r="AF342" s="157"/>
      <c r="AG342" s="157"/>
      <c r="AH342" s="157"/>
      <c r="AI342" s="157"/>
      <c r="AJ342" s="238"/>
      <c r="AK342" s="239"/>
      <c r="AL342" s="239"/>
      <c r="AM342" s="239"/>
      <c r="AN342" s="239"/>
      <c r="AO342" s="157"/>
      <c r="AP342" s="157"/>
      <c r="AQ342" s="157"/>
      <c r="AR342" s="157"/>
      <c r="AS342" s="157"/>
      <c r="AT342" s="157"/>
      <c r="AU342" s="157"/>
      <c r="AV342" s="157"/>
      <c r="AW342" s="157"/>
      <c r="AX342" s="157"/>
      <c r="AY342" s="238"/>
      <c r="AZ342" s="239"/>
      <c r="BA342" s="239"/>
      <c r="BB342" s="239"/>
      <c r="BC342" s="239"/>
      <c r="BD342" s="157"/>
      <c r="BE342" s="157"/>
      <c r="BF342" s="157"/>
      <c r="BG342" s="157"/>
      <c r="BH342" s="157"/>
      <c r="BI342" s="157"/>
      <c r="BJ342" s="157"/>
    </row>
    <row r="343">
      <c r="A343" s="157"/>
      <c r="B343" s="157"/>
      <c r="C343" s="157"/>
      <c r="D343" s="157"/>
      <c r="E343" s="157"/>
      <c r="F343" s="238"/>
      <c r="G343" s="239"/>
      <c r="H343" s="239"/>
      <c r="I343" s="239"/>
      <c r="J343" s="239"/>
      <c r="K343" s="132"/>
      <c r="L343" s="131"/>
      <c r="M343" s="157"/>
      <c r="N343" s="157"/>
      <c r="O343" s="157"/>
      <c r="P343" s="157"/>
      <c r="Q343" s="157"/>
      <c r="R343" s="157"/>
      <c r="S343" s="157"/>
      <c r="T343" s="157"/>
      <c r="U343" s="238"/>
      <c r="V343" s="239"/>
      <c r="W343" s="239"/>
      <c r="X343" s="239"/>
      <c r="Y343" s="239"/>
      <c r="Z343" s="157"/>
      <c r="AA343" s="157"/>
      <c r="AB343" s="157"/>
      <c r="AC343" s="157"/>
      <c r="AD343" s="157"/>
      <c r="AE343" s="157"/>
      <c r="AF343" s="157"/>
      <c r="AG343" s="157"/>
      <c r="AH343" s="157"/>
      <c r="AI343" s="157"/>
      <c r="AJ343" s="238"/>
      <c r="AK343" s="239"/>
      <c r="AL343" s="239"/>
      <c r="AM343" s="239"/>
      <c r="AN343" s="239"/>
      <c r="AO343" s="157"/>
      <c r="AP343" s="157"/>
      <c r="AQ343" s="157"/>
      <c r="AR343" s="157"/>
      <c r="AS343" s="157"/>
      <c r="AT343" s="157"/>
      <c r="AU343" s="157"/>
      <c r="AV343" s="157"/>
      <c r="AW343" s="157"/>
      <c r="AX343" s="157"/>
      <c r="AY343" s="238"/>
      <c r="AZ343" s="239"/>
      <c r="BA343" s="239"/>
      <c r="BB343" s="239"/>
      <c r="BC343" s="239"/>
      <c r="BD343" s="157"/>
      <c r="BE343" s="157"/>
      <c r="BF343" s="157"/>
      <c r="BG343" s="157"/>
      <c r="BH343" s="157"/>
      <c r="BI343" s="157"/>
      <c r="BJ343" s="157"/>
    </row>
    <row r="344">
      <c r="A344" s="157"/>
      <c r="B344" s="157"/>
      <c r="C344" s="157"/>
      <c r="D344" s="157"/>
      <c r="E344" s="157"/>
      <c r="F344" s="238"/>
      <c r="G344" s="239"/>
      <c r="H344" s="239"/>
      <c r="I344" s="239"/>
      <c r="J344" s="239"/>
      <c r="K344" s="132"/>
      <c r="L344" s="131"/>
      <c r="M344" s="157"/>
      <c r="N344" s="157"/>
      <c r="O344" s="157"/>
      <c r="P344" s="157"/>
      <c r="Q344" s="157"/>
      <c r="R344" s="157"/>
      <c r="S344" s="157"/>
      <c r="T344" s="157"/>
      <c r="U344" s="238"/>
      <c r="V344" s="239"/>
      <c r="W344" s="239"/>
      <c r="X344" s="239"/>
      <c r="Y344" s="239"/>
      <c r="Z344" s="157"/>
      <c r="AA344" s="157"/>
      <c r="AB344" s="157"/>
      <c r="AC344" s="157"/>
      <c r="AD344" s="157"/>
      <c r="AE344" s="157"/>
      <c r="AF344" s="157"/>
      <c r="AG344" s="157"/>
      <c r="AH344" s="157"/>
      <c r="AI344" s="157"/>
      <c r="AJ344" s="238"/>
      <c r="AK344" s="239"/>
      <c r="AL344" s="239"/>
      <c r="AM344" s="239"/>
      <c r="AN344" s="239"/>
      <c r="AO344" s="157"/>
      <c r="AP344" s="157"/>
      <c r="AQ344" s="157"/>
      <c r="AR344" s="157"/>
      <c r="AS344" s="157"/>
      <c r="AT344" s="157"/>
      <c r="AU344" s="157"/>
      <c r="AV344" s="157"/>
      <c r="AW344" s="157"/>
      <c r="AX344" s="157"/>
      <c r="AY344" s="238"/>
      <c r="AZ344" s="239"/>
      <c r="BA344" s="239"/>
      <c r="BB344" s="239"/>
      <c r="BC344" s="239"/>
      <c r="BD344" s="157"/>
      <c r="BE344" s="157"/>
      <c r="BF344" s="157"/>
      <c r="BG344" s="157"/>
      <c r="BH344" s="157"/>
      <c r="BI344" s="157"/>
      <c r="BJ344" s="157"/>
    </row>
    <row r="345">
      <c r="A345" s="157"/>
      <c r="B345" s="157"/>
      <c r="C345" s="157"/>
      <c r="D345" s="157"/>
      <c r="E345" s="157"/>
      <c r="F345" s="238"/>
      <c r="G345" s="239"/>
      <c r="H345" s="239"/>
      <c r="I345" s="239"/>
      <c r="J345" s="239"/>
      <c r="K345" s="132"/>
      <c r="L345" s="131"/>
      <c r="M345" s="157"/>
      <c r="N345" s="157"/>
      <c r="O345" s="157"/>
      <c r="P345" s="157"/>
      <c r="Q345" s="157"/>
      <c r="R345" s="157"/>
      <c r="S345" s="157"/>
      <c r="T345" s="157"/>
      <c r="U345" s="238"/>
      <c r="V345" s="239"/>
      <c r="W345" s="239"/>
      <c r="X345" s="239"/>
      <c r="Y345" s="239"/>
      <c r="Z345" s="157"/>
      <c r="AA345" s="157"/>
      <c r="AB345" s="157"/>
      <c r="AC345" s="157"/>
      <c r="AD345" s="157"/>
      <c r="AE345" s="157"/>
      <c r="AF345" s="157"/>
      <c r="AG345" s="157"/>
      <c r="AH345" s="157"/>
      <c r="AI345" s="157"/>
      <c r="AJ345" s="238"/>
      <c r="AK345" s="239"/>
      <c r="AL345" s="239"/>
      <c r="AM345" s="239"/>
      <c r="AN345" s="239"/>
      <c r="AO345" s="157"/>
      <c r="AP345" s="157"/>
      <c r="AQ345" s="157"/>
      <c r="AR345" s="157"/>
      <c r="AS345" s="157"/>
      <c r="AT345" s="157"/>
      <c r="AU345" s="157"/>
      <c r="AV345" s="157"/>
      <c r="AW345" s="157"/>
      <c r="AX345" s="157"/>
      <c r="AY345" s="238"/>
      <c r="AZ345" s="239"/>
      <c r="BA345" s="239"/>
      <c r="BB345" s="239"/>
      <c r="BC345" s="239"/>
      <c r="BD345" s="157"/>
      <c r="BE345" s="157"/>
      <c r="BF345" s="157"/>
      <c r="BG345" s="157"/>
      <c r="BH345" s="157"/>
      <c r="BI345" s="157"/>
      <c r="BJ345" s="157"/>
    </row>
    <row r="346">
      <c r="A346" s="157"/>
      <c r="B346" s="157"/>
      <c r="C346" s="157"/>
      <c r="D346" s="157"/>
      <c r="E346" s="157"/>
      <c r="F346" s="238"/>
      <c r="G346" s="239"/>
      <c r="H346" s="239"/>
      <c r="I346" s="239"/>
      <c r="J346" s="239"/>
      <c r="K346" s="132"/>
      <c r="L346" s="131"/>
      <c r="M346" s="157"/>
      <c r="N346" s="157"/>
      <c r="O346" s="157"/>
      <c r="P346" s="157"/>
      <c r="Q346" s="157"/>
      <c r="R346" s="157"/>
      <c r="S346" s="157"/>
      <c r="T346" s="157"/>
      <c r="U346" s="238"/>
      <c r="V346" s="239"/>
      <c r="W346" s="239"/>
      <c r="X346" s="239"/>
      <c r="Y346" s="239"/>
      <c r="Z346" s="157"/>
      <c r="AA346" s="157"/>
      <c r="AB346" s="157"/>
      <c r="AC346" s="157"/>
      <c r="AD346" s="157"/>
      <c r="AE346" s="157"/>
      <c r="AF346" s="157"/>
      <c r="AG346" s="157"/>
      <c r="AH346" s="157"/>
      <c r="AI346" s="157"/>
      <c r="AJ346" s="238"/>
      <c r="AK346" s="239"/>
      <c r="AL346" s="239"/>
      <c r="AM346" s="239"/>
      <c r="AN346" s="239"/>
      <c r="AO346" s="157"/>
      <c r="AP346" s="157"/>
      <c r="AQ346" s="157"/>
      <c r="AR346" s="157"/>
      <c r="AS346" s="157"/>
      <c r="AT346" s="157"/>
      <c r="AU346" s="157"/>
      <c r="AV346" s="157"/>
      <c r="AW346" s="157"/>
      <c r="AX346" s="157"/>
      <c r="AY346" s="238"/>
      <c r="AZ346" s="239"/>
      <c r="BA346" s="239"/>
      <c r="BB346" s="239"/>
      <c r="BC346" s="239"/>
      <c r="BD346" s="157"/>
      <c r="BE346" s="157"/>
      <c r="BF346" s="157"/>
      <c r="BG346" s="157"/>
      <c r="BH346" s="157"/>
      <c r="BI346" s="157"/>
      <c r="BJ346" s="157"/>
    </row>
    <row r="347">
      <c r="A347" s="157"/>
      <c r="B347" s="157"/>
      <c r="C347" s="157"/>
      <c r="D347" s="157"/>
      <c r="E347" s="157"/>
      <c r="F347" s="238"/>
      <c r="G347" s="239"/>
      <c r="H347" s="239"/>
      <c r="I347" s="239"/>
      <c r="J347" s="239"/>
      <c r="K347" s="132"/>
      <c r="L347" s="131"/>
      <c r="M347" s="157"/>
      <c r="N347" s="157"/>
      <c r="O347" s="157"/>
      <c r="P347" s="157"/>
      <c r="Q347" s="157"/>
      <c r="R347" s="157"/>
      <c r="S347" s="157"/>
      <c r="T347" s="157"/>
      <c r="U347" s="238"/>
      <c r="V347" s="239"/>
      <c r="W347" s="239"/>
      <c r="X347" s="239"/>
      <c r="Y347" s="239"/>
      <c r="Z347" s="157"/>
      <c r="AA347" s="157"/>
      <c r="AB347" s="157"/>
      <c r="AC347" s="157"/>
      <c r="AD347" s="157"/>
      <c r="AE347" s="157"/>
      <c r="AF347" s="157"/>
      <c r="AG347" s="157"/>
      <c r="AH347" s="157"/>
      <c r="AI347" s="157"/>
      <c r="AJ347" s="238"/>
      <c r="AK347" s="239"/>
      <c r="AL347" s="239"/>
      <c r="AM347" s="239"/>
      <c r="AN347" s="239"/>
      <c r="AO347" s="157"/>
      <c r="AP347" s="157"/>
      <c r="AQ347" s="157"/>
      <c r="AR347" s="157"/>
      <c r="AS347" s="157"/>
      <c r="AT347" s="157"/>
      <c r="AU347" s="157"/>
      <c r="AV347" s="157"/>
      <c r="AW347" s="157"/>
      <c r="AX347" s="157"/>
      <c r="AY347" s="238"/>
      <c r="AZ347" s="239"/>
      <c r="BA347" s="239"/>
      <c r="BB347" s="239"/>
      <c r="BC347" s="239"/>
      <c r="BD347" s="157"/>
      <c r="BE347" s="157"/>
      <c r="BF347" s="157"/>
      <c r="BG347" s="157"/>
      <c r="BH347" s="157"/>
      <c r="BI347" s="157"/>
      <c r="BJ347" s="157"/>
    </row>
    <row r="348">
      <c r="A348" s="157"/>
      <c r="B348" s="157"/>
      <c r="C348" s="157"/>
      <c r="D348" s="157"/>
      <c r="E348" s="157"/>
      <c r="F348" s="238"/>
      <c r="G348" s="239"/>
      <c r="H348" s="239"/>
      <c r="I348" s="239"/>
      <c r="J348" s="239"/>
      <c r="K348" s="132"/>
      <c r="L348" s="131"/>
      <c r="M348" s="157"/>
      <c r="N348" s="157"/>
      <c r="O348" s="157"/>
      <c r="P348" s="157"/>
      <c r="Q348" s="157"/>
      <c r="R348" s="157"/>
      <c r="S348" s="157"/>
      <c r="T348" s="157"/>
      <c r="U348" s="238"/>
      <c r="V348" s="239"/>
      <c r="W348" s="239"/>
      <c r="X348" s="239"/>
      <c r="Y348" s="239"/>
      <c r="Z348" s="157"/>
      <c r="AA348" s="157"/>
      <c r="AB348" s="157"/>
      <c r="AC348" s="157"/>
      <c r="AD348" s="157"/>
      <c r="AE348" s="157"/>
      <c r="AF348" s="157"/>
      <c r="AG348" s="157"/>
      <c r="AH348" s="157"/>
      <c r="AI348" s="157"/>
      <c r="AJ348" s="238"/>
      <c r="AK348" s="239"/>
      <c r="AL348" s="239"/>
      <c r="AM348" s="239"/>
      <c r="AN348" s="239"/>
      <c r="AO348" s="157"/>
      <c r="AP348" s="157"/>
      <c r="AQ348" s="157"/>
      <c r="AR348" s="157"/>
      <c r="AS348" s="157"/>
      <c r="AT348" s="157"/>
      <c r="AU348" s="157"/>
      <c r="AV348" s="157"/>
      <c r="AW348" s="157"/>
      <c r="AX348" s="157"/>
      <c r="AY348" s="238"/>
      <c r="AZ348" s="239"/>
      <c r="BA348" s="239"/>
      <c r="BB348" s="239"/>
      <c r="BC348" s="239"/>
      <c r="BD348" s="157"/>
      <c r="BE348" s="157"/>
      <c r="BF348" s="157"/>
      <c r="BG348" s="157"/>
      <c r="BH348" s="157"/>
      <c r="BI348" s="157"/>
      <c r="BJ348" s="157"/>
    </row>
    <row r="349">
      <c r="A349" s="157"/>
      <c r="B349" s="157"/>
      <c r="C349" s="157"/>
      <c r="D349" s="157"/>
      <c r="E349" s="157"/>
      <c r="F349" s="238"/>
      <c r="G349" s="239"/>
      <c r="H349" s="239"/>
      <c r="I349" s="239"/>
      <c r="J349" s="239"/>
      <c r="K349" s="132"/>
      <c r="L349" s="131"/>
      <c r="M349" s="157"/>
      <c r="N349" s="157"/>
      <c r="O349" s="157"/>
      <c r="P349" s="157"/>
      <c r="Q349" s="157"/>
      <c r="R349" s="157"/>
      <c r="S349" s="157"/>
      <c r="T349" s="157"/>
      <c r="U349" s="238"/>
      <c r="V349" s="239"/>
      <c r="W349" s="239"/>
      <c r="X349" s="239"/>
      <c r="Y349" s="239"/>
      <c r="Z349" s="157"/>
      <c r="AA349" s="157"/>
      <c r="AB349" s="157"/>
      <c r="AC349" s="157"/>
      <c r="AD349" s="157"/>
      <c r="AE349" s="157"/>
      <c r="AF349" s="157"/>
      <c r="AG349" s="157"/>
      <c r="AH349" s="157"/>
      <c r="AI349" s="157"/>
      <c r="AJ349" s="238"/>
      <c r="AK349" s="239"/>
      <c r="AL349" s="239"/>
      <c r="AM349" s="239"/>
      <c r="AN349" s="239"/>
      <c r="AO349" s="157"/>
      <c r="AP349" s="157"/>
      <c r="AQ349" s="157"/>
      <c r="AR349" s="157"/>
      <c r="AS349" s="157"/>
      <c r="AT349" s="157"/>
      <c r="AU349" s="157"/>
      <c r="AV349" s="157"/>
      <c r="AW349" s="157"/>
      <c r="AX349" s="157"/>
      <c r="AY349" s="238"/>
      <c r="AZ349" s="239"/>
      <c r="BA349" s="239"/>
      <c r="BB349" s="239"/>
      <c r="BC349" s="239"/>
      <c r="BD349" s="157"/>
      <c r="BE349" s="157"/>
      <c r="BF349" s="157"/>
      <c r="BG349" s="157"/>
      <c r="BH349" s="157"/>
      <c r="BI349" s="157"/>
      <c r="BJ349" s="157"/>
    </row>
    <row r="350">
      <c r="A350" s="157"/>
      <c r="B350" s="157"/>
      <c r="C350" s="157"/>
      <c r="D350" s="157"/>
      <c r="E350" s="157"/>
      <c r="F350" s="238"/>
      <c r="G350" s="239"/>
      <c r="H350" s="239"/>
      <c r="I350" s="239"/>
      <c r="J350" s="239"/>
      <c r="K350" s="132"/>
      <c r="L350" s="131"/>
      <c r="M350" s="157"/>
      <c r="N350" s="157"/>
      <c r="O350" s="157"/>
      <c r="P350" s="157"/>
      <c r="Q350" s="157"/>
      <c r="R350" s="157"/>
      <c r="S350" s="157"/>
      <c r="T350" s="157"/>
      <c r="U350" s="238"/>
      <c r="V350" s="239"/>
      <c r="W350" s="239"/>
      <c r="X350" s="239"/>
      <c r="Y350" s="239"/>
      <c r="Z350" s="157"/>
      <c r="AA350" s="157"/>
      <c r="AB350" s="157"/>
      <c r="AC350" s="157"/>
      <c r="AD350" s="157"/>
      <c r="AE350" s="157"/>
      <c r="AF350" s="157"/>
      <c r="AG350" s="157"/>
      <c r="AH350" s="157"/>
      <c r="AI350" s="157"/>
      <c r="AJ350" s="238"/>
      <c r="AK350" s="239"/>
      <c r="AL350" s="239"/>
      <c r="AM350" s="239"/>
      <c r="AN350" s="239"/>
      <c r="AO350" s="157"/>
      <c r="AP350" s="157"/>
      <c r="AQ350" s="157"/>
      <c r="AR350" s="157"/>
      <c r="AS350" s="157"/>
      <c r="AT350" s="157"/>
      <c r="AU350" s="157"/>
      <c r="AV350" s="157"/>
      <c r="AW350" s="157"/>
      <c r="AX350" s="157"/>
      <c r="AY350" s="238"/>
      <c r="AZ350" s="239"/>
      <c r="BA350" s="239"/>
      <c r="BB350" s="239"/>
      <c r="BC350" s="239"/>
      <c r="BD350" s="157"/>
      <c r="BE350" s="157"/>
      <c r="BF350" s="157"/>
      <c r="BG350" s="157"/>
      <c r="BH350" s="157"/>
      <c r="BI350" s="157"/>
      <c r="BJ350" s="157"/>
    </row>
    <row r="351">
      <c r="A351" s="157"/>
      <c r="B351" s="157"/>
      <c r="C351" s="157"/>
      <c r="D351" s="157"/>
      <c r="E351" s="157"/>
      <c r="F351" s="238"/>
      <c r="G351" s="239"/>
      <c r="H351" s="239"/>
      <c r="I351" s="239"/>
      <c r="J351" s="239"/>
      <c r="K351" s="132"/>
      <c r="L351" s="131"/>
      <c r="M351" s="157"/>
      <c r="N351" s="157"/>
      <c r="O351" s="157"/>
      <c r="P351" s="157"/>
      <c r="Q351" s="157"/>
      <c r="R351" s="157"/>
      <c r="S351" s="157"/>
      <c r="T351" s="157"/>
      <c r="U351" s="238"/>
      <c r="V351" s="239"/>
      <c r="W351" s="239"/>
      <c r="X351" s="239"/>
      <c r="Y351" s="239"/>
      <c r="Z351" s="157"/>
      <c r="AA351" s="157"/>
      <c r="AB351" s="157"/>
      <c r="AC351" s="157"/>
      <c r="AD351" s="157"/>
      <c r="AE351" s="157"/>
      <c r="AF351" s="157"/>
      <c r="AG351" s="157"/>
      <c r="AH351" s="157"/>
      <c r="AI351" s="157"/>
      <c r="AJ351" s="238"/>
      <c r="AK351" s="239"/>
      <c r="AL351" s="239"/>
      <c r="AM351" s="239"/>
      <c r="AN351" s="239"/>
      <c r="AO351" s="157"/>
      <c r="AP351" s="157"/>
      <c r="AQ351" s="157"/>
      <c r="AR351" s="157"/>
      <c r="AS351" s="157"/>
      <c r="AT351" s="157"/>
      <c r="AU351" s="157"/>
      <c r="AV351" s="157"/>
      <c r="AW351" s="157"/>
      <c r="AX351" s="157"/>
      <c r="AY351" s="238"/>
      <c r="AZ351" s="239"/>
      <c r="BA351" s="239"/>
      <c r="BB351" s="239"/>
      <c r="BC351" s="239"/>
      <c r="BD351" s="157"/>
      <c r="BE351" s="157"/>
      <c r="BF351" s="157"/>
      <c r="BG351" s="157"/>
      <c r="BH351" s="157"/>
      <c r="BI351" s="157"/>
      <c r="BJ351" s="157"/>
    </row>
    <row r="352">
      <c r="A352" s="157"/>
      <c r="B352" s="157"/>
      <c r="C352" s="157"/>
      <c r="D352" s="157"/>
      <c r="E352" s="157"/>
      <c r="F352" s="238"/>
      <c r="G352" s="239"/>
      <c r="H352" s="239"/>
      <c r="I352" s="239"/>
      <c r="J352" s="239"/>
      <c r="K352" s="132"/>
      <c r="L352" s="131"/>
      <c r="M352" s="157"/>
      <c r="N352" s="157"/>
      <c r="O352" s="157"/>
      <c r="P352" s="157"/>
      <c r="Q352" s="157"/>
      <c r="R352" s="157"/>
      <c r="S352" s="157"/>
      <c r="T352" s="157"/>
      <c r="U352" s="238"/>
      <c r="V352" s="239"/>
      <c r="W352" s="239"/>
      <c r="X352" s="239"/>
      <c r="Y352" s="239"/>
      <c r="Z352" s="157"/>
      <c r="AA352" s="157"/>
      <c r="AB352" s="157"/>
      <c r="AC352" s="157"/>
      <c r="AD352" s="157"/>
      <c r="AE352" s="157"/>
      <c r="AF352" s="157"/>
      <c r="AG352" s="157"/>
      <c r="AH352" s="157"/>
      <c r="AI352" s="157"/>
      <c r="AJ352" s="238"/>
      <c r="AK352" s="239"/>
      <c r="AL352" s="239"/>
      <c r="AM352" s="239"/>
      <c r="AN352" s="239"/>
      <c r="AO352" s="157"/>
      <c r="AP352" s="157"/>
      <c r="AQ352" s="157"/>
      <c r="AR352" s="157"/>
      <c r="AS352" s="157"/>
      <c r="AT352" s="157"/>
      <c r="AU352" s="157"/>
      <c r="AV352" s="157"/>
      <c r="AW352" s="157"/>
      <c r="AX352" s="157"/>
      <c r="AY352" s="238"/>
      <c r="AZ352" s="239"/>
      <c r="BA352" s="239"/>
      <c r="BB352" s="239"/>
      <c r="BC352" s="239"/>
      <c r="BD352" s="157"/>
      <c r="BE352" s="157"/>
      <c r="BF352" s="157"/>
      <c r="BG352" s="157"/>
      <c r="BH352" s="157"/>
      <c r="BI352" s="157"/>
      <c r="BJ352" s="157"/>
    </row>
    <row r="353">
      <c r="A353" s="157"/>
      <c r="B353" s="157"/>
      <c r="C353" s="157"/>
      <c r="D353" s="157"/>
      <c r="E353" s="157"/>
      <c r="F353" s="238"/>
      <c r="G353" s="239"/>
      <c r="H353" s="239"/>
      <c r="I353" s="239"/>
      <c r="J353" s="239"/>
      <c r="K353" s="132"/>
      <c r="L353" s="131"/>
      <c r="M353" s="157"/>
      <c r="N353" s="157"/>
      <c r="O353" s="157"/>
      <c r="P353" s="157"/>
      <c r="Q353" s="157"/>
      <c r="R353" s="157"/>
      <c r="S353" s="157"/>
      <c r="T353" s="157"/>
      <c r="U353" s="238"/>
      <c r="V353" s="239"/>
      <c r="W353" s="239"/>
      <c r="X353" s="239"/>
      <c r="Y353" s="239"/>
      <c r="Z353" s="157"/>
      <c r="AA353" s="157"/>
      <c r="AB353" s="157"/>
      <c r="AC353" s="157"/>
      <c r="AD353" s="157"/>
      <c r="AE353" s="157"/>
      <c r="AF353" s="157"/>
      <c r="AG353" s="157"/>
      <c r="AH353" s="157"/>
      <c r="AI353" s="157"/>
      <c r="AJ353" s="238"/>
      <c r="AK353" s="239"/>
      <c r="AL353" s="239"/>
      <c r="AM353" s="239"/>
      <c r="AN353" s="239"/>
      <c r="AO353" s="157"/>
      <c r="AP353" s="157"/>
      <c r="AQ353" s="157"/>
      <c r="AR353" s="157"/>
      <c r="AS353" s="157"/>
      <c r="AT353" s="157"/>
      <c r="AU353" s="157"/>
      <c r="AV353" s="157"/>
      <c r="AW353" s="157"/>
      <c r="AX353" s="157"/>
      <c r="AY353" s="238"/>
      <c r="AZ353" s="239"/>
      <c r="BA353" s="239"/>
      <c r="BB353" s="239"/>
      <c r="BC353" s="239"/>
      <c r="BD353" s="157"/>
      <c r="BE353" s="157"/>
      <c r="BF353" s="157"/>
      <c r="BG353" s="157"/>
      <c r="BH353" s="157"/>
      <c r="BI353" s="157"/>
      <c r="BJ353" s="157"/>
    </row>
    <row r="354">
      <c r="A354" s="157"/>
      <c r="B354" s="157"/>
      <c r="C354" s="157"/>
      <c r="D354" s="157"/>
      <c r="E354" s="157"/>
      <c r="F354" s="238"/>
      <c r="G354" s="239"/>
      <c r="H354" s="239"/>
      <c r="I354" s="239"/>
      <c r="J354" s="239"/>
      <c r="K354" s="132"/>
      <c r="L354" s="131"/>
      <c r="M354" s="157"/>
      <c r="N354" s="157"/>
      <c r="O354" s="157"/>
      <c r="P354" s="157"/>
      <c r="Q354" s="157"/>
      <c r="R354" s="157"/>
      <c r="S354" s="157"/>
      <c r="T354" s="157"/>
      <c r="U354" s="238"/>
      <c r="V354" s="239"/>
      <c r="W354" s="239"/>
      <c r="X354" s="239"/>
      <c r="Y354" s="239"/>
      <c r="Z354" s="157"/>
      <c r="AA354" s="157"/>
      <c r="AB354" s="157"/>
      <c r="AC354" s="157"/>
      <c r="AD354" s="157"/>
      <c r="AE354" s="157"/>
      <c r="AF354" s="157"/>
      <c r="AG354" s="157"/>
      <c r="AH354" s="157"/>
      <c r="AI354" s="157"/>
      <c r="AJ354" s="238"/>
      <c r="AK354" s="239"/>
      <c r="AL354" s="239"/>
      <c r="AM354" s="239"/>
      <c r="AN354" s="239"/>
      <c r="AO354" s="157"/>
      <c r="AP354" s="157"/>
      <c r="AQ354" s="157"/>
      <c r="AR354" s="157"/>
      <c r="AS354" s="157"/>
      <c r="AT354" s="157"/>
      <c r="AU354" s="157"/>
      <c r="AV354" s="157"/>
      <c r="AW354" s="157"/>
      <c r="AX354" s="157"/>
      <c r="AY354" s="238"/>
      <c r="AZ354" s="239"/>
      <c r="BA354" s="239"/>
      <c r="BB354" s="239"/>
      <c r="BC354" s="239"/>
      <c r="BD354" s="157"/>
      <c r="BE354" s="157"/>
      <c r="BF354" s="157"/>
      <c r="BG354" s="157"/>
      <c r="BH354" s="157"/>
      <c r="BI354" s="157"/>
      <c r="BJ354" s="157"/>
    </row>
    <row r="355">
      <c r="A355" s="157"/>
      <c r="B355" s="157"/>
      <c r="C355" s="157"/>
      <c r="D355" s="157"/>
      <c r="E355" s="157"/>
      <c r="F355" s="238"/>
      <c r="G355" s="239"/>
      <c r="H355" s="239"/>
      <c r="I355" s="239"/>
      <c r="J355" s="239"/>
      <c r="K355" s="132"/>
      <c r="L355" s="131"/>
      <c r="M355" s="157"/>
      <c r="N355" s="157"/>
      <c r="O355" s="157"/>
      <c r="P355" s="157"/>
      <c r="Q355" s="157"/>
      <c r="R355" s="157"/>
      <c r="S355" s="157"/>
      <c r="T355" s="157"/>
      <c r="U355" s="238"/>
      <c r="V355" s="239"/>
      <c r="W355" s="239"/>
      <c r="X355" s="239"/>
      <c r="Y355" s="239"/>
      <c r="Z355" s="157"/>
      <c r="AA355" s="157"/>
      <c r="AB355" s="157"/>
      <c r="AC355" s="157"/>
      <c r="AD355" s="157"/>
      <c r="AE355" s="157"/>
      <c r="AF355" s="157"/>
      <c r="AG355" s="157"/>
      <c r="AH355" s="157"/>
      <c r="AI355" s="157"/>
      <c r="AJ355" s="238"/>
      <c r="AK355" s="239"/>
      <c r="AL355" s="239"/>
      <c r="AM355" s="239"/>
      <c r="AN355" s="239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238"/>
      <c r="AZ355" s="239"/>
      <c r="BA355" s="239"/>
      <c r="BB355" s="239"/>
      <c r="BC355" s="239"/>
      <c r="BD355" s="157"/>
      <c r="BE355" s="157"/>
      <c r="BF355" s="157"/>
      <c r="BG355" s="157"/>
      <c r="BH355" s="157"/>
      <c r="BI355" s="157"/>
      <c r="BJ355" s="157"/>
    </row>
    <row r="356">
      <c r="A356" s="157"/>
      <c r="B356" s="157"/>
      <c r="C356" s="157"/>
      <c r="D356" s="157"/>
      <c r="E356" s="157"/>
      <c r="F356" s="238"/>
      <c r="G356" s="239"/>
      <c r="H356" s="239"/>
      <c r="I356" s="239"/>
      <c r="J356" s="239"/>
      <c r="K356" s="132"/>
      <c r="L356" s="131"/>
      <c r="M356" s="157"/>
      <c r="N356" s="157"/>
      <c r="O356" s="157"/>
      <c r="P356" s="157"/>
      <c r="Q356" s="157"/>
      <c r="R356" s="157"/>
      <c r="S356" s="157"/>
      <c r="T356" s="157"/>
      <c r="U356" s="238"/>
      <c r="V356" s="239"/>
      <c r="W356" s="239"/>
      <c r="X356" s="239"/>
      <c r="Y356" s="239"/>
      <c r="Z356" s="157"/>
      <c r="AA356" s="157"/>
      <c r="AB356" s="157"/>
      <c r="AC356" s="157"/>
      <c r="AD356" s="157"/>
      <c r="AE356" s="157"/>
      <c r="AF356" s="157"/>
      <c r="AG356" s="157"/>
      <c r="AH356" s="157"/>
      <c r="AI356" s="157"/>
      <c r="AJ356" s="238"/>
      <c r="AK356" s="239"/>
      <c r="AL356" s="239"/>
      <c r="AM356" s="239"/>
      <c r="AN356" s="239"/>
      <c r="AO356" s="157"/>
      <c r="AP356" s="157"/>
      <c r="AQ356" s="157"/>
      <c r="AR356" s="157"/>
      <c r="AS356" s="157"/>
      <c r="AT356" s="157"/>
      <c r="AU356" s="157"/>
      <c r="AV356" s="157"/>
      <c r="AW356" s="157"/>
      <c r="AX356" s="157"/>
      <c r="AY356" s="238"/>
      <c r="AZ356" s="239"/>
      <c r="BA356" s="239"/>
      <c r="BB356" s="239"/>
      <c r="BC356" s="239"/>
      <c r="BD356" s="157"/>
      <c r="BE356" s="157"/>
      <c r="BF356" s="157"/>
      <c r="BG356" s="157"/>
      <c r="BH356" s="157"/>
      <c r="BI356" s="157"/>
      <c r="BJ356" s="157"/>
    </row>
    <row r="357">
      <c r="A357" s="157"/>
      <c r="B357" s="157"/>
      <c r="C357" s="157"/>
      <c r="D357" s="157"/>
      <c r="E357" s="157"/>
      <c r="F357" s="238"/>
      <c r="G357" s="239"/>
      <c r="H357" s="239"/>
      <c r="I357" s="239"/>
      <c r="J357" s="239"/>
      <c r="K357" s="132"/>
      <c r="L357" s="131"/>
      <c r="M357" s="157"/>
      <c r="N357" s="157"/>
      <c r="O357" s="157"/>
      <c r="P357" s="157"/>
      <c r="Q357" s="157"/>
      <c r="R357" s="157"/>
      <c r="S357" s="157"/>
      <c r="T357" s="157"/>
      <c r="U357" s="238"/>
      <c r="V357" s="239"/>
      <c r="W357" s="239"/>
      <c r="X357" s="239"/>
      <c r="Y357" s="239"/>
      <c r="Z357" s="157"/>
      <c r="AA357" s="157"/>
      <c r="AB357" s="157"/>
      <c r="AC357" s="157"/>
      <c r="AD357" s="157"/>
      <c r="AE357" s="157"/>
      <c r="AF357" s="157"/>
      <c r="AG357" s="157"/>
      <c r="AH357" s="157"/>
      <c r="AI357" s="157"/>
      <c r="AJ357" s="238"/>
      <c r="AK357" s="239"/>
      <c r="AL357" s="239"/>
      <c r="AM357" s="239"/>
      <c r="AN357" s="239"/>
      <c r="AO357" s="157"/>
      <c r="AP357" s="157"/>
      <c r="AQ357" s="157"/>
      <c r="AR357" s="157"/>
      <c r="AS357" s="157"/>
      <c r="AT357" s="157"/>
      <c r="AU357" s="157"/>
      <c r="AV357" s="157"/>
      <c r="AW357" s="157"/>
      <c r="AX357" s="157"/>
      <c r="AY357" s="238"/>
      <c r="AZ357" s="239"/>
      <c r="BA357" s="239"/>
      <c r="BB357" s="239"/>
      <c r="BC357" s="239"/>
      <c r="BD357" s="157"/>
      <c r="BE357" s="157"/>
      <c r="BF357" s="157"/>
      <c r="BG357" s="157"/>
      <c r="BH357" s="157"/>
      <c r="BI357" s="157"/>
      <c r="BJ357" s="157"/>
    </row>
    <row r="358">
      <c r="A358" s="157"/>
      <c r="B358" s="157"/>
      <c r="C358" s="157"/>
      <c r="D358" s="157"/>
      <c r="E358" s="157"/>
      <c r="F358" s="238"/>
      <c r="G358" s="239"/>
      <c r="H358" s="239"/>
      <c r="I358" s="239"/>
      <c r="J358" s="239"/>
      <c r="K358" s="132"/>
      <c r="L358" s="131"/>
      <c r="M358" s="157"/>
      <c r="N358" s="157"/>
      <c r="O358" s="157"/>
      <c r="P358" s="157"/>
      <c r="Q358" s="157"/>
      <c r="R358" s="157"/>
      <c r="S358" s="157"/>
      <c r="T358" s="157"/>
      <c r="U358" s="238"/>
      <c r="V358" s="239"/>
      <c r="W358" s="239"/>
      <c r="X358" s="239"/>
      <c r="Y358" s="239"/>
      <c r="Z358" s="157"/>
      <c r="AA358" s="157"/>
      <c r="AB358" s="157"/>
      <c r="AC358" s="157"/>
      <c r="AD358" s="157"/>
      <c r="AE358" s="157"/>
      <c r="AF358" s="157"/>
      <c r="AG358" s="157"/>
      <c r="AH358" s="157"/>
      <c r="AI358" s="157"/>
      <c r="AJ358" s="238"/>
      <c r="AK358" s="239"/>
      <c r="AL358" s="239"/>
      <c r="AM358" s="239"/>
      <c r="AN358" s="239"/>
      <c r="AO358" s="157"/>
      <c r="AP358" s="157"/>
      <c r="AQ358" s="157"/>
      <c r="AR358" s="157"/>
      <c r="AS358" s="157"/>
      <c r="AT358" s="157"/>
      <c r="AU358" s="157"/>
      <c r="AV358" s="157"/>
      <c r="AW358" s="157"/>
      <c r="AX358" s="157"/>
      <c r="AY358" s="238"/>
      <c r="AZ358" s="239"/>
      <c r="BA358" s="239"/>
      <c r="BB358" s="239"/>
      <c r="BC358" s="239"/>
      <c r="BD358" s="157"/>
      <c r="BE358" s="157"/>
      <c r="BF358" s="157"/>
      <c r="BG358" s="157"/>
      <c r="BH358" s="157"/>
      <c r="BI358" s="157"/>
      <c r="BJ358" s="157"/>
    </row>
    <row r="359">
      <c r="A359" s="157"/>
      <c r="B359" s="157"/>
      <c r="C359" s="157"/>
      <c r="D359" s="157"/>
      <c r="E359" s="157"/>
      <c r="F359" s="238"/>
      <c r="G359" s="239"/>
      <c r="H359" s="239"/>
      <c r="I359" s="239"/>
      <c r="J359" s="239"/>
      <c r="K359" s="132"/>
      <c r="L359" s="131"/>
      <c r="M359" s="157"/>
      <c r="N359" s="157"/>
      <c r="O359" s="157"/>
      <c r="P359" s="157"/>
      <c r="Q359" s="157"/>
      <c r="R359" s="157"/>
      <c r="S359" s="157"/>
      <c r="T359" s="157"/>
      <c r="U359" s="238"/>
      <c r="V359" s="239"/>
      <c r="W359" s="239"/>
      <c r="X359" s="239"/>
      <c r="Y359" s="239"/>
      <c r="Z359" s="157"/>
      <c r="AA359" s="157"/>
      <c r="AB359" s="157"/>
      <c r="AC359" s="157"/>
      <c r="AD359" s="157"/>
      <c r="AE359" s="157"/>
      <c r="AF359" s="157"/>
      <c r="AG359" s="157"/>
      <c r="AH359" s="157"/>
      <c r="AI359" s="157"/>
      <c r="AJ359" s="238"/>
      <c r="AK359" s="239"/>
      <c r="AL359" s="239"/>
      <c r="AM359" s="239"/>
      <c r="AN359" s="239"/>
      <c r="AO359" s="157"/>
      <c r="AP359" s="157"/>
      <c r="AQ359" s="157"/>
      <c r="AR359" s="157"/>
      <c r="AS359" s="157"/>
      <c r="AT359" s="157"/>
      <c r="AU359" s="157"/>
      <c r="AV359" s="157"/>
      <c r="AW359" s="157"/>
      <c r="AX359" s="157"/>
      <c r="AY359" s="238"/>
      <c r="AZ359" s="239"/>
      <c r="BA359" s="239"/>
      <c r="BB359" s="239"/>
      <c r="BC359" s="239"/>
      <c r="BD359" s="157"/>
      <c r="BE359" s="157"/>
      <c r="BF359" s="157"/>
      <c r="BG359" s="157"/>
      <c r="BH359" s="157"/>
      <c r="BI359" s="157"/>
      <c r="BJ359" s="157"/>
    </row>
    <row r="360">
      <c r="A360" s="157"/>
      <c r="B360" s="157"/>
      <c r="C360" s="157"/>
      <c r="D360" s="157"/>
      <c r="E360" s="157"/>
      <c r="F360" s="238"/>
      <c r="G360" s="239"/>
      <c r="H360" s="239"/>
      <c r="I360" s="239"/>
      <c r="J360" s="239"/>
      <c r="K360" s="132"/>
      <c r="L360" s="131"/>
      <c r="M360" s="157"/>
      <c r="N360" s="157"/>
      <c r="O360" s="157"/>
      <c r="P360" s="157"/>
      <c r="Q360" s="157"/>
      <c r="R360" s="157"/>
      <c r="S360" s="157"/>
      <c r="T360" s="157"/>
      <c r="U360" s="238"/>
      <c r="V360" s="239"/>
      <c r="W360" s="239"/>
      <c r="X360" s="239"/>
      <c r="Y360" s="239"/>
      <c r="Z360" s="157"/>
      <c r="AA360" s="157"/>
      <c r="AB360" s="157"/>
      <c r="AC360" s="157"/>
      <c r="AD360" s="157"/>
      <c r="AE360" s="157"/>
      <c r="AF360" s="157"/>
      <c r="AG360" s="157"/>
      <c r="AH360" s="157"/>
      <c r="AI360" s="157"/>
      <c r="AJ360" s="238"/>
      <c r="AK360" s="239"/>
      <c r="AL360" s="239"/>
      <c r="AM360" s="239"/>
      <c r="AN360" s="239"/>
      <c r="AO360" s="157"/>
      <c r="AP360" s="157"/>
      <c r="AQ360" s="157"/>
      <c r="AR360" s="157"/>
      <c r="AS360" s="157"/>
      <c r="AT360" s="157"/>
      <c r="AU360" s="157"/>
      <c r="AV360" s="157"/>
      <c r="AW360" s="157"/>
      <c r="AX360" s="157"/>
      <c r="AY360" s="238"/>
      <c r="AZ360" s="239"/>
      <c r="BA360" s="239"/>
      <c r="BB360" s="239"/>
      <c r="BC360" s="239"/>
      <c r="BD360" s="157"/>
      <c r="BE360" s="157"/>
      <c r="BF360" s="157"/>
      <c r="BG360" s="157"/>
      <c r="BH360" s="157"/>
      <c r="BI360" s="157"/>
      <c r="BJ360" s="157"/>
    </row>
    <row r="361">
      <c r="A361" s="157"/>
      <c r="B361" s="157"/>
      <c r="C361" s="157"/>
      <c r="D361" s="157"/>
      <c r="E361" s="157"/>
      <c r="F361" s="238"/>
      <c r="G361" s="239"/>
      <c r="H361" s="239"/>
      <c r="I361" s="239"/>
      <c r="J361" s="239"/>
      <c r="K361" s="132"/>
      <c r="L361" s="131"/>
      <c r="M361" s="157"/>
      <c r="N361" s="157"/>
      <c r="O361" s="157"/>
      <c r="P361" s="157"/>
      <c r="Q361" s="157"/>
      <c r="R361" s="157"/>
      <c r="S361" s="157"/>
      <c r="T361" s="157"/>
      <c r="U361" s="238"/>
      <c r="V361" s="239"/>
      <c r="W361" s="239"/>
      <c r="X361" s="239"/>
      <c r="Y361" s="239"/>
      <c r="Z361" s="157"/>
      <c r="AA361" s="157"/>
      <c r="AB361" s="157"/>
      <c r="AC361" s="157"/>
      <c r="AD361" s="157"/>
      <c r="AE361" s="157"/>
      <c r="AF361" s="157"/>
      <c r="AG361" s="157"/>
      <c r="AH361" s="157"/>
      <c r="AI361" s="157"/>
      <c r="AJ361" s="238"/>
      <c r="AK361" s="239"/>
      <c r="AL361" s="239"/>
      <c r="AM361" s="239"/>
      <c r="AN361" s="239"/>
      <c r="AO361" s="157"/>
      <c r="AP361" s="157"/>
      <c r="AQ361" s="157"/>
      <c r="AR361" s="157"/>
      <c r="AS361" s="157"/>
      <c r="AT361" s="157"/>
      <c r="AU361" s="157"/>
      <c r="AV361" s="157"/>
      <c r="AW361" s="157"/>
      <c r="AX361" s="157"/>
      <c r="AY361" s="238"/>
      <c r="AZ361" s="239"/>
      <c r="BA361" s="239"/>
      <c r="BB361" s="239"/>
      <c r="BC361" s="239"/>
      <c r="BD361" s="157"/>
      <c r="BE361" s="157"/>
      <c r="BF361" s="157"/>
      <c r="BG361" s="157"/>
      <c r="BH361" s="157"/>
      <c r="BI361" s="157"/>
      <c r="BJ361" s="157"/>
    </row>
    <row r="362">
      <c r="A362" s="157"/>
      <c r="B362" s="157"/>
      <c r="C362" s="157"/>
      <c r="D362" s="157"/>
      <c r="E362" s="157"/>
      <c r="F362" s="238"/>
      <c r="G362" s="239"/>
      <c r="H362" s="239"/>
      <c r="I362" s="239"/>
      <c r="J362" s="239"/>
      <c r="K362" s="132"/>
      <c r="L362" s="131"/>
      <c r="M362" s="157"/>
      <c r="N362" s="157"/>
      <c r="O362" s="157"/>
      <c r="P362" s="157"/>
      <c r="Q362" s="157"/>
      <c r="R362" s="157"/>
      <c r="S362" s="157"/>
      <c r="T362" s="157"/>
      <c r="U362" s="238"/>
      <c r="V362" s="239"/>
      <c r="W362" s="239"/>
      <c r="X362" s="239"/>
      <c r="Y362" s="239"/>
      <c r="Z362" s="157"/>
      <c r="AA362" s="157"/>
      <c r="AB362" s="157"/>
      <c r="AC362" s="157"/>
      <c r="AD362" s="157"/>
      <c r="AE362" s="157"/>
      <c r="AF362" s="157"/>
      <c r="AG362" s="157"/>
      <c r="AH362" s="157"/>
      <c r="AI362" s="157"/>
      <c r="AJ362" s="238"/>
      <c r="AK362" s="239"/>
      <c r="AL362" s="239"/>
      <c r="AM362" s="239"/>
      <c r="AN362" s="239"/>
      <c r="AO362" s="157"/>
      <c r="AP362" s="157"/>
      <c r="AQ362" s="157"/>
      <c r="AR362" s="157"/>
      <c r="AS362" s="157"/>
      <c r="AT362" s="157"/>
      <c r="AU362" s="157"/>
      <c r="AV362" s="157"/>
      <c r="AW362" s="157"/>
      <c r="AX362" s="157"/>
      <c r="AY362" s="238"/>
      <c r="AZ362" s="239"/>
      <c r="BA362" s="239"/>
      <c r="BB362" s="239"/>
      <c r="BC362" s="239"/>
      <c r="BD362" s="157"/>
      <c r="BE362" s="157"/>
      <c r="BF362" s="157"/>
      <c r="BG362" s="157"/>
      <c r="BH362" s="157"/>
      <c r="BI362" s="157"/>
      <c r="BJ362" s="157"/>
    </row>
    <row r="363">
      <c r="A363" s="157"/>
      <c r="B363" s="157"/>
      <c r="C363" s="157"/>
      <c r="D363" s="157"/>
      <c r="E363" s="157"/>
      <c r="F363" s="238"/>
      <c r="G363" s="239"/>
      <c r="H363" s="239"/>
      <c r="I363" s="239"/>
      <c r="J363" s="239"/>
      <c r="K363" s="132"/>
      <c r="L363" s="131"/>
      <c r="M363" s="157"/>
      <c r="N363" s="157"/>
      <c r="O363" s="157"/>
      <c r="P363" s="157"/>
      <c r="Q363" s="157"/>
      <c r="R363" s="157"/>
      <c r="S363" s="157"/>
      <c r="T363" s="157"/>
      <c r="U363" s="238"/>
      <c r="V363" s="239"/>
      <c r="W363" s="239"/>
      <c r="X363" s="239"/>
      <c r="Y363" s="239"/>
      <c r="Z363" s="157"/>
      <c r="AA363" s="157"/>
      <c r="AB363" s="157"/>
      <c r="AC363" s="157"/>
      <c r="AD363" s="157"/>
      <c r="AE363" s="157"/>
      <c r="AF363" s="157"/>
      <c r="AG363" s="157"/>
      <c r="AH363" s="157"/>
      <c r="AI363" s="157"/>
      <c r="AJ363" s="238"/>
      <c r="AK363" s="239"/>
      <c r="AL363" s="239"/>
      <c r="AM363" s="239"/>
      <c r="AN363" s="239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7"/>
      <c r="AY363" s="238"/>
      <c r="AZ363" s="239"/>
      <c r="BA363" s="239"/>
      <c r="BB363" s="239"/>
      <c r="BC363" s="239"/>
      <c r="BD363" s="157"/>
      <c r="BE363" s="157"/>
      <c r="BF363" s="157"/>
      <c r="BG363" s="157"/>
      <c r="BH363" s="157"/>
      <c r="BI363" s="157"/>
      <c r="BJ363" s="157"/>
    </row>
    <row r="364">
      <c r="A364" s="157"/>
      <c r="B364" s="157"/>
      <c r="C364" s="157"/>
      <c r="D364" s="157"/>
      <c r="E364" s="157"/>
      <c r="F364" s="238"/>
      <c r="G364" s="239"/>
      <c r="H364" s="239"/>
      <c r="I364" s="239"/>
      <c r="J364" s="239"/>
      <c r="K364" s="132"/>
      <c r="L364" s="131"/>
      <c r="M364" s="157"/>
      <c r="N364" s="157"/>
      <c r="O364" s="157"/>
      <c r="P364" s="157"/>
      <c r="Q364" s="157"/>
      <c r="R364" s="157"/>
      <c r="S364" s="157"/>
      <c r="T364" s="157"/>
      <c r="U364" s="238"/>
      <c r="V364" s="239"/>
      <c r="W364" s="239"/>
      <c r="X364" s="239"/>
      <c r="Y364" s="239"/>
      <c r="Z364" s="157"/>
      <c r="AA364" s="157"/>
      <c r="AB364" s="157"/>
      <c r="AC364" s="157"/>
      <c r="AD364" s="157"/>
      <c r="AE364" s="157"/>
      <c r="AF364" s="157"/>
      <c r="AG364" s="157"/>
      <c r="AH364" s="157"/>
      <c r="AI364" s="157"/>
      <c r="AJ364" s="238"/>
      <c r="AK364" s="239"/>
      <c r="AL364" s="239"/>
      <c r="AM364" s="239"/>
      <c r="AN364" s="239"/>
      <c r="AO364" s="157"/>
      <c r="AP364" s="157"/>
      <c r="AQ364" s="157"/>
      <c r="AR364" s="157"/>
      <c r="AS364" s="157"/>
      <c r="AT364" s="157"/>
      <c r="AU364" s="157"/>
      <c r="AV364" s="157"/>
      <c r="AW364" s="157"/>
      <c r="AX364" s="157"/>
      <c r="AY364" s="238"/>
      <c r="AZ364" s="239"/>
      <c r="BA364" s="239"/>
      <c r="BB364" s="239"/>
      <c r="BC364" s="239"/>
      <c r="BD364" s="157"/>
      <c r="BE364" s="157"/>
      <c r="BF364" s="157"/>
      <c r="BG364" s="157"/>
      <c r="BH364" s="157"/>
      <c r="BI364" s="157"/>
      <c r="BJ364" s="157"/>
    </row>
    <row r="365">
      <c r="A365" s="157"/>
      <c r="B365" s="157"/>
      <c r="C365" s="157"/>
      <c r="D365" s="157"/>
      <c r="E365" s="157"/>
      <c r="F365" s="238"/>
      <c r="G365" s="239"/>
      <c r="H365" s="239"/>
      <c r="I365" s="239"/>
      <c r="J365" s="239"/>
      <c r="K365" s="132"/>
      <c r="L365" s="131"/>
      <c r="M365" s="157"/>
      <c r="N365" s="157"/>
      <c r="O365" s="157"/>
      <c r="P365" s="157"/>
      <c r="Q365" s="157"/>
      <c r="R365" s="157"/>
      <c r="S365" s="157"/>
      <c r="T365" s="157"/>
      <c r="U365" s="238"/>
      <c r="V365" s="239"/>
      <c r="W365" s="239"/>
      <c r="X365" s="239"/>
      <c r="Y365" s="239"/>
      <c r="Z365" s="157"/>
      <c r="AA365" s="157"/>
      <c r="AB365" s="157"/>
      <c r="AC365" s="157"/>
      <c r="AD365" s="157"/>
      <c r="AE365" s="157"/>
      <c r="AF365" s="157"/>
      <c r="AG365" s="157"/>
      <c r="AH365" s="157"/>
      <c r="AI365" s="157"/>
      <c r="AJ365" s="238"/>
      <c r="AK365" s="239"/>
      <c r="AL365" s="239"/>
      <c r="AM365" s="239"/>
      <c r="AN365" s="239"/>
      <c r="AO365" s="157"/>
      <c r="AP365" s="157"/>
      <c r="AQ365" s="157"/>
      <c r="AR365" s="157"/>
      <c r="AS365" s="157"/>
      <c r="AT365" s="157"/>
      <c r="AU365" s="157"/>
      <c r="AV365" s="157"/>
      <c r="AW365" s="157"/>
      <c r="AX365" s="157"/>
      <c r="AY365" s="238"/>
      <c r="AZ365" s="239"/>
      <c r="BA365" s="239"/>
      <c r="BB365" s="239"/>
      <c r="BC365" s="239"/>
      <c r="BD365" s="157"/>
      <c r="BE365" s="157"/>
      <c r="BF365" s="157"/>
      <c r="BG365" s="157"/>
      <c r="BH365" s="157"/>
      <c r="BI365" s="157"/>
      <c r="BJ365" s="157"/>
    </row>
    <row r="366">
      <c r="A366" s="157"/>
      <c r="B366" s="157"/>
      <c r="C366" s="157"/>
      <c r="D366" s="157"/>
      <c r="E366" s="157"/>
      <c r="F366" s="238"/>
      <c r="G366" s="239"/>
      <c r="H366" s="239"/>
      <c r="I366" s="239"/>
      <c r="J366" s="239"/>
      <c r="K366" s="132"/>
      <c r="L366" s="131"/>
      <c r="M366" s="157"/>
      <c r="N366" s="157"/>
      <c r="O366" s="157"/>
      <c r="P366" s="157"/>
      <c r="Q366" s="157"/>
      <c r="R366" s="157"/>
      <c r="S366" s="157"/>
      <c r="T366" s="157"/>
      <c r="U366" s="238"/>
      <c r="V366" s="239"/>
      <c r="W366" s="239"/>
      <c r="X366" s="239"/>
      <c r="Y366" s="239"/>
      <c r="Z366" s="157"/>
      <c r="AA366" s="157"/>
      <c r="AB366" s="157"/>
      <c r="AC366" s="157"/>
      <c r="AD366" s="157"/>
      <c r="AE366" s="157"/>
      <c r="AF366" s="157"/>
      <c r="AG366" s="157"/>
      <c r="AH366" s="157"/>
      <c r="AI366" s="157"/>
      <c r="AJ366" s="238"/>
      <c r="AK366" s="239"/>
      <c r="AL366" s="239"/>
      <c r="AM366" s="239"/>
      <c r="AN366" s="239"/>
      <c r="AO366" s="157"/>
      <c r="AP366" s="157"/>
      <c r="AQ366" s="157"/>
      <c r="AR366" s="157"/>
      <c r="AS366" s="157"/>
      <c r="AT366" s="157"/>
      <c r="AU366" s="157"/>
      <c r="AV366" s="157"/>
      <c r="AW366" s="157"/>
      <c r="AX366" s="157"/>
      <c r="AY366" s="238"/>
      <c r="AZ366" s="239"/>
      <c r="BA366" s="239"/>
      <c r="BB366" s="239"/>
      <c r="BC366" s="239"/>
      <c r="BD366" s="157"/>
      <c r="BE366" s="157"/>
      <c r="BF366" s="157"/>
      <c r="BG366" s="157"/>
      <c r="BH366" s="157"/>
      <c r="BI366" s="157"/>
      <c r="BJ366" s="157"/>
    </row>
    <row r="367">
      <c r="A367" s="157"/>
      <c r="B367" s="157"/>
      <c r="C367" s="157"/>
      <c r="D367" s="157"/>
      <c r="E367" s="157"/>
      <c r="F367" s="238"/>
      <c r="G367" s="239"/>
      <c r="H367" s="239"/>
      <c r="I367" s="239"/>
      <c r="J367" s="239"/>
      <c r="K367" s="132"/>
      <c r="L367" s="131"/>
      <c r="M367" s="157"/>
      <c r="N367" s="157"/>
      <c r="O367" s="157"/>
      <c r="P367" s="157"/>
      <c r="Q367" s="157"/>
      <c r="R367" s="157"/>
      <c r="S367" s="157"/>
      <c r="T367" s="157"/>
      <c r="U367" s="238"/>
      <c r="V367" s="239"/>
      <c r="W367" s="239"/>
      <c r="X367" s="239"/>
      <c r="Y367" s="239"/>
      <c r="Z367" s="157"/>
      <c r="AA367" s="157"/>
      <c r="AB367" s="157"/>
      <c r="AC367" s="157"/>
      <c r="AD367" s="157"/>
      <c r="AE367" s="157"/>
      <c r="AF367" s="157"/>
      <c r="AG367" s="157"/>
      <c r="AH367" s="157"/>
      <c r="AI367" s="157"/>
      <c r="AJ367" s="238"/>
      <c r="AK367" s="239"/>
      <c r="AL367" s="239"/>
      <c r="AM367" s="239"/>
      <c r="AN367" s="239"/>
      <c r="AO367" s="157"/>
      <c r="AP367" s="157"/>
      <c r="AQ367" s="157"/>
      <c r="AR367" s="157"/>
      <c r="AS367" s="157"/>
      <c r="AT367" s="157"/>
      <c r="AU367" s="157"/>
      <c r="AV367" s="157"/>
      <c r="AW367" s="157"/>
      <c r="AX367" s="157"/>
      <c r="AY367" s="238"/>
      <c r="AZ367" s="239"/>
      <c r="BA367" s="239"/>
      <c r="BB367" s="239"/>
      <c r="BC367" s="239"/>
      <c r="BD367" s="157"/>
      <c r="BE367" s="157"/>
      <c r="BF367" s="157"/>
      <c r="BG367" s="157"/>
      <c r="BH367" s="157"/>
      <c r="BI367" s="157"/>
      <c r="BJ367" s="157"/>
    </row>
    <row r="368">
      <c r="A368" s="157"/>
      <c r="B368" s="157"/>
      <c r="C368" s="157"/>
      <c r="D368" s="157"/>
      <c r="E368" s="157"/>
      <c r="F368" s="238"/>
      <c r="G368" s="239"/>
      <c r="H368" s="239"/>
      <c r="I368" s="239"/>
      <c r="J368" s="239"/>
      <c r="K368" s="132"/>
      <c r="L368" s="131"/>
      <c r="M368" s="157"/>
      <c r="N368" s="157"/>
      <c r="O368" s="157"/>
      <c r="P368" s="157"/>
      <c r="Q368" s="157"/>
      <c r="R368" s="157"/>
      <c r="S368" s="157"/>
      <c r="T368" s="157"/>
      <c r="U368" s="238"/>
      <c r="V368" s="239"/>
      <c r="W368" s="239"/>
      <c r="X368" s="239"/>
      <c r="Y368" s="239"/>
      <c r="Z368" s="157"/>
      <c r="AA368" s="157"/>
      <c r="AB368" s="157"/>
      <c r="AC368" s="157"/>
      <c r="AD368" s="157"/>
      <c r="AE368" s="157"/>
      <c r="AF368" s="157"/>
      <c r="AG368" s="157"/>
      <c r="AH368" s="157"/>
      <c r="AI368" s="157"/>
      <c r="AJ368" s="238"/>
      <c r="AK368" s="239"/>
      <c r="AL368" s="239"/>
      <c r="AM368" s="239"/>
      <c r="AN368" s="239"/>
      <c r="AO368" s="157"/>
      <c r="AP368" s="157"/>
      <c r="AQ368" s="157"/>
      <c r="AR368" s="157"/>
      <c r="AS368" s="157"/>
      <c r="AT368" s="157"/>
      <c r="AU368" s="157"/>
      <c r="AV368" s="157"/>
      <c r="AW368" s="157"/>
      <c r="AX368" s="157"/>
      <c r="AY368" s="238"/>
      <c r="AZ368" s="239"/>
      <c r="BA368" s="239"/>
      <c r="BB368" s="239"/>
      <c r="BC368" s="239"/>
      <c r="BD368" s="157"/>
      <c r="BE368" s="157"/>
      <c r="BF368" s="157"/>
      <c r="BG368" s="157"/>
      <c r="BH368" s="157"/>
      <c r="BI368" s="157"/>
      <c r="BJ368" s="157"/>
    </row>
    <row r="369">
      <c r="A369" s="157"/>
      <c r="B369" s="157"/>
      <c r="C369" s="157"/>
      <c r="D369" s="157"/>
      <c r="E369" s="157"/>
      <c r="F369" s="238"/>
      <c r="G369" s="239"/>
      <c r="H369" s="239"/>
      <c r="I369" s="239"/>
      <c r="J369" s="239"/>
      <c r="K369" s="132"/>
      <c r="L369" s="131"/>
      <c r="M369" s="157"/>
      <c r="N369" s="157"/>
      <c r="O369" s="157"/>
      <c r="P369" s="157"/>
      <c r="Q369" s="157"/>
      <c r="R369" s="157"/>
      <c r="S369" s="157"/>
      <c r="T369" s="157"/>
      <c r="U369" s="238"/>
      <c r="V369" s="239"/>
      <c r="W369" s="239"/>
      <c r="X369" s="239"/>
      <c r="Y369" s="239"/>
      <c r="Z369" s="157"/>
      <c r="AA369" s="157"/>
      <c r="AB369" s="157"/>
      <c r="AC369" s="157"/>
      <c r="AD369" s="157"/>
      <c r="AE369" s="157"/>
      <c r="AF369" s="157"/>
      <c r="AG369" s="157"/>
      <c r="AH369" s="157"/>
      <c r="AI369" s="157"/>
      <c r="AJ369" s="238"/>
      <c r="AK369" s="239"/>
      <c r="AL369" s="239"/>
      <c r="AM369" s="239"/>
      <c r="AN369" s="239"/>
      <c r="AO369" s="157"/>
      <c r="AP369" s="157"/>
      <c r="AQ369" s="157"/>
      <c r="AR369" s="157"/>
      <c r="AS369" s="157"/>
      <c r="AT369" s="157"/>
      <c r="AU369" s="157"/>
      <c r="AV369" s="157"/>
      <c r="AW369" s="157"/>
      <c r="AX369" s="157"/>
      <c r="AY369" s="238"/>
      <c r="AZ369" s="239"/>
      <c r="BA369" s="239"/>
      <c r="BB369" s="239"/>
      <c r="BC369" s="239"/>
      <c r="BD369" s="157"/>
      <c r="BE369" s="157"/>
      <c r="BF369" s="157"/>
      <c r="BG369" s="157"/>
      <c r="BH369" s="157"/>
      <c r="BI369" s="157"/>
      <c r="BJ369" s="157"/>
    </row>
    <row r="370">
      <c r="A370" s="157"/>
      <c r="B370" s="157"/>
      <c r="C370" s="157"/>
      <c r="D370" s="157"/>
      <c r="E370" s="157"/>
      <c r="F370" s="238"/>
      <c r="G370" s="239"/>
      <c r="H370" s="239"/>
      <c r="I370" s="239"/>
      <c r="J370" s="239"/>
      <c r="K370" s="132"/>
      <c r="L370" s="131"/>
      <c r="M370" s="157"/>
      <c r="N370" s="157"/>
      <c r="O370" s="157"/>
      <c r="P370" s="157"/>
      <c r="Q370" s="157"/>
      <c r="R370" s="157"/>
      <c r="S370" s="157"/>
      <c r="T370" s="157"/>
      <c r="U370" s="238"/>
      <c r="V370" s="239"/>
      <c r="W370" s="239"/>
      <c r="X370" s="239"/>
      <c r="Y370" s="239"/>
      <c r="Z370" s="157"/>
      <c r="AA370" s="157"/>
      <c r="AB370" s="157"/>
      <c r="AC370" s="157"/>
      <c r="AD370" s="157"/>
      <c r="AE370" s="157"/>
      <c r="AF370" s="157"/>
      <c r="AG370" s="157"/>
      <c r="AH370" s="157"/>
      <c r="AI370" s="157"/>
      <c r="AJ370" s="238"/>
      <c r="AK370" s="239"/>
      <c r="AL370" s="239"/>
      <c r="AM370" s="239"/>
      <c r="AN370" s="239"/>
      <c r="AO370" s="157"/>
      <c r="AP370" s="157"/>
      <c r="AQ370" s="157"/>
      <c r="AR370" s="157"/>
      <c r="AS370" s="157"/>
      <c r="AT370" s="157"/>
      <c r="AU370" s="157"/>
      <c r="AV370" s="157"/>
      <c r="AW370" s="157"/>
      <c r="AX370" s="157"/>
      <c r="AY370" s="238"/>
      <c r="AZ370" s="239"/>
      <c r="BA370" s="239"/>
      <c r="BB370" s="239"/>
      <c r="BC370" s="239"/>
      <c r="BD370" s="157"/>
      <c r="BE370" s="157"/>
      <c r="BF370" s="157"/>
      <c r="BG370" s="157"/>
      <c r="BH370" s="157"/>
      <c r="BI370" s="157"/>
      <c r="BJ370" s="157"/>
    </row>
    <row r="371">
      <c r="A371" s="157"/>
      <c r="B371" s="157"/>
      <c r="C371" s="157"/>
      <c r="D371" s="157"/>
      <c r="E371" s="157"/>
      <c r="F371" s="238"/>
      <c r="G371" s="239"/>
      <c r="H371" s="239"/>
      <c r="I371" s="239"/>
      <c r="J371" s="239"/>
      <c r="K371" s="132"/>
      <c r="L371" s="131"/>
      <c r="M371" s="157"/>
      <c r="N371" s="157"/>
      <c r="O371" s="157"/>
      <c r="P371" s="157"/>
      <c r="Q371" s="157"/>
      <c r="R371" s="157"/>
      <c r="S371" s="157"/>
      <c r="T371" s="157"/>
      <c r="U371" s="238"/>
      <c r="V371" s="239"/>
      <c r="W371" s="239"/>
      <c r="X371" s="239"/>
      <c r="Y371" s="239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238"/>
      <c r="AK371" s="239"/>
      <c r="AL371" s="239"/>
      <c r="AM371" s="239"/>
      <c r="AN371" s="239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238"/>
      <c r="AZ371" s="239"/>
      <c r="BA371" s="239"/>
      <c r="BB371" s="239"/>
      <c r="BC371" s="239"/>
      <c r="BD371" s="157"/>
      <c r="BE371" s="157"/>
      <c r="BF371" s="157"/>
      <c r="BG371" s="157"/>
      <c r="BH371" s="157"/>
      <c r="BI371" s="157"/>
      <c r="BJ371" s="157"/>
    </row>
    <row r="372">
      <c r="A372" s="157"/>
      <c r="B372" s="157"/>
      <c r="C372" s="157"/>
      <c r="D372" s="157"/>
      <c r="E372" s="157"/>
      <c r="F372" s="238"/>
      <c r="G372" s="239"/>
      <c r="H372" s="239"/>
      <c r="I372" s="239"/>
      <c r="J372" s="239"/>
      <c r="K372" s="132"/>
      <c r="L372" s="131"/>
      <c r="M372" s="157"/>
      <c r="N372" s="157"/>
      <c r="O372" s="157"/>
      <c r="P372" s="157"/>
      <c r="Q372" s="157"/>
      <c r="R372" s="157"/>
      <c r="S372" s="157"/>
      <c r="T372" s="157"/>
      <c r="U372" s="238"/>
      <c r="V372" s="239"/>
      <c r="W372" s="239"/>
      <c r="X372" s="239"/>
      <c r="Y372" s="239"/>
      <c r="Z372" s="157"/>
      <c r="AA372" s="157"/>
      <c r="AB372" s="157"/>
      <c r="AC372" s="157"/>
      <c r="AD372" s="157"/>
      <c r="AE372" s="157"/>
      <c r="AF372" s="157"/>
      <c r="AG372" s="157"/>
      <c r="AH372" s="157"/>
      <c r="AI372" s="157"/>
      <c r="AJ372" s="238"/>
      <c r="AK372" s="239"/>
      <c r="AL372" s="239"/>
      <c r="AM372" s="239"/>
      <c r="AN372" s="239"/>
      <c r="AO372" s="157"/>
      <c r="AP372" s="157"/>
      <c r="AQ372" s="157"/>
      <c r="AR372" s="157"/>
      <c r="AS372" s="157"/>
      <c r="AT372" s="157"/>
      <c r="AU372" s="157"/>
      <c r="AV372" s="157"/>
      <c r="AW372" s="157"/>
      <c r="AX372" s="157"/>
      <c r="AY372" s="238"/>
      <c r="AZ372" s="239"/>
      <c r="BA372" s="239"/>
      <c r="BB372" s="239"/>
      <c r="BC372" s="239"/>
      <c r="BD372" s="157"/>
      <c r="BE372" s="157"/>
      <c r="BF372" s="157"/>
      <c r="BG372" s="157"/>
      <c r="BH372" s="157"/>
      <c r="BI372" s="157"/>
      <c r="BJ372" s="157"/>
    </row>
    <row r="373">
      <c r="A373" s="157"/>
      <c r="B373" s="157"/>
      <c r="C373" s="157"/>
      <c r="D373" s="157"/>
      <c r="E373" s="157"/>
      <c r="F373" s="238"/>
      <c r="G373" s="239"/>
      <c r="H373" s="239"/>
      <c r="I373" s="239"/>
      <c r="J373" s="239"/>
      <c r="K373" s="132"/>
      <c r="L373" s="131"/>
      <c r="M373" s="157"/>
      <c r="N373" s="157"/>
      <c r="O373" s="157"/>
      <c r="P373" s="157"/>
      <c r="Q373" s="157"/>
      <c r="R373" s="157"/>
      <c r="S373" s="157"/>
      <c r="T373" s="157"/>
      <c r="U373" s="238"/>
      <c r="V373" s="239"/>
      <c r="W373" s="239"/>
      <c r="X373" s="239"/>
      <c r="Y373" s="239"/>
      <c r="Z373" s="157"/>
      <c r="AA373" s="157"/>
      <c r="AB373" s="157"/>
      <c r="AC373" s="157"/>
      <c r="AD373" s="157"/>
      <c r="AE373" s="157"/>
      <c r="AF373" s="157"/>
      <c r="AG373" s="157"/>
      <c r="AH373" s="157"/>
      <c r="AI373" s="157"/>
      <c r="AJ373" s="238"/>
      <c r="AK373" s="239"/>
      <c r="AL373" s="239"/>
      <c r="AM373" s="239"/>
      <c r="AN373" s="239"/>
      <c r="AO373" s="157"/>
      <c r="AP373" s="157"/>
      <c r="AQ373" s="157"/>
      <c r="AR373" s="157"/>
      <c r="AS373" s="157"/>
      <c r="AT373" s="157"/>
      <c r="AU373" s="157"/>
      <c r="AV373" s="157"/>
      <c r="AW373" s="157"/>
      <c r="AX373" s="157"/>
      <c r="AY373" s="238"/>
      <c r="AZ373" s="239"/>
      <c r="BA373" s="239"/>
      <c r="BB373" s="239"/>
      <c r="BC373" s="239"/>
      <c r="BD373" s="157"/>
      <c r="BE373" s="157"/>
      <c r="BF373" s="157"/>
      <c r="BG373" s="157"/>
      <c r="BH373" s="157"/>
      <c r="BI373" s="157"/>
      <c r="BJ373" s="157"/>
    </row>
    <row r="374">
      <c r="A374" s="157"/>
      <c r="B374" s="157"/>
      <c r="C374" s="157"/>
      <c r="D374" s="157"/>
      <c r="E374" s="157"/>
      <c r="F374" s="238"/>
      <c r="G374" s="239"/>
      <c r="H374" s="239"/>
      <c r="I374" s="239"/>
      <c r="J374" s="239"/>
      <c r="K374" s="132"/>
      <c r="L374" s="131"/>
      <c r="M374" s="157"/>
      <c r="N374" s="157"/>
      <c r="O374" s="157"/>
      <c r="P374" s="157"/>
      <c r="Q374" s="157"/>
      <c r="R374" s="157"/>
      <c r="S374" s="157"/>
      <c r="T374" s="157"/>
      <c r="U374" s="238"/>
      <c r="V374" s="239"/>
      <c r="W374" s="239"/>
      <c r="X374" s="239"/>
      <c r="Y374" s="239"/>
      <c r="Z374" s="157"/>
      <c r="AA374" s="157"/>
      <c r="AB374" s="157"/>
      <c r="AC374" s="157"/>
      <c r="AD374" s="157"/>
      <c r="AE374" s="157"/>
      <c r="AF374" s="157"/>
      <c r="AG374" s="157"/>
      <c r="AH374" s="157"/>
      <c r="AI374" s="157"/>
      <c r="AJ374" s="238"/>
      <c r="AK374" s="239"/>
      <c r="AL374" s="239"/>
      <c r="AM374" s="239"/>
      <c r="AN374" s="239"/>
      <c r="AO374" s="157"/>
      <c r="AP374" s="157"/>
      <c r="AQ374" s="157"/>
      <c r="AR374" s="157"/>
      <c r="AS374" s="157"/>
      <c r="AT374" s="157"/>
      <c r="AU374" s="157"/>
      <c r="AV374" s="157"/>
      <c r="AW374" s="157"/>
      <c r="AX374" s="157"/>
      <c r="AY374" s="238"/>
      <c r="AZ374" s="239"/>
      <c r="BA374" s="239"/>
      <c r="BB374" s="239"/>
      <c r="BC374" s="239"/>
      <c r="BD374" s="157"/>
      <c r="BE374" s="157"/>
      <c r="BF374" s="157"/>
      <c r="BG374" s="157"/>
      <c r="BH374" s="157"/>
      <c r="BI374" s="157"/>
      <c r="BJ374" s="157"/>
    </row>
    <row r="375">
      <c r="A375" s="157"/>
      <c r="B375" s="157"/>
      <c r="C375" s="157"/>
      <c r="D375" s="157"/>
      <c r="E375" s="157"/>
      <c r="F375" s="238"/>
      <c r="G375" s="239"/>
      <c r="H375" s="239"/>
      <c r="I375" s="239"/>
      <c r="J375" s="239"/>
      <c r="K375" s="132"/>
      <c r="L375" s="131"/>
      <c r="M375" s="157"/>
      <c r="N375" s="157"/>
      <c r="O375" s="157"/>
      <c r="P375" s="157"/>
      <c r="Q375" s="157"/>
      <c r="R375" s="157"/>
      <c r="S375" s="157"/>
      <c r="T375" s="157"/>
      <c r="U375" s="238"/>
      <c r="V375" s="239"/>
      <c r="W375" s="239"/>
      <c r="X375" s="239"/>
      <c r="Y375" s="239"/>
      <c r="Z375" s="157"/>
      <c r="AA375" s="157"/>
      <c r="AB375" s="157"/>
      <c r="AC375" s="157"/>
      <c r="AD375" s="157"/>
      <c r="AE375" s="157"/>
      <c r="AF375" s="157"/>
      <c r="AG375" s="157"/>
      <c r="AH375" s="157"/>
      <c r="AI375" s="157"/>
      <c r="AJ375" s="238"/>
      <c r="AK375" s="239"/>
      <c r="AL375" s="239"/>
      <c r="AM375" s="239"/>
      <c r="AN375" s="239"/>
      <c r="AO375" s="157"/>
      <c r="AP375" s="157"/>
      <c r="AQ375" s="157"/>
      <c r="AR375" s="157"/>
      <c r="AS375" s="157"/>
      <c r="AT375" s="157"/>
      <c r="AU375" s="157"/>
      <c r="AV375" s="157"/>
      <c r="AW375" s="157"/>
      <c r="AX375" s="157"/>
      <c r="AY375" s="238"/>
      <c r="AZ375" s="239"/>
      <c r="BA375" s="239"/>
      <c r="BB375" s="239"/>
      <c r="BC375" s="239"/>
      <c r="BD375" s="157"/>
      <c r="BE375" s="157"/>
      <c r="BF375" s="157"/>
      <c r="BG375" s="157"/>
      <c r="BH375" s="157"/>
      <c r="BI375" s="157"/>
      <c r="BJ375" s="157"/>
    </row>
    <row r="376">
      <c r="A376" s="157"/>
      <c r="B376" s="157"/>
      <c r="C376" s="157"/>
      <c r="D376" s="157"/>
      <c r="E376" s="157"/>
      <c r="F376" s="238"/>
      <c r="G376" s="239"/>
      <c r="H376" s="239"/>
      <c r="I376" s="239"/>
      <c r="J376" s="239"/>
      <c r="K376" s="132"/>
      <c r="L376" s="131"/>
      <c r="M376" s="157"/>
      <c r="N376" s="157"/>
      <c r="O376" s="157"/>
      <c r="P376" s="157"/>
      <c r="Q376" s="157"/>
      <c r="R376" s="157"/>
      <c r="S376" s="157"/>
      <c r="T376" s="157"/>
      <c r="U376" s="238"/>
      <c r="V376" s="239"/>
      <c r="W376" s="239"/>
      <c r="X376" s="239"/>
      <c r="Y376" s="239"/>
      <c r="Z376" s="157"/>
      <c r="AA376" s="157"/>
      <c r="AB376" s="157"/>
      <c r="AC376" s="157"/>
      <c r="AD376" s="157"/>
      <c r="AE376" s="157"/>
      <c r="AF376" s="157"/>
      <c r="AG376" s="157"/>
      <c r="AH376" s="157"/>
      <c r="AI376" s="157"/>
      <c r="AJ376" s="238"/>
      <c r="AK376" s="239"/>
      <c r="AL376" s="239"/>
      <c r="AM376" s="239"/>
      <c r="AN376" s="239"/>
      <c r="AO376" s="157"/>
      <c r="AP376" s="157"/>
      <c r="AQ376" s="157"/>
      <c r="AR376" s="157"/>
      <c r="AS376" s="157"/>
      <c r="AT376" s="157"/>
      <c r="AU376" s="157"/>
      <c r="AV376" s="157"/>
      <c r="AW376" s="157"/>
      <c r="AX376" s="157"/>
      <c r="AY376" s="238"/>
      <c r="AZ376" s="239"/>
      <c r="BA376" s="239"/>
      <c r="BB376" s="239"/>
      <c r="BC376" s="239"/>
      <c r="BD376" s="157"/>
      <c r="BE376" s="157"/>
      <c r="BF376" s="157"/>
      <c r="BG376" s="157"/>
      <c r="BH376" s="157"/>
      <c r="BI376" s="157"/>
      <c r="BJ376" s="157"/>
    </row>
    <row r="377">
      <c r="A377" s="157"/>
      <c r="B377" s="157"/>
      <c r="C377" s="157"/>
      <c r="D377" s="157"/>
      <c r="E377" s="157"/>
      <c r="F377" s="238"/>
      <c r="G377" s="239"/>
      <c r="H377" s="239"/>
      <c r="I377" s="239"/>
      <c r="J377" s="239"/>
      <c r="K377" s="132"/>
      <c r="L377" s="131"/>
      <c r="M377" s="157"/>
      <c r="N377" s="157"/>
      <c r="O377" s="157"/>
      <c r="P377" s="157"/>
      <c r="Q377" s="157"/>
      <c r="R377" s="157"/>
      <c r="S377" s="157"/>
      <c r="T377" s="157"/>
      <c r="U377" s="238"/>
      <c r="V377" s="239"/>
      <c r="W377" s="239"/>
      <c r="X377" s="239"/>
      <c r="Y377" s="239"/>
      <c r="Z377" s="157"/>
      <c r="AA377" s="157"/>
      <c r="AB377" s="157"/>
      <c r="AC377" s="157"/>
      <c r="AD377" s="157"/>
      <c r="AE377" s="157"/>
      <c r="AF377" s="157"/>
      <c r="AG377" s="157"/>
      <c r="AH377" s="157"/>
      <c r="AI377" s="157"/>
      <c r="AJ377" s="238"/>
      <c r="AK377" s="239"/>
      <c r="AL377" s="239"/>
      <c r="AM377" s="239"/>
      <c r="AN377" s="239"/>
      <c r="AO377" s="157"/>
      <c r="AP377" s="157"/>
      <c r="AQ377" s="157"/>
      <c r="AR377" s="157"/>
      <c r="AS377" s="157"/>
      <c r="AT377" s="157"/>
      <c r="AU377" s="157"/>
      <c r="AV377" s="157"/>
      <c r="AW377" s="157"/>
      <c r="AX377" s="157"/>
      <c r="AY377" s="238"/>
      <c r="AZ377" s="239"/>
      <c r="BA377" s="239"/>
      <c r="BB377" s="239"/>
      <c r="BC377" s="239"/>
      <c r="BD377" s="157"/>
      <c r="BE377" s="157"/>
      <c r="BF377" s="157"/>
      <c r="BG377" s="157"/>
      <c r="BH377" s="157"/>
      <c r="BI377" s="157"/>
      <c r="BJ377" s="157"/>
    </row>
    <row r="378">
      <c r="A378" s="157"/>
      <c r="B378" s="157"/>
      <c r="C378" s="157"/>
      <c r="D378" s="157"/>
      <c r="E378" s="157"/>
      <c r="F378" s="238"/>
      <c r="G378" s="239"/>
      <c r="H378" s="239"/>
      <c r="I378" s="239"/>
      <c r="J378" s="239"/>
      <c r="K378" s="132"/>
      <c r="L378" s="131"/>
      <c r="M378" s="157"/>
      <c r="N378" s="157"/>
      <c r="O378" s="157"/>
      <c r="P378" s="157"/>
      <c r="Q378" s="157"/>
      <c r="R378" s="157"/>
      <c r="S378" s="157"/>
      <c r="T378" s="157"/>
      <c r="U378" s="238"/>
      <c r="V378" s="239"/>
      <c r="W378" s="239"/>
      <c r="X378" s="239"/>
      <c r="Y378" s="239"/>
      <c r="Z378" s="157"/>
      <c r="AA378" s="157"/>
      <c r="AB378" s="157"/>
      <c r="AC378" s="157"/>
      <c r="AD378" s="157"/>
      <c r="AE378" s="157"/>
      <c r="AF378" s="157"/>
      <c r="AG378" s="157"/>
      <c r="AH378" s="157"/>
      <c r="AI378" s="157"/>
      <c r="AJ378" s="238"/>
      <c r="AK378" s="239"/>
      <c r="AL378" s="239"/>
      <c r="AM378" s="239"/>
      <c r="AN378" s="239"/>
      <c r="AO378" s="157"/>
      <c r="AP378" s="157"/>
      <c r="AQ378" s="157"/>
      <c r="AR378" s="157"/>
      <c r="AS378" s="157"/>
      <c r="AT378" s="157"/>
      <c r="AU378" s="157"/>
      <c r="AV378" s="157"/>
      <c r="AW378" s="157"/>
      <c r="AX378" s="157"/>
      <c r="AY378" s="238"/>
      <c r="AZ378" s="239"/>
      <c r="BA378" s="239"/>
      <c r="BB378" s="239"/>
      <c r="BC378" s="239"/>
      <c r="BD378" s="157"/>
      <c r="BE378" s="157"/>
      <c r="BF378" s="157"/>
      <c r="BG378" s="157"/>
      <c r="BH378" s="157"/>
      <c r="BI378" s="157"/>
      <c r="BJ378" s="157"/>
    </row>
    <row r="379">
      <c r="A379" s="157"/>
      <c r="B379" s="157"/>
      <c r="C379" s="157"/>
      <c r="D379" s="157"/>
      <c r="E379" s="157"/>
      <c r="F379" s="238"/>
      <c r="G379" s="239"/>
      <c r="H379" s="239"/>
      <c r="I379" s="239"/>
      <c r="J379" s="239"/>
      <c r="K379" s="132"/>
      <c r="L379" s="131"/>
      <c r="M379" s="157"/>
      <c r="N379" s="157"/>
      <c r="O379" s="157"/>
      <c r="P379" s="157"/>
      <c r="Q379" s="157"/>
      <c r="R379" s="157"/>
      <c r="S379" s="157"/>
      <c r="T379" s="157"/>
      <c r="U379" s="238"/>
      <c r="V379" s="239"/>
      <c r="W379" s="239"/>
      <c r="X379" s="239"/>
      <c r="Y379" s="239"/>
      <c r="Z379" s="157"/>
      <c r="AA379" s="157"/>
      <c r="AB379" s="157"/>
      <c r="AC379" s="157"/>
      <c r="AD379" s="157"/>
      <c r="AE379" s="157"/>
      <c r="AF379" s="157"/>
      <c r="AG379" s="157"/>
      <c r="AH379" s="157"/>
      <c r="AI379" s="157"/>
      <c r="AJ379" s="238"/>
      <c r="AK379" s="239"/>
      <c r="AL379" s="239"/>
      <c r="AM379" s="239"/>
      <c r="AN379" s="239"/>
      <c r="AO379" s="157"/>
      <c r="AP379" s="157"/>
      <c r="AQ379" s="157"/>
      <c r="AR379" s="157"/>
      <c r="AS379" s="157"/>
      <c r="AT379" s="157"/>
      <c r="AU379" s="157"/>
      <c r="AV379" s="157"/>
      <c r="AW379" s="157"/>
      <c r="AX379" s="157"/>
      <c r="AY379" s="238"/>
      <c r="AZ379" s="239"/>
      <c r="BA379" s="239"/>
      <c r="BB379" s="239"/>
      <c r="BC379" s="239"/>
      <c r="BD379" s="157"/>
      <c r="BE379" s="157"/>
      <c r="BF379" s="157"/>
      <c r="BG379" s="157"/>
      <c r="BH379" s="157"/>
      <c r="BI379" s="157"/>
      <c r="BJ379" s="157"/>
    </row>
    <row r="380">
      <c r="A380" s="157"/>
      <c r="B380" s="157"/>
      <c r="C380" s="157"/>
      <c r="D380" s="157"/>
      <c r="E380" s="157"/>
      <c r="F380" s="238"/>
      <c r="G380" s="239"/>
      <c r="H380" s="239"/>
      <c r="I380" s="239"/>
      <c r="J380" s="239"/>
      <c r="K380" s="132"/>
      <c r="L380" s="131"/>
      <c r="M380" s="157"/>
      <c r="N380" s="157"/>
      <c r="O380" s="157"/>
      <c r="P380" s="157"/>
      <c r="Q380" s="157"/>
      <c r="R380" s="157"/>
      <c r="S380" s="157"/>
      <c r="T380" s="157"/>
      <c r="U380" s="238"/>
      <c r="V380" s="239"/>
      <c r="W380" s="239"/>
      <c r="X380" s="239"/>
      <c r="Y380" s="239"/>
      <c r="Z380" s="157"/>
      <c r="AA380" s="157"/>
      <c r="AB380" s="157"/>
      <c r="AC380" s="157"/>
      <c r="AD380" s="157"/>
      <c r="AE380" s="157"/>
      <c r="AF380" s="157"/>
      <c r="AG380" s="157"/>
      <c r="AH380" s="157"/>
      <c r="AI380" s="157"/>
      <c r="AJ380" s="238"/>
      <c r="AK380" s="239"/>
      <c r="AL380" s="239"/>
      <c r="AM380" s="239"/>
      <c r="AN380" s="239"/>
      <c r="AO380" s="157"/>
      <c r="AP380" s="157"/>
      <c r="AQ380" s="157"/>
      <c r="AR380" s="157"/>
      <c r="AS380" s="157"/>
      <c r="AT380" s="157"/>
      <c r="AU380" s="157"/>
      <c r="AV380" s="157"/>
      <c r="AW380" s="157"/>
      <c r="AX380" s="157"/>
      <c r="AY380" s="238"/>
      <c r="AZ380" s="239"/>
      <c r="BA380" s="239"/>
      <c r="BB380" s="239"/>
      <c r="BC380" s="239"/>
      <c r="BD380" s="157"/>
      <c r="BE380" s="157"/>
      <c r="BF380" s="157"/>
      <c r="BG380" s="157"/>
      <c r="BH380" s="157"/>
      <c r="BI380" s="157"/>
      <c r="BJ380" s="157"/>
    </row>
    <row r="381">
      <c r="A381" s="157"/>
      <c r="B381" s="157"/>
      <c r="C381" s="157"/>
      <c r="D381" s="157"/>
      <c r="E381" s="157"/>
      <c r="F381" s="238"/>
      <c r="G381" s="239"/>
      <c r="H381" s="239"/>
      <c r="I381" s="239"/>
      <c r="J381" s="239"/>
      <c r="K381" s="132"/>
      <c r="L381" s="131"/>
      <c r="M381" s="157"/>
      <c r="N381" s="157"/>
      <c r="O381" s="157"/>
      <c r="P381" s="157"/>
      <c r="Q381" s="157"/>
      <c r="R381" s="157"/>
      <c r="S381" s="157"/>
      <c r="T381" s="157"/>
      <c r="U381" s="238"/>
      <c r="V381" s="239"/>
      <c r="W381" s="239"/>
      <c r="X381" s="239"/>
      <c r="Y381" s="239"/>
      <c r="Z381" s="157"/>
      <c r="AA381" s="157"/>
      <c r="AB381" s="157"/>
      <c r="AC381" s="157"/>
      <c r="AD381" s="157"/>
      <c r="AE381" s="157"/>
      <c r="AF381" s="157"/>
      <c r="AG381" s="157"/>
      <c r="AH381" s="157"/>
      <c r="AI381" s="157"/>
      <c r="AJ381" s="238"/>
      <c r="AK381" s="239"/>
      <c r="AL381" s="239"/>
      <c r="AM381" s="239"/>
      <c r="AN381" s="239"/>
      <c r="AO381" s="157"/>
      <c r="AP381" s="157"/>
      <c r="AQ381" s="157"/>
      <c r="AR381" s="157"/>
      <c r="AS381" s="157"/>
      <c r="AT381" s="157"/>
      <c r="AU381" s="157"/>
      <c r="AV381" s="157"/>
      <c r="AW381" s="157"/>
      <c r="AX381" s="157"/>
      <c r="AY381" s="238"/>
      <c r="AZ381" s="239"/>
      <c r="BA381" s="239"/>
      <c r="BB381" s="239"/>
      <c r="BC381" s="239"/>
      <c r="BD381" s="157"/>
      <c r="BE381" s="157"/>
      <c r="BF381" s="157"/>
      <c r="BG381" s="157"/>
      <c r="BH381" s="157"/>
      <c r="BI381" s="157"/>
      <c r="BJ381" s="157"/>
    </row>
    <row r="382">
      <c r="A382" s="157"/>
      <c r="B382" s="157"/>
      <c r="C382" s="157"/>
      <c r="D382" s="157"/>
      <c r="E382" s="157"/>
      <c r="F382" s="238"/>
      <c r="G382" s="239"/>
      <c r="H382" s="239"/>
      <c r="I382" s="239"/>
      <c r="J382" s="239"/>
      <c r="K382" s="132"/>
      <c r="L382" s="131"/>
      <c r="M382" s="157"/>
      <c r="N382" s="157"/>
      <c r="O382" s="157"/>
      <c r="P382" s="157"/>
      <c r="Q382" s="157"/>
      <c r="R382" s="157"/>
      <c r="S382" s="157"/>
      <c r="T382" s="157"/>
      <c r="U382" s="238"/>
      <c r="V382" s="239"/>
      <c r="W382" s="239"/>
      <c r="X382" s="239"/>
      <c r="Y382" s="239"/>
      <c r="Z382" s="157"/>
      <c r="AA382" s="157"/>
      <c r="AB382" s="157"/>
      <c r="AC382" s="157"/>
      <c r="AD382" s="157"/>
      <c r="AE382" s="157"/>
      <c r="AF382" s="157"/>
      <c r="AG382" s="157"/>
      <c r="AH382" s="157"/>
      <c r="AI382" s="157"/>
      <c r="AJ382" s="238"/>
      <c r="AK382" s="239"/>
      <c r="AL382" s="239"/>
      <c r="AM382" s="239"/>
      <c r="AN382" s="239"/>
      <c r="AO382" s="157"/>
      <c r="AP382" s="157"/>
      <c r="AQ382" s="157"/>
      <c r="AR382" s="157"/>
      <c r="AS382" s="157"/>
      <c r="AT382" s="157"/>
      <c r="AU382" s="157"/>
      <c r="AV382" s="157"/>
      <c r="AW382" s="157"/>
      <c r="AX382" s="157"/>
      <c r="AY382" s="238"/>
      <c r="AZ382" s="239"/>
      <c r="BA382" s="239"/>
      <c r="BB382" s="239"/>
      <c r="BC382" s="239"/>
      <c r="BD382" s="157"/>
      <c r="BE382" s="157"/>
      <c r="BF382" s="157"/>
      <c r="BG382" s="157"/>
      <c r="BH382" s="157"/>
      <c r="BI382" s="157"/>
      <c r="BJ382" s="157"/>
    </row>
    <row r="383">
      <c r="A383" s="157"/>
      <c r="B383" s="157"/>
      <c r="C383" s="157"/>
      <c r="D383" s="157"/>
      <c r="E383" s="157"/>
      <c r="F383" s="238"/>
      <c r="G383" s="239"/>
      <c r="H383" s="239"/>
      <c r="I383" s="239"/>
      <c r="J383" s="239"/>
      <c r="K383" s="132"/>
      <c r="L383" s="131"/>
      <c r="M383" s="157"/>
      <c r="N383" s="157"/>
      <c r="O383" s="157"/>
      <c r="P383" s="157"/>
      <c r="Q383" s="157"/>
      <c r="R383" s="157"/>
      <c r="S383" s="157"/>
      <c r="T383" s="157"/>
      <c r="U383" s="238"/>
      <c r="V383" s="239"/>
      <c r="W383" s="239"/>
      <c r="X383" s="239"/>
      <c r="Y383" s="239"/>
      <c r="Z383" s="157"/>
      <c r="AA383" s="157"/>
      <c r="AB383" s="157"/>
      <c r="AC383" s="157"/>
      <c r="AD383" s="157"/>
      <c r="AE383" s="157"/>
      <c r="AF383" s="157"/>
      <c r="AG383" s="157"/>
      <c r="AH383" s="157"/>
      <c r="AI383" s="157"/>
      <c r="AJ383" s="238"/>
      <c r="AK383" s="239"/>
      <c r="AL383" s="239"/>
      <c r="AM383" s="239"/>
      <c r="AN383" s="239"/>
      <c r="AO383" s="157"/>
      <c r="AP383" s="157"/>
      <c r="AQ383" s="157"/>
      <c r="AR383" s="157"/>
      <c r="AS383" s="157"/>
      <c r="AT383" s="157"/>
      <c r="AU383" s="157"/>
      <c r="AV383" s="157"/>
      <c r="AW383" s="157"/>
      <c r="AX383" s="157"/>
      <c r="AY383" s="238"/>
      <c r="AZ383" s="239"/>
      <c r="BA383" s="239"/>
      <c r="BB383" s="239"/>
      <c r="BC383" s="239"/>
      <c r="BD383" s="157"/>
      <c r="BE383" s="157"/>
      <c r="BF383" s="157"/>
      <c r="BG383" s="157"/>
      <c r="BH383" s="157"/>
      <c r="BI383" s="157"/>
      <c r="BJ383" s="157"/>
    </row>
    <row r="384">
      <c r="A384" s="157"/>
      <c r="B384" s="157"/>
      <c r="C384" s="157"/>
      <c r="D384" s="157"/>
      <c r="E384" s="157"/>
      <c r="F384" s="238"/>
      <c r="G384" s="239"/>
      <c r="H384" s="239"/>
      <c r="I384" s="239"/>
      <c r="J384" s="239"/>
      <c r="K384" s="132"/>
      <c r="L384" s="131"/>
      <c r="M384" s="157"/>
      <c r="N384" s="157"/>
      <c r="O384" s="157"/>
      <c r="P384" s="157"/>
      <c r="Q384" s="157"/>
      <c r="R384" s="157"/>
      <c r="S384" s="157"/>
      <c r="T384" s="157"/>
      <c r="U384" s="238"/>
      <c r="V384" s="239"/>
      <c r="W384" s="239"/>
      <c r="X384" s="239"/>
      <c r="Y384" s="239"/>
      <c r="Z384" s="157"/>
      <c r="AA384" s="157"/>
      <c r="AB384" s="157"/>
      <c r="AC384" s="157"/>
      <c r="AD384" s="157"/>
      <c r="AE384" s="157"/>
      <c r="AF384" s="157"/>
      <c r="AG384" s="157"/>
      <c r="AH384" s="157"/>
      <c r="AI384" s="157"/>
      <c r="AJ384" s="238"/>
      <c r="AK384" s="239"/>
      <c r="AL384" s="239"/>
      <c r="AM384" s="239"/>
      <c r="AN384" s="239"/>
      <c r="AO384" s="157"/>
      <c r="AP384" s="157"/>
      <c r="AQ384" s="157"/>
      <c r="AR384" s="157"/>
      <c r="AS384" s="157"/>
      <c r="AT384" s="157"/>
      <c r="AU384" s="157"/>
      <c r="AV384" s="157"/>
      <c r="AW384" s="157"/>
      <c r="AX384" s="157"/>
      <c r="AY384" s="238"/>
      <c r="AZ384" s="239"/>
      <c r="BA384" s="239"/>
      <c r="BB384" s="239"/>
      <c r="BC384" s="239"/>
      <c r="BD384" s="157"/>
      <c r="BE384" s="157"/>
      <c r="BF384" s="157"/>
      <c r="BG384" s="157"/>
      <c r="BH384" s="157"/>
      <c r="BI384" s="157"/>
      <c r="BJ384" s="157"/>
    </row>
    <row r="385">
      <c r="A385" s="157"/>
      <c r="B385" s="157"/>
      <c r="C385" s="157"/>
      <c r="D385" s="157"/>
      <c r="E385" s="157"/>
      <c r="F385" s="238"/>
      <c r="G385" s="239"/>
      <c r="H385" s="239"/>
      <c r="I385" s="239"/>
      <c r="J385" s="239"/>
      <c r="K385" s="132"/>
      <c r="L385" s="131"/>
      <c r="M385" s="157"/>
      <c r="N385" s="157"/>
      <c r="O385" s="157"/>
      <c r="P385" s="157"/>
      <c r="Q385" s="157"/>
      <c r="R385" s="157"/>
      <c r="S385" s="157"/>
      <c r="T385" s="157"/>
      <c r="U385" s="238"/>
      <c r="V385" s="239"/>
      <c r="W385" s="239"/>
      <c r="X385" s="239"/>
      <c r="Y385" s="239"/>
      <c r="Z385" s="157"/>
      <c r="AA385" s="157"/>
      <c r="AB385" s="157"/>
      <c r="AC385" s="157"/>
      <c r="AD385" s="157"/>
      <c r="AE385" s="157"/>
      <c r="AF385" s="157"/>
      <c r="AG385" s="157"/>
      <c r="AH385" s="157"/>
      <c r="AI385" s="157"/>
      <c r="AJ385" s="238"/>
      <c r="AK385" s="239"/>
      <c r="AL385" s="239"/>
      <c r="AM385" s="239"/>
      <c r="AN385" s="239"/>
      <c r="AO385" s="157"/>
      <c r="AP385" s="157"/>
      <c r="AQ385" s="157"/>
      <c r="AR385" s="157"/>
      <c r="AS385" s="157"/>
      <c r="AT385" s="157"/>
      <c r="AU385" s="157"/>
      <c r="AV385" s="157"/>
      <c r="AW385" s="157"/>
      <c r="AX385" s="157"/>
      <c r="AY385" s="238"/>
      <c r="AZ385" s="239"/>
      <c r="BA385" s="239"/>
      <c r="BB385" s="239"/>
      <c r="BC385" s="239"/>
      <c r="BD385" s="157"/>
      <c r="BE385" s="157"/>
      <c r="BF385" s="157"/>
      <c r="BG385" s="157"/>
      <c r="BH385" s="157"/>
      <c r="BI385" s="157"/>
      <c r="BJ385" s="157"/>
    </row>
    <row r="386">
      <c r="A386" s="157"/>
      <c r="B386" s="157"/>
      <c r="C386" s="157"/>
      <c r="D386" s="157"/>
      <c r="E386" s="157"/>
      <c r="F386" s="238"/>
      <c r="G386" s="239"/>
      <c r="H386" s="239"/>
      <c r="I386" s="239"/>
      <c r="J386" s="239"/>
      <c r="K386" s="132"/>
      <c r="L386" s="131"/>
      <c r="M386" s="157"/>
      <c r="N386" s="157"/>
      <c r="O386" s="157"/>
      <c r="P386" s="157"/>
      <c r="Q386" s="157"/>
      <c r="R386" s="157"/>
      <c r="S386" s="157"/>
      <c r="T386" s="157"/>
      <c r="U386" s="238"/>
      <c r="V386" s="239"/>
      <c r="W386" s="239"/>
      <c r="X386" s="239"/>
      <c r="Y386" s="239"/>
      <c r="Z386" s="157"/>
      <c r="AA386" s="157"/>
      <c r="AB386" s="157"/>
      <c r="AC386" s="157"/>
      <c r="AD386" s="157"/>
      <c r="AE386" s="157"/>
      <c r="AF386" s="157"/>
      <c r="AG386" s="157"/>
      <c r="AH386" s="157"/>
      <c r="AI386" s="157"/>
      <c r="AJ386" s="238"/>
      <c r="AK386" s="239"/>
      <c r="AL386" s="239"/>
      <c r="AM386" s="239"/>
      <c r="AN386" s="239"/>
      <c r="AO386" s="157"/>
      <c r="AP386" s="157"/>
      <c r="AQ386" s="157"/>
      <c r="AR386" s="157"/>
      <c r="AS386" s="157"/>
      <c r="AT386" s="157"/>
      <c r="AU386" s="157"/>
      <c r="AV386" s="157"/>
      <c r="AW386" s="157"/>
      <c r="AX386" s="157"/>
      <c r="AY386" s="238"/>
      <c r="AZ386" s="239"/>
      <c r="BA386" s="239"/>
      <c r="BB386" s="239"/>
      <c r="BC386" s="239"/>
      <c r="BD386" s="157"/>
      <c r="BE386" s="157"/>
      <c r="BF386" s="157"/>
      <c r="BG386" s="157"/>
      <c r="BH386" s="157"/>
      <c r="BI386" s="157"/>
      <c r="BJ386" s="157"/>
    </row>
    <row r="387">
      <c r="A387" s="157"/>
      <c r="B387" s="157"/>
      <c r="C387" s="157"/>
      <c r="D387" s="157"/>
      <c r="E387" s="157"/>
      <c r="F387" s="238"/>
      <c r="G387" s="239"/>
      <c r="H387" s="239"/>
      <c r="I387" s="239"/>
      <c r="J387" s="239"/>
      <c r="K387" s="132"/>
      <c r="L387" s="131"/>
      <c r="M387" s="157"/>
      <c r="N387" s="157"/>
      <c r="O387" s="157"/>
      <c r="P387" s="157"/>
      <c r="Q387" s="157"/>
      <c r="R387" s="157"/>
      <c r="S387" s="157"/>
      <c r="T387" s="157"/>
      <c r="U387" s="238"/>
      <c r="V387" s="239"/>
      <c r="W387" s="239"/>
      <c r="X387" s="239"/>
      <c r="Y387" s="239"/>
      <c r="Z387" s="157"/>
      <c r="AA387" s="157"/>
      <c r="AB387" s="157"/>
      <c r="AC387" s="157"/>
      <c r="AD387" s="157"/>
      <c r="AE387" s="157"/>
      <c r="AF387" s="157"/>
      <c r="AG387" s="157"/>
      <c r="AH387" s="157"/>
      <c r="AI387" s="157"/>
      <c r="AJ387" s="238"/>
      <c r="AK387" s="239"/>
      <c r="AL387" s="239"/>
      <c r="AM387" s="239"/>
      <c r="AN387" s="239"/>
      <c r="AO387" s="157"/>
      <c r="AP387" s="157"/>
      <c r="AQ387" s="157"/>
      <c r="AR387" s="157"/>
      <c r="AS387" s="157"/>
      <c r="AT387" s="157"/>
      <c r="AU387" s="157"/>
      <c r="AV387" s="157"/>
      <c r="AW387" s="157"/>
      <c r="AX387" s="157"/>
      <c r="AY387" s="238"/>
      <c r="AZ387" s="239"/>
      <c r="BA387" s="239"/>
      <c r="BB387" s="239"/>
      <c r="BC387" s="239"/>
      <c r="BD387" s="157"/>
      <c r="BE387" s="157"/>
      <c r="BF387" s="157"/>
      <c r="BG387" s="157"/>
      <c r="BH387" s="157"/>
      <c r="BI387" s="157"/>
      <c r="BJ387" s="157"/>
    </row>
    <row r="388">
      <c r="A388" s="157"/>
      <c r="B388" s="157"/>
      <c r="C388" s="157"/>
      <c r="D388" s="157"/>
      <c r="E388" s="157"/>
      <c r="F388" s="238"/>
      <c r="G388" s="239"/>
      <c r="H388" s="239"/>
      <c r="I388" s="239"/>
      <c r="J388" s="239"/>
      <c r="K388" s="132"/>
      <c r="L388" s="131"/>
      <c r="M388" s="157"/>
      <c r="N388" s="157"/>
      <c r="O388" s="157"/>
      <c r="P388" s="157"/>
      <c r="Q388" s="157"/>
      <c r="R388" s="157"/>
      <c r="S388" s="157"/>
      <c r="T388" s="157"/>
      <c r="U388" s="238"/>
      <c r="V388" s="239"/>
      <c r="W388" s="239"/>
      <c r="X388" s="239"/>
      <c r="Y388" s="239"/>
      <c r="Z388" s="157"/>
      <c r="AA388" s="157"/>
      <c r="AB388" s="157"/>
      <c r="AC388" s="157"/>
      <c r="AD388" s="157"/>
      <c r="AE388" s="157"/>
      <c r="AF388" s="157"/>
      <c r="AG388" s="157"/>
      <c r="AH388" s="157"/>
      <c r="AI388" s="157"/>
      <c r="AJ388" s="238"/>
      <c r="AK388" s="239"/>
      <c r="AL388" s="239"/>
      <c r="AM388" s="239"/>
      <c r="AN388" s="239"/>
      <c r="AO388" s="157"/>
      <c r="AP388" s="157"/>
      <c r="AQ388" s="157"/>
      <c r="AR388" s="157"/>
      <c r="AS388" s="157"/>
      <c r="AT388" s="157"/>
      <c r="AU388" s="157"/>
      <c r="AV388" s="157"/>
      <c r="AW388" s="157"/>
      <c r="AX388" s="157"/>
      <c r="AY388" s="238"/>
      <c r="AZ388" s="239"/>
      <c r="BA388" s="239"/>
      <c r="BB388" s="239"/>
      <c r="BC388" s="239"/>
      <c r="BD388" s="157"/>
      <c r="BE388" s="157"/>
      <c r="BF388" s="157"/>
      <c r="BG388" s="157"/>
      <c r="BH388" s="157"/>
      <c r="BI388" s="157"/>
      <c r="BJ388" s="157"/>
    </row>
    <row r="389">
      <c r="A389" s="157"/>
      <c r="B389" s="157"/>
      <c r="C389" s="157"/>
      <c r="D389" s="157"/>
      <c r="E389" s="157"/>
      <c r="F389" s="238"/>
      <c r="G389" s="239"/>
      <c r="H389" s="239"/>
      <c r="I389" s="239"/>
      <c r="J389" s="239"/>
      <c r="K389" s="132"/>
      <c r="L389" s="131"/>
      <c r="M389" s="157"/>
      <c r="N389" s="157"/>
      <c r="O389" s="157"/>
      <c r="P389" s="157"/>
      <c r="Q389" s="157"/>
      <c r="R389" s="157"/>
      <c r="S389" s="157"/>
      <c r="T389" s="157"/>
      <c r="U389" s="238"/>
      <c r="V389" s="239"/>
      <c r="W389" s="239"/>
      <c r="X389" s="239"/>
      <c r="Y389" s="239"/>
      <c r="Z389" s="157"/>
      <c r="AA389" s="157"/>
      <c r="AB389" s="157"/>
      <c r="AC389" s="157"/>
      <c r="AD389" s="157"/>
      <c r="AE389" s="157"/>
      <c r="AF389" s="157"/>
      <c r="AG389" s="157"/>
      <c r="AH389" s="157"/>
      <c r="AI389" s="157"/>
      <c r="AJ389" s="238"/>
      <c r="AK389" s="239"/>
      <c r="AL389" s="239"/>
      <c r="AM389" s="239"/>
      <c r="AN389" s="239"/>
      <c r="AO389" s="157"/>
      <c r="AP389" s="157"/>
      <c r="AQ389" s="157"/>
      <c r="AR389" s="157"/>
      <c r="AS389" s="157"/>
      <c r="AT389" s="157"/>
      <c r="AU389" s="157"/>
      <c r="AV389" s="157"/>
      <c r="AW389" s="157"/>
      <c r="AX389" s="157"/>
      <c r="AY389" s="238"/>
      <c r="AZ389" s="239"/>
      <c r="BA389" s="239"/>
      <c r="BB389" s="239"/>
      <c r="BC389" s="239"/>
      <c r="BD389" s="157"/>
      <c r="BE389" s="157"/>
      <c r="BF389" s="157"/>
      <c r="BG389" s="157"/>
      <c r="BH389" s="157"/>
      <c r="BI389" s="157"/>
      <c r="BJ389" s="157"/>
    </row>
    <row r="390">
      <c r="A390" s="157"/>
      <c r="B390" s="157"/>
      <c r="C390" s="157"/>
      <c r="D390" s="157"/>
      <c r="E390" s="157"/>
      <c r="F390" s="238"/>
      <c r="G390" s="239"/>
      <c r="H390" s="239"/>
      <c r="I390" s="239"/>
      <c r="J390" s="239"/>
      <c r="K390" s="132"/>
      <c r="L390" s="131"/>
      <c r="M390" s="157"/>
      <c r="N390" s="157"/>
      <c r="O390" s="157"/>
      <c r="P390" s="157"/>
      <c r="Q390" s="157"/>
      <c r="R390" s="157"/>
      <c r="S390" s="157"/>
      <c r="T390" s="157"/>
      <c r="U390" s="238"/>
      <c r="V390" s="239"/>
      <c r="W390" s="239"/>
      <c r="X390" s="239"/>
      <c r="Y390" s="239"/>
      <c r="Z390" s="157"/>
      <c r="AA390" s="157"/>
      <c r="AB390" s="157"/>
      <c r="AC390" s="157"/>
      <c r="AD390" s="157"/>
      <c r="AE390" s="157"/>
      <c r="AF390" s="157"/>
      <c r="AG390" s="157"/>
      <c r="AH390" s="157"/>
      <c r="AI390" s="157"/>
      <c r="AJ390" s="238"/>
      <c r="AK390" s="239"/>
      <c r="AL390" s="239"/>
      <c r="AM390" s="239"/>
      <c r="AN390" s="239"/>
      <c r="AO390" s="157"/>
      <c r="AP390" s="157"/>
      <c r="AQ390" s="157"/>
      <c r="AR390" s="157"/>
      <c r="AS390" s="157"/>
      <c r="AT390" s="157"/>
      <c r="AU390" s="157"/>
      <c r="AV390" s="157"/>
      <c r="AW390" s="157"/>
      <c r="AX390" s="157"/>
      <c r="AY390" s="238"/>
      <c r="AZ390" s="239"/>
      <c r="BA390" s="239"/>
      <c r="BB390" s="239"/>
      <c r="BC390" s="239"/>
      <c r="BD390" s="157"/>
      <c r="BE390" s="157"/>
      <c r="BF390" s="157"/>
      <c r="BG390" s="157"/>
      <c r="BH390" s="157"/>
      <c r="BI390" s="157"/>
      <c r="BJ390" s="157"/>
    </row>
    <row r="391">
      <c r="A391" s="157"/>
      <c r="B391" s="157"/>
      <c r="C391" s="157"/>
      <c r="D391" s="157"/>
      <c r="E391" s="157"/>
      <c r="F391" s="238"/>
      <c r="G391" s="239"/>
      <c r="H391" s="239"/>
      <c r="I391" s="239"/>
      <c r="J391" s="239"/>
      <c r="K391" s="132"/>
      <c r="L391" s="131"/>
      <c r="M391" s="157"/>
      <c r="N391" s="157"/>
      <c r="O391" s="157"/>
      <c r="P391" s="157"/>
      <c r="Q391" s="157"/>
      <c r="R391" s="157"/>
      <c r="S391" s="157"/>
      <c r="T391" s="157"/>
      <c r="U391" s="238"/>
      <c r="V391" s="239"/>
      <c r="W391" s="239"/>
      <c r="X391" s="239"/>
      <c r="Y391" s="239"/>
      <c r="Z391" s="157"/>
      <c r="AA391" s="157"/>
      <c r="AB391" s="157"/>
      <c r="AC391" s="157"/>
      <c r="AD391" s="157"/>
      <c r="AE391" s="157"/>
      <c r="AF391" s="157"/>
      <c r="AG391" s="157"/>
      <c r="AH391" s="157"/>
      <c r="AI391" s="157"/>
      <c r="AJ391" s="238"/>
      <c r="AK391" s="239"/>
      <c r="AL391" s="239"/>
      <c r="AM391" s="239"/>
      <c r="AN391" s="239"/>
      <c r="AO391" s="157"/>
      <c r="AP391" s="157"/>
      <c r="AQ391" s="157"/>
      <c r="AR391" s="157"/>
      <c r="AS391" s="157"/>
      <c r="AT391" s="157"/>
      <c r="AU391" s="157"/>
      <c r="AV391" s="157"/>
      <c r="AW391" s="157"/>
      <c r="AX391" s="157"/>
      <c r="AY391" s="238"/>
      <c r="AZ391" s="239"/>
      <c r="BA391" s="239"/>
      <c r="BB391" s="239"/>
      <c r="BC391" s="239"/>
      <c r="BD391" s="157"/>
      <c r="BE391" s="157"/>
      <c r="BF391" s="157"/>
      <c r="BG391" s="157"/>
      <c r="BH391" s="157"/>
      <c r="BI391" s="157"/>
      <c r="BJ391" s="157"/>
    </row>
    <row r="392">
      <c r="A392" s="157"/>
      <c r="B392" s="157"/>
      <c r="C392" s="157"/>
      <c r="D392" s="157"/>
      <c r="E392" s="157"/>
      <c r="F392" s="238"/>
      <c r="G392" s="239"/>
      <c r="H392" s="239"/>
      <c r="I392" s="239"/>
      <c r="J392" s="239"/>
      <c r="K392" s="132"/>
      <c r="L392" s="131"/>
      <c r="M392" s="157"/>
      <c r="N392" s="157"/>
      <c r="O392" s="157"/>
      <c r="P392" s="157"/>
      <c r="Q392" s="157"/>
      <c r="R392" s="157"/>
      <c r="S392" s="157"/>
      <c r="T392" s="157"/>
      <c r="U392" s="238"/>
      <c r="V392" s="239"/>
      <c r="W392" s="239"/>
      <c r="X392" s="239"/>
      <c r="Y392" s="239"/>
      <c r="Z392" s="157"/>
      <c r="AA392" s="157"/>
      <c r="AB392" s="157"/>
      <c r="AC392" s="157"/>
      <c r="AD392" s="157"/>
      <c r="AE392" s="157"/>
      <c r="AF392" s="157"/>
      <c r="AG392" s="157"/>
      <c r="AH392" s="157"/>
      <c r="AI392" s="157"/>
      <c r="AJ392" s="238"/>
      <c r="AK392" s="239"/>
      <c r="AL392" s="239"/>
      <c r="AM392" s="239"/>
      <c r="AN392" s="239"/>
      <c r="AO392" s="157"/>
      <c r="AP392" s="157"/>
      <c r="AQ392" s="157"/>
      <c r="AR392" s="157"/>
      <c r="AS392" s="157"/>
      <c r="AT392" s="157"/>
      <c r="AU392" s="157"/>
      <c r="AV392" s="157"/>
      <c r="AW392" s="157"/>
      <c r="AX392" s="157"/>
      <c r="AY392" s="238"/>
      <c r="AZ392" s="239"/>
      <c r="BA392" s="239"/>
      <c r="BB392" s="239"/>
      <c r="BC392" s="239"/>
      <c r="BD392" s="157"/>
      <c r="BE392" s="157"/>
      <c r="BF392" s="157"/>
      <c r="BG392" s="157"/>
      <c r="BH392" s="157"/>
      <c r="BI392" s="157"/>
      <c r="BJ392" s="157"/>
    </row>
    <row r="393">
      <c r="A393" s="157"/>
      <c r="B393" s="157"/>
      <c r="C393" s="157"/>
      <c r="D393" s="157"/>
      <c r="E393" s="157"/>
      <c r="F393" s="238"/>
      <c r="G393" s="239"/>
      <c r="H393" s="239"/>
      <c r="I393" s="239"/>
      <c r="J393" s="239"/>
      <c r="K393" s="132"/>
      <c r="L393" s="131"/>
      <c r="M393" s="157"/>
      <c r="N393" s="157"/>
      <c r="O393" s="157"/>
      <c r="P393" s="157"/>
      <c r="Q393" s="157"/>
      <c r="R393" s="157"/>
      <c r="S393" s="157"/>
      <c r="T393" s="157"/>
      <c r="U393" s="238"/>
      <c r="V393" s="239"/>
      <c r="W393" s="239"/>
      <c r="X393" s="239"/>
      <c r="Y393" s="239"/>
      <c r="Z393" s="157"/>
      <c r="AA393" s="157"/>
      <c r="AB393" s="157"/>
      <c r="AC393" s="157"/>
      <c r="AD393" s="157"/>
      <c r="AE393" s="157"/>
      <c r="AF393" s="157"/>
      <c r="AG393" s="157"/>
      <c r="AH393" s="157"/>
      <c r="AI393" s="157"/>
      <c r="AJ393" s="238"/>
      <c r="AK393" s="239"/>
      <c r="AL393" s="239"/>
      <c r="AM393" s="239"/>
      <c r="AN393" s="239"/>
      <c r="AO393" s="157"/>
      <c r="AP393" s="157"/>
      <c r="AQ393" s="157"/>
      <c r="AR393" s="157"/>
      <c r="AS393" s="157"/>
      <c r="AT393" s="157"/>
      <c r="AU393" s="157"/>
      <c r="AV393" s="157"/>
      <c r="AW393" s="157"/>
      <c r="AX393" s="157"/>
      <c r="AY393" s="238"/>
      <c r="AZ393" s="239"/>
      <c r="BA393" s="239"/>
      <c r="BB393" s="239"/>
      <c r="BC393" s="239"/>
      <c r="BD393" s="157"/>
      <c r="BE393" s="157"/>
      <c r="BF393" s="157"/>
      <c r="BG393" s="157"/>
      <c r="BH393" s="157"/>
      <c r="BI393" s="157"/>
      <c r="BJ393" s="157"/>
    </row>
    <row r="394">
      <c r="A394" s="157"/>
      <c r="B394" s="157"/>
      <c r="C394" s="157"/>
      <c r="D394" s="157"/>
      <c r="E394" s="157"/>
      <c r="F394" s="238"/>
      <c r="G394" s="239"/>
      <c r="H394" s="239"/>
      <c r="I394" s="239"/>
      <c r="J394" s="239"/>
      <c r="K394" s="132"/>
      <c r="L394" s="131"/>
      <c r="M394" s="157"/>
      <c r="N394" s="157"/>
      <c r="O394" s="157"/>
      <c r="P394" s="157"/>
      <c r="Q394" s="157"/>
      <c r="R394" s="157"/>
      <c r="S394" s="157"/>
      <c r="T394" s="157"/>
      <c r="U394" s="238"/>
      <c r="V394" s="239"/>
      <c r="W394" s="239"/>
      <c r="X394" s="239"/>
      <c r="Y394" s="239"/>
      <c r="Z394" s="157"/>
      <c r="AA394" s="157"/>
      <c r="AB394" s="157"/>
      <c r="AC394" s="157"/>
      <c r="AD394" s="157"/>
      <c r="AE394" s="157"/>
      <c r="AF394" s="157"/>
      <c r="AG394" s="157"/>
      <c r="AH394" s="157"/>
      <c r="AI394" s="157"/>
      <c r="AJ394" s="238"/>
      <c r="AK394" s="239"/>
      <c r="AL394" s="239"/>
      <c r="AM394" s="239"/>
      <c r="AN394" s="239"/>
      <c r="AO394" s="157"/>
      <c r="AP394" s="157"/>
      <c r="AQ394" s="157"/>
      <c r="AR394" s="157"/>
      <c r="AS394" s="157"/>
      <c r="AT394" s="157"/>
      <c r="AU394" s="157"/>
      <c r="AV394" s="157"/>
      <c r="AW394" s="157"/>
      <c r="AX394" s="157"/>
      <c r="AY394" s="238"/>
      <c r="AZ394" s="239"/>
      <c r="BA394" s="239"/>
      <c r="BB394" s="239"/>
      <c r="BC394" s="239"/>
      <c r="BD394" s="157"/>
      <c r="BE394" s="157"/>
      <c r="BF394" s="157"/>
      <c r="BG394" s="157"/>
      <c r="BH394" s="157"/>
      <c r="BI394" s="157"/>
      <c r="BJ394" s="157"/>
    </row>
    <row r="395">
      <c r="A395" s="157"/>
      <c r="B395" s="157"/>
      <c r="C395" s="157"/>
      <c r="D395" s="157"/>
      <c r="E395" s="157"/>
      <c r="F395" s="238"/>
      <c r="G395" s="239"/>
      <c r="H395" s="239"/>
      <c r="I395" s="239"/>
      <c r="J395" s="239"/>
      <c r="K395" s="132"/>
      <c r="L395" s="131"/>
      <c r="M395" s="157"/>
      <c r="N395" s="157"/>
      <c r="O395" s="157"/>
      <c r="P395" s="157"/>
      <c r="Q395" s="157"/>
      <c r="R395" s="157"/>
      <c r="S395" s="157"/>
      <c r="T395" s="157"/>
      <c r="U395" s="238"/>
      <c r="V395" s="239"/>
      <c r="W395" s="239"/>
      <c r="X395" s="239"/>
      <c r="Y395" s="239"/>
      <c r="Z395" s="157"/>
      <c r="AA395" s="157"/>
      <c r="AB395" s="157"/>
      <c r="AC395" s="157"/>
      <c r="AD395" s="157"/>
      <c r="AE395" s="157"/>
      <c r="AF395" s="157"/>
      <c r="AG395" s="157"/>
      <c r="AH395" s="157"/>
      <c r="AI395" s="157"/>
      <c r="AJ395" s="238"/>
      <c r="AK395" s="239"/>
      <c r="AL395" s="239"/>
      <c r="AM395" s="239"/>
      <c r="AN395" s="239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238"/>
      <c r="AZ395" s="239"/>
      <c r="BA395" s="239"/>
      <c r="BB395" s="239"/>
      <c r="BC395" s="239"/>
      <c r="BD395" s="157"/>
      <c r="BE395" s="157"/>
      <c r="BF395" s="157"/>
      <c r="BG395" s="157"/>
      <c r="BH395" s="157"/>
      <c r="BI395" s="157"/>
      <c r="BJ395" s="157"/>
    </row>
    <row r="396">
      <c r="A396" s="157"/>
      <c r="B396" s="157"/>
      <c r="C396" s="157"/>
      <c r="D396" s="157"/>
      <c r="E396" s="157"/>
      <c r="F396" s="238"/>
      <c r="G396" s="239"/>
      <c r="H396" s="239"/>
      <c r="I396" s="239"/>
      <c r="J396" s="239"/>
      <c r="K396" s="132"/>
      <c r="L396" s="131"/>
      <c r="M396" s="157"/>
      <c r="N396" s="157"/>
      <c r="O396" s="157"/>
      <c r="P396" s="157"/>
      <c r="Q396" s="157"/>
      <c r="R396" s="157"/>
      <c r="S396" s="157"/>
      <c r="T396" s="157"/>
      <c r="U396" s="238"/>
      <c r="V396" s="239"/>
      <c r="W396" s="239"/>
      <c r="X396" s="239"/>
      <c r="Y396" s="239"/>
      <c r="Z396" s="157"/>
      <c r="AA396" s="157"/>
      <c r="AB396" s="157"/>
      <c r="AC396" s="157"/>
      <c r="AD396" s="157"/>
      <c r="AE396" s="157"/>
      <c r="AF396" s="157"/>
      <c r="AG396" s="157"/>
      <c r="AH396" s="157"/>
      <c r="AI396" s="157"/>
      <c r="AJ396" s="238"/>
      <c r="AK396" s="239"/>
      <c r="AL396" s="239"/>
      <c r="AM396" s="239"/>
      <c r="AN396" s="239"/>
      <c r="AO396" s="157"/>
      <c r="AP396" s="157"/>
      <c r="AQ396" s="157"/>
      <c r="AR396" s="157"/>
      <c r="AS396" s="157"/>
      <c r="AT396" s="157"/>
      <c r="AU396" s="157"/>
      <c r="AV396" s="157"/>
      <c r="AW396" s="157"/>
      <c r="AX396" s="157"/>
      <c r="AY396" s="238"/>
      <c r="AZ396" s="239"/>
      <c r="BA396" s="239"/>
      <c r="BB396" s="239"/>
      <c r="BC396" s="239"/>
      <c r="BD396" s="157"/>
      <c r="BE396" s="157"/>
      <c r="BF396" s="157"/>
      <c r="BG396" s="157"/>
      <c r="BH396" s="157"/>
      <c r="BI396" s="157"/>
      <c r="BJ396" s="157"/>
    </row>
    <row r="397">
      <c r="A397" s="157"/>
      <c r="B397" s="157"/>
      <c r="C397" s="157"/>
      <c r="D397" s="157"/>
      <c r="E397" s="157"/>
      <c r="F397" s="238"/>
      <c r="G397" s="239"/>
      <c r="H397" s="239"/>
      <c r="I397" s="239"/>
      <c r="J397" s="239"/>
      <c r="K397" s="132"/>
      <c r="L397" s="131"/>
      <c r="M397" s="157"/>
      <c r="N397" s="157"/>
      <c r="O397" s="157"/>
      <c r="P397" s="157"/>
      <c r="Q397" s="157"/>
      <c r="R397" s="157"/>
      <c r="S397" s="157"/>
      <c r="T397" s="157"/>
      <c r="U397" s="238"/>
      <c r="V397" s="239"/>
      <c r="W397" s="239"/>
      <c r="X397" s="239"/>
      <c r="Y397" s="239"/>
      <c r="Z397" s="157"/>
      <c r="AA397" s="157"/>
      <c r="AB397" s="157"/>
      <c r="AC397" s="157"/>
      <c r="AD397" s="157"/>
      <c r="AE397" s="157"/>
      <c r="AF397" s="157"/>
      <c r="AG397" s="157"/>
      <c r="AH397" s="157"/>
      <c r="AI397" s="157"/>
      <c r="AJ397" s="238"/>
      <c r="AK397" s="239"/>
      <c r="AL397" s="239"/>
      <c r="AM397" s="239"/>
      <c r="AN397" s="239"/>
      <c r="AO397" s="157"/>
      <c r="AP397" s="157"/>
      <c r="AQ397" s="157"/>
      <c r="AR397" s="157"/>
      <c r="AS397" s="157"/>
      <c r="AT397" s="157"/>
      <c r="AU397" s="157"/>
      <c r="AV397" s="157"/>
      <c r="AW397" s="157"/>
      <c r="AX397" s="157"/>
      <c r="AY397" s="238"/>
      <c r="AZ397" s="239"/>
      <c r="BA397" s="239"/>
      <c r="BB397" s="239"/>
      <c r="BC397" s="239"/>
      <c r="BD397" s="157"/>
      <c r="BE397" s="157"/>
      <c r="BF397" s="157"/>
      <c r="BG397" s="157"/>
      <c r="BH397" s="157"/>
      <c r="BI397" s="157"/>
      <c r="BJ397" s="157"/>
    </row>
    <row r="398">
      <c r="A398" s="157"/>
      <c r="B398" s="157"/>
      <c r="C398" s="157"/>
      <c r="D398" s="157"/>
      <c r="E398" s="157"/>
      <c r="F398" s="238"/>
      <c r="G398" s="239"/>
      <c r="H398" s="239"/>
      <c r="I398" s="239"/>
      <c r="J398" s="239"/>
      <c r="K398" s="132"/>
      <c r="L398" s="131"/>
      <c r="M398" s="157"/>
      <c r="N398" s="157"/>
      <c r="O398" s="157"/>
      <c r="P398" s="157"/>
      <c r="Q398" s="157"/>
      <c r="R398" s="157"/>
      <c r="S398" s="157"/>
      <c r="T398" s="157"/>
      <c r="U398" s="238"/>
      <c r="V398" s="239"/>
      <c r="W398" s="239"/>
      <c r="X398" s="239"/>
      <c r="Y398" s="239"/>
      <c r="Z398" s="157"/>
      <c r="AA398" s="157"/>
      <c r="AB398" s="157"/>
      <c r="AC398" s="157"/>
      <c r="AD398" s="157"/>
      <c r="AE398" s="157"/>
      <c r="AF398" s="157"/>
      <c r="AG398" s="157"/>
      <c r="AH398" s="157"/>
      <c r="AI398" s="157"/>
      <c r="AJ398" s="238"/>
      <c r="AK398" s="239"/>
      <c r="AL398" s="239"/>
      <c r="AM398" s="239"/>
      <c r="AN398" s="239"/>
      <c r="AO398" s="157"/>
      <c r="AP398" s="157"/>
      <c r="AQ398" s="157"/>
      <c r="AR398" s="157"/>
      <c r="AS398" s="157"/>
      <c r="AT398" s="157"/>
      <c r="AU398" s="157"/>
      <c r="AV398" s="157"/>
      <c r="AW398" s="157"/>
      <c r="AX398" s="157"/>
      <c r="AY398" s="238"/>
      <c r="AZ398" s="239"/>
      <c r="BA398" s="239"/>
      <c r="BB398" s="239"/>
      <c r="BC398" s="239"/>
      <c r="BD398" s="157"/>
      <c r="BE398" s="157"/>
      <c r="BF398" s="157"/>
      <c r="BG398" s="157"/>
      <c r="BH398" s="157"/>
      <c r="BI398" s="157"/>
      <c r="BJ398" s="157"/>
    </row>
    <row r="399">
      <c r="A399" s="157"/>
      <c r="B399" s="157"/>
      <c r="C399" s="157"/>
      <c r="D399" s="157"/>
      <c r="E399" s="157"/>
      <c r="F399" s="238"/>
      <c r="G399" s="239"/>
      <c r="H399" s="239"/>
      <c r="I399" s="239"/>
      <c r="J399" s="239"/>
      <c r="K399" s="132"/>
      <c r="L399" s="131"/>
      <c r="M399" s="157"/>
      <c r="N399" s="157"/>
      <c r="O399" s="157"/>
      <c r="P399" s="157"/>
      <c r="Q399" s="157"/>
      <c r="R399" s="157"/>
      <c r="S399" s="157"/>
      <c r="T399" s="157"/>
      <c r="U399" s="238"/>
      <c r="V399" s="239"/>
      <c r="W399" s="239"/>
      <c r="X399" s="239"/>
      <c r="Y399" s="239"/>
      <c r="Z399" s="157"/>
      <c r="AA399" s="157"/>
      <c r="AB399" s="157"/>
      <c r="AC399" s="157"/>
      <c r="AD399" s="157"/>
      <c r="AE399" s="157"/>
      <c r="AF399" s="157"/>
      <c r="AG399" s="157"/>
      <c r="AH399" s="157"/>
      <c r="AI399" s="157"/>
      <c r="AJ399" s="238"/>
      <c r="AK399" s="239"/>
      <c r="AL399" s="239"/>
      <c r="AM399" s="239"/>
      <c r="AN399" s="239"/>
      <c r="AO399" s="157"/>
      <c r="AP399" s="157"/>
      <c r="AQ399" s="157"/>
      <c r="AR399" s="157"/>
      <c r="AS399" s="157"/>
      <c r="AT399" s="157"/>
      <c r="AU399" s="157"/>
      <c r="AV399" s="157"/>
      <c r="AW399" s="157"/>
      <c r="AX399" s="157"/>
      <c r="AY399" s="238"/>
      <c r="AZ399" s="239"/>
      <c r="BA399" s="239"/>
      <c r="BB399" s="239"/>
      <c r="BC399" s="239"/>
      <c r="BD399" s="157"/>
      <c r="BE399" s="157"/>
      <c r="BF399" s="157"/>
      <c r="BG399" s="157"/>
      <c r="BH399" s="157"/>
      <c r="BI399" s="157"/>
      <c r="BJ399" s="157"/>
    </row>
    <row r="400">
      <c r="A400" s="157"/>
      <c r="B400" s="157"/>
      <c r="C400" s="157"/>
      <c r="D400" s="157"/>
      <c r="E400" s="157"/>
      <c r="F400" s="238"/>
      <c r="G400" s="239"/>
      <c r="H400" s="239"/>
      <c r="I400" s="239"/>
      <c r="J400" s="239"/>
      <c r="K400" s="132"/>
      <c r="L400" s="131"/>
      <c r="M400" s="157"/>
      <c r="N400" s="157"/>
      <c r="O400" s="157"/>
      <c r="P400" s="157"/>
      <c r="Q400" s="157"/>
      <c r="R400" s="157"/>
      <c r="S400" s="157"/>
      <c r="T400" s="157"/>
      <c r="U400" s="238"/>
      <c r="V400" s="239"/>
      <c r="W400" s="239"/>
      <c r="X400" s="239"/>
      <c r="Y400" s="239"/>
      <c r="Z400" s="157"/>
      <c r="AA400" s="157"/>
      <c r="AB400" s="157"/>
      <c r="AC400" s="157"/>
      <c r="AD400" s="157"/>
      <c r="AE400" s="157"/>
      <c r="AF400" s="157"/>
      <c r="AG400" s="157"/>
      <c r="AH400" s="157"/>
      <c r="AI400" s="157"/>
      <c r="AJ400" s="238"/>
      <c r="AK400" s="239"/>
      <c r="AL400" s="239"/>
      <c r="AM400" s="239"/>
      <c r="AN400" s="239"/>
      <c r="AO400" s="157"/>
      <c r="AP400" s="157"/>
      <c r="AQ400" s="157"/>
      <c r="AR400" s="157"/>
      <c r="AS400" s="157"/>
      <c r="AT400" s="157"/>
      <c r="AU400" s="157"/>
      <c r="AV400" s="157"/>
      <c r="AW400" s="157"/>
      <c r="AX400" s="157"/>
      <c r="AY400" s="238"/>
      <c r="AZ400" s="239"/>
      <c r="BA400" s="239"/>
      <c r="BB400" s="239"/>
      <c r="BC400" s="239"/>
      <c r="BD400" s="157"/>
      <c r="BE400" s="157"/>
      <c r="BF400" s="157"/>
      <c r="BG400" s="157"/>
      <c r="BH400" s="157"/>
      <c r="BI400" s="157"/>
      <c r="BJ400" s="157"/>
    </row>
    <row r="401">
      <c r="A401" s="157"/>
      <c r="B401" s="157"/>
      <c r="C401" s="157"/>
      <c r="D401" s="157"/>
      <c r="E401" s="157"/>
      <c r="F401" s="238"/>
      <c r="G401" s="239"/>
      <c r="H401" s="239"/>
      <c r="I401" s="239"/>
      <c r="J401" s="239"/>
      <c r="K401" s="132"/>
      <c r="L401" s="131"/>
      <c r="M401" s="157"/>
      <c r="N401" s="157"/>
      <c r="O401" s="157"/>
      <c r="P401" s="157"/>
      <c r="Q401" s="157"/>
      <c r="R401" s="157"/>
      <c r="S401" s="157"/>
      <c r="T401" s="157"/>
      <c r="U401" s="238"/>
      <c r="V401" s="239"/>
      <c r="W401" s="239"/>
      <c r="X401" s="239"/>
      <c r="Y401" s="239"/>
      <c r="Z401" s="157"/>
      <c r="AA401" s="157"/>
      <c r="AB401" s="157"/>
      <c r="AC401" s="157"/>
      <c r="AD401" s="157"/>
      <c r="AE401" s="157"/>
      <c r="AF401" s="157"/>
      <c r="AG401" s="157"/>
      <c r="AH401" s="157"/>
      <c r="AI401" s="157"/>
      <c r="AJ401" s="238"/>
      <c r="AK401" s="239"/>
      <c r="AL401" s="239"/>
      <c r="AM401" s="239"/>
      <c r="AN401" s="239"/>
      <c r="AO401" s="157"/>
      <c r="AP401" s="157"/>
      <c r="AQ401" s="157"/>
      <c r="AR401" s="157"/>
      <c r="AS401" s="157"/>
      <c r="AT401" s="157"/>
      <c r="AU401" s="157"/>
      <c r="AV401" s="157"/>
      <c r="AW401" s="157"/>
      <c r="AX401" s="157"/>
      <c r="AY401" s="238"/>
      <c r="AZ401" s="239"/>
      <c r="BA401" s="239"/>
      <c r="BB401" s="239"/>
      <c r="BC401" s="239"/>
      <c r="BD401" s="157"/>
      <c r="BE401" s="157"/>
      <c r="BF401" s="157"/>
      <c r="BG401" s="157"/>
      <c r="BH401" s="157"/>
      <c r="BI401" s="157"/>
      <c r="BJ401" s="157"/>
    </row>
    <row r="402">
      <c r="A402" s="157"/>
      <c r="B402" s="157"/>
      <c r="C402" s="157"/>
      <c r="D402" s="157"/>
      <c r="E402" s="157"/>
      <c r="F402" s="238"/>
      <c r="G402" s="239"/>
      <c r="H402" s="239"/>
      <c r="I402" s="239"/>
      <c r="J402" s="239"/>
      <c r="K402" s="132"/>
      <c r="L402" s="131"/>
      <c r="M402" s="157"/>
      <c r="N402" s="157"/>
      <c r="O402" s="157"/>
      <c r="P402" s="157"/>
      <c r="Q402" s="157"/>
      <c r="R402" s="157"/>
      <c r="S402" s="157"/>
      <c r="T402" s="157"/>
      <c r="U402" s="238"/>
      <c r="V402" s="239"/>
      <c r="W402" s="239"/>
      <c r="X402" s="239"/>
      <c r="Y402" s="239"/>
      <c r="Z402" s="157"/>
      <c r="AA402" s="157"/>
      <c r="AB402" s="157"/>
      <c r="AC402" s="157"/>
      <c r="AD402" s="157"/>
      <c r="AE402" s="157"/>
      <c r="AF402" s="157"/>
      <c r="AG402" s="157"/>
      <c r="AH402" s="157"/>
      <c r="AI402" s="157"/>
      <c r="AJ402" s="238"/>
      <c r="AK402" s="239"/>
      <c r="AL402" s="239"/>
      <c r="AM402" s="239"/>
      <c r="AN402" s="239"/>
      <c r="AO402" s="157"/>
      <c r="AP402" s="157"/>
      <c r="AQ402" s="157"/>
      <c r="AR402" s="157"/>
      <c r="AS402" s="157"/>
      <c r="AT402" s="157"/>
      <c r="AU402" s="157"/>
      <c r="AV402" s="157"/>
      <c r="AW402" s="157"/>
      <c r="AX402" s="157"/>
      <c r="AY402" s="238"/>
      <c r="AZ402" s="239"/>
      <c r="BA402" s="239"/>
      <c r="BB402" s="239"/>
      <c r="BC402" s="239"/>
      <c r="BD402" s="157"/>
      <c r="BE402" s="157"/>
      <c r="BF402" s="157"/>
      <c r="BG402" s="157"/>
      <c r="BH402" s="157"/>
      <c r="BI402" s="157"/>
      <c r="BJ402" s="157"/>
    </row>
    <row r="403">
      <c r="A403" s="157"/>
      <c r="B403" s="157"/>
      <c r="C403" s="157"/>
      <c r="D403" s="157"/>
      <c r="E403" s="157"/>
      <c r="F403" s="238"/>
      <c r="G403" s="239"/>
      <c r="H403" s="239"/>
      <c r="I403" s="239"/>
      <c r="J403" s="239"/>
      <c r="K403" s="132"/>
      <c r="L403" s="131"/>
      <c r="M403" s="157"/>
      <c r="N403" s="157"/>
      <c r="O403" s="157"/>
      <c r="P403" s="157"/>
      <c r="Q403" s="157"/>
      <c r="R403" s="157"/>
      <c r="S403" s="157"/>
      <c r="T403" s="157"/>
      <c r="U403" s="238"/>
      <c r="V403" s="239"/>
      <c r="W403" s="239"/>
      <c r="X403" s="239"/>
      <c r="Y403" s="239"/>
      <c r="Z403" s="157"/>
      <c r="AA403" s="157"/>
      <c r="AB403" s="157"/>
      <c r="AC403" s="157"/>
      <c r="AD403" s="157"/>
      <c r="AE403" s="157"/>
      <c r="AF403" s="157"/>
      <c r="AG403" s="157"/>
      <c r="AH403" s="157"/>
      <c r="AI403" s="157"/>
      <c r="AJ403" s="238"/>
      <c r="AK403" s="239"/>
      <c r="AL403" s="239"/>
      <c r="AM403" s="239"/>
      <c r="AN403" s="239"/>
      <c r="AO403" s="157"/>
      <c r="AP403" s="157"/>
      <c r="AQ403" s="157"/>
      <c r="AR403" s="157"/>
      <c r="AS403" s="157"/>
      <c r="AT403" s="157"/>
      <c r="AU403" s="157"/>
      <c r="AV403" s="157"/>
      <c r="AW403" s="157"/>
      <c r="AX403" s="157"/>
      <c r="AY403" s="238"/>
      <c r="AZ403" s="239"/>
      <c r="BA403" s="239"/>
      <c r="BB403" s="239"/>
      <c r="BC403" s="239"/>
      <c r="BD403" s="157"/>
      <c r="BE403" s="157"/>
      <c r="BF403" s="157"/>
      <c r="BG403" s="157"/>
      <c r="BH403" s="157"/>
      <c r="BI403" s="157"/>
      <c r="BJ403" s="157"/>
    </row>
    <row r="404">
      <c r="A404" s="157"/>
      <c r="B404" s="157"/>
      <c r="C404" s="157"/>
      <c r="D404" s="157"/>
      <c r="E404" s="157"/>
      <c r="F404" s="238"/>
      <c r="G404" s="239"/>
      <c r="H404" s="239"/>
      <c r="I404" s="239"/>
      <c r="J404" s="239"/>
      <c r="K404" s="132"/>
      <c r="L404" s="131"/>
      <c r="M404" s="157"/>
      <c r="N404" s="157"/>
      <c r="O404" s="157"/>
      <c r="P404" s="157"/>
      <c r="Q404" s="157"/>
      <c r="R404" s="157"/>
      <c r="S404" s="157"/>
      <c r="T404" s="157"/>
      <c r="U404" s="238"/>
      <c r="V404" s="239"/>
      <c r="W404" s="239"/>
      <c r="X404" s="239"/>
      <c r="Y404" s="239"/>
      <c r="Z404" s="157"/>
      <c r="AA404" s="157"/>
      <c r="AB404" s="157"/>
      <c r="AC404" s="157"/>
      <c r="AD404" s="157"/>
      <c r="AE404" s="157"/>
      <c r="AF404" s="157"/>
      <c r="AG404" s="157"/>
      <c r="AH404" s="157"/>
      <c r="AI404" s="157"/>
      <c r="AJ404" s="238"/>
      <c r="AK404" s="239"/>
      <c r="AL404" s="239"/>
      <c r="AM404" s="239"/>
      <c r="AN404" s="239"/>
      <c r="AO404" s="157"/>
      <c r="AP404" s="157"/>
      <c r="AQ404" s="157"/>
      <c r="AR404" s="157"/>
      <c r="AS404" s="157"/>
      <c r="AT404" s="157"/>
      <c r="AU404" s="157"/>
      <c r="AV404" s="157"/>
      <c r="AW404" s="157"/>
      <c r="AX404" s="157"/>
      <c r="AY404" s="238"/>
      <c r="AZ404" s="239"/>
      <c r="BA404" s="239"/>
      <c r="BB404" s="239"/>
      <c r="BC404" s="239"/>
      <c r="BD404" s="157"/>
      <c r="BE404" s="157"/>
      <c r="BF404" s="157"/>
      <c r="BG404" s="157"/>
      <c r="BH404" s="157"/>
      <c r="BI404" s="157"/>
      <c r="BJ404" s="157"/>
    </row>
    <row r="405">
      <c r="A405" s="157"/>
      <c r="B405" s="157"/>
      <c r="C405" s="157"/>
      <c r="D405" s="157"/>
      <c r="E405" s="157"/>
      <c r="F405" s="238"/>
      <c r="G405" s="239"/>
      <c r="H405" s="239"/>
      <c r="I405" s="239"/>
      <c r="J405" s="239"/>
      <c r="K405" s="132"/>
      <c r="L405" s="131"/>
      <c r="M405" s="157"/>
      <c r="N405" s="157"/>
      <c r="O405" s="157"/>
      <c r="P405" s="157"/>
      <c r="Q405" s="157"/>
      <c r="R405" s="157"/>
      <c r="S405" s="157"/>
      <c r="T405" s="157"/>
      <c r="U405" s="238"/>
      <c r="V405" s="239"/>
      <c r="W405" s="239"/>
      <c r="X405" s="239"/>
      <c r="Y405" s="239"/>
      <c r="Z405" s="157"/>
      <c r="AA405" s="157"/>
      <c r="AB405" s="157"/>
      <c r="AC405" s="157"/>
      <c r="AD405" s="157"/>
      <c r="AE405" s="157"/>
      <c r="AF405" s="157"/>
      <c r="AG405" s="157"/>
      <c r="AH405" s="157"/>
      <c r="AI405" s="157"/>
      <c r="AJ405" s="238"/>
      <c r="AK405" s="239"/>
      <c r="AL405" s="239"/>
      <c r="AM405" s="239"/>
      <c r="AN405" s="239"/>
      <c r="AO405" s="157"/>
      <c r="AP405" s="157"/>
      <c r="AQ405" s="157"/>
      <c r="AR405" s="157"/>
      <c r="AS405" s="157"/>
      <c r="AT405" s="157"/>
      <c r="AU405" s="157"/>
      <c r="AV405" s="157"/>
      <c r="AW405" s="157"/>
      <c r="AX405" s="157"/>
      <c r="AY405" s="238"/>
      <c r="AZ405" s="239"/>
      <c r="BA405" s="239"/>
      <c r="BB405" s="239"/>
      <c r="BC405" s="239"/>
      <c r="BD405" s="157"/>
      <c r="BE405" s="157"/>
      <c r="BF405" s="157"/>
      <c r="BG405" s="157"/>
      <c r="BH405" s="157"/>
      <c r="BI405" s="157"/>
      <c r="BJ405" s="157"/>
    </row>
    <row r="406">
      <c r="A406" s="157"/>
      <c r="B406" s="157"/>
      <c r="C406" s="157"/>
      <c r="D406" s="157"/>
      <c r="E406" s="157"/>
      <c r="F406" s="238"/>
      <c r="G406" s="239"/>
      <c r="H406" s="239"/>
      <c r="I406" s="239"/>
      <c r="J406" s="239"/>
      <c r="K406" s="132"/>
      <c r="L406" s="131"/>
      <c r="M406" s="157"/>
      <c r="N406" s="157"/>
      <c r="O406" s="157"/>
      <c r="P406" s="157"/>
      <c r="Q406" s="157"/>
      <c r="R406" s="157"/>
      <c r="S406" s="157"/>
      <c r="T406" s="157"/>
      <c r="U406" s="238"/>
      <c r="V406" s="239"/>
      <c r="W406" s="239"/>
      <c r="X406" s="239"/>
      <c r="Y406" s="239"/>
      <c r="Z406" s="157"/>
      <c r="AA406" s="157"/>
      <c r="AB406" s="157"/>
      <c r="AC406" s="157"/>
      <c r="AD406" s="157"/>
      <c r="AE406" s="157"/>
      <c r="AF406" s="157"/>
      <c r="AG406" s="157"/>
      <c r="AH406" s="157"/>
      <c r="AI406" s="157"/>
      <c r="AJ406" s="238"/>
      <c r="AK406" s="239"/>
      <c r="AL406" s="239"/>
      <c r="AM406" s="239"/>
      <c r="AN406" s="239"/>
      <c r="AO406" s="157"/>
      <c r="AP406" s="157"/>
      <c r="AQ406" s="157"/>
      <c r="AR406" s="157"/>
      <c r="AS406" s="157"/>
      <c r="AT406" s="157"/>
      <c r="AU406" s="157"/>
      <c r="AV406" s="157"/>
      <c r="AW406" s="157"/>
      <c r="AX406" s="157"/>
      <c r="AY406" s="238"/>
      <c r="AZ406" s="239"/>
      <c r="BA406" s="239"/>
      <c r="BB406" s="239"/>
      <c r="BC406" s="239"/>
      <c r="BD406" s="157"/>
      <c r="BE406" s="157"/>
      <c r="BF406" s="157"/>
      <c r="BG406" s="157"/>
      <c r="BH406" s="157"/>
      <c r="BI406" s="157"/>
      <c r="BJ406" s="157"/>
    </row>
    <row r="407">
      <c r="A407" s="157"/>
      <c r="B407" s="157"/>
      <c r="C407" s="157"/>
      <c r="D407" s="157"/>
      <c r="E407" s="157"/>
      <c r="F407" s="238"/>
      <c r="G407" s="239"/>
      <c r="H407" s="239"/>
      <c r="I407" s="239"/>
      <c r="J407" s="239"/>
      <c r="K407" s="132"/>
      <c r="L407" s="131"/>
      <c r="M407" s="157"/>
      <c r="N407" s="157"/>
      <c r="O407" s="157"/>
      <c r="P407" s="157"/>
      <c r="Q407" s="157"/>
      <c r="R407" s="157"/>
      <c r="S407" s="157"/>
      <c r="T407" s="157"/>
      <c r="U407" s="238"/>
      <c r="V407" s="239"/>
      <c r="W407" s="239"/>
      <c r="X407" s="239"/>
      <c r="Y407" s="239"/>
      <c r="Z407" s="157"/>
      <c r="AA407" s="157"/>
      <c r="AB407" s="157"/>
      <c r="AC407" s="157"/>
      <c r="AD407" s="157"/>
      <c r="AE407" s="157"/>
      <c r="AF407" s="157"/>
      <c r="AG407" s="157"/>
      <c r="AH407" s="157"/>
      <c r="AI407" s="157"/>
      <c r="AJ407" s="238"/>
      <c r="AK407" s="239"/>
      <c r="AL407" s="239"/>
      <c r="AM407" s="239"/>
      <c r="AN407" s="239"/>
      <c r="AO407" s="157"/>
      <c r="AP407" s="157"/>
      <c r="AQ407" s="157"/>
      <c r="AR407" s="157"/>
      <c r="AS407" s="157"/>
      <c r="AT407" s="157"/>
      <c r="AU407" s="157"/>
      <c r="AV407" s="157"/>
      <c r="AW407" s="157"/>
      <c r="AX407" s="157"/>
      <c r="AY407" s="238"/>
      <c r="AZ407" s="239"/>
      <c r="BA407" s="239"/>
      <c r="BB407" s="239"/>
      <c r="BC407" s="239"/>
      <c r="BD407" s="157"/>
      <c r="BE407" s="157"/>
      <c r="BF407" s="157"/>
      <c r="BG407" s="157"/>
      <c r="BH407" s="157"/>
      <c r="BI407" s="157"/>
      <c r="BJ407" s="157"/>
    </row>
    <row r="408">
      <c r="A408" s="157"/>
      <c r="B408" s="157"/>
      <c r="C408" s="157"/>
      <c r="D408" s="157"/>
      <c r="E408" s="157"/>
      <c r="F408" s="238"/>
      <c r="G408" s="239"/>
      <c r="H408" s="239"/>
      <c r="I408" s="239"/>
      <c r="J408" s="239"/>
      <c r="K408" s="132"/>
      <c r="L408" s="131"/>
      <c r="M408" s="157"/>
      <c r="N408" s="157"/>
      <c r="O408" s="157"/>
      <c r="P408" s="157"/>
      <c r="Q408" s="157"/>
      <c r="R408" s="157"/>
      <c r="S408" s="157"/>
      <c r="T408" s="157"/>
      <c r="U408" s="238"/>
      <c r="V408" s="239"/>
      <c r="W408" s="239"/>
      <c r="X408" s="239"/>
      <c r="Y408" s="239"/>
      <c r="Z408" s="157"/>
      <c r="AA408" s="157"/>
      <c r="AB408" s="157"/>
      <c r="AC408" s="157"/>
      <c r="AD408" s="157"/>
      <c r="AE408" s="157"/>
      <c r="AF408" s="157"/>
      <c r="AG408" s="157"/>
      <c r="AH408" s="157"/>
      <c r="AI408" s="157"/>
      <c r="AJ408" s="238"/>
      <c r="AK408" s="239"/>
      <c r="AL408" s="239"/>
      <c r="AM408" s="239"/>
      <c r="AN408" s="239"/>
      <c r="AO408" s="157"/>
      <c r="AP408" s="157"/>
      <c r="AQ408" s="157"/>
      <c r="AR408" s="157"/>
      <c r="AS408" s="157"/>
      <c r="AT408" s="157"/>
      <c r="AU408" s="157"/>
      <c r="AV408" s="157"/>
      <c r="AW408" s="157"/>
      <c r="AX408" s="157"/>
      <c r="AY408" s="238"/>
      <c r="AZ408" s="239"/>
      <c r="BA408" s="239"/>
      <c r="BB408" s="239"/>
      <c r="BC408" s="239"/>
      <c r="BD408" s="157"/>
      <c r="BE408" s="157"/>
      <c r="BF408" s="157"/>
      <c r="BG408" s="157"/>
      <c r="BH408" s="157"/>
      <c r="BI408" s="157"/>
      <c r="BJ408" s="157"/>
    </row>
    <row r="409">
      <c r="A409" s="157"/>
      <c r="B409" s="157"/>
      <c r="C409" s="157"/>
      <c r="D409" s="157"/>
      <c r="E409" s="157"/>
      <c r="F409" s="238"/>
      <c r="G409" s="239"/>
      <c r="H409" s="239"/>
      <c r="I409" s="239"/>
      <c r="J409" s="239"/>
      <c r="K409" s="132"/>
      <c r="L409" s="131"/>
      <c r="M409" s="157"/>
      <c r="N409" s="157"/>
      <c r="O409" s="157"/>
      <c r="P409" s="157"/>
      <c r="Q409" s="157"/>
      <c r="R409" s="157"/>
      <c r="S409" s="157"/>
      <c r="T409" s="157"/>
      <c r="U409" s="238"/>
      <c r="V409" s="239"/>
      <c r="W409" s="239"/>
      <c r="X409" s="239"/>
      <c r="Y409" s="239"/>
      <c r="Z409" s="157"/>
      <c r="AA409" s="157"/>
      <c r="AB409" s="157"/>
      <c r="AC409" s="157"/>
      <c r="AD409" s="157"/>
      <c r="AE409" s="157"/>
      <c r="AF409" s="157"/>
      <c r="AG409" s="157"/>
      <c r="AH409" s="157"/>
      <c r="AI409" s="157"/>
      <c r="AJ409" s="238"/>
      <c r="AK409" s="239"/>
      <c r="AL409" s="239"/>
      <c r="AM409" s="239"/>
      <c r="AN409" s="239"/>
      <c r="AO409" s="157"/>
      <c r="AP409" s="157"/>
      <c r="AQ409" s="157"/>
      <c r="AR409" s="157"/>
      <c r="AS409" s="157"/>
      <c r="AT409" s="157"/>
      <c r="AU409" s="157"/>
      <c r="AV409" s="157"/>
      <c r="AW409" s="157"/>
      <c r="AX409" s="157"/>
      <c r="AY409" s="238"/>
      <c r="AZ409" s="239"/>
      <c r="BA409" s="239"/>
      <c r="BB409" s="239"/>
      <c r="BC409" s="239"/>
      <c r="BD409" s="157"/>
      <c r="BE409" s="157"/>
      <c r="BF409" s="157"/>
      <c r="BG409" s="157"/>
      <c r="BH409" s="157"/>
      <c r="BI409" s="157"/>
      <c r="BJ409" s="157"/>
    </row>
    <row r="410">
      <c r="A410" s="157"/>
      <c r="B410" s="157"/>
      <c r="C410" s="157"/>
      <c r="D410" s="157"/>
      <c r="E410" s="157"/>
      <c r="F410" s="238"/>
      <c r="G410" s="239"/>
      <c r="H410" s="239"/>
      <c r="I410" s="239"/>
      <c r="J410" s="239"/>
      <c r="K410" s="132"/>
      <c r="L410" s="131"/>
      <c r="M410" s="157"/>
      <c r="N410" s="157"/>
      <c r="O410" s="157"/>
      <c r="P410" s="157"/>
      <c r="Q410" s="157"/>
      <c r="R410" s="157"/>
      <c r="S410" s="157"/>
      <c r="T410" s="157"/>
      <c r="U410" s="238"/>
      <c r="V410" s="239"/>
      <c r="W410" s="239"/>
      <c r="X410" s="239"/>
      <c r="Y410" s="239"/>
      <c r="Z410" s="157"/>
      <c r="AA410" s="157"/>
      <c r="AB410" s="157"/>
      <c r="AC410" s="157"/>
      <c r="AD410" s="157"/>
      <c r="AE410" s="157"/>
      <c r="AF410" s="157"/>
      <c r="AG410" s="157"/>
      <c r="AH410" s="157"/>
      <c r="AI410" s="157"/>
      <c r="AJ410" s="238"/>
      <c r="AK410" s="239"/>
      <c r="AL410" s="239"/>
      <c r="AM410" s="239"/>
      <c r="AN410" s="239"/>
      <c r="AO410" s="157"/>
      <c r="AP410" s="157"/>
      <c r="AQ410" s="157"/>
      <c r="AR410" s="157"/>
      <c r="AS410" s="157"/>
      <c r="AT410" s="157"/>
      <c r="AU410" s="157"/>
      <c r="AV410" s="157"/>
      <c r="AW410" s="157"/>
      <c r="AX410" s="157"/>
      <c r="AY410" s="238"/>
      <c r="AZ410" s="239"/>
      <c r="BA410" s="239"/>
      <c r="BB410" s="239"/>
      <c r="BC410" s="239"/>
      <c r="BD410" s="157"/>
      <c r="BE410" s="157"/>
      <c r="BF410" s="157"/>
      <c r="BG410" s="157"/>
      <c r="BH410" s="157"/>
      <c r="BI410" s="157"/>
      <c r="BJ410" s="157"/>
    </row>
    <row r="411">
      <c r="A411" s="157"/>
      <c r="B411" s="157"/>
      <c r="C411" s="157"/>
      <c r="D411" s="157"/>
      <c r="E411" s="157"/>
      <c r="F411" s="238"/>
      <c r="G411" s="239"/>
      <c r="H411" s="239"/>
      <c r="I411" s="239"/>
      <c r="J411" s="239"/>
      <c r="K411" s="132"/>
      <c r="L411" s="131"/>
      <c r="M411" s="157"/>
      <c r="N411" s="157"/>
      <c r="O411" s="157"/>
      <c r="P411" s="157"/>
      <c r="Q411" s="157"/>
      <c r="R411" s="157"/>
      <c r="S411" s="157"/>
      <c r="T411" s="157"/>
      <c r="U411" s="238"/>
      <c r="V411" s="239"/>
      <c r="W411" s="239"/>
      <c r="X411" s="239"/>
      <c r="Y411" s="239"/>
      <c r="Z411" s="157"/>
      <c r="AA411" s="157"/>
      <c r="AB411" s="157"/>
      <c r="AC411" s="157"/>
      <c r="AD411" s="157"/>
      <c r="AE411" s="157"/>
      <c r="AF411" s="157"/>
      <c r="AG411" s="157"/>
      <c r="AH411" s="157"/>
      <c r="AI411" s="157"/>
      <c r="AJ411" s="238"/>
      <c r="AK411" s="239"/>
      <c r="AL411" s="239"/>
      <c r="AM411" s="239"/>
      <c r="AN411" s="239"/>
      <c r="AO411" s="157"/>
      <c r="AP411" s="157"/>
      <c r="AQ411" s="157"/>
      <c r="AR411" s="157"/>
      <c r="AS411" s="157"/>
      <c r="AT411" s="157"/>
      <c r="AU411" s="157"/>
      <c r="AV411" s="157"/>
      <c r="AW411" s="157"/>
      <c r="AX411" s="157"/>
      <c r="AY411" s="238"/>
      <c r="AZ411" s="239"/>
      <c r="BA411" s="239"/>
      <c r="BB411" s="239"/>
      <c r="BC411" s="239"/>
      <c r="BD411" s="157"/>
      <c r="BE411" s="157"/>
      <c r="BF411" s="157"/>
      <c r="BG411" s="157"/>
      <c r="BH411" s="157"/>
      <c r="BI411" s="157"/>
      <c r="BJ411" s="157"/>
    </row>
    <row r="412">
      <c r="A412" s="157"/>
      <c r="B412" s="157"/>
      <c r="C412" s="157"/>
      <c r="D412" s="157"/>
      <c r="E412" s="157"/>
      <c r="F412" s="238"/>
      <c r="G412" s="239"/>
      <c r="H412" s="239"/>
      <c r="I412" s="239"/>
      <c r="J412" s="239"/>
      <c r="K412" s="132"/>
      <c r="L412" s="131"/>
      <c r="M412" s="157"/>
      <c r="N412" s="157"/>
      <c r="O412" s="157"/>
      <c r="P412" s="157"/>
      <c r="Q412" s="157"/>
      <c r="R412" s="157"/>
      <c r="S412" s="157"/>
      <c r="T412" s="157"/>
      <c r="U412" s="238"/>
      <c r="V412" s="239"/>
      <c r="W412" s="239"/>
      <c r="X412" s="239"/>
      <c r="Y412" s="239"/>
      <c r="Z412" s="157"/>
      <c r="AA412" s="157"/>
      <c r="AB412" s="157"/>
      <c r="AC412" s="157"/>
      <c r="AD412" s="157"/>
      <c r="AE412" s="157"/>
      <c r="AF412" s="157"/>
      <c r="AG412" s="157"/>
      <c r="AH412" s="157"/>
      <c r="AI412" s="157"/>
      <c r="AJ412" s="238"/>
      <c r="AK412" s="239"/>
      <c r="AL412" s="239"/>
      <c r="AM412" s="239"/>
      <c r="AN412" s="239"/>
      <c r="AO412" s="157"/>
      <c r="AP412" s="157"/>
      <c r="AQ412" s="157"/>
      <c r="AR412" s="157"/>
      <c r="AS412" s="157"/>
      <c r="AT412" s="157"/>
      <c r="AU412" s="157"/>
      <c r="AV412" s="157"/>
      <c r="AW412" s="157"/>
      <c r="AX412" s="157"/>
      <c r="AY412" s="238"/>
      <c r="AZ412" s="239"/>
      <c r="BA412" s="239"/>
      <c r="BB412" s="239"/>
      <c r="BC412" s="239"/>
      <c r="BD412" s="157"/>
      <c r="BE412" s="157"/>
      <c r="BF412" s="157"/>
      <c r="BG412" s="157"/>
      <c r="BH412" s="157"/>
      <c r="BI412" s="157"/>
      <c r="BJ412" s="157"/>
    </row>
    <row r="413">
      <c r="A413" s="157"/>
      <c r="B413" s="157"/>
      <c r="C413" s="157"/>
      <c r="D413" s="157"/>
      <c r="E413" s="157"/>
      <c r="F413" s="238"/>
      <c r="G413" s="239"/>
      <c r="H413" s="239"/>
      <c r="I413" s="239"/>
      <c r="J413" s="239"/>
      <c r="K413" s="132"/>
      <c r="L413" s="131"/>
      <c r="M413" s="157"/>
      <c r="N413" s="157"/>
      <c r="O413" s="157"/>
      <c r="P413" s="157"/>
      <c r="Q413" s="157"/>
      <c r="R413" s="157"/>
      <c r="S413" s="157"/>
      <c r="T413" s="157"/>
      <c r="U413" s="238"/>
      <c r="V413" s="239"/>
      <c r="W413" s="239"/>
      <c r="X413" s="239"/>
      <c r="Y413" s="239"/>
      <c r="Z413" s="157"/>
      <c r="AA413" s="157"/>
      <c r="AB413" s="157"/>
      <c r="AC413" s="157"/>
      <c r="AD413" s="157"/>
      <c r="AE413" s="157"/>
      <c r="AF413" s="157"/>
      <c r="AG413" s="157"/>
      <c r="AH413" s="157"/>
      <c r="AI413" s="157"/>
      <c r="AJ413" s="238"/>
      <c r="AK413" s="239"/>
      <c r="AL413" s="239"/>
      <c r="AM413" s="239"/>
      <c r="AN413" s="239"/>
      <c r="AO413" s="157"/>
      <c r="AP413" s="157"/>
      <c r="AQ413" s="157"/>
      <c r="AR413" s="157"/>
      <c r="AS413" s="157"/>
      <c r="AT413" s="157"/>
      <c r="AU413" s="157"/>
      <c r="AV413" s="157"/>
      <c r="AW413" s="157"/>
      <c r="AX413" s="157"/>
      <c r="AY413" s="238"/>
      <c r="AZ413" s="239"/>
      <c r="BA413" s="239"/>
      <c r="BB413" s="239"/>
      <c r="BC413" s="239"/>
      <c r="BD413" s="157"/>
      <c r="BE413" s="157"/>
      <c r="BF413" s="157"/>
      <c r="BG413" s="157"/>
      <c r="BH413" s="157"/>
      <c r="BI413" s="157"/>
      <c r="BJ413" s="157"/>
    </row>
    <row r="414">
      <c r="A414" s="157"/>
      <c r="B414" s="157"/>
      <c r="C414" s="157"/>
      <c r="D414" s="157"/>
      <c r="E414" s="157"/>
      <c r="F414" s="238"/>
      <c r="G414" s="239"/>
      <c r="H414" s="239"/>
      <c r="I414" s="239"/>
      <c r="J414" s="239"/>
      <c r="K414" s="132"/>
      <c r="L414" s="131"/>
      <c r="M414" s="157"/>
      <c r="N414" s="157"/>
      <c r="O414" s="157"/>
      <c r="P414" s="157"/>
      <c r="Q414" s="157"/>
      <c r="R414" s="157"/>
      <c r="S414" s="157"/>
      <c r="T414" s="157"/>
      <c r="U414" s="238"/>
      <c r="V414" s="239"/>
      <c r="W414" s="239"/>
      <c r="X414" s="239"/>
      <c r="Y414" s="239"/>
      <c r="Z414" s="157"/>
      <c r="AA414" s="157"/>
      <c r="AB414" s="157"/>
      <c r="AC414" s="157"/>
      <c r="AD414" s="157"/>
      <c r="AE414" s="157"/>
      <c r="AF414" s="157"/>
      <c r="AG414" s="157"/>
      <c r="AH414" s="157"/>
      <c r="AI414" s="157"/>
      <c r="AJ414" s="238"/>
      <c r="AK414" s="239"/>
      <c r="AL414" s="239"/>
      <c r="AM414" s="239"/>
      <c r="AN414" s="239"/>
      <c r="AO414" s="157"/>
      <c r="AP414" s="157"/>
      <c r="AQ414" s="157"/>
      <c r="AR414" s="157"/>
      <c r="AS414" s="157"/>
      <c r="AT414" s="157"/>
      <c r="AU414" s="157"/>
      <c r="AV414" s="157"/>
      <c r="AW414" s="157"/>
      <c r="AX414" s="157"/>
      <c r="AY414" s="238"/>
      <c r="AZ414" s="239"/>
      <c r="BA414" s="239"/>
      <c r="BB414" s="239"/>
      <c r="BC414" s="239"/>
      <c r="BD414" s="157"/>
      <c r="BE414" s="157"/>
      <c r="BF414" s="157"/>
      <c r="BG414" s="157"/>
      <c r="BH414" s="157"/>
      <c r="BI414" s="157"/>
      <c r="BJ414" s="157"/>
    </row>
    <row r="415">
      <c r="A415" s="157"/>
      <c r="B415" s="157"/>
      <c r="C415" s="157"/>
      <c r="D415" s="157"/>
      <c r="E415" s="157"/>
      <c r="F415" s="238"/>
      <c r="G415" s="239"/>
      <c r="H415" s="239"/>
      <c r="I415" s="239"/>
      <c r="J415" s="239"/>
      <c r="K415" s="132"/>
      <c r="L415" s="131"/>
      <c r="M415" s="157"/>
      <c r="N415" s="157"/>
      <c r="O415" s="157"/>
      <c r="P415" s="157"/>
      <c r="Q415" s="157"/>
      <c r="R415" s="157"/>
      <c r="S415" s="157"/>
      <c r="T415" s="157"/>
      <c r="U415" s="238"/>
      <c r="V415" s="239"/>
      <c r="W415" s="239"/>
      <c r="X415" s="239"/>
      <c r="Y415" s="239"/>
      <c r="Z415" s="157"/>
      <c r="AA415" s="157"/>
      <c r="AB415" s="157"/>
      <c r="AC415" s="157"/>
      <c r="AD415" s="157"/>
      <c r="AE415" s="157"/>
      <c r="AF415" s="157"/>
      <c r="AG415" s="157"/>
      <c r="AH415" s="157"/>
      <c r="AI415" s="157"/>
      <c r="AJ415" s="238"/>
      <c r="AK415" s="239"/>
      <c r="AL415" s="239"/>
      <c r="AM415" s="239"/>
      <c r="AN415" s="239"/>
      <c r="AO415" s="157"/>
      <c r="AP415" s="157"/>
      <c r="AQ415" s="157"/>
      <c r="AR415" s="157"/>
      <c r="AS415" s="157"/>
      <c r="AT415" s="157"/>
      <c r="AU415" s="157"/>
      <c r="AV415" s="157"/>
      <c r="AW415" s="157"/>
      <c r="AX415" s="157"/>
      <c r="AY415" s="238"/>
      <c r="AZ415" s="239"/>
      <c r="BA415" s="239"/>
      <c r="BB415" s="239"/>
      <c r="BC415" s="239"/>
      <c r="BD415" s="157"/>
      <c r="BE415" s="157"/>
      <c r="BF415" s="157"/>
      <c r="BG415" s="157"/>
      <c r="BH415" s="157"/>
      <c r="BI415" s="157"/>
      <c r="BJ415" s="157"/>
    </row>
    <row r="416">
      <c r="A416" s="157"/>
      <c r="B416" s="157"/>
      <c r="C416" s="157"/>
      <c r="D416" s="157"/>
      <c r="E416" s="157"/>
      <c r="F416" s="238"/>
      <c r="G416" s="239"/>
      <c r="H416" s="239"/>
      <c r="I416" s="239"/>
      <c r="J416" s="239"/>
      <c r="K416" s="132"/>
      <c r="L416" s="131"/>
      <c r="M416" s="157"/>
      <c r="N416" s="157"/>
      <c r="O416" s="157"/>
      <c r="P416" s="157"/>
      <c r="Q416" s="157"/>
      <c r="R416" s="157"/>
      <c r="S416" s="157"/>
      <c r="T416" s="157"/>
      <c r="U416" s="238"/>
      <c r="V416" s="239"/>
      <c r="W416" s="239"/>
      <c r="X416" s="239"/>
      <c r="Y416" s="239"/>
      <c r="Z416" s="157"/>
      <c r="AA416" s="157"/>
      <c r="AB416" s="157"/>
      <c r="AC416" s="157"/>
      <c r="AD416" s="157"/>
      <c r="AE416" s="157"/>
      <c r="AF416" s="157"/>
      <c r="AG416" s="157"/>
      <c r="AH416" s="157"/>
      <c r="AI416" s="157"/>
      <c r="AJ416" s="238"/>
      <c r="AK416" s="239"/>
      <c r="AL416" s="239"/>
      <c r="AM416" s="239"/>
      <c r="AN416" s="239"/>
      <c r="AO416" s="157"/>
      <c r="AP416" s="157"/>
      <c r="AQ416" s="157"/>
      <c r="AR416" s="157"/>
      <c r="AS416" s="157"/>
      <c r="AT416" s="157"/>
      <c r="AU416" s="157"/>
      <c r="AV416" s="157"/>
      <c r="AW416" s="157"/>
      <c r="AX416" s="157"/>
      <c r="AY416" s="238"/>
      <c r="AZ416" s="239"/>
      <c r="BA416" s="239"/>
      <c r="BB416" s="239"/>
      <c r="BC416" s="239"/>
      <c r="BD416" s="157"/>
      <c r="BE416" s="157"/>
      <c r="BF416" s="157"/>
      <c r="BG416" s="157"/>
      <c r="BH416" s="157"/>
      <c r="BI416" s="157"/>
      <c r="BJ416" s="157"/>
    </row>
    <row r="417">
      <c r="A417" s="157"/>
      <c r="B417" s="157"/>
      <c r="C417" s="157"/>
      <c r="D417" s="157"/>
      <c r="E417" s="157"/>
      <c r="F417" s="238"/>
      <c r="G417" s="239"/>
      <c r="H417" s="239"/>
      <c r="I417" s="239"/>
      <c r="J417" s="239"/>
      <c r="K417" s="132"/>
      <c r="L417" s="131"/>
      <c r="M417" s="157"/>
      <c r="N417" s="157"/>
      <c r="O417" s="157"/>
      <c r="P417" s="157"/>
      <c r="Q417" s="157"/>
      <c r="R417" s="157"/>
      <c r="S417" s="157"/>
      <c r="T417" s="157"/>
      <c r="U417" s="238"/>
      <c r="V417" s="239"/>
      <c r="W417" s="239"/>
      <c r="X417" s="239"/>
      <c r="Y417" s="239"/>
      <c r="Z417" s="157"/>
      <c r="AA417" s="157"/>
      <c r="AB417" s="157"/>
      <c r="AC417" s="157"/>
      <c r="AD417" s="157"/>
      <c r="AE417" s="157"/>
      <c r="AF417" s="157"/>
      <c r="AG417" s="157"/>
      <c r="AH417" s="157"/>
      <c r="AI417" s="157"/>
      <c r="AJ417" s="238"/>
      <c r="AK417" s="239"/>
      <c r="AL417" s="239"/>
      <c r="AM417" s="239"/>
      <c r="AN417" s="239"/>
      <c r="AO417" s="157"/>
      <c r="AP417" s="157"/>
      <c r="AQ417" s="157"/>
      <c r="AR417" s="157"/>
      <c r="AS417" s="157"/>
      <c r="AT417" s="157"/>
      <c r="AU417" s="157"/>
      <c r="AV417" s="157"/>
      <c r="AW417" s="157"/>
      <c r="AX417" s="157"/>
      <c r="AY417" s="238"/>
      <c r="AZ417" s="239"/>
      <c r="BA417" s="239"/>
      <c r="BB417" s="239"/>
      <c r="BC417" s="239"/>
      <c r="BD417" s="157"/>
      <c r="BE417" s="157"/>
      <c r="BF417" s="157"/>
      <c r="BG417" s="157"/>
      <c r="BH417" s="157"/>
      <c r="BI417" s="157"/>
      <c r="BJ417" s="157"/>
    </row>
    <row r="418">
      <c r="A418" s="157"/>
      <c r="B418" s="157"/>
      <c r="C418" s="157"/>
      <c r="D418" s="157"/>
      <c r="E418" s="157"/>
      <c r="F418" s="238"/>
      <c r="G418" s="239"/>
      <c r="H418" s="239"/>
      <c r="I418" s="239"/>
      <c r="J418" s="239"/>
      <c r="K418" s="132"/>
      <c r="L418" s="131"/>
      <c r="M418" s="157"/>
      <c r="N418" s="157"/>
      <c r="O418" s="157"/>
      <c r="P418" s="157"/>
      <c r="Q418" s="157"/>
      <c r="R418" s="157"/>
      <c r="S418" s="157"/>
      <c r="T418" s="157"/>
      <c r="U418" s="238"/>
      <c r="V418" s="239"/>
      <c r="W418" s="239"/>
      <c r="X418" s="239"/>
      <c r="Y418" s="239"/>
      <c r="Z418" s="157"/>
      <c r="AA418" s="157"/>
      <c r="AB418" s="157"/>
      <c r="AC418" s="157"/>
      <c r="AD418" s="157"/>
      <c r="AE418" s="157"/>
      <c r="AF418" s="157"/>
      <c r="AG418" s="157"/>
      <c r="AH418" s="157"/>
      <c r="AI418" s="157"/>
      <c r="AJ418" s="238"/>
      <c r="AK418" s="239"/>
      <c r="AL418" s="239"/>
      <c r="AM418" s="239"/>
      <c r="AN418" s="239"/>
      <c r="AO418" s="157"/>
      <c r="AP418" s="157"/>
      <c r="AQ418" s="157"/>
      <c r="AR418" s="157"/>
      <c r="AS418" s="157"/>
      <c r="AT418" s="157"/>
      <c r="AU418" s="157"/>
      <c r="AV418" s="157"/>
      <c r="AW418" s="157"/>
      <c r="AX418" s="157"/>
      <c r="AY418" s="238"/>
      <c r="AZ418" s="239"/>
      <c r="BA418" s="239"/>
      <c r="BB418" s="239"/>
      <c r="BC418" s="239"/>
      <c r="BD418" s="157"/>
      <c r="BE418" s="157"/>
      <c r="BF418" s="157"/>
      <c r="BG418" s="157"/>
      <c r="BH418" s="157"/>
      <c r="BI418" s="157"/>
      <c r="BJ418" s="157"/>
    </row>
    <row r="419">
      <c r="A419" s="157"/>
      <c r="B419" s="157"/>
      <c r="C419" s="157"/>
      <c r="D419" s="157"/>
      <c r="E419" s="157"/>
      <c r="F419" s="238"/>
      <c r="G419" s="239"/>
      <c r="H419" s="239"/>
      <c r="I419" s="239"/>
      <c r="J419" s="239"/>
      <c r="K419" s="132"/>
      <c r="L419" s="131"/>
      <c r="M419" s="157"/>
      <c r="N419" s="157"/>
      <c r="O419" s="157"/>
      <c r="P419" s="157"/>
      <c r="Q419" s="157"/>
      <c r="R419" s="157"/>
      <c r="S419" s="157"/>
      <c r="T419" s="157"/>
      <c r="U419" s="238"/>
      <c r="V419" s="239"/>
      <c r="W419" s="239"/>
      <c r="X419" s="239"/>
      <c r="Y419" s="239"/>
      <c r="Z419" s="157"/>
      <c r="AA419" s="157"/>
      <c r="AB419" s="157"/>
      <c r="AC419" s="157"/>
      <c r="AD419" s="157"/>
      <c r="AE419" s="157"/>
      <c r="AF419" s="157"/>
      <c r="AG419" s="157"/>
      <c r="AH419" s="157"/>
      <c r="AI419" s="157"/>
      <c r="AJ419" s="238"/>
      <c r="AK419" s="239"/>
      <c r="AL419" s="239"/>
      <c r="AM419" s="239"/>
      <c r="AN419" s="239"/>
      <c r="AO419" s="157"/>
      <c r="AP419" s="157"/>
      <c r="AQ419" s="157"/>
      <c r="AR419" s="157"/>
      <c r="AS419" s="157"/>
      <c r="AT419" s="157"/>
      <c r="AU419" s="157"/>
      <c r="AV419" s="157"/>
      <c r="AW419" s="157"/>
      <c r="AX419" s="157"/>
      <c r="AY419" s="238"/>
      <c r="AZ419" s="239"/>
      <c r="BA419" s="239"/>
      <c r="BB419" s="239"/>
      <c r="BC419" s="239"/>
      <c r="BD419" s="157"/>
      <c r="BE419" s="157"/>
      <c r="BF419" s="157"/>
      <c r="BG419" s="157"/>
      <c r="BH419" s="157"/>
      <c r="BI419" s="157"/>
      <c r="BJ419" s="157"/>
    </row>
    <row r="420">
      <c r="A420" s="157"/>
      <c r="B420" s="157"/>
      <c r="C420" s="157"/>
      <c r="D420" s="157"/>
      <c r="E420" s="157"/>
      <c r="F420" s="238"/>
      <c r="G420" s="239"/>
      <c r="H420" s="239"/>
      <c r="I420" s="239"/>
      <c r="J420" s="239"/>
      <c r="K420" s="132"/>
      <c r="L420" s="131"/>
      <c r="M420" s="157"/>
      <c r="N420" s="157"/>
      <c r="O420" s="157"/>
      <c r="P420" s="157"/>
      <c r="Q420" s="157"/>
      <c r="R420" s="157"/>
      <c r="S420" s="157"/>
      <c r="T420" s="157"/>
      <c r="U420" s="238"/>
      <c r="V420" s="239"/>
      <c r="W420" s="239"/>
      <c r="X420" s="239"/>
      <c r="Y420" s="239"/>
      <c r="Z420" s="157"/>
      <c r="AA420" s="157"/>
      <c r="AB420" s="157"/>
      <c r="AC420" s="157"/>
      <c r="AD420" s="157"/>
      <c r="AE420" s="157"/>
      <c r="AF420" s="157"/>
      <c r="AG420" s="157"/>
      <c r="AH420" s="157"/>
      <c r="AI420" s="157"/>
      <c r="AJ420" s="238"/>
      <c r="AK420" s="239"/>
      <c r="AL420" s="239"/>
      <c r="AM420" s="239"/>
      <c r="AN420" s="239"/>
      <c r="AO420" s="157"/>
      <c r="AP420" s="157"/>
      <c r="AQ420" s="157"/>
      <c r="AR420" s="157"/>
      <c r="AS420" s="157"/>
      <c r="AT420" s="157"/>
      <c r="AU420" s="157"/>
      <c r="AV420" s="157"/>
      <c r="AW420" s="157"/>
      <c r="AX420" s="157"/>
      <c r="AY420" s="238"/>
      <c r="AZ420" s="239"/>
      <c r="BA420" s="239"/>
      <c r="BB420" s="239"/>
      <c r="BC420" s="239"/>
      <c r="BD420" s="157"/>
      <c r="BE420" s="157"/>
      <c r="BF420" s="157"/>
      <c r="BG420" s="157"/>
      <c r="BH420" s="157"/>
      <c r="BI420" s="157"/>
      <c r="BJ420" s="157"/>
    </row>
    <row r="421">
      <c r="A421" s="157"/>
      <c r="B421" s="157"/>
      <c r="C421" s="157"/>
      <c r="D421" s="157"/>
      <c r="E421" s="157"/>
      <c r="F421" s="238"/>
      <c r="G421" s="239"/>
      <c r="H421" s="239"/>
      <c r="I421" s="239"/>
      <c r="J421" s="239"/>
      <c r="K421" s="132"/>
      <c r="L421" s="131"/>
      <c r="M421" s="157"/>
      <c r="N421" s="157"/>
      <c r="O421" s="157"/>
      <c r="P421" s="157"/>
      <c r="Q421" s="157"/>
      <c r="R421" s="157"/>
      <c r="S421" s="157"/>
      <c r="T421" s="157"/>
      <c r="U421" s="238"/>
      <c r="V421" s="239"/>
      <c r="W421" s="239"/>
      <c r="X421" s="239"/>
      <c r="Y421" s="239"/>
      <c r="Z421" s="157"/>
      <c r="AA421" s="157"/>
      <c r="AB421" s="157"/>
      <c r="AC421" s="157"/>
      <c r="AD421" s="157"/>
      <c r="AE421" s="157"/>
      <c r="AF421" s="157"/>
      <c r="AG421" s="157"/>
      <c r="AH421" s="157"/>
      <c r="AI421" s="157"/>
      <c r="AJ421" s="238"/>
      <c r="AK421" s="239"/>
      <c r="AL421" s="239"/>
      <c r="AM421" s="239"/>
      <c r="AN421" s="239"/>
      <c r="AO421" s="157"/>
      <c r="AP421" s="157"/>
      <c r="AQ421" s="157"/>
      <c r="AR421" s="157"/>
      <c r="AS421" s="157"/>
      <c r="AT421" s="157"/>
      <c r="AU421" s="157"/>
      <c r="AV421" s="157"/>
      <c r="AW421" s="157"/>
      <c r="AX421" s="157"/>
      <c r="AY421" s="238"/>
      <c r="AZ421" s="239"/>
      <c r="BA421" s="239"/>
      <c r="BB421" s="239"/>
      <c r="BC421" s="239"/>
      <c r="BD421" s="157"/>
      <c r="BE421" s="157"/>
      <c r="BF421" s="157"/>
      <c r="BG421" s="157"/>
      <c r="BH421" s="157"/>
      <c r="BI421" s="157"/>
      <c r="BJ421" s="157"/>
    </row>
    <row r="422">
      <c r="A422" s="157"/>
      <c r="B422" s="157"/>
      <c r="C422" s="157"/>
      <c r="D422" s="157"/>
      <c r="E422" s="157"/>
      <c r="F422" s="238"/>
      <c r="G422" s="239"/>
      <c r="H422" s="239"/>
      <c r="I422" s="239"/>
      <c r="J422" s="239"/>
      <c r="K422" s="132"/>
      <c r="L422" s="131"/>
      <c r="M422" s="157"/>
      <c r="N422" s="157"/>
      <c r="O422" s="157"/>
      <c r="P422" s="157"/>
      <c r="Q422" s="157"/>
      <c r="R422" s="157"/>
      <c r="S422" s="157"/>
      <c r="T422" s="157"/>
      <c r="U422" s="238"/>
      <c r="V422" s="239"/>
      <c r="W422" s="239"/>
      <c r="X422" s="239"/>
      <c r="Y422" s="239"/>
      <c r="Z422" s="157"/>
      <c r="AA422" s="157"/>
      <c r="AB422" s="157"/>
      <c r="AC422" s="157"/>
      <c r="AD422" s="157"/>
      <c r="AE422" s="157"/>
      <c r="AF422" s="157"/>
      <c r="AG422" s="157"/>
      <c r="AH422" s="157"/>
      <c r="AI422" s="157"/>
      <c r="AJ422" s="238"/>
      <c r="AK422" s="239"/>
      <c r="AL422" s="239"/>
      <c r="AM422" s="239"/>
      <c r="AN422" s="239"/>
      <c r="AO422" s="157"/>
      <c r="AP422" s="157"/>
      <c r="AQ422" s="157"/>
      <c r="AR422" s="157"/>
      <c r="AS422" s="157"/>
      <c r="AT422" s="157"/>
      <c r="AU422" s="157"/>
      <c r="AV422" s="157"/>
      <c r="AW422" s="157"/>
      <c r="AX422" s="157"/>
      <c r="AY422" s="238"/>
      <c r="AZ422" s="239"/>
      <c r="BA422" s="239"/>
      <c r="BB422" s="239"/>
      <c r="BC422" s="239"/>
      <c r="BD422" s="157"/>
      <c r="BE422" s="157"/>
      <c r="BF422" s="157"/>
      <c r="BG422" s="157"/>
      <c r="BH422" s="157"/>
      <c r="BI422" s="157"/>
      <c r="BJ422" s="157"/>
    </row>
    <row r="423">
      <c r="A423" s="157"/>
      <c r="B423" s="157"/>
      <c r="C423" s="157"/>
      <c r="D423" s="157"/>
      <c r="E423" s="157"/>
      <c r="F423" s="238"/>
      <c r="G423" s="239"/>
      <c r="H423" s="239"/>
      <c r="I423" s="239"/>
      <c r="J423" s="239"/>
      <c r="K423" s="132"/>
      <c r="L423" s="131"/>
      <c r="M423" s="157"/>
      <c r="N423" s="157"/>
      <c r="O423" s="157"/>
      <c r="P423" s="157"/>
      <c r="Q423" s="157"/>
      <c r="R423" s="157"/>
      <c r="S423" s="157"/>
      <c r="T423" s="157"/>
      <c r="U423" s="238"/>
      <c r="V423" s="239"/>
      <c r="W423" s="239"/>
      <c r="X423" s="239"/>
      <c r="Y423" s="239"/>
      <c r="Z423" s="157"/>
      <c r="AA423" s="157"/>
      <c r="AB423" s="157"/>
      <c r="AC423" s="157"/>
      <c r="AD423" s="157"/>
      <c r="AE423" s="157"/>
      <c r="AF423" s="157"/>
      <c r="AG423" s="157"/>
      <c r="AH423" s="157"/>
      <c r="AI423" s="157"/>
      <c r="AJ423" s="238"/>
      <c r="AK423" s="239"/>
      <c r="AL423" s="239"/>
      <c r="AM423" s="239"/>
      <c r="AN423" s="239"/>
      <c r="AO423" s="157"/>
      <c r="AP423" s="157"/>
      <c r="AQ423" s="157"/>
      <c r="AR423" s="157"/>
      <c r="AS423" s="157"/>
      <c r="AT423" s="157"/>
      <c r="AU423" s="157"/>
      <c r="AV423" s="157"/>
      <c r="AW423" s="157"/>
      <c r="AX423" s="157"/>
      <c r="AY423" s="238"/>
      <c r="AZ423" s="239"/>
      <c r="BA423" s="239"/>
      <c r="BB423" s="239"/>
      <c r="BC423" s="239"/>
      <c r="BD423" s="157"/>
      <c r="BE423" s="157"/>
      <c r="BF423" s="157"/>
      <c r="BG423" s="157"/>
      <c r="BH423" s="157"/>
      <c r="BI423" s="157"/>
      <c r="BJ423" s="157"/>
    </row>
    <row r="424">
      <c r="A424" s="157"/>
      <c r="B424" s="157"/>
      <c r="C424" s="157"/>
      <c r="D424" s="157"/>
      <c r="E424" s="157"/>
      <c r="F424" s="238"/>
      <c r="G424" s="239"/>
      <c r="H424" s="239"/>
      <c r="I424" s="239"/>
      <c r="J424" s="239"/>
      <c r="K424" s="132"/>
      <c r="L424" s="131"/>
      <c r="M424" s="157"/>
      <c r="N424" s="157"/>
      <c r="O424" s="157"/>
      <c r="P424" s="157"/>
      <c r="Q424" s="157"/>
      <c r="R424" s="157"/>
      <c r="S424" s="157"/>
      <c r="T424" s="157"/>
      <c r="U424" s="238"/>
      <c r="V424" s="239"/>
      <c r="W424" s="239"/>
      <c r="X424" s="239"/>
      <c r="Y424" s="239"/>
      <c r="Z424" s="157"/>
      <c r="AA424" s="157"/>
      <c r="AB424" s="157"/>
      <c r="AC424" s="157"/>
      <c r="AD424" s="157"/>
      <c r="AE424" s="157"/>
      <c r="AF424" s="157"/>
      <c r="AG424" s="157"/>
      <c r="AH424" s="157"/>
      <c r="AI424" s="157"/>
      <c r="AJ424" s="238"/>
      <c r="AK424" s="239"/>
      <c r="AL424" s="239"/>
      <c r="AM424" s="239"/>
      <c r="AN424" s="239"/>
      <c r="AO424" s="157"/>
      <c r="AP424" s="157"/>
      <c r="AQ424" s="157"/>
      <c r="AR424" s="157"/>
      <c r="AS424" s="157"/>
      <c r="AT424" s="157"/>
      <c r="AU424" s="157"/>
      <c r="AV424" s="157"/>
      <c r="AW424" s="157"/>
      <c r="AX424" s="157"/>
      <c r="AY424" s="238"/>
      <c r="AZ424" s="239"/>
      <c r="BA424" s="239"/>
      <c r="BB424" s="239"/>
      <c r="BC424" s="239"/>
      <c r="BD424" s="157"/>
      <c r="BE424" s="157"/>
      <c r="BF424" s="157"/>
      <c r="BG424" s="157"/>
      <c r="BH424" s="157"/>
      <c r="BI424" s="157"/>
      <c r="BJ424" s="157"/>
    </row>
    <row r="425">
      <c r="A425" s="157"/>
      <c r="B425" s="157"/>
      <c r="C425" s="157"/>
      <c r="D425" s="157"/>
      <c r="E425" s="157"/>
      <c r="F425" s="238"/>
      <c r="G425" s="239"/>
      <c r="H425" s="239"/>
      <c r="I425" s="239"/>
      <c r="J425" s="239"/>
      <c r="K425" s="132"/>
      <c r="L425" s="131"/>
      <c r="M425" s="157"/>
      <c r="N425" s="157"/>
      <c r="O425" s="157"/>
      <c r="P425" s="157"/>
      <c r="Q425" s="157"/>
      <c r="R425" s="157"/>
      <c r="S425" s="157"/>
      <c r="T425" s="157"/>
      <c r="U425" s="238"/>
      <c r="V425" s="239"/>
      <c r="W425" s="239"/>
      <c r="X425" s="239"/>
      <c r="Y425" s="239"/>
      <c r="Z425" s="157"/>
      <c r="AA425" s="157"/>
      <c r="AB425" s="157"/>
      <c r="AC425" s="157"/>
      <c r="AD425" s="157"/>
      <c r="AE425" s="157"/>
      <c r="AF425" s="157"/>
      <c r="AG425" s="157"/>
      <c r="AH425" s="157"/>
      <c r="AI425" s="157"/>
      <c r="AJ425" s="238"/>
      <c r="AK425" s="239"/>
      <c r="AL425" s="239"/>
      <c r="AM425" s="239"/>
      <c r="AN425" s="239"/>
      <c r="AO425" s="157"/>
      <c r="AP425" s="157"/>
      <c r="AQ425" s="157"/>
      <c r="AR425" s="157"/>
      <c r="AS425" s="157"/>
      <c r="AT425" s="157"/>
      <c r="AU425" s="157"/>
      <c r="AV425" s="157"/>
      <c r="AW425" s="157"/>
      <c r="AX425" s="157"/>
      <c r="AY425" s="238"/>
      <c r="AZ425" s="239"/>
      <c r="BA425" s="239"/>
      <c r="BB425" s="239"/>
      <c r="BC425" s="239"/>
      <c r="BD425" s="157"/>
      <c r="BE425" s="157"/>
      <c r="BF425" s="157"/>
      <c r="BG425" s="157"/>
      <c r="BH425" s="157"/>
      <c r="BI425" s="157"/>
      <c r="BJ425" s="157"/>
    </row>
    <row r="426">
      <c r="A426" s="157"/>
      <c r="B426" s="157"/>
      <c r="C426" s="157"/>
      <c r="D426" s="157"/>
      <c r="E426" s="157"/>
      <c r="F426" s="238"/>
      <c r="G426" s="239"/>
      <c r="H426" s="239"/>
      <c r="I426" s="239"/>
      <c r="J426" s="239"/>
      <c r="K426" s="132"/>
      <c r="L426" s="131"/>
      <c r="M426" s="157"/>
      <c r="N426" s="157"/>
      <c r="O426" s="157"/>
      <c r="P426" s="157"/>
      <c r="Q426" s="157"/>
      <c r="R426" s="157"/>
      <c r="S426" s="157"/>
      <c r="T426" s="157"/>
      <c r="U426" s="238"/>
      <c r="V426" s="239"/>
      <c r="W426" s="239"/>
      <c r="X426" s="239"/>
      <c r="Y426" s="239"/>
      <c r="Z426" s="157"/>
      <c r="AA426" s="157"/>
      <c r="AB426" s="157"/>
      <c r="AC426" s="157"/>
      <c r="AD426" s="157"/>
      <c r="AE426" s="157"/>
      <c r="AF426" s="157"/>
      <c r="AG426" s="157"/>
      <c r="AH426" s="157"/>
      <c r="AI426" s="157"/>
      <c r="AJ426" s="238"/>
      <c r="AK426" s="239"/>
      <c r="AL426" s="239"/>
      <c r="AM426" s="239"/>
      <c r="AN426" s="239"/>
      <c r="AO426" s="157"/>
      <c r="AP426" s="157"/>
      <c r="AQ426" s="157"/>
      <c r="AR426" s="157"/>
      <c r="AS426" s="157"/>
      <c r="AT426" s="157"/>
      <c r="AU426" s="157"/>
      <c r="AV426" s="157"/>
      <c r="AW426" s="157"/>
      <c r="AX426" s="157"/>
      <c r="AY426" s="238"/>
      <c r="AZ426" s="239"/>
      <c r="BA426" s="239"/>
      <c r="BB426" s="239"/>
      <c r="BC426" s="239"/>
      <c r="BD426" s="157"/>
      <c r="BE426" s="157"/>
      <c r="BF426" s="157"/>
      <c r="BG426" s="157"/>
      <c r="BH426" s="157"/>
      <c r="BI426" s="157"/>
      <c r="BJ426" s="157"/>
    </row>
    <row r="427">
      <c r="A427" s="157"/>
      <c r="B427" s="157"/>
      <c r="C427" s="157"/>
      <c r="D427" s="157"/>
      <c r="E427" s="157"/>
      <c r="F427" s="238"/>
      <c r="G427" s="239"/>
      <c r="H427" s="239"/>
      <c r="I427" s="239"/>
      <c r="J427" s="239"/>
      <c r="K427" s="132"/>
      <c r="L427" s="131"/>
      <c r="M427" s="157"/>
      <c r="N427" s="157"/>
      <c r="O427" s="157"/>
      <c r="P427" s="157"/>
      <c r="Q427" s="157"/>
      <c r="R427" s="157"/>
      <c r="S427" s="157"/>
      <c r="T427" s="157"/>
      <c r="U427" s="238"/>
      <c r="V427" s="239"/>
      <c r="W427" s="239"/>
      <c r="X427" s="239"/>
      <c r="Y427" s="239"/>
      <c r="Z427" s="157"/>
      <c r="AA427" s="157"/>
      <c r="AB427" s="157"/>
      <c r="AC427" s="157"/>
      <c r="AD427" s="157"/>
      <c r="AE427" s="157"/>
      <c r="AF427" s="157"/>
      <c r="AG427" s="157"/>
      <c r="AH427" s="157"/>
      <c r="AI427" s="157"/>
      <c r="AJ427" s="238"/>
      <c r="AK427" s="239"/>
      <c r="AL427" s="239"/>
      <c r="AM427" s="239"/>
      <c r="AN427" s="239"/>
      <c r="AO427" s="157"/>
      <c r="AP427" s="157"/>
      <c r="AQ427" s="157"/>
      <c r="AR427" s="157"/>
      <c r="AS427" s="157"/>
      <c r="AT427" s="157"/>
      <c r="AU427" s="157"/>
      <c r="AV427" s="157"/>
      <c r="AW427" s="157"/>
      <c r="AX427" s="157"/>
      <c r="AY427" s="238"/>
      <c r="AZ427" s="239"/>
      <c r="BA427" s="239"/>
      <c r="BB427" s="239"/>
      <c r="BC427" s="239"/>
      <c r="BD427" s="157"/>
      <c r="BE427" s="157"/>
      <c r="BF427" s="157"/>
      <c r="BG427" s="157"/>
      <c r="BH427" s="157"/>
      <c r="BI427" s="157"/>
      <c r="BJ427" s="157"/>
    </row>
    <row r="428">
      <c r="A428" s="157"/>
      <c r="B428" s="157"/>
      <c r="C428" s="157"/>
      <c r="D428" s="157"/>
      <c r="E428" s="157"/>
      <c r="F428" s="238"/>
      <c r="G428" s="239"/>
      <c r="H428" s="239"/>
      <c r="I428" s="239"/>
      <c r="J428" s="239"/>
      <c r="K428" s="132"/>
      <c r="L428" s="131"/>
      <c r="M428" s="157"/>
      <c r="N428" s="157"/>
      <c r="O428" s="157"/>
      <c r="P428" s="157"/>
      <c r="Q428" s="157"/>
      <c r="R428" s="157"/>
      <c r="S428" s="157"/>
      <c r="T428" s="157"/>
      <c r="U428" s="238"/>
      <c r="V428" s="239"/>
      <c r="W428" s="239"/>
      <c r="X428" s="239"/>
      <c r="Y428" s="239"/>
      <c r="Z428" s="157"/>
      <c r="AA428" s="157"/>
      <c r="AB428" s="157"/>
      <c r="AC428" s="157"/>
      <c r="AD428" s="157"/>
      <c r="AE428" s="157"/>
      <c r="AF428" s="157"/>
      <c r="AG428" s="157"/>
      <c r="AH428" s="157"/>
      <c r="AI428" s="157"/>
      <c r="AJ428" s="238"/>
      <c r="AK428" s="239"/>
      <c r="AL428" s="239"/>
      <c r="AM428" s="239"/>
      <c r="AN428" s="239"/>
      <c r="AO428" s="157"/>
      <c r="AP428" s="157"/>
      <c r="AQ428" s="157"/>
      <c r="AR428" s="157"/>
      <c r="AS428" s="157"/>
      <c r="AT428" s="157"/>
      <c r="AU428" s="157"/>
      <c r="AV428" s="157"/>
      <c r="AW428" s="157"/>
      <c r="AX428" s="157"/>
      <c r="AY428" s="238"/>
      <c r="AZ428" s="239"/>
      <c r="BA428" s="239"/>
      <c r="BB428" s="239"/>
      <c r="BC428" s="239"/>
      <c r="BD428" s="157"/>
      <c r="BE428" s="157"/>
      <c r="BF428" s="157"/>
      <c r="BG428" s="157"/>
      <c r="BH428" s="157"/>
      <c r="BI428" s="157"/>
      <c r="BJ428" s="157"/>
    </row>
    <row r="429">
      <c r="A429" s="157"/>
      <c r="B429" s="157"/>
      <c r="C429" s="157"/>
      <c r="D429" s="157"/>
      <c r="E429" s="157"/>
      <c r="F429" s="238"/>
      <c r="G429" s="239"/>
      <c r="H429" s="239"/>
      <c r="I429" s="239"/>
      <c r="J429" s="239"/>
      <c r="K429" s="132"/>
      <c r="L429" s="131"/>
      <c r="M429" s="157"/>
      <c r="N429" s="157"/>
      <c r="O429" s="157"/>
      <c r="P429" s="157"/>
      <c r="Q429" s="157"/>
      <c r="R429" s="157"/>
      <c r="S429" s="157"/>
      <c r="T429" s="157"/>
      <c r="U429" s="238"/>
      <c r="V429" s="239"/>
      <c r="W429" s="239"/>
      <c r="X429" s="239"/>
      <c r="Y429" s="239"/>
      <c r="Z429" s="157"/>
      <c r="AA429" s="157"/>
      <c r="AB429" s="157"/>
      <c r="AC429" s="157"/>
      <c r="AD429" s="157"/>
      <c r="AE429" s="157"/>
      <c r="AF429" s="157"/>
      <c r="AG429" s="157"/>
      <c r="AH429" s="157"/>
      <c r="AI429" s="157"/>
      <c r="AJ429" s="238"/>
      <c r="AK429" s="239"/>
      <c r="AL429" s="239"/>
      <c r="AM429" s="239"/>
      <c r="AN429" s="239"/>
      <c r="AO429" s="157"/>
      <c r="AP429" s="157"/>
      <c r="AQ429" s="157"/>
      <c r="AR429" s="157"/>
      <c r="AS429" s="157"/>
      <c r="AT429" s="157"/>
      <c r="AU429" s="157"/>
      <c r="AV429" s="157"/>
      <c r="AW429" s="157"/>
      <c r="AX429" s="157"/>
      <c r="AY429" s="238"/>
      <c r="AZ429" s="239"/>
      <c r="BA429" s="239"/>
      <c r="BB429" s="239"/>
      <c r="BC429" s="239"/>
      <c r="BD429" s="157"/>
      <c r="BE429" s="157"/>
      <c r="BF429" s="157"/>
      <c r="BG429" s="157"/>
      <c r="BH429" s="157"/>
      <c r="BI429" s="157"/>
      <c r="BJ429" s="157"/>
    </row>
    <row r="430">
      <c r="A430" s="157"/>
      <c r="B430" s="157"/>
      <c r="C430" s="157"/>
      <c r="D430" s="157"/>
      <c r="E430" s="157"/>
      <c r="F430" s="238"/>
      <c r="G430" s="239"/>
      <c r="H430" s="239"/>
      <c r="I430" s="239"/>
      <c r="J430" s="239"/>
      <c r="K430" s="132"/>
      <c r="L430" s="131"/>
      <c r="M430" s="157"/>
      <c r="N430" s="157"/>
      <c r="O430" s="157"/>
      <c r="P430" s="157"/>
      <c r="Q430" s="157"/>
      <c r="R430" s="157"/>
      <c r="S430" s="157"/>
      <c r="T430" s="157"/>
      <c r="U430" s="238"/>
      <c r="V430" s="239"/>
      <c r="W430" s="239"/>
      <c r="X430" s="239"/>
      <c r="Y430" s="239"/>
      <c r="Z430" s="157"/>
      <c r="AA430" s="157"/>
      <c r="AB430" s="157"/>
      <c r="AC430" s="157"/>
      <c r="AD430" s="157"/>
      <c r="AE430" s="157"/>
      <c r="AF430" s="157"/>
      <c r="AG430" s="157"/>
      <c r="AH430" s="157"/>
      <c r="AI430" s="157"/>
      <c r="AJ430" s="238"/>
      <c r="AK430" s="239"/>
      <c r="AL430" s="239"/>
      <c r="AM430" s="239"/>
      <c r="AN430" s="239"/>
      <c r="AO430" s="157"/>
      <c r="AP430" s="157"/>
      <c r="AQ430" s="157"/>
      <c r="AR430" s="157"/>
      <c r="AS430" s="157"/>
      <c r="AT430" s="157"/>
      <c r="AU430" s="157"/>
      <c r="AV430" s="157"/>
      <c r="AW430" s="157"/>
      <c r="AX430" s="157"/>
      <c r="AY430" s="238"/>
      <c r="AZ430" s="239"/>
      <c r="BA430" s="239"/>
      <c r="BB430" s="239"/>
      <c r="BC430" s="239"/>
      <c r="BD430" s="157"/>
      <c r="BE430" s="157"/>
      <c r="BF430" s="157"/>
      <c r="BG430" s="157"/>
      <c r="BH430" s="157"/>
      <c r="BI430" s="157"/>
      <c r="BJ430" s="157"/>
    </row>
    <row r="431">
      <c r="A431" s="157"/>
      <c r="B431" s="157"/>
      <c r="C431" s="157"/>
      <c r="D431" s="157"/>
      <c r="E431" s="157"/>
      <c r="F431" s="238"/>
      <c r="G431" s="239"/>
      <c r="H431" s="239"/>
      <c r="I431" s="239"/>
      <c r="J431" s="239"/>
      <c r="K431" s="132"/>
      <c r="L431" s="131"/>
      <c r="M431" s="157"/>
      <c r="N431" s="157"/>
      <c r="O431" s="157"/>
      <c r="P431" s="157"/>
      <c r="Q431" s="157"/>
      <c r="R431" s="157"/>
      <c r="S431" s="157"/>
      <c r="T431" s="157"/>
      <c r="U431" s="238"/>
      <c r="V431" s="239"/>
      <c r="W431" s="239"/>
      <c r="X431" s="239"/>
      <c r="Y431" s="239"/>
      <c r="Z431" s="157"/>
      <c r="AA431" s="157"/>
      <c r="AB431" s="157"/>
      <c r="AC431" s="157"/>
      <c r="AD431" s="157"/>
      <c r="AE431" s="157"/>
      <c r="AF431" s="157"/>
      <c r="AG431" s="157"/>
      <c r="AH431" s="157"/>
      <c r="AI431" s="157"/>
      <c r="AJ431" s="238"/>
      <c r="AK431" s="239"/>
      <c r="AL431" s="239"/>
      <c r="AM431" s="239"/>
      <c r="AN431" s="239"/>
      <c r="AO431" s="157"/>
      <c r="AP431" s="157"/>
      <c r="AQ431" s="157"/>
      <c r="AR431" s="157"/>
      <c r="AS431" s="157"/>
      <c r="AT431" s="157"/>
      <c r="AU431" s="157"/>
      <c r="AV431" s="157"/>
      <c r="AW431" s="157"/>
      <c r="AX431" s="157"/>
      <c r="AY431" s="238"/>
      <c r="AZ431" s="239"/>
      <c r="BA431" s="239"/>
      <c r="BB431" s="239"/>
      <c r="BC431" s="239"/>
      <c r="BD431" s="157"/>
      <c r="BE431" s="157"/>
      <c r="BF431" s="157"/>
      <c r="BG431" s="157"/>
      <c r="BH431" s="157"/>
      <c r="BI431" s="157"/>
      <c r="BJ431" s="157"/>
    </row>
    <row r="432">
      <c r="A432" s="157"/>
      <c r="B432" s="157"/>
      <c r="C432" s="157"/>
      <c r="D432" s="157"/>
      <c r="E432" s="157"/>
      <c r="F432" s="238"/>
      <c r="G432" s="239"/>
      <c r="H432" s="239"/>
      <c r="I432" s="239"/>
      <c r="J432" s="239"/>
      <c r="K432" s="132"/>
      <c r="L432" s="131"/>
      <c r="M432" s="157"/>
      <c r="N432" s="157"/>
      <c r="O432" s="157"/>
      <c r="P432" s="157"/>
      <c r="Q432" s="157"/>
      <c r="R432" s="157"/>
      <c r="S432" s="157"/>
      <c r="T432" s="157"/>
      <c r="U432" s="238"/>
      <c r="V432" s="239"/>
      <c r="W432" s="239"/>
      <c r="X432" s="239"/>
      <c r="Y432" s="239"/>
      <c r="Z432" s="157"/>
      <c r="AA432" s="157"/>
      <c r="AB432" s="157"/>
      <c r="AC432" s="157"/>
      <c r="AD432" s="157"/>
      <c r="AE432" s="157"/>
      <c r="AF432" s="157"/>
      <c r="AG432" s="157"/>
      <c r="AH432" s="157"/>
      <c r="AI432" s="157"/>
      <c r="AJ432" s="238"/>
      <c r="AK432" s="239"/>
      <c r="AL432" s="239"/>
      <c r="AM432" s="239"/>
      <c r="AN432" s="239"/>
      <c r="AO432" s="157"/>
      <c r="AP432" s="157"/>
      <c r="AQ432" s="157"/>
      <c r="AR432" s="157"/>
      <c r="AS432" s="157"/>
      <c r="AT432" s="157"/>
      <c r="AU432" s="157"/>
      <c r="AV432" s="157"/>
      <c r="AW432" s="157"/>
      <c r="AX432" s="157"/>
      <c r="AY432" s="238"/>
      <c r="AZ432" s="239"/>
      <c r="BA432" s="239"/>
      <c r="BB432" s="239"/>
      <c r="BC432" s="239"/>
      <c r="BD432" s="157"/>
      <c r="BE432" s="157"/>
      <c r="BF432" s="157"/>
      <c r="BG432" s="157"/>
      <c r="BH432" s="157"/>
      <c r="BI432" s="157"/>
      <c r="BJ432" s="157"/>
    </row>
    <row r="433">
      <c r="A433" s="157"/>
      <c r="B433" s="157"/>
      <c r="C433" s="157"/>
      <c r="D433" s="157"/>
      <c r="E433" s="157"/>
      <c r="F433" s="238"/>
      <c r="G433" s="239"/>
      <c r="H433" s="239"/>
      <c r="I433" s="239"/>
      <c r="J433" s="239"/>
      <c r="K433" s="132"/>
      <c r="L433" s="131"/>
      <c r="M433" s="157"/>
      <c r="N433" s="157"/>
      <c r="O433" s="157"/>
      <c r="P433" s="157"/>
      <c r="Q433" s="157"/>
      <c r="R433" s="157"/>
      <c r="S433" s="157"/>
      <c r="T433" s="157"/>
      <c r="U433" s="238"/>
      <c r="V433" s="239"/>
      <c r="W433" s="239"/>
      <c r="X433" s="239"/>
      <c r="Y433" s="239"/>
      <c r="Z433" s="157"/>
      <c r="AA433" s="157"/>
      <c r="AB433" s="157"/>
      <c r="AC433" s="157"/>
      <c r="AD433" s="157"/>
      <c r="AE433" s="157"/>
      <c r="AF433" s="157"/>
      <c r="AG433" s="157"/>
      <c r="AH433" s="157"/>
      <c r="AI433" s="157"/>
      <c r="AJ433" s="238"/>
      <c r="AK433" s="239"/>
      <c r="AL433" s="239"/>
      <c r="AM433" s="239"/>
      <c r="AN433" s="239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238"/>
      <c r="AZ433" s="239"/>
      <c r="BA433" s="239"/>
      <c r="BB433" s="239"/>
      <c r="BC433" s="239"/>
      <c r="BD433" s="157"/>
      <c r="BE433" s="157"/>
      <c r="BF433" s="157"/>
      <c r="BG433" s="157"/>
      <c r="BH433" s="157"/>
      <c r="BI433" s="157"/>
      <c r="BJ433" s="157"/>
    </row>
    <row r="434">
      <c r="A434" s="157"/>
      <c r="B434" s="157"/>
      <c r="C434" s="157"/>
      <c r="D434" s="157"/>
      <c r="E434" s="157"/>
      <c r="F434" s="238"/>
      <c r="G434" s="239"/>
      <c r="H434" s="239"/>
      <c r="I434" s="239"/>
      <c r="J434" s="239"/>
      <c r="K434" s="132"/>
      <c r="L434" s="131"/>
      <c r="M434" s="157"/>
      <c r="N434" s="157"/>
      <c r="O434" s="157"/>
      <c r="P434" s="157"/>
      <c r="Q434" s="157"/>
      <c r="R434" s="157"/>
      <c r="S434" s="157"/>
      <c r="T434" s="157"/>
      <c r="U434" s="238"/>
      <c r="V434" s="239"/>
      <c r="W434" s="239"/>
      <c r="X434" s="239"/>
      <c r="Y434" s="239"/>
      <c r="Z434" s="157"/>
      <c r="AA434" s="157"/>
      <c r="AB434" s="157"/>
      <c r="AC434" s="157"/>
      <c r="AD434" s="157"/>
      <c r="AE434" s="157"/>
      <c r="AF434" s="157"/>
      <c r="AG434" s="157"/>
      <c r="AH434" s="157"/>
      <c r="AI434" s="157"/>
      <c r="AJ434" s="238"/>
      <c r="AK434" s="239"/>
      <c r="AL434" s="239"/>
      <c r="AM434" s="239"/>
      <c r="AN434" s="239"/>
      <c r="AO434" s="157"/>
      <c r="AP434" s="157"/>
      <c r="AQ434" s="157"/>
      <c r="AR434" s="157"/>
      <c r="AS434" s="157"/>
      <c r="AT434" s="157"/>
      <c r="AU434" s="157"/>
      <c r="AV434" s="157"/>
      <c r="AW434" s="157"/>
      <c r="AX434" s="157"/>
      <c r="AY434" s="238"/>
      <c r="AZ434" s="239"/>
      <c r="BA434" s="239"/>
      <c r="BB434" s="239"/>
      <c r="BC434" s="239"/>
      <c r="BD434" s="157"/>
      <c r="BE434" s="157"/>
      <c r="BF434" s="157"/>
      <c r="BG434" s="157"/>
      <c r="BH434" s="157"/>
      <c r="BI434" s="157"/>
      <c r="BJ434" s="157"/>
    </row>
    <row r="435">
      <c r="A435" s="157"/>
      <c r="B435" s="157"/>
      <c r="C435" s="157"/>
      <c r="D435" s="157"/>
      <c r="E435" s="157"/>
      <c r="F435" s="238"/>
      <c r="G435" s="239"/>
      <c r="H435" s="239"/>
      <c r="I435" s="239"/>
      <c r="J435" s="239"/>
      <c r="K435" s="132"/>
      <c r="L435" s="131"/>
      <c r="M435" s="157"/>
      <c r="N435" s="157"/>
      <c r="O435" s="157"/>
      <c r="P435" s="157"/>
      <c r="Q435" s="157"/>
      <c r="R435" s="157"/>
      <c r="S435" s="157"/>
      <c r="T435" s="157"/>
      <c r="U435" s="238"/>
      <c r="V435" s="239"/>
      <c r="W435" s="239"/>
      <c r="X435" s="239"/>
      <c r="Y435" s="239"/>
      <c r="Z435" s="157"/>
      <c r="AA435" s="157"/>
      <c r="AB435" s="157"/>
      <c r="AC435" s="157"/>
      <c r="AD435" s="157"/>
      <c r="AE435" s="157"/>
      <c r="AF435" s="157"/>
      <c r="AG435" s="157"/>
      <c r="AH435" s="157"/>
      <c r="AI435" s="157"/>
      <c r="AJ435" s="238"/>
      <c r="AK435" s="239"/>
      <c r="AL435" s="239"/>
      <c r="AM435" s="239"/>
      <c r="AN435" s="239"/>
      <c r="AO435" s="157"/>
      <c r="AP435" s="157"/>
      <c r="AQ435" s="157"/>
      <c r="AR435" s="157"/>
      <c r="AS435" s="157"/>
      <c r="AT435" s="157"/>
      <c r="AU435" s="157"/>
      <c r="AV435" s="157"/>
      <c r="AW435" s="157"/>
      <c r="AX435" s="157"/>
      <c r="AY435" s="238"/>
      <c r="AZ435" s="239"/>
      <c r="BA435" s="239"/>
      <c r="BB435" s="239"/>
      <c r="BC435" s="239"/>
      <c r="BD435" s="157"/>
      <c r="BE435" s="157"/>
      <c r="BF435" s="157"/>
      <c r="BG435" s="157"/>
      <c r="BH435" s="157"/>
      <c r="BI435" s="157"/>
      <c r="BJ435" s="157"/>
    </row>
    <row r="436">
      <c r="A436" s="157"/>
      <c r="B436" s="157"/>
      <c r="C436" s="157"/>
      <c r="D436" s="157"/>
      <c r="E436" s="157"/>
      <c r="F436" s="238"/>
      <c r="G436" s="239"/>
      <c r="H436" s="239"/>
      <c r="I436" s="239"/>
      <c r="J436" s="239"/>
      <c r="K436" s="132"/>
      <c r="L436" s="131"/>
      <c r="M436" s="157"/>
      <c r="N436" s="157"/>
      <c r="O436" s="157"/>
      <c r="P436" s="157"/>
      <c r="Q436" s="157"/>
      <c r="R436" s="157"/>
      <c r="S436" s="157"/>
      <c r="T436" s="157"/>
      <c r="U436" s="238"/>
      <c r="V436" s="239"/>
      <c r="W436" s="239"/>
      <c r="X436" s="239"/>
      <c r="Y436" s="239"/>
      <c r="Z436" s="157"/>
      <c r="AA436" s="157"/>
      <c r="AB436" s="157"/>
      <c r="AC436" s="157"/>
      <c r="AD436" s="157"/>
      <c r="AE436" s="157"/>
      <c r="AF436" s="157"/>
      <c r="AG436" s="157"/>
      <c r="AH436" s="157"/>
      <c r="AI436" s="157"/>
      <c r="AJ436" s="238"/>
      <c r="AK436" s="239"/>
      <c r="AL436" s="239"/>
      <c r="AM436" s="239"/>
      <c r="AN436" s="239"/>
      <c r="AO436" s="157"/>
      <c r="AP436" s="157"/>
      <c r="AQ436" s="157"/>
      <c r="AR436" s="157"/>
      <c r="AS436" s="157"/>
      <c r="AT436" s="157"/>
      <c r="AU436" s="157"/>
      <c r="AV436" s="157"/>
      <c r="AW436" s="157"/>
      <c r="AX436" s="157"/>
      <c r="AY436" s="238"/>
      <c r="AZ436" s="239"/>
      <c r="BA436" s="239"/>
      <c r="BB436" s="239"/>
      <c r="BC436" s="239"/>
      <c r="BD436" s="157"/>
      <c r="BE436" s="157"/>
      <c r="BF436" s="157"/>
      <c r="BG436" s="157"/>
      <c r="BH436" s="157"/>
      <c r="BI436" s="157"/>
      <c r="BJ436" s="157"/>
    </row>
    <row r="437">
      <c r="A437" s="157"/>
      <c r="B437" s="157"/>
      <c r="C437" s="157"/>
      <c r="D437" s="157"/>
      <c r="E437" s="157"/>
      <c r="F437" s="238"/>
      <c r="G437" s="239"/>
      <c r="H437" s="239"/>
      <c r="I437" s="239"/>
      <c r="J437" s="239"/>
      <c r="K437" s="132"/>
      <c r="L437" s="131"/>
      <c r="M437" s="157"/>
      <c r="N437" s="157"/>
      <c r="O437" s="157"/>
      <c r="P437" s="157"/>
      <c r="Q437" s="157"/>
      <c r="R437" s="157"/>
      <c r="S437" s="157"/>
      <c r="T437" s="157"/>
      <c r="U437" s="238"/>
      <c r="V437" s="239"/>
      <c r="W437" s="239"/>
      <c r="X437" s="239"/>
      <c r="Y437" s="239"/>
      <c r="Z437" s="157"/>
      <c r="AA437" s="157"/>
      <c r="AB437" s="157"/>
      <c r="AC437" s="157"/>
      <c r="AD437" s="157"/>
      <c r="AE437" s="157"/>
      <c r="AF437" s="157"/>
      <c r="AG437" s="157"/>
      <c r="AH437" s="157"/>
      <c r="AI437" s="157"/>
      <c r="AJ437" s="238"/>
      <c r="AK437" s="239"/>
      <c r="AL437" s="239"/>
      <c r="AM437" s="239"/>
      <c r="AN437" s="239"/>
      <c r="AO437" s="157"/>
      <c r="AP437" s="157"/>
      <c r="AQ437" s="157"/>
      <c r="AR437" s="157"/>
      <c r="AS437" s="157"/>
      <c r="AT437" s="157"/>
      <c r="AU437" s="157"/>
      <c r="AV437" s="157"/>
      <c r="AW437" s="157"/>
      <c r="AX437" s="157"/>
      <c r="AY437" s="238"/>
      <c r="AZ437" s="239"/>
      <c r="BA437" s="239"/>
      <c r="BB437" s="239"/>
      <c r="BC437" s="239"/>
      <c r="BD437" s="157"/>
      <c r="BE437" s="157"/>
      <c r="BF437" s="157"/>
      <c r="BG437" s="157"/>
      <c r="BH437" s="157"/>
      <c r="BI437" s="157"/>
      <c r="BJ437" s="157"/>
    </row>
    <row r="438">
      <c r="A438" s="157"/>
      <c r="B438" s="157"/>
      <c r="C438" s="157"/>
      <c r="D438" s="157"/>
      <c r="E438" s="157"/>
      <c r="F438" s="238"/>
      <c r="G438" s="239"/>
      <c r="H438" s="239"/>
      <c r="I438" s="239"/>
      <c r="J438" s="239"/>
      <c r="K438" s="132"/>
      <c r="L438" s="131"/>
      <c r="M438" s="157"/>
      <c r="N438" s="157"/>
      <c r="O438" s="157"/>
      <c r="P438" s="157"/>
      <c r="Q438" s="157"/>
      <c r="R438" s="157"/>
      <c r="S438" s="157"/>
      <c r="T438" s="157"/>
      <c r="U438" s="238"/>
      <c r="V438" s="239"/>
      <c r="W438" s="239"/>
      <c r="X438" s="239"/>
      <c r="Y438" s="239"/>
      <c r="Z438" s="157"/>
      <c r="AA438" s="157"/>
      <c r="AB438" s="157"/>
      <c r="AC438" s="157"/>
      <c r="AD438" s="157"/>
      <c r="AE438" s="157"/>
      <c r="AF438" s="157"/>
      <c r="AG438" s="157"/>
      <c r="AH438" s="157"/>
      <c r="AI438" s="157"/>
      <c r="AJ438" s="238"/>
      <c r="AK438" s="239"/>
      <c r="AL438" s="239"/>
      <c r="AM438" s="239"/>
      <c r="AN438" s="239"/>
      <c r="AO438" s="157"/>
      <c r="AP438" s="157"/>
      <c r="AQ438" s="157"/>
      <c r="AR438" s="157"/>
      <c r="AS438" s="157"/>
      <c r="AT438" s="157"/>
      <c r="AU438" s="157"/>
      <c r="AV438" s="157"/>
      <c r="AW438" s="157"/>
      <c r="AX438" s="157"/>
      <c r="AY438" s="238"/>
      <c r="AZ438" s="239"/>
      <c r="BA438" s="239"/>
      <c r="BB438" s="239"/>
      <c r="BC438" s="239"/>
      <c r="BD438" s="157"/>
      <c r="BE438" s="157"/>
      <c r="BF438" s="157"/>
      <c r="BG438" s="157"/>
      <c r="BH438" s="157"/>
      <c r="BI438" s="157"/>
      <c r="BJ438" s="157"/>
    </row>
    <row r="439">
      <c r="A439" s="157"/>
      <c r="B439" s="157"/>
      <c r="C439" s="157"/>
      <c r="D439" s="157"/>
      <c r="E439" s="157"/>
      <c r="F439" s="238"/>
      <c r="G439" s="239"/>
      <c r="H439" s="239"/>
      <c r="I439" s="239"/>
      <c r="J439" s="239"/>
      <c r="K439" s="132"/>
      <c r="L439" s="131"/>
      <c r="M439" s="157"/>
      <c r="N439" s="157"/>
      <c r="O439" s="157"/>
      <c r="P439" s="157"/>
      <c r="Q439" s="157"/>
      <c r="R439" s="157"/>
      <c r="S439" s="157"/>
      <c r="T439" s="157"/>
      <c r="U439" s="238"/>
      <c r="V439" s="239"/>
      <c r="W439" s="239"/>
      <c r="X439" s="239"/>
      <c r="Y439" s="239"/>
      <c r="Z439" s="157"/>
      <c r="AA439" s="157"/>
      <c r="AB439" s="157"/>
      <c r="AC439" s="157"/>
      <c r="AD439" s="157"/>
      <c r="AE439" s="157"/>
      <c r="AF439" s="157"/>
      <c r="AG439" s="157"/>
      <c r="AH439" s="157"/>
      <c r="AI439" s="157"/>
      <c r="AJ439" s="238"/>
      <c r="AK439" s="239"/>
      <c r="AL439" s="239"/>
      <c r="AM439" s="239"/>
      <c r="AN439" s="239"/>
      <c r="AO439" s="157"/>
      <c r="AP439" s="157"/>
      <c r="AQ439" s="157"/>
      <c r="AR439" s="157"/>
      <c r="AS439" s="157"/>
      <c r="AT439" s="157"/>
      <c r="AU439" s="157"/>
      <c r="AV439" s="157"/>
      <c r="AW439" s="157"/>
      <c r="AX439" s="157"/>
      <c r="AY439" s="238"/>
      <c r="AZ439" s="239"/>
      <c r="BA439" s="239"/>
      <c r="BB439" s="239"/>
      <c r="BC439" s="239"/>
      <c r="BD439" s="157"/>
      <c r="BE439" s="157"/>
      <c r="BF439" s="157"/>
      <c r="BG439" s="157"/>
      <c r="BH439" s="157"/>
      <c r="BI439" s="157"/>
      <c r="BJ439" s="157"/>
    </row>
    <row r="440">
      <c r="A440" s="157"/>
      <c r="B440" s="157"/>
      <c r="C440" s="157"/>
      <c r="D440" s="157"/>
      <c r="E440" s="157"/>
      <c r="F440" s="238"/>
      <c r="G440" s="239"/>
      <c r="H440" s="239"/>
      <c r="I440" s="239"/>
      <c r="J440" s="239"/>
      <c r="K440" s="132"/>
      <c r="L440" s="131"/>
      <c r="M440" s="157"/>
      <c r="N440" s="157"/>
      <c r="O440" s="157"/>
      <c r="P440" s="157"/>
      <c r="Q440" s="157"/>
      <c r="R440" s="157"/>
      <c r="S440" s="157"/>
      <c r="T440" s="157"/>
      <c r="U440" s="238"/>
      <c r="V440" s="239"/>
      <c r="W440" s="239"/>
      <c r="X440" s="239"/>
      <c r="Y440" s="239"/>
      <c r="Z440" s="157"/>
      <c r="AA440" s="157"/>
      <c r="AB440" s="157"/>
      <c r="AC440" s="157"/>
      <c r="AD440" s="157"/>
      <c r="AE440" s="157"/>
      <c r="AF440" s="157"/>
      <c r="AG440" s="157"/>
      <c r="AH440" s="157"/>
      <c r="AI440" s="157"/>
      <c r="AJ440" s="238"/>
      <c r="AK440" s="239"/>
      <c r="AL440" s="239"/>
      <c r="AM440" s="239"/>
      <c r="AN440" s="239"/>
      <c r="AO440" s="157"/>
      <c r="AP440" s="157"/>
      <c r="AQ440" s="157"/>
      <c r="AR440" s="157"/>
      <c r="AS440" s="157"/>
      <c r="AT440" s="157"/>
      <c r="AU440" s="157"/>
      <c r="AV440" s="157"/>
      <c r="AW440" s="157"/>
      <c r="AX440" s="157"/>
      <c r="AY440" s="238"/>
      <c r="AZ440" s="239"/>
      <c r="BA440" s="239"/>
      <c r="BB440" s="239"/>
      <c r="BC440" s="239"/>
      <c r="BD440" s="157"/>
      <c r="BE440" s="157"/>
      <c r="BF440" s="157"/>
      <c r="BG440" s="157"/>
      <c r="BH440" s="157"/>
      <c r="BI440" s="157"/>
      <c r="BJ440" s="157"/>
    </row>
    <row r="441">
      <c r="A441" s="157"/>
      <c r="B441" s="157"/>
      <c r="C441" s="157"/>
      <c r="D441" s="157"/>
      <c r="E441" s="157"/>
      <c r="F441" s="238"/>
      <c r="G441" s="239"/>
      <c r="H441" s="239"/>
      <c r="I441" s="239"/>
      <c r="J441" s="239"/>
      <c r="K441" s="132"/>
      <c r="L441" s="131"/>
      <c r="M441" s="157"/>
      <c r="N441" s="157"/>
      <c r="O441" s="157"/>
      <c r="P441" s="157"/>
      <c r="Q441" s="157"/>
      <c r="R441" s="157"/>
      <c r="S441" s="157"/>
      <c r="T441" s="157"/>
      <c r="U441" s="238"/>
      <c r="V441" s="239"/>
      <c r="W441" s="239"/>
      <c r="X441" s="239"/>
      <c r="Y441" s="239"/>
      <c r="Z441" s="157"/>
      <c r="AA441" s="157"/>
      <c r="AB441" s="157"/>
      <c r="AC441" s="157"/>
      <c r="AD441" s="157"/>
      <c r="AE441" s="157"/>
      <c r="AF441" s="157"/>
      <c r="AG441" s="157"/>
      <c r="AH441" s="157"/>
      <c r="AI441" s="157"/>
      <c r="AJ441" s="238"/>
      <c r="AK441" s="239"/>
      <c r="AL441" s="239"/>
      <c r="AM441" s="239"/>
      <c r="AN441" s="239"/>
      <c r="AO441" s="157"/>
      <c r="AP441" s="157"/>
      <c r="AQ441" s="157"/>
      <c r="AR441" s="157"/>
      <c r="AS441" s="157"/>
      <c r="AT441" s="157"/>
      <c r="AU441" s="157"/>
      <c r="AV441" s="157"/>
      <c r="AW441" s="157"/>
      <c r="AX441" s="157"/>
      <c r="AY441" s="238"/>
      <c r="AZ441" s="239"/>
      <c r="BA441" s="239"/>
      <c r="BB441" s="239"/>
      <c r="BC441" s="239"/>
      <c r="BD441" s="157"/>
      <c r="BE441" s="157"/>
      <c r="BF441" s="157"/>
      <c r="BG441" s="157"/>
      <c r="BH441" s="157"/>
      <c r="BI441" s="157"/>
      <c r="BJ441" s="157"/>
    </row>
    <row r="442">
      <c r="A442" s="157"/>
      <c r="B442" s="157"/>
      <c r="C442" s="157"/>
      <c r="D442" s="157"/>
      <c r="E442" s="157"/>
      <c r="F442" s="238"/>
      <c r="G442" s="239"/>
      <c r="H442" s="239"/>
      <c r="I442" s="239"/>
      <c r="J442" s="239"/>
      <c r="K442" s="132"/>
      <c r="L442" s="131"/>
      <c r="M442" s="157"/>
      <c r="N442" s="157"/>
      <c r="O442" s="157"/>
      <c r="P442" s="157"/>
      <c r="Q442" s="157"/>
      <c r="R442" s="157"/>
      <c r="S442" s="157"/>
      <c r="T442" s="157"/>
      <c r="U442" s="238"/>
      <c r="V442" s="239"/>
      <c r="W442" s="239"/>
      <c r="X442" s="239"/>
      <c r="Y442" s="239"/>
      <c r="Z442" s="157"/>
      <c r="AA442" s="157"/>
      <c r="AB442" s="157"/>
      <c r="AC442" s="157"/>
      <c r="AD442" s="157"/>
      <c r="AE442" s="157"/>
      <c r="AF442" s="157"/>
      <c r="AG442" s="157"/>
      <c r="AH442" s="157"/>
      <c r="AI442" s="157"/>
      <c r="AJ442" s="238"/>
      <c r="AK442" s="239"/>
      <c r="AL442" s="239"/>
      <c r="AM442" s="239"/>
      <c r="AN442" s="239"/>
      <c r="AO442" s="157"/>
      <c r="AP442" s="157"/>
      <c r="AQ442" s="157"/>
      <c r="AR442" s="157"/>
      <c r="AS442" s="157"/>
      <c r="AT442" s="157"/>
      <c r="AU442" s="157"/>
      <c r="AV442" s="157"/>
      <c r="AW442" s="157"/>
      <c r="AX442" s="157"/>
      <c r="AY442" s="238"/>
      <c r="AZ442" s="239"/>
      <c r="BA442" s="239"/>
      <c r="BB442" s="239"/>
      <c r="BC442" s="239"/>
      <c r="BD442" s="157"/>
      <c r="BE442" s="157"/>
      <c r="BF442" s="157"/>
      <c r="BG442" s="157"/>
      <c r="BH442" s="157"/>
      <c r="BI442" s="157"/>
      <c r="BJ442" s="157"/>
    </row>
    <row r="443">
      <c r="A443" s="157"/>
      <c r="B443" s="157"/>
      <c r="C443" s="157"/>
      <c r="D443" s="157"/>
      <c r="E443" s="157"/>
      <c r="F443" s="238"/>
      <c r="G443" s="239"/>
      <c r="H443" s="239"/>
      <c r="I443" s="239"/>
      <c r="J443" s="239"/>
      <c r="K443" s="132"/>
      <c r="L443" s="131"/>
      <c r="M443" s="157"/>
      <c r="N443" s="157"/>
      <c r="O443" s="157"/>
      <c r="P443" s="157"/>
      <c r="Q443" s="157"/>
      <c r="R443" s="157"/>
      <c r="S443" s="157"/>
      <c r="T443" s="157"/>
      <c r="U443" s="238"/>
      <c r="V443" s="239"/>
      <c r="W443" s="239"/>
      <c r="X443" s="239"/>
      <c r="Y443" s="239"/>
      <c r="Z443" s="157"/>
      <c r="AA443" s="157"/>
      <c r="AB443" s="157"/>
      <c r="AC443" s="157"/>
      <c r="AD443" s="157"/>
      <c r="AE443" s="157"/>
      <c r="AF443" s="157"/>
      <c r="AG443" s="157"/>
      <c r="AH443" s="157"/>
      <c r="AI443" s="157"/>
      <c r="AJ443" s="238"/>
      <c r="AK443" s="239"/>
      <c r="AL443" s="239"/>
      <c r="AM443" s="239"/>
      <c r="AN443" s="239"/>
      <c r="AO443" s="157"/>
      <c r="AP443" s="157"/>
      <c r="AQ443" s="157"/>
      <c r="AR443" s="157"/>
      <c r="AS443" s="157"/>
      <c r="AT443" s="157"/>
      <c r="AU443" s="157"/>
      <c r="AV443" s="157"/>
      <c r="AW443" s="157"/>
      <c r="AX443" s="157"/>
      <c r="AY443" s="238"/>
      <c r="AZ443" s="239"/>
      <c r="BA443" s="239"/>
      <c r="BB443" s="239"/>
      <c r="BC443" s="239"/>
      <c r="BD443" s="157"/>
      <c r="BE443" s="157"/>
      <c r="BF443" s="157"/>
      <c r="BG443" s="157"/>
      <c r="BH443" s="157"/>
      <c r="BI443" s="157"/>
      <c r="BJ443" s="157"/>
    </row>
    <row r="444">
      <c r="A444" s="157"/>
      <c r="B444" s="157"/>
      <c r="C444" s="157"/>
      <c r="D444" s="157"/>
      <c r="E444" s="157"/>
      <c r="F444" s="238"/>
      <c r="G444" s="239"/>
      <c r="H444" s="239"/>
      <c r="I444" s="239"/>
      <c r="J444" s="239"/>
      <c r="K444" s="132"/>
      <c r="L444" s="131"/>
      <c r="M444" s="157"/>
      <c r="N444" s="157"/>
      <c r="O444" s="157"/>
      <c r="P444" s="157"/>
      <c r="Q444" s="157"/>
      <c r="R444" s="157"/>
      <c r="S444" s="157"/>
      <c r="T444" s="157"/>
      <c r="U444" s="238"/>
      <c r="V444" s="239"/>
      <c r="W444" s="239"/>
      <c r="X444" s="239"/>
      <c r="Y444" s="239"/>
      <c r="Z444" s="157"/>
      <c r="AA444" s="157"/>
      <c r="AB444" s="157"/>
      <c r="AC444" s="157"/>
      <c r="AD444" s="157"/>
      <c r="AE444" s="157"/>
      <c r="AF444" s="157"/>
      <c r="AG444" s="157"/>
      <c r="AH444" s="157"/>
      <c r="AI444" s="157"/>
      <c r="AJ444" s="238"/>
      <c r="AK444" s="239"/>
      <c r="AL444" s="239"/>
      <c r="AM444" s="239"/>
      <c r="AN444" s="239"/>
      <c r="AO444" s="157"/>
      <c r="AP444" s="157"/>
      <c r="AQ444" s="157"/>
      <c r="AR444" s="157"/>
      <c r="AS444" s="157"/>
      <c r="AT444" s="157"/>
      <c r="AU444" s="157"/>
      <c r="AV444" s="157"/>
      <c r="AW444" s="157"/>
      <c r="AX444" s="157"/>
      <c r="AY444" s="238"/>
      <c r="AZ444" s="239"/>
      <c r="BA444" s="239"/>
      <c r="BB444" s="239"/>
      <c r="BC444" s="239"/>
      <c r="BD444" s="157"/>
      <c r="BE444" s="157"/>
      <c r="BF444" s="157"/>
      <c r="BG444" s="157"/>
      <c r="BH444" s="157"/>
      <c r="BI444" s="157"/>
      <c r="BJ444" s="157"/>
    </row>
    <row r="445">
      <c r="A445" s="157"/>
      <c r="B445" s="157"/>
      <c r="C445" s="157"/>
      <c r="D445" s="157"/>
      <c r="E445" s="157"/>
      <c r="F445" s="238"/>
      <c r="G445" s="239"/>
      <c r="H445" s="239"/>
      <c r="I445" s="239"/>
      <c r="J445" s="239"/>
      <c r="K445" s="132"/>
      <c r="L445" s="131"/>
      <c r="M445" s="157"/>
      <c r="N445" s="157"/>
      <c r="O445" s="157"/>
      <c r="P445" s="157"/>
      <c r="Q445" s="157"/>
      <c r="R445" s="157"/>
      <c r="S445" s="157"/>
      <c r="T445" s="157"/>
      <c r="U445" s="238"/>
      <c r="V445" s="239"/>
      <c r="W445" s="239"/>
      <c r="X445" s="239"/>
      <c r="Y445" s="239"/>
      <c r="Z445" s="157"/>
      <c r="AA445" s="157"/>
      <c r="AB445" s="157"/>
      <c r="AC445" s="157"/>
      <c r="AD445" s="157"/>
      <c r="AE445" s="157"/>
      <c r="AF445" s="157"/>
      <c r="AG445" s="157"/>
      <c r="AH445" s="157"/>
      <c r="AI445" s="157"/>
      <c r="AJ445" s="238"/>
      <c r="AK445" s="239"/>
      <c r="AL445" s="239"/>
      <c r="AM445" s="239"/>
      <c r="AN445" s="239"/>
      <c r="AO445" s="157"/>
      <c r="AP445" s="157"/>
      <c r="AQ445" s="157"/>
      <c r="AR445" s="157"/>
      <c r="AS445" s="157"/>
      <c r="AT445" s="157"/>
      <c r="AU445" s="157"/>
      <c r="AV445" s="157"/>
      <c r="AW445" s="157"/>
      <c r="AX445" s="157"/>
      <c r="AY445" s="238"/>
      <c r="AZ445" s="239"/>
      <c r="BA445" s="239"/>
      <c r="BB445" s="239"/>
      <c r="BC445" s="239"/>
      <c r="BD445" s="157"/>
      <c r="BE445" s="157"/>
      <c r="BF445" s="157"/>
      <c r="BG445" s="157"/>
      <c r="BH445" s="157"/>
      <c r="BI445" s="157"/>
      <c r="BJ445" s="157"/>
    </row>
    <row r="446">
      <c r="A446" s="157"/>
      <c r="B446" s="157"/>
      <c r="C446" s="157"/>
      <c r="D446" s="157"/>
      <c r="E446" s="157"/>
      <c r="F446" s="238"/>
      <c r="G446" s="239"/>
      <c r="H446" s="239"/>
      <c r="I446" s="239"/>
      <c r="J446" s="239"/>
      <c r="K446" s="132"/>
      <c r="L446" s="131"/>
      <c r="M446" s="157"/>
      <c r="N446" s="157"/>
      <c r="O446" s="157"/>
      <c r="P446" s="157"/>
      <c r="Q446" s="157"/>
      <c r="R446" s="157"/>
      <c r="S446" s="157"/>
      <c r="T446" s="157"/>
      <c r="U446" s="238"/>
      <c r="V446" s="239"/>
      <c r="W446" s="239"/>
      <c r="X446" s="239"/>
      <c r="Y446" s="239"/>
      <c r="Z446" s="157"/>
      <c r="AA446" s="157"/>
      <c r="AB446" s="157"/>
      <c r="AC446" s="157"/>
      <c r="AD446" s="157"/>
      <c r="AE446" s="157"/>
      <c r="AF446" s="157"/>
      <c r="AG446" s="157"/>
      <c r="AH446" s="157"/>
      <c r="AI446" s="157"/>
      <c r="AJ446" s="238"/>
      <c r="AK446" s="239"/>
      <c r="AL446" s="239"/>
      <c r="AM446" s="239"/>
      <c r="AN446" s="239"/>
      <c r="AO446" s="157"/>
      <c r="AP446" s="157"/>
      <c r="AQ446" s="157"/>
      <c r="AR446" s="157"/>
      <c r="AS446" s="157"/>
      <c r="AT446" s="157"/>
      <c r="AU446" s="157"/>
      <c r="AV446" s="157"/>
      <c r="AW446" s="157"/>
      <c r="AX446" s="157"/>
      <c r="AY446" s="238"/>
      <c r="AZ446" s="239"/>
      <c r="BA446" s="239"/>
      <c r="BB446" s="239"/>
      <c r="BC446" s="239"/>
      <c r="BD446" s="157"/>
      <c r="BE446" s="157"/>
      <c r="BF446" s="157"/>
      <c r="BG446" s="157"/>
      <c r="BH446" s="157"/>
      <c r="BI446" s="157"/>
      <c r="BJ446" s="157"/>
    </row>
    <row r="447">
      <c r="A447" s="157"/>
      <c r="B447" s="157"/>
      <c r="C447" s="157"/>
      <c r="D447" s="157"/>
      <c r="E447" s="157"/>
      <c r="F447" s="238"/>
      <c r="G447" s="239"/>
      <c r="H447" s="239"/>
      <c r="I447" s="239"/>
      <c r="J447" s="239"/>
      <c r="K447" s="132"/>
      <c r="L447" s="131"/>
      <c r="M447" s="157"/>
      <c r="N447" s="157"/>
      <c r="O447" s="157"/>
      <c r="P447" s="157"/>
      <c r="Q447" s="157"/>
      <c r="R447" s="157"/>
      <c r="S447" s="157"/>
      <c r="T447" s="157"/>
      <c r="U447" s="238"/>
      <c r="V447" s="239"/>
      <c r="W447" s="239"/>
      <c r="X447" s="239"/>
      <c r="Y447" s="239"/>
      <c r="Z447" s="157"/>
      <c r="AA447" s="157"/>
      <c r="AB447" s="157"/>
      <c r="AC447" s="157"/>
      <c r="AD447" s="157"/>
      <c r="AE447" s="157"/>
      <c r="AF447" s="157"/>
      <c r="AG447" s="157"/>
      <c r="AH447" s="157"/>
      <c r="AI447" s="157"/>
      <c r="AJ447" s="238"/>
      <c r="AK447" s="239"/>
      <c r="AL447" s="239"/>
      <c r="AM447" s="239"/>
      <c r="AN447" s="239"/>
      <c r="AO447" s="157"/>
      <c r="AP447" s="157"/>
      <c r="AQ447" s="157"/>
      <c r="AR447" s="157"/>
      <c r="AS447" s="157"/>
      <c r="AT447" s="157"/>
      <c r="AU447" s="157"/>
      <c r="AV447" s="157"/>
      <c r="AW447" s="157"/>
      <c r="AX447" s="157"/>
      <c r="AY447" s="238"/>
      <c r="AZ447" s="239"/>
      <c r="BA447" s="239"/>
      <c r="BB447" s="239"/>
      <c r="BC447" s="239"/>
      <c r="BD447" s="157"/>
      <c r="BE447" s="157"/>
      <c r="BF447" s="157"/>
      <c r="BG447" s="157"/>
      <c r="BH447" s="157"/>
      <c r="BI447" s="157"/>
      <c r="BJ447" s="157"/>
    </row>
    <row r="448">
      <c r="A448" s="157"/>
      <c r="B448" s="157"/>
      <c r="C448" s="157"/>
      <c r="D448" s="157"/>
      <c r="E448" s="157"/>
      <c r="F448" s="238"/>
      <c r="G448" s="239"/>
      <c r="H448" s="239"/>
      <c r="I448" s="239"/>
      <c r="J448" s="239"/>
      <c r="K448" s="132"/>
      <c r="L448" s="131"/>
      <c r="M448" s="157"/>
      <c r="N448" s="157"/>
      <c r="O448" s="157"/>
      <c r="P448" s="157"/>
      <c r="Q448" s="157"/>
      <c r="R448" s="157"/>
      <c r="S448" s="157"/>
      <c r="T448" s="157"/>
      <c r="U448" s="238"/>
      <c r="V448" s="239"/>
      <c r="W448" s="239"/>
      <c r="X448" s="239"/>
      <c r="Y448" s="239"/>
      <c r="Z448" s="157"/>
      <c r="AA448" s="157"/>
      <c r="AB448" s="157"/>
      <c r="AC448" s="157"/>
      <c r="AD448" s="157"/>
      <c r="AE448" s="157"/>
      <c r="AF448" s="157"/>
      <c r="AG448" s="157"/>
      <c r="AH448" s="157"/>
      <c r="AI448" s="157"/>
      <c r="AJ448" s="238"/>
      <c r="AK448" s="239"/>
      <c r="AL448" s="239"/>
      <c r="AM448" s="239"/>
      <c r="AN448" s="239"/>
      <c r="AO448" s="157"/>
      <c r="AP448" s="157"/>
      <c r="AQ448" s="157"/>
      <c r="AR448" s="157"/>
      <c r="AS448" s="157"/>
      <c r="AT448" s="157"/>
      <c r="AU448" s="157"/>
      <c r="AV448" s="157"/>
      <c r="AW448" s="157"/>
      <c r="AX448" s="157"/>
      <c r="AY448" s="238"/>
      <c r="AZ448" s="239"/>
      <c r="BA448" s="239"/>
      <c r="BB448" s="239"/>
      <c r="BC448" s="239"/>
      <c r="BD448" s="157"/>
      <c r="BE448" s="157"/>
      <c r="BF448" s="157"/>
      <c r="BG448" s="157"/>
      <c r="BH448" s="157"/>
      <c r="BI448" s="157"/>
      <c r="BJ448" s="157"/>
    </row>
    <row r="449">
      <c r="A449" s="157"/>
      <c r="B449" s="157"/>
      <c r="C449" s="157"/>
      <c r="D449" s="157"/>
      <c r="E449" s="157"/>
      <c r="F449" s="238"/>
      <c r="G449" s="239"/>
      <c r="H449" s="239"/>
      <c r="I449" s="239"/>
      <c r="J449" s="239"/>
      <c r="K449" s="132"/>
      <c r="L449" s="131"/>
      <c r="M449" s="157"/>
      <c r="N449" s="157"/>
      <c r="O449" s="157"/>
      <c r="P449" s="157"/>
      <c r="Q449" s="157"/>
      <c r="R449" s="157"/>
      <c r="S449" s="157"/>
      <c r="T449" s="157"/>
      <c r="U449" s="238"/>
      <c r="V449" s="239"/>
      <c r="W449" s="239"/>
      <c r="X449" s="239"/>
      <c r="Y449" s="239"/>
      <c r="Z449" s="157"/>
      <c r="AA449" s="157"/>
      <c r="AB449" s="157"/>
      <c r="AC449" s="157"/>
      <c r="AD449" s="157"/>
      <c r="AE449" s="157"/>
      <c r="AF449" s="157"/>
      <c r="AG449" s="157"/>
      <c r="AH449" s="157"/>
      <c r="AI449" s="157"/>
      <c r="AJ449" s="238"/>
      <c r="AK449" s="239"/>
      <c r="AL449" s="239"/>
      <c r="AM449" s="239"/>
      <c r="AN449" s="239"/>
      <c r="AO449" s="157"/>
      <c r="AP449" s="157"/>
      <c r="AQ449" s="157"/>
      <c r="AR449" s="157"/>
      <c r="AS449" s="157"/>
      <c r="AT449" s="157"/>
      <c r="AU449" s="157"/>
      <c r="AV449" s="157"/>
      <c r="AW449" s="157"/>
      <c r="AX449" s="157"/>
      <c r="AY449" s="238"/>
      <c r="AZ449" s="239"/>
      <c r="BA449" s="239"/>
      <c r="BB449" s="239"/>
      <c r="BC449" s="239"/>
      <c r="BD449" s="157"/>
      <c r="BE449" s="157"/>
      <c r="BF449" s="157"/>
      <c r="BG449" s="157"/>
      <c r="BH449" s="157"/>
      <c r="BI449" s="157"/>
      <c r="BJ449" s="157"/>
    </row>
    <row r="450">
      <c r="A450" s="157"/>
      <c r="B450" s="157"/>
      <c r="C450" s="157"/>
      <c r="D450" s="157"/>
      <c r="E450" s="157"/>
      <c r="F450" s="238"/>
      <c r="G450" s="239"/>
      <c r="H450" s="239"/>
      <c r="I450" s="239"/>
      <c r="J450" s="239"/>
      <c r="K450" s="132"/>
      <c r="L450" s="131"/>
      <c r="M450" s="157"/>
      <c r="N450" s="157"/>
      <c r="O450" s="157"/>
      <c r="P450" s="157"/>
      <c r="Q450" s="157"/>
      <c r="R450" s="157"/>
      <c r="S450" s="157"/>
      <c r="T450" s="157"/>
      <c r="U450" s="238"/>
      <c r="V450" s="239"/>
      <c r="W450" s="239"/>
      <c r="X450" s="239"/>
      <c r="Y450" s="239"/>
      <c r="Z450" s="157"/>
      <c r="AA450" s="157"/>
      <c r="AB450" s="157"/>
      <c r="AC450" s="157"/>
      <c r="AD450" s="157"/>
      <c r="AE450" s="157"/>
      <c r="AF450" s="157"/>
      <c r="AG450" s="157"/>
      <c r="AH450" s="157"/>
      <c r="AI450" s="157"/>
      <c r="AJ450" s="238"/>
      <c r="AK450" s="239"/>
      <c r="AL450" s="239"/>
      <c r="AM450" s="239"/>
      <c r="AN450" s="239"/>
      <c r="AO450" s="157"/>
      <c r="AP450" s="157"/>
      <c r="AQ450" s="157"/>
      <c r="AR450" s="157"/>
      <c r="AS450" s="157"/>
      <c r="AT450" s="157"/>
      <c r="AU450" s="157"/>
      <c r="AV450" s="157"/>
      <c r="AW450" s="157"/>
      <c r="AX450" s="157"/>
      <c r="AY450" s="238"/>
      <c r="AZ450" s="239"/>
      <c r="BA450" s="239"/>
      <c r="BB450" s="239"/>
      <c r="BC450" s="239"/>
      <c r="BD450" s="157"/>
      <c r="BE450" s="157"/>
      <c r="BF450" s="157"/>
      <c r="BG450" s="157"/>
      <c r="BH450" s="157"/>
      <c r="BI450" s="157"/>
      <c r="BJ450" s="157"/>
    </row>
    <row r="451">
      <c r="A451" s="157"/>
      <c r="B451" s="157"/>
      <c r="C451" s="157"/>
      <c r="D451" s="157"/>
      <c r="E451" s="157"/>
      <c r="F451" s="238"/>
      <c r="G451" s="239"/>
      <c r="H451" s="239"/>
      <c r="I451" s="239"/>
      <c r="J451" s="239"/>
      <c r="K451" s="132"/>
      <c r="L451" s="131"/>
      <c r="M451" s="157"/>
      <c r="N451" s="157"/>
      <c r="O451" s="157"/>
      <c r="P451" s="157"/>
      <c r="Q451" s="157"/>
      <c r="R451" s="157"/>
      <c r="S451" s="157"/>
      <c r="T451" s="157"/>
      <c r="U451" s="238"/>
      <c r="V451" s="239"/>
      <c r="W451" s="239"/>
      <c r="X451" s="239"/>
      <c r="Y451" s="239"/>
      <c r="Z451" s="157"/>
      <c r="AA451" s="157"/>
      <c r="AB451" s="157"/>
      <c r="AC451" s="157"/>
      <c r="AD451" s="157"/>
      <c r="AE451" s="157"/>
      <c r="AF451" s="157"/>
      <c r="AG451" s="157"/>
      <c r="AH451" s="157"/>
      <c r="AI451" s="157"/>
      <c r="AJ451" s="238"/>
      <c r="AK451" s="239"/>
      <c r="AL451" s="239"/>
      <c r="AM451" s="239"/>
      <c r="AN451" s="239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238"/>
      <c r="AZ451" s="239"/>
      <c r="BA451" s="239"/>
      <c r="BB451" s="239"/>
      <c r="BC451" s="239"/>
      <c r="BD451" s="157"/>
      <c r="BE451" s="157"/>
      <c r="BF451" s="157"/>
      <c r="BG451" s="157"/>
      <c r="BH451" s="157"/>
      <c r="BI451" s="157"/>
      <c r="BJ451" s="157"/>
    </row>
    <row r="452">
      <c r="A452" s="157"/>
      <c r="B452" s="157"/>
      <c r="C452" s="157"/>
      <c r="D452" s="157"/>
      <c r="E452" s="157"/>
      <c r="F452" s="238"/>
      <c r="G452" s="239"/>
      <c r="H452" s="239"/>
      <c r="I452" s="239"/>
      <c r="J452" s="239"/>
      <c r="K452" s="132"/>
      <c r="L452" s="131"/>
      <c r="M452" s="157"/>
      <c r="N452" s="157"/>
      <c r="O452" s="157"/>
      <c r="P452" s="157"/>
      <c r="Q452" s="157"/>
      <c r="R452" s="157"/>
      <c r="S452" s="157"/>
      <c r="T452" s="157"/>
      <c r="U452" s="238"/>
      <c r="V452" s="239"/>
      <c r="W452" s="239"/>
      <c r="X452" s="239"/>
      <c r="Y452" s="239"/>
      <c r="Z452" s="157"/>
      <c r="AA452" s="157"/>
      <c r="AB452" s="157"/>
      <c r="AC452" s="157"/>
      <c r="AD452" s="157"/>
      <c r="AE452" s="157"/>
      <c r="AF452" s="157"/>
      <c r="AG452" s="157"/>
      <c r="AH452" s="157"/>
      <c r="AI452" s="157"/>
      <c r="AJ452" s="238"/>
      <c r="AK452" s="239"/>
      <c r="AL452" s="239"/>
      <c r="AM452" s="239"/>
      <c r="AN452" s="239"/>
      <c r="AO452" s="157"/>
      <c r="AP452" s="157"/>
      <c r="AQ452" s="157"/>
      <c r="AR452" s="157"/>
      <c r="AS452" s="157"/>
      <c r="AT452" s="157"/>
      <c r="AU452" s="157"/>
      <c r="AV452" s="157"/>
      <c r="AW452" s="157"/>
      <c r="AX452" s="157"/>
      <c r="AY452" s="238"/>
      <c r="AZ452" s="239"/>
      <c r="BA452" s="239"/>
      <c r="BB452" s="239"/>
      <c r="BC452" s="239"/>
      <c r="BD452" s="157"/>
      <c r="BE452" s="157"/>
      <c r="BF452" s="157"/>
      <c r="BG452" s="157"/>
      <c r="BH452" s="157"/>
      <c r="BI452" s="157"/>
      <c r="BJ452" s="157"/>
    </row>
    <row r="453">
      <c r="A453" s="157"/>
      <c r="B453" s="157"/>
      <c r="C453" s="157"/>
      <c r="D453" s="157"/>
      <c r="E453" s="157"/>
      <c r="F453" s="238"/>
      <c r="G453" s="239"/>
      <c r="H453" s="239"/>
      <c r="I453" s="239"/>
      <c r="J453" s="239"/>
      <c r="K453" s="132"/>
      <c r="L453" s="131"/>
      <c r="M453" s="157"/>
      <c r="N453" s="157"/>
      <c r="O453" s="157"/>
      <c r="P453" s="157"/>
      <c r="Q453" s="157"/>
      <c r="R453" s="157"/>
      <c r="S453" s="157"/>
      <c r="T453" s="157"/>
      <c r="U453" s="238"/>
      <c r="V453" s="239"/>
      <c r="W453" s="239"/>
      <c r="X453" s="239"/>
      <c r="Y453" s="239"/>
      <c r="Z453" s="157"/>
      <c r="AA453" s="157"/>
      <c r="AB453" s="157"/>
      <c r="AC453" s="157"/>
      <c r="AD453" s="157"/>
      <c r="AE453" s="157"/>
      <c r="AF453" s="157"/>
      <c r="AG453" s="157"/>
      <c r="AH453" s="157"/>
      <c r="AI453" s="157"/>
      <c r="AJ453" s="238"/>
      <c r="AK453" s="239"/>
      <c r="AL453" s="239"/>
      <c r="AM453" s="239"/>
      <c r="AN453" s="239"/>
      <c r="AO453" s="157"/>
      <c r="AP453" s="157"/>
      <c r="AQ453" s="157"/>
      <c r="AR453" s="157"/>
      <c r="AS453" s="157"/>
      <c r="AT453" s="157"/>
      <c r="AU453" s="157"/>
      <c r="AV453" s="157"/>
      <c r="AW453" s="157"/>
      <c r="AX453" s="157"/>
      <c r="AY453" s="238"/>
      <c r="AZ453" s="239"/>
      <c r="BA453" s="239"/>
      <c r="BB453" s="239"/>
      <c r="BC453" s="239"/>
      <c r="BD453" s="157"/>
      <c r="BE453" s="157"/>
      <c r="BF453" s="157"/>
      <c r="BG453" s="157"/>
      <c r="BH453" s="157"/>
      <c r="BI453" s="157"/>
      <c r="BJ453" s="157"/>
    </row>
    <row r="454">
      <c r="A454" s="157"/>
      <c r="B454" s="157"/>
      <c r="C454" s="157"/>
      <c r="D454" s="157"/>
      <c r="E454" s="157"/>
      <c r="F454" s="238"/>
      <c r="G454" s="239"/>
      <c r="H454" s="239"/>
      <c r="I454" s="239"/>
      <c r="J454" s="239"/>
      <c r="K454" s="132"/>
      <c r="L454" s="131"/>
      <c r="M454" s="157"/>
      <c r="N454" s="157"/>
      <c r="O454" s="157"/>
      <c r="P454" s="157"/>
      <c r="Q454" s="157"/>
      <c r="R454" s="157"/>
      <c r="S454" s="157"/>
      <c r="T454" s="157"/>
      <c r="U454" s="238"/>
      <c r="V454" s="239"/>
      <c r="W454" s="239"/>
      <c r="X454" s="239"/>
      <c r="Y454" s="239"/>
      <c r="Z454" s="157"/>
      <c r="AA454" s="157"/>
      <c r="AB454" s="157"/>
      <c r="AC454" s="157"/>
      <c r="AD454" s="157"/>
      <c r="AE454" s="157"/>
      <c r="AF454" s="157"/>
      <c r="AG454" s="157"/>
      <c r="AH454" s="157"/>
      <c r="AI454" s="157"/>
      <c r="AJ454" s="238"/>
      <c r="AK454" s="239"/>
      <c r="AL454" s="239"/>
      <c r="AM454" s="239"/>
      <c r="AN454" s="239"/>
      <c r="AO454" s="157"/>
      <c r="AP454" s="157"/>
      <c r="AQ454" s="157"/>
      <c r="AR454" s="157"/>
      <c r="AS454" s="157"/>
      <c r="AT454" s="157"/>
      <c r="AU454" s="157"/>
      <c r="AV454" s="157"/>
      <c r="AW454" s="157"/>
      <c r="AX454" s="157"/>
      <c r="AY454" s="238"/>
      <c r="AZ454" s="239"/>
      <c r="BA454" s="239"/>
      <c r="BB454" s="239"/>
      <c r="BC454" s="239"/>
      <c r="BD454" s="157"/>
      <c r="BE454" s="157"/>
      <c r="BF454" s="157"/>
      <c r="BG454" s="157"/>
      <c r="BH454" s="157"/>
      <c r="BI454" s="157"/>
      <c r="BJ454" s="157"/>
    </row>
    <row r="455">
      <c r="A455" s="157"/>
      <c r="B455" s="157"/>
      <c r="C455" s="157"/>
      <c r="D455" s="157"/>
      <c r="E455" s="157"/>
      <c r="F455" s="238"/>
      <c r="G455" s="239"/>
      <c r="H455" s="239"/>
      <c r="I455" s="239"/>
      <c r="J455" s="239"/>
      <c r="K455" s="132"/>
      <c r="L455" s="131"/>
      <c r="M455" s="157"/>
      <c r="N455" s="157"/>
      <c r="O455" s="157"/>
      <c r="P455" s="157"/>
      <c r="Q455" s="157"/>
      <c r="R455" s="157"/>
      <c r="S455" s="157"/>
      <c r="T455" s="157"/>
      <c r="U455" s="238"/>
      <c r="V455" s="239"/>
      <c r="W455" s="239"/>
      <c r="X455" s="239"/>
      <c r="Y455" s="239"/>
      <c r="Z455" s="157"/>
      <c r="AA455" s="157"/>
      <c r="AB455" s="157"/>
      <c r="AC455" s="157"/>
      <c r="AD455" s="157"/>
      <c r="AE455" s="157"/>
      <c r="AF455" s="157"/>
      <c r="AG455" s="157"/>
      <c r="AH455" s="157"/>
      <c r="AI455" s="157"/>
      <c r="AJ455" s="238"/>
      <c r="AK455" s="239"/>
      <c r="AL455" s="239"/>
      <c r="AM455" s="239"/>
      <c r="AN455" s="239"/>
      <c r="AO455" s="157"/>
      <c r="AP455" s="157"/>
      <c r="AQ455" s="157"/>
      <c r="AR455" s="157"/>
      <c r="AS455" s="157"/>
      <c r="AT455" s="157"/>
      <c r="AU455" s="157"/>
      <c r="AV455" s="157"/>
      <c r="AW455" s="157"/>
      <c r="AX455" s="157"/>
      <c r="AY455" s="238"/>
      <c r="AZ455" s="239"/>
      <c r="BA455" s="239"/>
      <c r="BB455" s="239"/>
      <c r="BC455" s="239"/>
      <c r="BD455" s="157"/>
      <c r="BE455" s="157"/>
      <c r="BF455" s="157"/>
      <c r="BG455" s="157"/>
      <c r="BH455" s="157"/>
      <c r="BI455" s="157"/>
      <c r="BJ455" s="157"/>
    </row>
    <row r="456">
      <c r="A456" s="157"/>
      <c r="B456" s="157"/>
      <c r="C456" s="157"/>
      <c r="D456" s="157"/>
      <c r="E456" s="157"/>
      <c r="F456" s="238"/>
      <c r="G456" s="239"/>
      <c r="H456" s="239"/>
      <c r="I456" s="239"/>
      <c r="J456" s="239"/>
      <c r="K456" s="132"/>
      <c r="L456" s="131"/>
      <c r="M456" s="157"/>
      <c r="N456" s="157"/>
      <c r="O456" s="157"/>
      <c r="P456" s="157"/>
      <c r="Q456" s="157"/>
      <c r="R456" s="157"/>
      <c r="S456" s="157"/>
      <c r="T456" s="157"/>
      <c r="U456" s="238"/>
      <c r="V456" s="239"/>
      <c r="W456" s="239"/>
      <c r="X456" s="239"/>
      <c r="Y456" s="239"/>
      <c r="Z456" s="157"/>
      <c r="AA456" s="157"/>
      <c r="AB456" s="157"/>
      <c r="AC456" s="157"/>
      <c r="AD456" s="157"/>
      <c r="AE456" s="157"/>
      <c r="AF456" s="157"/>
      <c r="AG456" s="157"/>
      <c r="AH456" s="157"/>
      <c r="AI456" s="157"/>
      <c r="AJ456" s="238"/>
      <c r="AK456" s="239"/>
      <c r="AL456" s="239"/>
      <c r="AM456" s="239"/>
      <c r="AN456" s="239"/>
      <c r="AO456" s="157"/>
      <c r="AP456" s="157"/>
      <c r="AQ456" s="157"/>
      <c r="AR456" s="157"/>
      <c r="AS456" s="157"/>
      <c r="AT456" s="157"/>
      <c r="AU456" s="157"/>
      <c r="AV456" s="157"/>
      <c r="AW456" s="157"/>
      <c r="AX456" s="157"/>
      <c r="AY456" s="238"/>
      <c r="AZ456" s="239"/>
      <c r="BA456" s="239"/>
      <c r="BB456" s="239"/>
      <c r="BC456" s="239"/>
      <c r="BD456" s="157"/>
      <c r="BE456" s="157"/>
      <c r="BF456" s="157"/>
      <c r="BG456" s="157"/>
      <c r="BH456" s="157"/>
      <c r="BI456" s="157"/>
      <c r="BJ456" s="157"/>
    </row>
    <row r="457">
      <c r="A457" s="157"/>
      <c r="B457" s="157"/>
      <c r="C457" s="157"/>
      <c r="D457" s="157"/>
      <c r="E457" s="157"/>
      <c r="F457" s="238"/>
      <c r="G457" s="239"/>
      <c r="H457" s="239"/>
      <c r="I457" s="239"/>
      <c r="J457" s="239"/>
      <c r="K457" s="132"/>
      <c r="L457" s="131"/>
      <c r="M457" s="157"/>
      <c r="N457" s="157"/>
      <c r="O457" s="157"/>
      <c r="P457" s="157"/>
      <c r="Q457" s="157"/>
      <c r="R457" s="157"/>
      <c r="S457" s="157"/>
      <c r="T457" s="157"/>
      <c r="U457" s="238"/>
      <c r="V457" s="239"/>
      <c r="W457" s="239"/>
      <c r="X457" s="239"/>
      <c r="Y457" s="239"/>
      <c r="Z457" s="157"/>
      <c r="AA457" s="157"/>
      <c r="AB457" s="157"/>
      <c r="AC457" s="157"/>
      <c r="AD457" s="157"/>
      <c r="AE457" s="157"/>
      <c r="AF457" s="157"/>
      <c r="AG457" s="157"/>
      <c r="AH457" s="157"/>
      <c r="AI457" s="157"/>
      <c r="AJ457" s="238"/>
      <c r="AK457" s="239"/>
      <c r="AL457" s="239"/>
      <c r="AM457" s="239"/>
      <c r="AN457" s="239"/>
      <c r="AO457" s="157"/>
      <c r="AP457" s="157"/>
      <c r="AQ457" s="157"/>
      <c r="AR457" s="157"/>
      <c r="AS457" s="157"/>
      <c r="AT457" s="157"/>
      <c r="AU457" s="157"/>
      <c r="AV457" s="157"/>
      <c r="AW457" s="157"/>
      <c r="AX457" s="157"/>
      <c r="AY457" s="238"/>
      <c r="AZ457" s="239"/>
      <c r="BA457" s="239"/>
      <c r="BB457" s="239"/>
      <c r="BC457" s="239"/>
      <c r="BD457" s="157"/>
      <c r="BE457" s="157"/>
      <c r="BF457" s="157"/>
      <c r="BG457" s="157"/>
      <c r="BH457" s="157"/>
      <c r="BI457" s="157"/>
      <c r="BJ457" s="157"/>
    </row>
    <row r="458">
      <c r="A458" s="157"/>
      <c r="B458" s="157"/>
      <c r="C458" s="157"/>
      <c r="D458" s="157"/>
      <c r="E458" s="157"/>
      <c r="F458" s="238"/>
      <c r="G458" s="239"/>
      <c r="H458" s="239"/>
      <c r="I458" s="239"/>
      <c r="J458" s="239"/>
      <c r="K458" s="132"/>
      <c r="L458" s="131"/>
      <c r="M458" s="157"/>
      <c r="N458" s="157"/>
      <c r="O458" s="157"/>
      <c r="P458" s="157"/>
      <c r="Q458" s="157"/>
      <c r="R458" s="157"/>
      <c r="S458" s="157"/>
      <c r="T458" s="157"/>
      <c r="U458" s="238"/>
      <c r="V458" s="239"/>
      <c r="W458" s="239"/>
      <c r="X458" s="239"/>
      <c r="Y458" s="239"/>
      <c r="Z458" s="157"/>
      <c r="AA458" s="157"/>
      <c r="AB458" s="157"/>
      <c r="AC458" s="157"/>
      <c r="AD458" s="157"/>
      <c r="AE458" s="157"/>
      <c r="AF458" s="157"/>
      <c r="AG458" s="157"/>
      <c r="AH458" s="157"/>
      <c r="AI458" s="157"/>
      <c r="AJ458" s="238"/>
      <c r="AK458" s="239"/>
      <c r="AL458" s="239"/>
      <c r="AM458" s="239"/>
      <c r="AN458" s="239"/>
      <c r="AO458" s="157"/>
      <c r="AP458" s="157"/>
      <c r="AQ458" s="157"/>
      <c r="AR458" s="157"/>
      <c r="AS458" s="157"/>
      <c r="AT458" s="157"/>
      <c r="AU458" s="157"/>
      <c r="AV458" s="157"/>
      <c r="AW458" s="157"/>
      <c r="AX458" s="157"/>
      <c r="AY458" s="238"/>
      <c r="AZ458" s="239"/>
      <c r="BA458" s="239"/>
      <c r="BB458" s="239"/>
      <c r="BC458" s="239"/>
      <c r="BD458" s="157"/>
      <c r="BE458" s="157"/>
      <c r="BF458" s="157"/>
      <c r="BG458" s="157"/>
      <c r="BH458" s="157"/>
      <c r="BI458" s="157"/>
      <c r="BJ458" s="157"/>
    </row>
    <row r="459">
      <c r="A459" s="157"/>
      <c r="B459" s="157"/>
      <c r="C459" s="157"/>
      <c r="D459" s="157"/>
      <c r="E459" s="157"/>
      <c r="F459" s="238"/>
      <c r="G459" s="239"/>
      <c r="H459" s="239"/>
      <c r="I459" s="239"/>
      <c r="J459" s="239"/>
      <c r="K459" s="132"/>
      <c r="L459" s="131"/>
      <c r="M459" s="157"/>
      <c r="N459" s="157"/>
      <c r="O459" s="157"/>
      <c r="P459" s="157"/>
      <c r="Q459" s="157"/>
      <c r="R459" s="157"/>
      <c r="S459" s="157"/>
      <c r="T459" s="157"/>
      <c r="U459" s="238"/>
      <c r="V459" s="239"/>
      <c r="W459" s="239"/>
      <c r="X459" s="239"/>
      <c r="Y459" s="239"/>
      <c r="Z459" s="157"/>
      <c r="AA459" s="157"/>
      <c r="AB459" s="157"/>
      <c r="AC459" s="157"/>
      <c r="AD459" s="157"/>
      <c r="AE459" s="157"/>
      <c r="AF459" s="157"/>
      <c r="AG459" s="157"/>
      <c r="AH459" s="157"/>
      <c r="AI459" s="157"/>
      <c r="AJ459" s="238"/>
      <c r="AK459" s="239"/>
      <c r="AL459" s="239"/>
      <c r="AM459" s="239"/>
      <c r="AN459" s="239"/>
      <c r="AO459" s="157"/>
      <c r="AP459" s="157"/>
      <c r="AQ459" s="157"/>
      <c r="AR459" s="157"/>
      <c r="AS459" s="157"/>
      <c r="AT459" s="157"/>
      <c r="AU459" s="157"/>
      <c r="AV459" s="157"/>
      <c r="AW459" s="157"/>
      <c r="AX459" s="157"/>
      <c r="AY459" s="238"/>
      <c r="AZ459" s="239"/>
      <c r="BA459" s="239"/>
      <c r="BB459" s="239"/>
      <c r="BC459" s="239"/>
      <c r="BD459" s="157"/>
      <c r="BE459" s="157"/>
      <c r="BF459" s="157"/>
      <c r="BG459" s="157"/>
      <c r="BH459" s="157"/>
      <c r="BI459" s="157"/>
      <c r="BJ459" s="157"/>
    </row>
    <row r="460">
      <c r="A460" s="157"/>
      <c r="B460" s="157"/>
      <c r="C460" s="157"/>
      <c r="D460" s="157"/>
      <c r="E460" s="157"/>
      <c r="F460" s="238"/>
      <c r="G460" s="239"/>
      <c r="H460" s="239"/>
      <c r="I460" s="239"/>
      <c r="J460" s="239"/>
      <c r="K460" s="132"/>
      <c r="L460" s="131"/>
      <c r="M460" s="157"/>
      <c r="N460" s="157"/>
      <c r="O460" s="157"/>
      <c r="P460" s="157"/>
      <c r="Q460" s="157"/>
      <c r="R460" s="157"/>
      <c r="S460" s="157"/>
      <c r="T460" s="157"/>
      <c r="U460" s="238"/>
      <c r="V460" s="239"/>
      <c r="W460" s="239"/>
      <c r="X460" s="239"/>
      <c r="Y460" s="239"/>
      <c r="Z460" s="157"/>
      <c r="AA460" s="157"/>
      <c r="AB460" s="157"/>
      <c r="AC460" s="157"/>
      <c r="AD460" s="157"/>
      <c r="AE460" s="157"/>
      <c r="AF460" s="157"/>
      <c r="AG460" s="157"/>
      <c r="AH460" s="157"/>
      <c r="AI460" s="157"/>
      <c r="AJ460" s="238"/>
      <c r="AK460" s="239"/>
      <c r="AL460" s="239"/>
      <c r="AM460" s="239"/>
      <c r="AN460" s="239"/>
      <c r="AO460" s="157"/>
      <c r="AP460" s="157"/>
      <c r="AQ460" s="157"/>
      <c r="AR460" s="157"/>
      <c r="AS460" s="157"/>
      <c r="AT460" s="157"/>
      <c r="AU460" s="157"/>
      <c r="AV460" s="157"/>
      <c r="AW460" s="157"/>
      <c r="AX460" s="157"/>
      <c r="AY460" s="238"/>
      <c r="AZ460" s="239"/>
      <c r="BA460" s="239"/>
      <c r="BB460" s="239"/>
      <c r="BC460" s="239"/>
      <c r="BD460" s="157"/>
      <c r="BE460" s="157"/>
      <c r="BF460" s="157"/>
      <c r="BG460" s="157"/>
      <c r="BH460" s="157"/>
      <c r="BI460" s="157"/>
      <c r="BJ460" s="157"/>
    </row>
    <row r="461">
      <c r="A461" s="157"/>
      <c r="B461" s="157"/>
      <c r="C461" s="157"/>
      <c r="D461" s="157"/>
      <c r="E461" s="157"/>
      <c r="F461" s="238"/>
      <c r="G461" s="239"/>
      <c r="H461" s="239"/>
      <c r="I461" s="239"/>
      <c r="J461" s="239"/>
      <c r="K461" s="132"/>
      <c r="L461" s="131"/>
      <c r="M461" s="157"/>
      <c r="N461" s="157"/>
      <c r="O461" s="157"/>
      <c r="P461" s="157"/>
      <c r="Q461" s="157"/>
      <c r="R461" s="157"/>
      <c r="S461" s="157"/>
      <c r="T461" s="157"/>
      <c r="U461" s="238"/>
      <c r="V461" s="239"/>
      <c r="W461" s="239"/>
      <c r="X461" s="239"/>
      <c r="Y461" s="239"/>
      <c r="Z461" s="157"/>
      <c r="AA461" s="157"/>
      <c r="AB461" s="157"/>
      <c r="AC461" s="157"/>
      <c r="AD461" s="157"/>
      <c r="AE461" s="157"/>
      <c r="AF461" s="157"/>
      <c r="AG461" s="157"/>
      <c r="AH461" s="157"/>
      <c r="AI461" s="157"/>
      <c r="AJ461" s="238"/>
      <c r="AK461" s="239"/>
      <c r="AL461" s="239"/>
      <c r="AM461" s="239"/>
      <c r="AN461" s="239"/>
      <c r="AO461" s="157"/>
      <c r="AP461" s="157"/>
      <c r="AQ461" s="157"/>
      <c r="AR461" s="157"/>
      <c r="AS461" s="157"/>
      <c r="AT461" s="157"/>
      <c r="AU461" s="157"/>
      <c r="AV461" s="157"/>
      <c r="AW461" s="157"/>
      <c r="AX461" s="157"/>
      <c r="AY461" s="238"/>
      <c r="AZ461" s="239"/>
      <c r="BA461" s="239"/>
      <c r="BB461" s="239"/>
      <c r="BC461" s="239"/>
      <c r="BD461" s="157"/>
      <c r="BE461" s="157"/>
      <c r="BF461" s="157"/>
      <c r="BG461" s="157"/>
      <c r="BH461" s="157"/>
      <c r="BI461" s="157"/>
      <c r="BJ461" s="157"/>
    </row>
    <row r="462">
      <c r="A462" s="157"/>
      <c r="B462" s="157"/>
      <c r="C462" s="157"/>
      <c r="D462" s="157"/>
      <c r="E462" s="157"/>
      <c r="F462" s="238"/>
      <c r="G462" s="239"/>
      <c r="H462" s="239"/>
      <c r="I462" s="239"/>
      <c r="J462" s="239"/>
      <c r="K462" s="132"/>
      <c r="L462" s="131"/>
      <c r="M462" s="157"/>
      <c r="N462" s="157"/>
      <c r="O462" s="157"/>
      <c r="P462" s="157"/>
      <c r="Q462" s="157"/>
      <c r="R462" s="157"/>
      <c r="S462" s="157"/>
      <c r="T462" s="157"/>
      <c r="U462" s="238"/>
      <c r="V462" s="239"/>
      <c r="W462" s="239"/>
      <c r="X462" s="239"/>
      <c r="Y462" s="239"/>
      <c r="Z462" s="157"/>
      <c r="AA462" s="157"/>
      <c r="AB462" s="157"/>
      <c r="AC462" s="157"/>
      <c r="AD462" s="157"/>
      <c r="AE462" s="157"/>
      <c r="AF462" s="157"/>
      <c r="AG462" s="157"/>
      <c r="AH462" s="157"/>
      <c r="AI462" s="157"/>
      <c r="AJ462" s="238"/>
      <c r="AK462" s="239"/>
      <c r="AL462" s="239"/>
      <c r="AM462" s="239"/>
      <c r="AN462" s="239"/>
      <c r="AO462" s="157"/>
      <c r="AP462" s="157"/>
      <c r="AQ462" s="157"/>
      <c r="AR462" s="157"/>
      <c r="AS462" s="157"/>
      <c r="AT462" s="157"/>
      <c r="AU462" s="157"/>
      <c r="AV462" s="157"/>
      <c r="AW462" s="157"/>
      <c r="AX462" s="157"/>
      <c r="AY462" s="238"/>
      <c r="AZ462" s="239"/>
      <c r="BA462" s="239"/>
      <c r="BB462" s="239"/>
      <c r="BC462" s="239"/>
      <c r="BD462" s="157"/>
      <c r="BE462" s="157"/>
      <c r="BF462" s="157"/>
      <c r="BG462" s="157"/>
      <c r="BH462" s="157"/>
      <c r="BI462" s="157"/>
      <c r="BJ462" s="157"/>
    </row>
    <row r="463">
      <c r="A463" s="157"/>
      <c r="B463" s="157"/>
      <c r="C463" s="157"/>
      <c r="D463" s="157"/>
      <c r="E463" s="157"/>
      <c r="F463" s="238"/>
      <c r="G463" s="239"/>
      <c r="H463" s="239"/>
      <c r="I463" s="239"/>
      <c r="J463" s="239"/>
      <c r="K463" s="132"/>
      <c r="L463" s="131"/>
      <c r="M463" s="157"/>
      <c r="N463" s="157"/>
      <c r="O463" s="157"/>
      <c r="P463" s="157"/>
      <c r="Q463" s="157"/>
      <c r="R463" s="157"/>
      <c r="S463" s="157"/>
      <c r="T463" s="157"/>
      <c r="U463" s="238"/>
      <c r="V463" s="239"/>
      <c r="W463" s="239"/>
      <c r="X463" s="239"/>
      <c r="Y463" s="239"/>
      <c r="Z463" s="157"/>
      <c r="AA463" s="157"/>
      <c r="AB463" s="157"/>
      <c r="AC463" s="157"/>
      <c r="AD463" s="157"/>
      <c r="AE463" s="157"/>
      <c r="AF463" s="157"/>
      <c r="AG463" s="157"/>
      <c r="AH463" s="157"/>
      <c r="AI463" s="157"/>
      <c r="AJ463" s="238"/>
      <c r="AK463" s="239"/>
      <c r="AL463" s="239"/>
      <c r="AM463" s="239"/>
      <c r="AN463" s="239"/>
      <c r="AO463" s="157"/>
      <c r="AP463" s="157"/>
      <c r="AQ463" s="157"/>
      <c r="AR463" s="157"/>
      <c r="AS463" s="157"/>
      <c r="AT463" s="157"/>
      <c r="AU463" s="157"/>
      <c r="AV463" s="157"/>
      <c r="AW463" s="157"/>
      <c r="AX463" s="157"/>
      <c r="AY463" s="238"/>
      <c r="AZ463" s="239"/>
      <c r="BA463" s="239"/>
      <c r="BB463" s="239"/>
      <c r="BC463" s="239"/>
      <c r="BD463" s="157"/>
      <c r="BE463" s="157"/>
      <c r="BF463" s="157"/>
      <c r="BG463" s="157"/>
      <c r="BH463" s="157"/>
      <c r="BI463" s="157"/>
      <c r="BJ463" s="157"/>
    </row>
    <row r="464">
      <c r="A464" s="157"/>
      <c r="B464" s="157"/>
      <c r="C464" s="157"/>
      <c r="D464" s="157"/>
      <c r="E464" s="157"/>
      <c r="F464" s="238"/>
      <c r="G464" s="239"/>
      <c r="H464" s="239"/>
      <c r="I464" s="239"/>
      <c r="J464" s="239"/>
      <c r="K464" s="132"/>
      <c r="L464" s="131"/>
      <c r="M464" s="157"/>
      <c r="N464" s="157"/>
      <c r="O464" s="157"/>
      <c r="P464" s="157"/>
      <c r="Q464" s="157"/>
      <c r="R464" s="157"/>
      <c r="S464" s="157"/>
      <c r="T464" s="157"/>
      <c r="U464" s="238"/>
      <c r="V464" s="239"/>
      <c r="W464" s="239"/>
      <c r="X464" s="239"/>
      <c r="Y464" s="239"/>
      <c r="Z464" s="157"/>
      <c r="AA464" s="157"/>
      <c r="AB464" s="157"/>
      <c r="AC464" s="157"/>
      <c r="AD464" s="157"/>
      <c r="AE464" s="157"/>
      <c r="AF464" s="157"/>
      <c r="AG464" s="157"/>
      <c r="AH464" s="157"/>
      <c r="AI464" s="157"/>
      <c r="AJ464" s="238"/>
      <c r="AK464" s="239"/>
      <c r="AL464" s="239"/>
      <c r="AM464" s="239"/>
      <c r="AN464" s="239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238"/>
      <c r="AZ464" s="239"/>
      <c r="BA464" s="239"/>
      <c r="BB464" s="239"/>
      <c r="BC464" s="239"/>
      <c r="BD464" s="157"/>
      <c r="BE464" s="157"/>
      <c r="BF464" s="157"/>
      <c r="BG464" s="157"/>
      <c r="BH464" s="157"/>
      <c r="BI464" s="157"/>
      <c r="BJ464" s="157"/>
    </row>
    <row r="465">
      <c r="A465" s="157"/>
      <c r="B465" s="157"/>
      <c r="C465" s="157"/>
      <c r="D465" s="157"/>
      <c r="E465" s="157"/>
      <c r="F465" s="238"/>
      <c r="G465" s="239"/>
      <c r="H465" s="239"/>
      <c r="I465" s="239"/>
      <c r="J465" s="239"/>
      <c r="K465" s="132"/>
      <c r="L465" s="131"/>
      <c r="M465" s="157"/>
      <c r="N465" s="157"/>
      <c r="O465" s="157"/>
      <c r="P465" s="157"/>
      <c r="Q465" s="157"/>
      <c r="R465" s="157"/>
      <c r="S465" s="157"/>
      <c r="T465" s="157"/>
      <c r="U465" s="238"/>
      <c r="V465" s="239"/>
      <c r="W465" s="239"/>
      <c r="X465" s="239"/>
      <c r="Y465" s="239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238"/>
      <c r="AK465" s="239"/>
      <c r="AL465" s="239"/>
      <c r="AM465" s="239"/>
      <c r="AN465" s="239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238"/>
      <c r="AZ465" s="239"/>
      <c r="BA465" s="239"/>
      <c r="BB465" s="239"/>
      <c r="BC465" s="239"/>
      <c r="BD465" s="157"/>
      <c r="BE465" s="157"/>
      <c r="BF465" s="157"/>
      <c r="BG465" s="157"/>
      <c r="BH465" s="157"/>
      <c r="BI465" s="157"/>
      <c r="BJ465" s="157"/>
    </row>
    <row r="466">
      <c r="A466" s="157"/>
      <c r="B466" s="157"/>
      <c r="C466" s="157"/>
      <c r="D466" s="157"/>
      <c r="E466" s="157"/>
      <c r="F466" s="238"/>
      <c r="G466" s="239"/>
      <c r="H466" s="239"/>
      <c r="I466" s="239"/>
      <c r="J466" s="239"/>
      <c r="K466" s="132"/>
      <c r="L466" s="131"/>
      <c r="M466" s="157"/>
      <c r="N466" s="157"/>
      <c r="O466" s="157"/>
      <c r="P466" s="157"/>
      <c r="Q466" s="157"/>
      <c r="R466" s="157"/>
      <c r="S466" s="157"/>
      <c r="T466" s="157"/>
      <c r="U466" s="238"/>
      <c r="V466" s="239"/>
      <c r="W466" s="239"/>
      <c r="X466" s="239"/>
      <c r="Y466" s="239"/>
      <c r="Z466" s="157"/>
      <c r="AA466" s="157"/>
      <c r="AB466" s="157"/>
      <c r="AC466" s="157"/>
      <c r="AD466" s="157"/>
      <c r="AE466" s="157"/>
      <c r="AF466" s="157"/>
      <c r="AG466" s="157"/>
      <c r="AH466" s="157"/>
      <c r="AI466" s="157"/>
      <c r="AJ466" s="238"/>
      <c r="AK466" s="239"/>
      <c r="AL466" s="239"/>
      <c r="AM466" s="239"/>
      <c r="AN466" s="239"/>
      <c r="AO466" s="157"/>
      <c r="AP466" s="157"/>
      <c r="AQ466" s="157"/>
      <c r="AR466" s="157"/>
      <c r="AS466" s="157"/>
      <c r="AT466" s="157"/>
      <c r="AU466" s="157"/>
      <c r="AV466" s="157"/>
      <c r="AW466" s="157"/>
      <c r="AX466" s="157"/>
      <c r="AY466" s="238"/>
      <c r="AZ466" s="239"/>
      <c r="BA466" s="239"/>
      <c r="BB466" s="239"/>
      <c r="BC466" s="239"/>
      <c r="BD466" s="157"/>
      <c r="BE466" s="157"/>
      <c r="BF466" s="157"/>
      <c r="BG466" s="157"/>
      <c r="BH466" s="157"/>
      <c r="BI466" s="157"/>
      <c r="BJ466" s="157"/>
    </row>
    <row r="467">
      <c r="A467" s="157"/>
      <c r="B467" s="157"/>
      <c r="C467" s="157"/>
      <c r="D467" s="157"/>
      <c r="E467" s="157"/>
      <c r="F467" s="238"/>
      <c r="G467" s="239"/>
      <c r="H467" s="239"/>
      <c r="I467" s="239"/>
      <c r="J467" s="239"/>
      <c r="K467" s="132"/>
      <c r="L467" s="131"/>
      <c r="M467" s="157"/>
      <c r="N467" s="157"/>
      <c r="O467" s="157"/>
      <c r="P467" s="157"/>
      <c r="Q467" s="157"/>
      <c r="R467" s="157"/>
      <c r="S467" s="157"/>
      <c r="T467" s="157"/>
      <c r="U467" s="238"/>
      <c r="V467" s="239"/>
      <c r="W467" s="239"/>
      <c r="X467" s="239"/>
      <c r="Y467" s="239"/>
      <c r="Z467" s="157"/>
      <c r="AA467" s="157"/>
      <c r="AB467" s="157"/>
      <c r="AC467" s="157"/>
      <c r="AD467" s="157"/>
      <c r="AE467" s="157"/>
      <c r="AF467" s="157"/>
      <c r="AG467" s="157"/>
      <c r="AH467" s="157"/>
      <c r="AI467" s="157"/>
      <c r="AJ467" s="238"/>
      <c r="AK467" s="239"/>
      <c r="AL467" s="239"/>
      <c r="AM467" s="239"/>
      <c r="AN467" s="239"/>
      <c r="AO467" s="157"/>
      <c r="AP467" s="157"/>
      <c r="AQ467" s="157"/>
      <c r="AR467" s="157"/>
      <c r="AS467" s="157"/>
      <c r="AT467" s="157"/>
      <c r="AU467" s="157"/>
      <c r="AV467" s="157"/>
      <c r="AW467" s="157"/>
      <c r="AX467" s="157"/>
      <c r="AY467" s="238"/>
      <c r="AZ467" s="239"/>
      <c r="BA467" s="239"/>
      <c r="BB467" s="239"/>
      <c r="BC467" s="239"/>
      <c r="BD467" s="157"/>
      <c r="BE467" s="157"/>
      <c r="BF467" s="157"/>
      <c r="BG467" s="157"/>
      <c r="BH467" s="157"/>
      <c r="BI467" s="157"/>
      <c r="BJ467" s="157"/>
    </row>
    <row r="468">
      <c r="A468" s="157"/>
      <c r="B468" s="157"/>
      <c r="C468" s="157"/>
      <c r="D468" s="157"/>
      <c r="E468" s="157"/>
      <c r="F468" s="238"/>
      <c r="G468" s="239"/>
      <c r="H468" s="239"/>
      <c r="I468" s="239"/>
      <c r="J468" s="239"/>
      <c r="K468" s="132"/>
      <c r="L468" s="131"/>
      <c r="M468" s="157"/>
      <c r="N468" s="157"/>
      <c r="O468" s="157"/>
      <c r="P468" s="157"/>
      <c r="Q468" s="157"/>
      <c r="R468" s="157"/>
      <c r="S468" s="157"/>
      <c r="T468" s="157"/>
      <c r="U468" s="238"/>
      <c r="V468" s="239"/>
      <c r="W468" s="239"/>
      <c r="X468" s="239"/>
      <c r="Y468" s="239"/>
      <c r="Z468" s="157"/>
      <c r="AA468" s="157"/>
      <c r="AB468" s="157"/>
      <c r="AC468" s="157"/>
      <c r="AD468" s="157"/>
      <c r="AE468" s="157"/>
      <c r="AF468" s="157"/>
      <c r="AG468" s="157"/>
      <c r="AH468" s="157"/>
      <c r="AI468" s="157"/>
      <c r="AJ468" s="238"/>
      <c r="AK468" s="239"/>
      <c r="AL468" s="239"/>
      <c r="AM468" s="239"/>
      <c r="AN468" s="239"/>
      <c r="AO468" s="157"/>
      <c r="AP468" s="157"/>
      <c r="AQ468" s="157"/>
      <c r="AR468" s="157"/>
      <c r="AS468" s="157"/>
      <c r="AT468" s="157"/>
      <c r="AU468" s="157"/>
      <c r="AV468" s="157"/>
      <c r="AW468" s="157"/>
      <c r="AX468" s="157"/>
      <c r="AY468" s="238"/>
      <c r="AZ468" s="239"/>
      <c r="BA468" s="239"/>
      <c r="BB468" s="239"/>
      <c r="BC468" s="239"/>
      <c r="BD468" s="157"/>
      <c r="BE468" s="157"/>
      <c r="BF468" s="157"/>
      <c r="BG468" s="157"/>
      <c r="BH468" s="157"/>
      <c r="BI468" s="157"/>
      <c r="BJ468" s="157"/>
    </row>
    <row r="469">
      <c r="A469" s="157"/>
      <c r="B469" s="157"/>
      <c r="C469" s="157"/>
      <c r="D469" s="157"/>
      <c r="E469" s="157"/>
      <c r="F469" s="238"/>
      <c r="G469" s="239"/>
      <c r="H469" s="239"/>
      <c r="I469" s="239"/>
      <c r="J469" s="239"/>
      <c r="K469" s="132"/>
      <c r="L469" s="131"/>
      <c r="M469" s="157"/>
      <c r="N469" s="157"/>
      <c r="O469" s="157"/>
      <c r="P469" s="157"/>
      <c r="Q469" s="157"/>
      <c r="R469" s="157"/>
      <c r="S469" s="157"/>
      <c r="T469" s="157"/>
      <c r="U469" s="238"/>
      <c r="V469" s="239"/>
      <c r="W469" s="239"/>
      <c r="X469" s="239"/>
      <c r="Y469" s="239"/>
      <c r="Z469" s="157"/>
      <c r="AA469" s="157"/>
      <c r="AB469" s="157"/>
      <c r="AC469" s="157"/>
      <c r="AD469" s="157"/>
      <c r="AE469" s="157"/>
      <c r="AF469" s="157"/>
      <c r="AG469" s="157"/>
      <c r="AH469" s="157"/>
      <c r="AI469" s="157"/>
      <c r="AJ469" s="238"/>
      <c r="AK469" s="239"/>
      <c r="AL469" s="239"/>
      <c r="AM469" s="239"/>
      <c r="AN469" s="239"/>
      <c r="AO469" s="157"/>
      <c r="AP469" s="157"/>
      <c r="AQ469" s="157"/>
      <c r="AR469" s="157"/>
      <c r="AS469" s="157"/>
      <c r="AT469" s="157"/>
      <c r="AU469" s="157"/>
      <c r="AV469" s="157"/>
      <c r="AW469" s="157"/>
      <c r="AX469" s="157"/>
      <c r="AY469" s="238"/>
      <c r="AZ469" s="239"/>
      <c r="BA469" s="239"/>
      <c r="BB469" s="239"/>
      <c r="BC469" s="239"/>
      <c r="BD469" s="157"/>
      <c r="BE469" s="157"/>
      <c r="BF469" s="157"/>
      <c r="BG469" s="157"/>
      <c r="BH469" s="157"/>
      <c r="BI469" s="157"/>
      <c r="BJ469" s="157"/>
    </row>
    <row r="470">
      <c r="A470" s="157"/>
      <c r="B470" s="157"/>
      <c r="C470" s="157"/>
      <c r="D470" s="157"/>
      <c r="E470" s="157"/>
      <c r="F470" s="238"/>
      <c r="G470" s="239"/>
      <c r="H470" s="239"/>
      <c r="I470" s="239"/>
      <c r="J470" s="239"/>
      <c r="K470" s="132"/>
      <c r="L470" s="131"/>
      <c r="M470" s="157"/>
      <c r="N470" s="157"/>
      <c r="O470" s="157"/>
      <c r="P470" s="157"/>
      <c r="Q470" s="157"/>
      <c r="R470" s="157"/>
      <c r="S470" s="157"/>
      <c r="T470" s="157"/>
      <c r="U470" s="238"/>
      <c r="V470" s="239"/>
      <c r="W470" s="239"/>
      <c r="X470" s="239"/>
      <c r="Y470" s="239"/>
      <c r="Z470" s="157"/>
      <c r="AA470" s="157"/>
      <c r="AB470" s="157"/>
      <c r="AC470" s="157"/>
      <c r="AD470" s="157"/>
      <c r="AE470" s="157"/>
      <c r="AF470" s="157"/>
      <c r="AG470" s="157"/>
      <c r="AH470" s="157"/>
      <c r="AI470" s="157"/>
      <c r="AJ470" s="238"/>
      <c r="AK470" s="239"/>
      <c r="AL470" s="239"/>
      <c r="AM470" s="239"/>
      <c r="AN470" s="239"/>
      <c r="AO470" s="157"/>
      <c r="AP470" s="157"/>
      <c r="AQ470" s="157"/>
      <c r="AR470" s="157"/>
      <c r="AS470" s="157"/>
      <c r="AT470" s="157"/>
      <c r="AU470" s="157"/>
      <c r="AV470" s="157"/>
      <c r="AW470" s="157"/>
      <c r="AX470" s="157"/>
      <c r="AY470" s="238"/>
      <c r="AZ470" s="239"/>
      <c r="BA470" s="239"/>
      <c r="BB470" s="239"/>
      <c r="BC470" s="239"/>
      <c r="BD470" s="157"/>
      <c r="BE470" s="157"/>
      <c r="BF470" s="157"/>
      <c r="BG470" s="157"/>
      <c r="BH470" s="157"/>
      <c r="BI470" s="157"/>
      <c r="BJ470" s="157"/>
    </row>
    <row r="471">
      <c r="A471" s="157"/>
      <c r="B471" s="157"/>
      <c r="C471" s="157"/>
      <c r="D471" s="157"/>
      <c r="E471" s="157"/>
      <c r="F471" s="238"/>
      <c r="G471" s="239"/>
      <c r="H471" s="239"/>
      <c r="I471" s="239"/>
      <c r="J471" s="239"/>
      <c r="K471" s="132"/>
      <c r="L471" s="131"/>
      <c r="M471" s="157"/>
      <c r="N471" s="157"/>
      <c r="O471" s="157"/>
      <c r="P471" s="157"/>
      <c r="Q471" s="157"/>
      <c r="R471" s="157"/>
      <c r="S471" s="157"/>
      <c r="T471" s="157"/>
      <c r="U471" s="238"/>
      <c r="V471" s="239"/>
      <c r="W471" s="239"/>
      <c r="X471" s="239"/>
      <c r="Y471" s="239"/>
      <c r="Z471" s="157"/>
      <c r="AA471" s="157"/>
      <c r="AB471" s="157"/>
      <c r="AC471" s="157"/>
      <c r="AD471" s="157"/>
      <c r="AE471" s="157"/>
      <c r="AF471" s="157"/>
      <c r="AG471" s="157"/>
      <c r="AH471" s="157"/>
      <c r="AI471" s="157"/>
      <c r="AJ471" s="238"/>
      <c r="AK471" s="239"/>
      <c r="AL471" s="239"/>
      <c r="AM471" s="239"/>
      <c r="AN471" s="239"/>
      <c r="AO471" s="157"/>
      <c r="AP471" s="157"/>
      <c r="AQ471" s="157"/>
      <c r="AR471" s="157"/>
      <c r="AS471" s="157"/>
      <c r="AT471" s="157"/>
      <c r="AU471" s="157"/>
      <c r="AV471" s="157"/>
      <c r="AW471" s="157"/>
      <c r="AX471" s="157"/>
      <c r="AY471" s="238"/>
      <c r="AZ471" s="239"/>
      <c r="BA471" s="239"/>
      <c r="BB471" s="239"/>
      <c r="BC471" s="239"/>
      <c r="BD471" s="157"/>
      <c r="BE471" s="157"/>
      <c r="BF471" s="157"/>
      <c r="BG471" s="157"/>
      <c r="BH471" s="157"/>
      <c r="BI471" s="157"/>
      <c r="BJ471" s="157"/>
    </row>
    <row r="472">
      <c r="A472" s="157"/>
      <c r="B472" s="157"/>
      <c r="C472" s="157"/>
      <c r="D472" s="157"/>
      <c r="E472" s="157"/>
      <c r="F472" s="238"/>
      <c r="G472" s="239"/>
      <c r="H472" s="239"/>
      <c r="I472" s="239"/>
      <c r="J472" s="239"/>
      <c r="K472" s="132"/>
      <c r="L472" s="131"/>
      <c r="M472" s="157"/>
      <c r="N472" s="157"/>
      <c r="O472" s="157"/>
      <c r="P472" s="157"/>
      <c r="Q472" s="157"/>
      <c r="R472" s="157"/>
      <c r="S472" s="157"/>
      <c r="T472" s="157"/>
      <c r="U472" s="238"/>
      <c r="V472" s="239"/>
      <c r="W472" s="239"/>
      <c r="X472" s="239"/>
      <c r="Y472" s="239"/>
      <c r="Z472" s="157"/>
      <c r="AA472" s="157"/>
      <c r="AB472" s="157"/>
      <c r="AC472" s="157"/>
      <c r="AD472" s="157"/>
      <c r="AE472" s="157"/>
      <c r="AF472" s="157"/>
      <c r="AG472" s="157"/>
      <c r="AH472" s="157"/>
      <c r="AI472" s="157"/>
      <c r="AJ472" s="238"/>
      <c r="AK472" s="239"/>
      <c r="AL472" s="239"/>
      <c r="AM472" s="239"/>
      <c r="AN472" s="239"/>
      <c r="AO472" s="157"/>
      <c r="AP472" s="157"/>
      <c r="AQ472" s="157"/>
      <c r="AR472" s="157"/>
      <c r="AS472" s="157"/>
      <c r="AT472" s="157"/>
      <c r="AU472" s="157"/>
      <c r="AV472" s="157"/>
      <c r="AW472" s="157"/>
      <c r="AX472" s="157"/>
      <c r="AY472" s="238"/>
      <c r="AZ472" s="239"/>
      <c r="BA472" s="239"/>
      <c r="BB472" s="239"/>
      <c r="BC472" s="239"/>
      <c r="BD472" s="157"/>
      <c r="BE472" s="157"/>
      <c r="BF472" s="157"/>
      <c r="BG472" s="157"/>
      <c r="BH472" s="157"/>
      <c r="BI472" s="157"/>
      <c r="BJ472" s="157"/>
    </row>
    <row r="473">
      <c r="A473" s="157"/>
      <c r="B473" s="157"/>
      <c r="C473" s="157"/>
      <c r="D473" s="157"/>
      <c r="E473" s="157"/>
      <c r="F473" s="238"/>
      <c r="G473" s="239"/>
      <c r="H473" s="239"/>
      <c r="I473" s="239"/>
      <c r="J473" s="239"/>
      <c r="K473" s="132"/>
      <c r="L473" s="131"/>
      <c r="M473" s="157"/>
      <c r="N473" s="157"/>
      <c r="O473" s="157"/>
      <c r="P473" s="157"/>
      <c r="Q473" s="157"/>
      <c r="R473" s="157"/>
      <c r="S473" s="157"/>
      <c r="T473" s="157"/>
      <c r="U473" s="238"/>
      <c r="V473" s="239"/>
      <c r="W473" s="239"/>
      <c r="X473" s="239"/>
      <c r="Y473" s="239"/>
      <c r="Z473" s="157"/>
      <c r="AA473" s="157"/>
      <c r="AB473" s="157"/>
      <c r="AC473" s="157"/>
      <c r="AD473" s="157"/>
      <c r="AE473" s="157"/>
      <c r="AF473" s="157"/>
      <c r="AG473" s="157"/>
      <c r="AH473" s="157"/>
      <c r="AI473" s="157"/>
      <c r="AJ473" s="238"/>
      <c r="AK473" s="239"/>
      <c r="AL473" s="239"/>
      <c r="AM473" s="239"/>
      <c r="AN473" s="239"/>
      <c r="AO473" s="157"/>
      <c r="AP473" s="157"/>
      <c r="AQ473" s="157"/>
      <c r="AR473" s="157"/>
      <c r="AS473" s="157"/>
      <c r="AT473" s="157"/>
      <c r="AU473" s="157"/>
      <c r="AV473" s="157"/>
      <c r="AW473" s="157"/>
      <c r="AX473" s="157"/>
      <c r="AY473" s="238"/>
      <c r="AZ473" s="239"/>
      <c r="BA473" s="239"/>
      <c r="BB473" s="239"/>
      <c r="BC473" s="239"/>
      <c r="BD473" s="157"/>
      <c r="BE473" s="157"/>
      <c r="BF473" s="157"/>
      <c r="BG473" s="157"/>
      <c r="BH473" s="157"/>
      <c r="BI473" s="157"/>
      <c r="BJ473" s="157"/>
    </row>
    <row r="474">
      <c r="A474" s="157"/>
      <c r="B474" s="157"/>
      <c r="C474" s="157"/>
      <c r="D474" s="157"/>
      <c r="E474" s="157"/>
      <c r="F474" s="238"/>
      <c r="G474" s="239"/>
      <c r="H474" s="239"/>
      <c r="I474" s="239"/>
      <c r="J474" s="239"/>
      <c r="K474" s="132"/>
      <c r="L474" s="131"/>
      <c r="M474" s="157"/>
      <c r="N474" s="157"/>
      <c r="O474" s="157"/>
      <c r="P474" s="157"/>
      <c r="Q474" s="157"/>
      <c r="R474" s="157"/>
      <c r="S474" s="157"/>
      <c r="T474" s="157"/>
      <c r="U474" s="238"/>
      <c r="V474" s="239"/>
      <c r="W474" s="239"/>
      <c r="X474" s="239"/>
      <c r="Y474" s="239"/>
      <c r="Z474" s="157"/>
      <c r="AA474" s="157"/>
      <c r="AB474" s="157"/>
      <c r="AC474" s="157"/>
      <c r="AD474" s="157"/>
      <c r="AE474" s="157"/>
      <c r="AF474" s="157"/>
      <c r="AG474" s="157"/>
      <c r="AH474" s="157"/>
      <c r="AI474" s="157"/>
      <c r="AJ474" s="238"/>
      <c r="AK474" s="239"/>
      <c r="AL474" s="239"/>
      <c r="AM474" s="239"/>
      <c r="AN474" s="239"/>
      <c r="AO474" s="157"/>
      <c r="AP474" s="157"/>
      <c r="AQ474" s="157"/>
      <c r="AR474" s="157"/>
      <c r="AS474" s="157"/>
      <c r="AT474" s="157"/>
      <c r="AU474" s="157"/>
      <c r="AV474" s="157"/>
      <c r="AW474" s="157"/>
      <c r="AX474" s="157"/>
      <c r="AY474" s="238"/>
      <c r="AZ474" s="239"/>
      <c r="BA474" s="239"/>
      <c r="BB474" s="239"/>
      <c r="BC474" s="239"/>
      <c r="BD474" s="157"/>
      <c r="BE474" s="157"/>
      <c r="BF474" s="157"/>
      <c r="BG474" s="157"/>
      <c r="BH474" s="157"/>
      <c r="BI474" s="157"/>
      <c r="BJ474" s="157"/>
    </row>
    <row r="475">
      <c r="A475" s="157"/>
      <c r="B475" s="157"/>
      <c r="C475" s="157"/>
      <c r="D475" s="157"/>
      <c r="E475" s="157"/>
      <c r="F475" s="238"/>
      <c r="G475" s="239"/>
      <c r="H475" s="239"/>
      <c r="I475" s="239"/>
      <c r="J475" s="239"/>
      <c r="K475" s="132"/>
      <c r="L475" s="131"/>
      <c r="M475" s="157"/>
      <c r="N475" s="157"/>
      <c r="O475" s="157"/>
      <c r="P475" s="157"/>
      <c r="Q475" s="157"/>
      <c r="R475" s="157"/>
      <c r="S475" s="157"/>
      <c r="T475" s="157"/>
      <c r="U475" s="238"/>
      <c r="V475" s="239"/>
      <c r="W475" s="239"/>
      <c r="X475" s="239"/>
      <c r="Y475" s="239"/>
      <c r="Z475" s="157"/>
      <c r="AA475" s="157"/>
      <c r="AB475" s="157"/>
      <c r="AC475" s="157"/>
      <c r="AD475" s="157"/>
      <c r="AE475" s="157"/>
      <c r="AF475" s="157"/>
      <c r="AG475" s="157"/>
      <c r="AH475" s="157"/>
      <c r="AI475" s="157"/>
      <c r="AJ475" s="238"/>
      <c r="AK475" s="239"/>
      <c r="AL475" s="239"/>
      <c r="AM475" s="239"/>
      <c r="AN475" s="239"/>
      <c r="AO475" s="157"/>
      <c r="AP475" s="157"/>
      <c r="AQ475" s="157"/>
      <c r="AR475" s="157"/>
      <c r="AS475" s="157"/>
      <c r="AT475" s="157"/>
      <c r="AU475" s="157"/>
      <c r="AV475" s="157"/>
      <c r="AW475" s="157"/>
      <c r="AX475" s="157"/>
      <c r="AY475" s="238"/>
      <c r="AZ475" s="239"/>
      <c r="BA475" s="239"/>
      <c r="BB475" s="239"/>
      <c r="BC475" s="239"/>
      <c r="BD475" s="157"/>
      <c r="BE475" s="157"/>
      <c r="BF475" s="157"/>
      <c r="BG475" s="157"/>
      <c r="BH475" s="157"/>
      <c r="BI475" s="157"/>
      <c r="BJ475" s="157"/>
    </row>
    <row r="476">
      <c r="A476" s="157"/>
      <c r="B476" s="157"/>
      <c r="C476" s="157"/>
      <c r="D476" s="157"/>
      <c r="E476" s="157"/>
      <c r="F476" s="238"/>
      <c r="G476" s="239"/>
      <c r="H476" s="239"/>
      <c r="I476" s="239"/>
      <c r="J476" s="239"/>
      <c r="K476" s="132"/>
      <c r="L476" s="131"/>
      <c r="M476" s="157"/>
      <c r="N476" s="157"/>
      <c r="O476" s="157"/>
      <c r="P476" s="157"/>
      <c r="Q476" s="157"/>
      <c r="R476" s="157"/>
      <c r="S476" s="157"/>
      <c r="T476" s="157"/>
      <c r="U476" s="238"/>
      <c r="V476" s="239"/>
      <c r="W476" s="239"/>
      <c r="X476" s="239"/>
      <c r="Y476" s="239"/>
      <c r="Z476" s="157"/>
      <c r="AA476" s="157"/>
      <c r="AB476" s="157"/>
      <c r="AC476" s="157"/>
      <c r="AD476" s="157"/>
      <c r="AE476" s="157"/>
      <c r="AF476" s="157"/>
      <c r="AG476" s="157"/>
      <c r="AH476" s="157"/>
      <c r="AI476" s="157"/>
      <c r="AJ476" s="238"/>
      <c r="AK476" s="239"/>
      <c r="AL476" s="239"/>
      <c r="AM476" s="239"/>
      <c r="AN476" s="239"/>
      <c r="AO476" s="157"/>
      <c r="AP476" s="157"/>
      <c r="AQ476" s="157"/>
      <c r="AR476" s="157"/>
      <c r="AS476" s="157"/>
      <c r="AT476" s="157"/>
      <c r="AU476" s="157"/>
      <c r="AV476" s="157"/>
      <c r="AW476" s="157"/>
      <c r="AX476" s="157"/>
      <c r="AY476" s="238"/>
      <c r="AZ476" s="239"/>
      <c r="BA476" s="239"/>
      <c r="BB476" s="239"/>
      <c r="BC476" s="239"/>
      <c r="BD476" s="157"/>
      <c r="BE476" s="157"/>
      <c r="BF476" s="157"/>
      <c r="BG476" s="157"/>
      <c r="BH476" s="157"/>
      <c r="BI476" s="157"/>
      <c r="BJ476" s="157"/>
    </row>
    <row r="477">
      <c r="A477" s="157"/>
      <c r="B477" s="157"/>
      <c r="C477" s="157"/>
      <c r="D477" s="157"/>
      <c r="E477" s="157"/>
      <c r="F477" s="238"/>
      <c r="G477" s="239"/>
      <c r="H477" s="239"/>
      <c r="I477" s="239"/>
      <c r="J477" s="239"/>
      <c r="K477" s="132"/>
      <c r="L477" s="131"/>
      <c r="M477" s="157"/>
      <c r="N477" s="157"/>
      <c r="O477" s="157"/>
      <c r="P477" s="157"/>
      <c r="Q477" s="157"/>
      <c r="R477" s="157"/>
      <c r="S477" s="157"/>
      <c r="T477" s="157"/>
      <c r="U477" s="238"/>
      <c r="V477" s="239"/>
      <c r="W477" s="239"/>
      <c r="X477" s="239"/>
      <c r="Y477" s="239"/>
      <c r="Z477" s="157"/>
      <c r="AA477" s="157"/>
      <c r="AB477" s="157"/>
      <c r="AC477" s="157"/>
      <c r="AD477" s="157"/>
      <c r="AE477" s="157"/>
      <c r="AF477" s="157"/>
      <c r="AG477" s="157"/>
      <c r="AH477" s="157"/>
      <c r="AI477" s="157"/>
      <c r="AJ477" s="238"/>
      <c r="AK477" s="239"/>
      <c r="AL477" s="239"/>
      <c r="AM477" s="239"/>
      <c r="AN477" s="239"/>
      <c r="AO477" s="157"/>
      <c r="AP477" s="157"/>
      <c r="AQ477" s="157"/>
      <c r="AR477" s="157"/>
      <c r="AS477" s="157"/>
      <c r="AT477" s="157"/>
      <c r="AU477" s="157"/>
      <c r="AV477" s="157"/>
      <c r="AW477" s="157"/>
      <c r="AX477" s="157"/>
      <c r="AY477" s="238"/>
      <c r="AZ477" s="239"/>
      <c r="BA477" s="239"/>
      <c r="BB477" s="239"/>
      <c r="BC477" s="239"/>
      <c r="BD477" s="157"/>
      <c r="BE477" s="157"/>
      <c r="BF477" s="157"/>
      <c r="BG477" s="157"/>
      <c r="BH477" s="157"/>
      <c r="BI477" s="157"/>
      <c r="BJ477" s="157"/>
    </row>
    <row r="478">
      <c r="A478" s="157"/>
      <c r="B478" s="157"/>
      <c r="C478" s="157"/>
      <c r="D478" s="157"/>
      <c r="E478" s="157"/>
      <c r="F478" s="238"/>
      <c r="G478" s="239"/>
      <c r="H478" s="239"/>
      <c r="I478" s="239"/>
      <c r="J478" s="239"/>
      <c r="K478" s="132"/>
      <c r="L478" s="131"/>
      <c r="M478" s="157"/>
      <c r="N478" s="157"/>
      <c r="O478" s="157"/>
      <c r="P478" s="157"/>
      <c r="Q478" s="157"/>
      <c r="R478" s="157"/>
      <c r="S478" s="157"/>
      <c r="T478" s="157"/>
      <c r="U478" s="238"/>
      <c r="V478" s="239"/>
      <c r="W478" s="239"/>
      <c r="X478" s="239"/>
      <c r="Y478" s="239"/>
      <c r="Z478" s="157"/>
      <c r="AA478" s="157"/>
      <c r="AB478" s="157"/>
      <c r="AC478" s="157"/>
      <c r="AD478" s="157"/>
      <c r="AE478" s="157"/>
      <c r="AF478" s="157"/>
      <c r="AG478" s="157"/>
      <c r="AH478" s="157"/>
      <c r="AI478" s="157"/>
      <c r="AJ478" s="238"/>
      <c r="AK478" s="239"/>
      <c r="AL478" s="239"/>
      <c r="AM478" s="239"/>
      <c r="AN478" s="239"/>
      <c r="AO478" s="157"/>
      <c r="AP478" s="157"/>
      <c r="AQ478" s="157"/>
      <c r="AR478" s="157"/>
      <c r="AS478" s="157"/>
      <c r="AT478" s="157"/>
      <c r="AU478" s="157"/>
      <c r="AV478" s="157"/>
      <c r="AW478" s="157"/>
      <c r="AX478" s="157"/>
      <c r="AY478" s="238"/>
      <c r="AZ478" s="239"/>
      <c r="BA478" s="239"/>
      <c r="BB478" s="239"/>
      <c r="BC478" s="239"/>
      <c r="BD478" s="157"/>
      <c r="BE478" s="157"/>
      <c r="BF478" s="157"/>
      <c r="BG478" s="157"/>
      <c r="BH478" s="157"/>
      <c r="BI478" s="157"/>
      <c r="BJ478" s="157"/>
    </row>
    <row r="479">
      <c r="A479" s="157"/>
      <c r="B479" s="157"/>
      <c r="C479" s="157"/>
      <c r="D479" s="157"/>
      <c r="E479" s="157"/>
      <c r="F479" s="238"/>
      <c r="G479" s="239"/>
      <c r="H479" s="239"/>
      <c r="I479" s="239"/>
      <c r="J479" s="239"/>
      <c r="K479" s="132"/>
      <c r="L479" s="131"/>
      <c r="M479" s="157"/>
      <c r="N479" s="157"/>
      <c r="O479" s="157"/>
      <c r="P479" s="157"/>
      <c r="Q479" s="157"/>
      <c r="R479" s="157"/>
      <c r="S479" s="157"/>
      <c r="T479" s="157"/>
      <c r="U479" s="238"/>
      <c r="V479" s="239"/>
      <c r="W479" s="239"/>
      <c r="X479" s="239"/>
      <c r="Y479" s="239"/>
      <c r="Z479" s="157"/>
      <c r="AA479" s="157"/>
      <c r="AB479" s="157"/>
      <c r="AC479" s="157"/>
      <c r="AD479" s="157"/>
      <c r="AE479" s="157"/>
      <c r="AF479" s="157"/>
      <c r="AG479" s="157"/>
      <c r="AH479" s="157"/>
      <c r="AI479" s="157"/>
      <c r="AJ479" s="238"/>
      <c r="AK479" s="239"/>
      <c r="AL479" s="239"/>
      <c r="AM479" s="239"/>
      <c r="AN479" s="239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238"/>
      <c r="AZ479" s="239"/>
      <c r="BA479" s="239"/>
      <c r="BB479" s="239"/>
      <c r="BC479" s="239"/>
      <c r="BD479" s="157"/>
      <c r="BE479" s="157"/>
      <c r="BF479" s="157"/>
      <c r="BG479" s="157"/>
      <c r="BH479" s="157"/>
      <c r="BI479" s="157"/>
      <c r="BJ479" s="157"/>
    </row>
    <row r="480">
      <c r="A480" s="157"/>
      <c r="B480" s="157"/>
      <c r="C480" s="157"/>
      <c r="D480" s="157"/>
      <c r="E480" s="157"/>
      <c r="F480" s="238"/>
      <c r="G480" s="239"/>
      <c r="H480" s="239"/>
      <c r="I480" s="239"/>
      <c r="J480" s="239"/>
      <c r="K480" s="132"/>
      <c r="L480" s="131"/>
      <c r="M480" s="157"/>
      <c r="N480" s="157"/>
      <c r="O480" s="157"/>
      <c r="P480" s="157"/>
      <c r="Q480" s="157"/>
      <c r="R480" s="157"/>
      <c r="S480" s="157"/>
      <c r="T480" s="157"/>
      <c r="U480" s="238"/>
      <c r="V480" s="239"/>
      <c r="W480" s="239"/>
      <c r="X480" s="239"/>
      <c r="Y480" s="239"/>
      <c r="Z480" s="157"/>
      <c r="AA480" s="157"/>
      <c r="AB480" s="157"/>
      <c r="AC480" s="157"/>
      <c r="AD480" s="157"/>
      <c r="AE480" s="157"/>
      <c r="AF480" s="157"/>
      <c r="AG480" s="157"/>
      <c r="AH480" s="157"/>
      <c r="AI480" s="157"/>
      <c r="AJ480" s="238"/>
      <c r="AK480" s="239"/>
      <c r="AL480" s="239"/>
      <c r="AM480" s="239"/>
      <c r="AN480" s="239"/>
      <c r="AO480" s="157"/>
      <c r="AP480" s="157"/>
      <c r="AQ480" s="157"/>
      <c r="AR480" s="157"/>
      <c r="AS480" s="157"/>
      <c r="AT480" s="157"/>
      <c r="AU480" s="157"/>
      <c r="AV480" s="157"/>
      <c r="AW480" s="157"/>
      <c r="AX480" s="157"/>
      <c r="AY480" s="238"/>
      <c r="AZ480" s="239"/>
      <c r="BA480" s="239"/>
      <c r="BB480" s="239"/>
      <c r="BC480" s="239"/>
      <c r="BD480" s="157"/>
      <c r="BE480" s="157"/>
      <c r="BF480" s="157"/>
      <c r="BG480" s="157"/>
      <c r="BH480" s="157"/>
      <c r="BI480" s="157"/>
      <c r="BJ480" s="157"/>
    </row>
    <row r="481">
      <c r="A481" s="157"/>
      <c r="B481" s="157"/>
      <c r="C481" s="157"/>
      <c r="D481" s="157"/>
      <c r="E481" s="157"/>
      <c r="F481" s="238"/>
      <c r="G481" s="239"/>
      <c r="H481" s="239"/>
      <c r="I481" s="239"/>
      <c r="J481" s="239"/>
      <c r="K481" s="132"/>
      <c r="L481" s="131"/>
      <c r="M481" s="157"/>
      <c r="N481" s="157"/>
      <c r="O481" s="157"/>
      <c r="P481" s="157"/>
      <c r="Q481" s="157"/>
      <c r="R481" s="157"/>
      <c r="S481" s="157"/>
      <c r="T481" s="157"/>
      <c r="U481" s="238"/>
      <c r="V481" s="239"/>
      <c r="W481" s="239"/>
      <c r="X481" s="239"/>
      <c r="Y481" s="239"/>
      <c r="Z481" s="157"/>
      <c r="AA481" s="157"/>
      <c r="AB481" s="157"/>
      <c r="AC481" s="157"/>
      <c r="AD481" s="157"/>
      <c r="AE481" s="157"/>
      <c r="AF481" s="157"/>
      <c r="AG481" s="157"/>
      <c r="AH481" s="157"/>
      <c r="AI481" s="157"/>
      <c r="AJ481" s="238"/>
      <c r="AK481" s="239"/>
      <c r="AL481" s="239"/>
      <c r="AM481" s="239"/>
      <c r="AN481" s="239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238"/>
      <c r="AZ481" s="239"/>
      <c r="BA481" s="239"/>
      <c r="BB481" s="239"/>
      <c r="BC481" s="239"/>
      <c r="BD481" s="157"/>
      <c r="BE481" s="157"/>
      <c r="BF481" s="157"/>
      <c r="BG481" s="157"/>
      <c r="BH481" s="157"/>
      <c r="BI481" s="157"/>
      <c r="BJ481" s="157"/>
    </row>
    <row r="482">
      <c r="A482" s="157"/>
      <c r="B482" s="157"/>
      <c r="C482" s="157"/>
      <c r="D482" s="157"/>
      <c r="E482" s="157"/>
      <c r="F482" s="238"/>
      <c r="G482" s="239"/>
      <c r="H482" s="239"/>
      <c r="I482" s="239"/>
      <c r="J482" s="239"/>
      <c r="K482" s="132"/>
      <c r="L482" s="131"/>
      <c r="M482" s="157"/>
      <c r="N482" s="157"/>
      <c r="O482" s="157"/>
      <c r="P482" s="157"/>
      <c r="Q482" s="157"/>
      <c r="R482" s="157"/>
      <c r="S482" s="157"/>
      <c r="T482" s="157"/>
      <c r="U482" s="238"/>
      <c r="V482" s="239"/>
      <c r="W482" s="239"/>
      <c r="X482" s="239"/>
      <c r="Y482" s="239"/>
      <c r="Z482" s="157"/>
      <c r="AA482" s="157"/>
      <c r="AB482" s="157"/>
      <c r="AC482" s="157"/>
      <c r="AD482" s="157"/>
      <c r="AE482" s="157"/>
      <c r="AF482" s="157"/>
      <c r="AG482" s="157"/>
      <c r="AH482" s="157"/>
      <c r="AI482" s="157"/>
      <c r="AJ482" s="238"/>
      <c r="AK482" s="239"/>
      <c r="AL482" s="239"/>
      <c r="AM482" s="239"/>
      <c r="AN482" s="239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238"/>
      <c r="AZ482" s="239"/>
      <c r="BA482" s="239"/>
      <c r="BB482" s="239"/>
      <c r="BC482" s="239"/>
      <c r="BD482" s="157"/>
      <c r="BE482" s="157"/>
      <c r="BF482" s="157"/>
      <c r="BG482" s="157"/>
      <c r="BH482" s="157"/>
      <c r="BI482" s="157"/>
      <c r="BJ482" s="157"/>
    </row>
    <row r="483">
      <c r="A483" s="157"/>
      <c r="B483" s="157"/>
      <c r="C483" s="157"/>
      <c r="D483" s="157"/>
      <c r="E483" s="157"/>
      <c r="F483" s="238"/>
      <c r="G483" s="239"/>
      <c r="H483" s="239"/>
      <c r="I483" s="239"/>
      <c r="J483" s="239"/>
      <c r="K483" s="132"/>
      <c r="L483" s="131"/>
      <c r="M483" s="157"/>
      <c r="N483" s="157"/>
      <c r="O483" s="157"/>
      <c r="P483" s="157"/>
      <c r="Q483" s="157"/>
      <c r="R483" s="157"/>
      <c r="S483" s="157"/>
      <c r="T483" s="157"/>
      <c r="U483" s="238"/>
      <c r="V483" s="239"/>
      <c r="W483" s="239"/>
      <c r="X483" s="239"/>
      <c r="Y483" s="239"/>
      <c r="Z483" s="157"/>
      <c r="AA483" s="157"/>
      <c r="AB483" s="157"/>
      <c r="AC483" s="157"/>
      <c r="AD483" s="157"/>
      <c r="AE483" s="157"/>
      <c r="AF483" s="157"/>
      <c r="AG483" s="157"/>
      <c r="AH483" s="157"/>
      <c r="AI483" s="157"/>
      <c r="AJ483" s="238"/>
      <c r="AK483" s="239"/>
      <c r="AL483" s="239"/>
      <c r="AM483" s="239"/>
      <c r="AN483" s="239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238"/>
      <c r="AZ483" s="239"/>
      <c r="BA483" s="239"/>
      <c r="BB483" s="239"/>
      <c r="BC483" s="239"/>
      <c r="BD483" s="157"/>
      <c r="BE483" s="157"/>
      <c r="BF483" s="157"/>
      <c r="BG483" s="157"/>
      <c r="BH483" s="157"/>
      <c r="BI483" s="157"/>
      <c r="BJ483" s="157"/>
    </row>
    <row r="484">
      <c r="A484" s="157"/>
      <c r="B484" s="157"/>
      <c r="C484" s="157"/>
      <c r="D484" s="157"/>
      <c r="E484" s="157"/>
      <c r="F484" s="238"/>
      <c r="G484" s="239"/>
      <c r="H484" s="239"/>
      <c r="I484" s="239"/>
      <c r="J484" s="239"/>
      <c r="K484" s="132"/>
      <c r="L484" s="131"/>
      <c r="M484" s="157"/>
      <c r="N484" s="157"/>
      <c r="O484" s="157"/>
      <c r="P484" s="157"/>
      <c r="Q484" s="157"/>
      <c r="R484" s="157"/>
      <c r="S484" s="157"/>
      <c r="T484" s="157"/>
      <c r="U484" s="238"/>
      <c r="V484" s="239"/>
      <c r="W484" s="239"/>
      <c r="X484" s="239"/>
      <c r="Y484" s="239"/>
      <c r="Z484" s="157"/>
      <c r="AA484" s="157"/>
      <c r="AB484" s="157"/>
      <c r="AC484" s="157"/>
      <c r="AD484" s="157"/>
      <c r="AE484" s="157"/>
      <c r="AF484" s="157"/>
      <c r="AG484" s="157"/>
      <c r="AH484" s="157"/>
      <c r="AI484" s="157"/>
      <c r="AJ484" s="238"/>
      <c r="AK484" s="239"/>
      <c r="AL484" s="239"/>
      <c r="AM484" s="239"/>
      <c r="AN484" s="239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238"/>
      <c r="AZ484" s="239"/>
      <c r="BA484" s="239"/>
      <c r="BB484" s="239"/>
      <c r="BC484" s="239"/>
      <c r="BD484" s="157"/>
      <c r="BE484" s="157"/>
      <c r="BF484" s="157"/>
      <c r="BG484" s="157"/>
      <c r="BH484" s="157"/>
      <c r="BI484" s="157"/>
      <c r="BJ484" s="157"/>
    </row>
    <row r="485">
      <c r="A485" s="157"/>
      <c r="B485" s="157"/>
      <c r="C485" s="157"/>
      <c r="D485" s="157"/>
      <c r="E485" s="157"/>
      <c r="F485" s="238"/>
      <c r="G485" s="239"/>
      <c r="H485" s="239"/>
      <c r="I485" s="239"/>
      <c r="J485" s="239"/>
      <c r="K485" s="132"/>
      <c r="L485" s="131"/>
      <c r="M485" s="157"/>
      <c r="N485" s="157"/>
      <c r="O485" s="157"/>
      <c r="P485" s="157"/>
      <c r="Q485" s="157"/>
      <c r="R485" s="157"/>
      <c r="S485" s="157"/>
      <c r="T485" s="157"/>
      <c r="U485" s="238"/>
      <c r="V485" s="239"/>
      <c r="W485" s="239"/>
      <c r="X485" s="239"/>
      <c r="Y485" s="239"/>
      <c r="Z485" s="157"/>
      <c r="AA485" s="157"/>
      <c r="AB485" s="157"/>
      <c r="AC485" s="157"/>
      <c r="AD485" s="157"/>
      <c r="AE485" s="157"/>
      <c r="AF485" s="157"/>
      <c r="AG485" s="157"/>
      <c r="AH485" s="157"/>
      <c r="AI485" s="157"/>
      <c r="AJ485" s="238"/>
      <c r="AK485" s="239"/>
      <c r="AL485" s="239"/>
      <c r="AM485" s="239"/>
      <c r="AN485" s="239"/>
      <c r="AO485" s="157"/>
      <c r="AP485" s="157"/>
      <c r="AQ485" s="157"/>
      <c r="AR485" s="157"/>
      <c r="AS485" s="157"/>
      <c r="AT485" s="157"/>
      <c r="AU485" s="157"/>
      <c r="AV485" s="157"/>
      <c r="AW485" s="157"/>
      <c r="AX485" s="157"/>
      <c r="AY485" s="238"/>
      <c r="AZ485" s="239"/>
      <c r="BA485" s="239"/>
      <c r="BB485" s="239"/>
      <c r="BC485" s="239"/>
      <c r="BD485" s="157"/>
      <c r="BE485" s="157"/>
      <c r="BF485" s="157"/>
      <c r="BG485" s="157"/>
      <c r="BH485" s="157"/>
      <c r="BI485" s="157"/>
      <c r="BJ485" s="157"/>
    </row>
    <row r="486">
      <c r="A486" s="157"/>
      <c r="B486" s="157"/>
      <c r="C486" s="157"/>
      <c r="D486" s="157"/>
      <c r="E486" s="157"/>
      <c r="F486" s="238"/>
      <c r="G486" s="239"/>
      <c r="H486" s="239"/>
      <c r="I486" s="239"/>
      <c r="J486" s="239"/>
      <c r="K486" s="132"/>
      <c r="L486" s="131"/>
      <c r="M486" s="157"/>
      <c r="N486" s="157"/>
      <c r="O486" s="157"/>
      <c r="P486" s="157"/>
      <c r="Q486" s="157"/>
      <c r="R486" s="157"/>
      <c r="S486" s="157"/>
      <c r="T486" s="157"/>
      <c r="U486" s="238"/>
      <c r="V486" s="239"/>
      <c r="W486" s="239"/>
      <c r="X486" s="239"/>
      <c r="Y486" s="239"/>
      <c r="Z486" s="157"/>
      <c r="AA486" s="157"/>
      <c r="AB486" s="157"/>
      <c r="AC486" s="157"/>
      <c r="AD486" s="157"/>
      <c r="AE486" s="157"/>
      <c r="AF486" s="157"/>
      <c r="AG486" s="157"/>
      <c r="AH486" s="157"/>
      <c r="AI486" s="157"/>
      <c r="AJ486" s="238"/>
      <c r="AK486" s="239"/>
      <c r="AL486" s="239"/>
      <c r="AM486" s="239"/>
      <c r="AN486" s="239"/>
      <c r="AO486" s="157"/>
      <c r="AP486" s="157"/>
      <c r="AQ486" s="157"/>
      <c r="AR486" s="157"/>
      <c r="AS486" s="157"/>
      <c r="AT486" s="157"/>
      <c r="AU486" s="157"/>
      <c r="AV486" s="157"/>
      <c r="AW486" s="157"/>
      <c r="AX486" s="157"/>
      <c r="AY486" s="238"/>
      <c r="AZ486" s="239"/>
      <c r="BA486" s="239"/>
      <c r="BB486" s="239"/>
      <c r="BC486" s="239"/>
      <c r="BD486" s="157"/>
      <c r="BE486" s="157"/>
      <c r="BF486" s="157"/>
      <c r="BG486" s="157"/>
      <c r="BH486" s="157"/>
      <c r="BI486" s="157"/>
      <c r="BJ486" s="157"/>
    </row>
    <row r="487">
      <c r="A487" s="157"/>
      <c r="B487" s="157"/>
      <c r="C487" s="157"/>
      <c r="D487" s="157"/>
      <c r="E487" s="157"/>
      <c r="F487" s="238"/>
      <c r="G487" s="239"/>
      <c r="H487" s="239"/>
      <c r="I487" s="239"/>
      <c r="J487" s="239"/>
      <c r="K487" s="132"/>
      <c r="L487" s="131"/>
      <c r="M487" s="157"/>
      <c r="N487" s="157"/>
      <c r="O487" s="157"/>
      <c r="P487" s="157"/>
      <c r="Q487" s="157"/>
      <c r="R487" s="157"/>
      <c r="S487" s="157"/>
      <c r="T487" s="157"/>
      <c r="U487" s="238"/>
      <c r="V487" s="239"/>
      <c r="W487" s="239"/>
      <c r="X487" s="239"/>
      <c r="Y487" s="239"/>
      <c r="Z487" s="157"/>
      <c r="AA487" s="157"/>
      <c r="AB487" s="157"/>
      <c r="AC487" s="157"/>
      <c r="AD487" s="157"/>
      <c r="AE487" s="157"/>
      <c r="AF487" s="157"/>
      <c r="AG487" s="157"/>
      <c r="AH487" s="157"/>
      <c r="AI487" s="157"/>
      <c r="AJ487" s="238"/>
      <c r="AK487" s="239"/>
      <c r="AL487" s="239"/>
      <c r="AM487" s="239"/>
      <c r="AN487" s="239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238"/>
      <c r="AZ487" s="239"/>
      <c r="BA487" s="239"/>
      <c r="BB487" s="239"/>
      <c r="BC487" s="239"/>
      <c r="BD487" s="157"/>
      <c r="BE487" s="157"/>
      <c r="BF487" s="157"/>
      <c r="BG487" s="157"/>
      <c r="BH487" s="157"/>
      <c r="BI487" s="157"/>
      <c r="BJ487" s="157"/>
    </row>
    <row r="488">
      <c r="A488" s="157"/>
      <c r="B488" s="157"/>
      <c r="C488" s="157"/>
      <c r="D488" s="157"/>
      <c r="E488" s="157"/>
      <c r="F488" s="238"/>
      <c r="G488" s="239"/>
      <c r="H488" s="239"/>
      <c r="I488" s="239"/>
      <c r="J488" s="239"/>
      <c r="K488" s="132"/>
      <c r="L488" s="131"/>
      <c r="M488" s="157"/>
      <c r="N488" s="157"/>
      <c r="O488" s="157"/>
      <c r="P488" s="157"/>
      <c r="Q488" s="157"/>
      <c r="R488" s="157"/>
      <c r="S488" s="157"/>
      <c r="T488" s="157"/>
      <c r="U488" s="238"/>
      <c r="V488" s="239"/>
      <c r="W488" s="239"/>
      <c r="X488" s="239"/>
      <c r="Y488" s="239"/>
      <c r="Z488" s="157"/>
      <c r="AA488" s="157"/>
      <c r="AB488" s="157"/>
      <c r="AC488" s="157"/>
      <c r="AD488" s="157"/>
      <c r="AE488" s="157"/>
      <c r="AF488" s="157"/>
      <c r="AG488" s="157"/>
      <c r="AH488" s="157"/>
      <c r="AI488" s="157"/>
      <c r="AJ488" s="238"/>
      <c r="AK488" s="239"/>
      <c r="AL488" s="239"/>
      <c r="AM488" s="239"/>
      <c r="AN488" s="239"/>
      <c r="AO488" s="157"/>
      <c r="AP488" s="157"/>
      <c r="AQ488" s="157"/>
      <c r="AR488" s="157"/>
      <c r="AS488" s="157"/>
      <c r="AT488" s="157"/>
      <c r="AU488" s="157"/>
      <c r="AV488" s="157"/>
      <c r="AW488" s="157"/>
      <c r="AX488" s="157"/>
      <c r="AY488" s="238"/>
      <c r="AZ488" s="239"/>
      <c r="BA488" s="239"/>
      <c r="BB488" s="239"/>
      <c r="BC488" s="239"/>
      <c r="BD488" s="157"/>
      <c r="BE488" s="157"/>
      <c r="BF488" s="157"/>
      <c r="BG488" s="157"/>
      <c r="BH488" s="157"/>
      <c r="BI488" s="157"/>
      <c r="BJ488" s="157"/>
    </row>
    <row r="489">
      <c r="A489" s="157"/>
      <c r="B489" s="157"/>
      <c r="C489" s="157"/>
      <c r="D489" s="157"/>
      <c r="E489" s="157"/>
      <c r="F489" s="238"/>
      <c r="G489" s="239"/>
      <c r="H489" s="239"/>
      <c r="I489" s="239"/>
      <c r="J489" s="239"/>
      <c r="K489" s="132"/>
      <c r="L489" s="131"/>
      <c r="M489" s="157"/>
      <c r="N489" s="157"/>
      <c r="O489" s="157"/>
      <c r="P489" s="157"/>
      <c r="Q489" s="157"/>
      <c r="R489" s="157"/>
      <c r="S489" s="157"/>
      <c r="T489" s="157"/>
      <c r="U489" s="238"/>
      <c r="V489" s="239"/>
      <c r="W489" s="239"/>
      <c r="X489" s="239"/>
      <c r="Y489" s="239"/>
      <c r="Z489" s="157"/>
      <c r="AA489" s="157"/>
      <c r="AB489" s="157"/>
      <c r="AC489" s="157"/>
      <c r="AD489" s="157"/>
      <c r="AE489" s="157"/>
      <c r="AF489" s="157"/>
      <c r="AG489" s="157"/>
      <c r="AH489" s="157"/>
      <c r="AI489" s="157"/>
      <c r="AJ489" s="238"/>
      <c r="AK489" s="239"/>
      <c r="AL489" s="239"/>
      <c r="AM489" s="239"/>
      <c r="AN489" s="239"/>
      <c r="AO489" s="157"/>
      <c r="AP489" s="157"/>
      <c r="AQ489" s="157"/>
      <c r="AR489" s="157"/>
      <c r="AS489" s="157"/>
      <c r="AT489" s="157"/>
      <c r="AU489" s="157"/>
      <c r="AV489" s="157"/>
      <c r="AW489" s="157"/>
      <c r="AX489" s="157"/>
      <c r="AY489" s="238"/>
      <c r="AZ489" s="239"/>
      <c r="BA489" s="239"/>
      <c r="BB489" s="239"/>
      <c r="BC489" s="239"/>
      <c r="BD489" s="157"/>
      <c r="BE489" s="157"/>
      <c r="BF489" s="157"/>
      <c r="BG489" s="157"/>
      <c r="BH489" s="157"/>
      <c r="BI489" s="157"/>
      <c r="BJ489" s="157"/>
    </row>
    <row r="490">
      <c r="A490" s="157"/>
      <c r="B490" s="157"/>
      <c r="C490" s="157"/>
      <c r="D490" s="157"/>
      <c r="E490" s="157"/>
      <c r="F490" s="238"/>
      <c r="G490" s="239"/>
      <c r="H490" s="239"/>
      <c r="I490" s="239"/>
      <c r="J490" s="239"/>
      <c r="K490" s="132"/>
      <c r="L490" s="131"/>
      <c r="M490" s="157"/>
      <c r="N490" s="157"/>
      <c r="O490" s="157"/>
      <c r="P490" s="157"/>
      <c r="Q490" s="157"/>
      <c r="R490" s="157"/>
      <c r="S490" s="157"/>
      <c r="T490" s="157"/>
      <c r="U490" s="238"/>
      <c r="V490" s="239"/>
      <c r="W490" s="239"/>
      <c r="X490" s="239"/>
      <c r="Y490" s="239"/>
      <c r="Z490" s="157"/>
      <c r="AA490" s="157"/>
      <c r="AB490" s="157"/>
      <c r="AC490" s="157"/>
      <c r="AD490" s="157"/>
      <c r="AE490" s="157"/>
      <c r="AF490" s="157"/>
      <c r="AG490" s="157"/>
      <c r="AH490" s="157"/>
      <c r="AI490" s="157"/>
      <c r="AJ490" s="238"/>
      <c r="AK490" s="239"/>
      <c r="AL490" s="239"/>
      <c r="AM490" s="239"/>
      <c r="AN490" s="239"/>
      <c r="AO490" s="157"/>
      <c r="AP490" s="157"/>
      <c r="AQ490" s="157"/>
      <c r="AR490" s="157"/>
      <c r="AS490" s="157"/>
      <c r="AT490" s="157"/>
      <c r="AU490" s="157"/>
      <c r="AV490" s="157"/>
      <c r="AW490" s="157"/>
      <c r="AX490" s="157"/>
      <c r="AY490" s="238"/>
      <c r="AZ490" s="239"/>
      <c r="BA490" s="239"/>
      <c r="BB490" s="239"/>
      <c r="BC490" s="239"/>
      <c r="BD490" s="157"/>
      <c r="BE490" s="157"/>
      <c r="BF490" s="157"/>
      <c r="BG490" s="157"/>
      <c r="BH490" s="157"/>
      <c r="BI490" s="157"/>
      <c r="BJ490" s="157"/>
    </row>
    <row r="491">
      <c r="A491" s="157"/>
      <c r="B491" s="157"/>
      <c r="C491" s="157"/>
      <c r="D491" s="157"/>
      <c r="E491" s="157"/>
      <c r="F491" s="238"/>
      <c r="G491" s="239"/>
      <c r="H491" s="239"/>
      <c r="I491" s="239"/>
      <c r="J491" s="239"/>
      <c r="K491" s="132"/>
      <c r="L491" s="131"/>
      <c r="M491" s="157"/>
      <c r="N491" s="157"/>
      <c r="O491" s="157"/>
      <c r="P491" s="157"/>
      <c r="Q491" s="157"/>
      <c r="R491" s="157"/>
      <c r="S491" s="157"/>
      <c r="T491" s="157"/>
      <c r="U491" s="238"/>
      <c r="V491" s="239"/>
      <c r="W491" s="239"/>
      <c r="X491" s="239"/>
      <c r="Y491" s="239"/>
      <c r="Z491" s="157"/>
      <c r="AA491" s="157"/>
      <c r="AB491" s="157"/>
      <c r="AC491" s="157"/>
      <c r="AD491" s="157"/>
      <c r="AE491" s="157"/>
      <c r="AF491" s="157"/>
      <c r="AG491" s="157"/>
      <c r="AH491" s="157"/>
      <c r="AI491" s="157"/>
      <c r="AJ491" s="238"/>
      <c r="AK491" s="239"/>
      <c r="AL491" s="239"/>
      <c r="AM491" s="239"/>
      <c r="AN491" s="239"/>
      <c r="AO491" s="157"/>
      <c r="AP491" s="157"/>
      <c r="AQ491" s="157"/>
      <c r="AR491" s="157"/>
      <c r="AS491" s="157"/>
      <c r="AT491" s="157"/>
      <c r="AU491" s="157"/>
      <c r="AV491" s="157"/>
      <c r="AW491" s="157"/>
      <c r="AX491" s="157"/>
      <c r="AY491" s="238"/>
      <c r="AZ491" s="239"/>
      <c r="BA491" s="239"/>
      <c r="BB491" s="239"/>
      <c r="BC491" s="239"/>
      <c r="BD491" s="157"/>
      <c r="BE491" s="157"/>
      <c r="BF491" s="157"/>
      <c r="BG491" s="157"/>
      <c r="BH491" s="157"/>
      <c r="BI491" s="157"/>
      <c r="BJ491" s="157"/>
    </row>
    <row r="492">
      <c r="A492" s="157"/>
      <c r="B492" s="157"/>
      <c r="C492" s="157"/>
      <c r="D492" s="157"/>
      <c r="E492" s="157"/>
      <c r="F492" s="238"/>
      <c r="G492" s="239"/>
      <c r="H492" s="239"/>
      <c r="I492" s="239"/>
      <c r="J492" s="239"/>
      <c r="K492" s="132"/>
      <c r="L492" s="131"/>
      <c r="M492" s="157"/>
      <c r="N492" s="157"/>
      <c r="O492" s="157"/>
      <c r="P492" s="157"/>
      <c r="Q492" s="157"/>
      <c r="R492" s="157"/>
      <c r="S492" s="157"/>
      <c r="T492" s="157"/>
      <c r="U492" s="238"/>
      <c r="V492" s="239"/>
      <c r="W492" s="239"/>
      <c r="X492" s="239"/>
      <c r="Y492" s="239"/>
      <c r="Z492" s="157"/>
      <c r="AA492" s="157"/>
      <c r="AB492" s="157"/>
      <c r="AC492" s="157"/>
      <c r="AD492" s="157"/>
      <c r="AE492" s="157"/>
      <c r="AF492" s="157"/>
      <c r="AG492" s="157"/>
      <c r="AH492" s="157"/>
      <c r="AI492" s="157"/>
      <c r="AJ492" s="238"/>
      <c r="AK492" s="239"/>
      <c r="AL492" s="239"/>
      <c r="AM492" s="239"/>
      <c r="AN492" s="239"/>
      <c r="AO492" s="157"/>
      <c r="AP492" s="157"/>
      <c r="AQ492" s="157"/>
      <c r="AR492" s="157"/>
      <c r="AS492" s="157"/>
      <c r="AT492" s="157"/>
      <c r="AU492" s="157"/>
      <c r="AV492" s="157"/>
      <c r="AW492" s="157"/>
      <c r="AX492" s="157"/>
      <c r="AY492" s="238"/>
      <c r="AZ492" s="239"/>
      <c r="BA492" s="239"/>
      <c r="BB492" s="239"/>
      <c r="BC492" s="239"/>
      <c r="BD492" s="157"/>
      <c r="BE492" s="157"/>
      <c r="BF492" s="157"/>
      <c r="BG492" s="157"/>
      <c r="BH492" s="157"/>
      <c r="BI492" s="157"/>
      <c r="BJ492" s="157"/>
    </row>
    <row r="493">
      <c r="A493" s="157"/>
      <c r="B493" s="157"/>
      <c r="C493" s="157"/>
      <c r="D493" s="157"/>
      <c r="E493" s="157"/>
      <c r="F493" s="238"/>
      <c r="G493" s="239"/>
      <c r="H493" s="239"/>
      <c r="I493" s="239"/>
      <c r="J493" s="239"/>
      <c r="K493" s="132"/>
      <c r="L493" s="131"/>
      <c r="M493" s="157"/>
      <c r="N493" s="157"/>
      <c r="O493" s="157"/>
      <c r="P493" s="157"/>
      <c r="Q493" s="157"/>
      <c r="R493" s="157"/>
      <c r="S493" s="157"/>
      <c r="T493" s="157"/>
      <c r="U493" s="238"/>
      <c r="V493" s="239"/>
      <c r="W493" s="239"/>
      <c r="X493" s="239"/>
      <c r="Y493" s="239"/>
      <c r="Z493" s="157"/>
      <c r="AA493" s="157"/>
      <c r="AB493" s="157"/>
      <c r="AC493" s="157"/>
      <c r="AD493" s="157"/>
      <c r="AE493" s="157"/>
      <c r="AF493" s="157"/>
      <c r="AG493" s="157"/>
      <c r="AH493" s="157"/>
      <c r="AI493" s="157"/>
      <c r="AJ493" s="238"/>
      <c r="AK493" s="239"/>
      <c r="AL493" s="239"/>
      <c r="AM493" s="239"/>
      <c r="AN493" s="239"/>
      <c r="AO493" s="157"/>
      <c r="AP493" s="157"/>
      <c r="AQ493" s="157"/>
      <c r="AR493" s="157"/>
      <c r="AS493" s="157"/>
      <c r="AT493" s="157"/>
      <c r="AU493" s="157"/>
      <c r="AV493" s="157"/>
      <c r="AW493" s="157"/>
      <c r="AX493" s="157"/>
      <c r="AY493" s="238"/>
      <c r="AZ493" s="239"/>
      <c r="BA493" s="239"/>
      <c r="BB493" s="239"/>
      <c r="BC493" s="239"/>
      <c r="BD493" s="157"/>
      <c r="BE493" s="157"/>
      <c r="BF493" s="157"/>
      <c r="BG493" s="157"/>
      <c r="BH493" s="157"/>
      <c r="BI493" s="157"/>
      <c r="BJ493" s="157"/>
    </row>
    <row r="494">
      <c r="A494" s="157"/>
      <c r="B494" s="157"/>
      <c r="C494" s="157"/>
      <c r="D494" s="157"/>
      <c r="E494" s="157"/>
      <c r="F494" s="238"/>
      <c r="G494" s="239"/>
      <c r="H494" s="239"/>
      <c r="I494" s="239"/>
      <c r="J494" s="239"/>
      <c r="K494" s="132"/>
      <c r="L494" s="131"/>
      <c r="M494" s="157"/>
      <c r="N494" s="157"/>
      <c r="O494" s="157"/>
      <c r="P494" s="157"/>
      <c r="Q494" s="157"/>
      <c r="R494" s="157"/>
      <c r="S494" s="157"/>
      <c r="T494" s="157"/>
      <c r="U494" s="238"/>
      <c r="V494" s="239"/>
      <c r="W494" s="239"/>
      <c r="X494" s="239"/>
      <c r="Y494" s="239"/>
      <c r="Z494" s="157"/>
      <c r="AA494" s="157"/>
      <c r="AB494" s="157"/>
      <c r="AC494" s="157"/>
      <c r="AD494" s="157"/>
      <c r="AE494" s="157"/>
      <c r="AF494" s="157"/>
      <c r="AG494" s="157"/>
      <c r="AH494" s="157"/>
      <c r="AI494" s="157"/>
      <c r="AJ494" s="238"/>
      <c r="AK494" s="239"/>
      <c r="AL494" s="239"/>
      <c r="AM494" s="239"/>
      <c r="AN494" s="239"/>
      <c r="AO494" s="157"/>
      <c r="AP494" s="157"/>
      <c r="AQ494" s="157"/>
      <c r="AR494" s="157"/>
      <c r="AS494" s="157"/>
      <c r="AT494" s="157"/>
      <c r="AU494" s="157"/>
      <c r="AV494" s="157"/>
      <c r="AW494" s="157"/>
      <c r="AX494" s="157"/>
      <c r="AY494" s="238"/>
      <c r="AZ494" s="239"/>
      <c r="BA494" s="239"/>
      <c r="BB494" s="239"/>
      <c r="BC494" s="239"/>
      <c r="BD494" s="157"/>
      <c r="BE494" s="157"/>
      <c r="BF494" s="157"/>
      <c r="BG494" s="157"/>
      <c r="BH494" s="157"/>
      <c r="BI494" s="157"/>
      <c r="BJ494" s="157"/>
    </row>
    <row r="495">
      <c r="A495" s="157"/>
      <c r="B495" s="157"/>
      <c r="C495" s="157"/>
      <c r="D495" s="157"/>
      <c r="E495" s="157"/>
      <c r="F495" s="238"/>
      <c r="G495" s="239"/>
      <c r="H495" s="239"/>
      <c r="I495" s="239"/>
      <c r="J495" s="239"/>
      <c r="K495" s="132"/>
      <c r="L495" s="131"/>
      <c r="M495" s="157"/>
      <c r="N495" s="157"/>
      <c r="O495" s="157"/>
      <c r="P495" s="157"/>
      <c r="Q495" s="157"/>
      <c r="R495" s="157"/>
      <c r="S495" s="157"/>
      <c r="T495" s="157"/>
      <c r="U495" s="238"/>
      <c r="V495" s="239"/>
      <c r="W495" s="239"/>
      <c r="X495" s="239"/>
      <c r="Y495" s="239"/>
      <c r="Z495" s="157"/>
      <c r="AA495" s="157"/>
      <c r="AB495" s="157"/>
      <c r="AC495" s="157"/>
      <c r="AD495" s="157"/>
      <c r="AE495" s="157"/>
      <c r="AF495" s="157"/>
      <c r="AG495" s="157"/>
      <c r="AH495" s="157"/>
      <c r="AI495" s="157"/>
      <c r="AJ495" s="238"/>
      <c r="AK495" s="239"/>
      <c r="AL495" s="239"/>
      <c r="AM495" s="239"/>
      <c r="AN495" s="239"/>
      <c r="AO495" s="157"/>
      <c r="AP495" s="157"/>
      <c r="AQ495" s="157"/>
      <c r="AR495" s="157"/>
      <c r="AS495" s="157"/>
      <c r="AT495" s="157"/>
      <c r="AU495" s="157"/>
      <c r="AV495" s="157"/>
      <c r="AW495" s="157"/>
      <c r="AX495" s="157"/>
      <c r="AY495" s="238"/>
      <c r="AZ495" s="239"/>
      <c r="BA495" s="239"/>
      <c r="BB495" s="239"/>
      <c r="BC495" s="239"/>
      <c r="BD495" s="157"/>
      <c r="BE495" s="157"/>
      <c r="BF495" s="157"/>
      <c r="BG495" s="157"/>
      <c r="BH495" s="157"/>
      <c r="BI495" s="157"/>
      <c r="BJ495" s="157"/>
    </row>
    <row r="496">
      <c r="A496" s="157"/>
      <c r="B496" s="157"/>
      <c r="C496" s="157"/>
      <c r="D496" s="157"/>
      <c r="E496" s="157"/>
      <c r="F496" s="238"/>
      <c r="G496" s="239"/>
      <c r="H496" s="239"/>
      <c r="I496" s="239"/>
      <c r="J496" s="239"/>
      <c r="K496" s="132"/>
      <c r="L496" s="131"/>
      <c r="M496" s="157"/>
      <c r="N496" s="157"/>
      <c r="O496" s="157"/>
      <c r="P496" s="157"/>
      <c r="Q496" s="157"/>
      <c r="R496" s="157"/>
      <c r="S496" s="157"/>
      <c r="T496" s="157"/>
      <c r="U496" s="238"/>
      <c r="V496" s="239"/>
      <c r="W496" s="239"/>
      <c r="X496" s="239"/>
      <c r="Y496" s="239"/>
      <c r="Z496" s="157"/>
      <c r="AA496" s="157"/>
      <c r="AB496" s="157"/>
      <c r="AC496" s="157"/>
      <c r="AD496" s="157"/>
      <c r="AE496" s="157"/>
      <c r="AF496" s="157"/>
      <c r="AG496" s="157"/>
      <c r="AH496" s="157"/>
      <c r="AI496" s="157"/>
      <c r="AJ496" s="238"/>
      <c r="AK496" s="239"/>
      <c r="AL496" s="239"/>
      <c r="AM496" s="239"/>
      <c r="AN496" s="239"/>
      <c r="AO496" s="157"/>
      <c r="AP496" s="157"/>
      <c r="AQ496" s="157"/>
      <c r="AR496" s="157"/>
      <c r="AS496" s="157"/>
      <c r="AT496" s="157"/>
      <c r="AU496" s="157"/>
      <c r="AV496" s="157"/>
      <c r="AW496" s="157"/>
      <c r="AX496" s="157"/>
      <c r="AY496" s="238"/>
      <c r="AZ496" s="239"/>
      <c r="BA496" s="239"/>
      <c r="BB496" s="239"/>
      <c r="BC496" s="239"/>
      <c r="BD496" s="157"/>
      <c r="BE496" s="157"/>
      <c r="BF496" s="157"/>
      <c r="BG496" s="157"/>
      <c r="BH496" s="157"/>
      <c r="BI496" s="157"/>
      <c r="BJ496" s="157"/>
    </row>
    <row r="497">
      <c r="A497" s="157"/>
      <c r="B497" s="157"/>
      <c r="C497" s="157"/>
      <c r="D497" s="157"/>
      <c r="E497" s="157"/>
      <c r="F497" s="238"/>
      <c r="G497" s="239"/>
      <c r="H497" s="239"/>
      <c r="I497" s="239"/>
      <c r="J497" s="239"/>
      <c r="K497" s="132"/>
      <c r="L497" s="131"/>
      <c r="M497" s="157"/>
      <c r="N497" s="157"/>
      <c r="O497" s="157"/>
      <c r="P497" s="157"/>
      <c r="Q497" s="157"/>
      <c r="R497" s="157"/>
      <c r="S497" s="157"/>
      <c r="T497" s="157"/>
      <c r="U497" s="238"/>
      <c r="V497" s="239"/>
      <c r="W497" s="239"/>
      <c r="X497" s="239"/>
      <c r="Y497" s="239"/>
      <c r="Z497" s="157"/>
      <c r="AA497" s="157"/>
      <c r="AB497" s="157"/>
      <c r="AC497" s="157"/>
      <c r="AD497" s="157"/>
      <c r="AE497" s="157"/>
      <c r="AF497" s="157"/>
      <c r="AG497" s="157"/>
      <c r="AH497" s="157"/>
      <c r="AI497" s="157"/>
      <c r="AJ497" s="238"/>
      <c r="AK497" s="239"/>
      <c r="AL497" s="239"/>
      <c r="AM497" s="239"/>
      <c r="AN497" s="239"/>
      <c r="AO497" s="157"/>
      <c r="AP497" s="157"/>
      <c r="AQ497" s="157"/>
      <c r="AR497" s="157"/>
      <c r="AS497" s="157"/>
      <c r="AT497" s="157"/>
      <c r="AU497" s="157"/>
      <c r="AV497" s="157"/>
      <c r="AW497" s="157"/>
      <c r="AX497" s="157"/>
      <c r="AY497" s="238"/>
      <c r="AZ497" s="239"/>
      <c r="BA497" s="239"/>
      <c r="BB497" s="239"/>
      <c r="BC497" s="239"/>
      <c r="BD497" s="157"/>
      <c r="BE497" s="157"/>
      <c r="BF497" s="157"/>
      <c r="BG497" s="157"/>
      <c r="BH497" s="157"/>
      <c r="BI497" s="157"/>
      <c r="BJ497" s="157"/>
    </row>
    <row r="498">
      <c r="A498" s="157"/>
      <c r="B498" s="157"/>
      <c r="C498" s="157"/>
      <c r="D498" s="157"/>
      <c r="E498" s="157"/>
      <c r="F498" s="238"/>
      <c r="G498" s="239"/>
      <c r="H498" s="239"/>
      <c r="I498" s="239"/>
      <c r="J498" s="239"/>
      <c r="K498" s="132"/>
      <c r="L498" s="131"/>
      <c r="M498" s="157"/>
      <c r="N498" s="157"/>
      <c r="O498" s="157"/>
      <c r="P498" s="157"/>
      <c r="Q498" s="157"/>
      <c r="R498" s="157"/>
      <c r="S498" s="157"/>
      <c r="T498" s="157"/>
      <c r="U498" s="238"/>
      <c r="V498" s="239"/>
      <c r="W498" s="239"/>
      <c r="X498" s="239"/>
      <c r="Y498" s="239"/>
      <c r="Z498" s="157"/>
      <c r="AA498" s="157"/>
      <c r="AB498" s="157"/>
      <c r="AC498" s="157"/>
      <c r="AD498" s="157"/>
      <c r="AE498" s="157"/>
      <c r="AF498" s="157"/>
      <c r="AG498" s="157"/>
      <c r="AH498" s="157"/>
      <c r="AI498" s="157"/>
      <c r="AJ498" s="238"/>
      <c r="AK498" s="239"/>
      <c r="AL498" s="239"/>
      <c r="AM498" s="239"/>
      <c r="AN498" s="239"/>
      <c r="AO498" s="157"/>
      <c r="AP498" s="157"/>
      <c r="AQ498" s="157"/>
      <c r="AR498" s="157"/>
      <c r="AS498" s="157"/>
      <c r="AT498" s="157"/>
      <c r="AU498" s="157"/>
      <c r="AV498" s="157"/>
      <c r="AW498" s="157"/>
      <c r="AX498" s="157"/>
      <c r="AY498" s="238"/>
      <c r="AZ498" s="239"/>
      <c r="BA498" s="239"/>
      <c r="BB498" s="239"/>
      <c r="BC498" s="239"/>
      <c r="BD498" s="157"/>
      <c r="BE498" s="157"/>
      <c r="BF498" s="157"/>
      <c r="BG498" s="157"/>
      <c r="BH498" s="157"/>
      <c r="BI498" s="157"/>
      <c r="BJ498" s="157"/>
    </row>
    <row r="499">
      <c r="A499" s="157"/>
      <c r="B499" s="157"/>
      <c r="C499" s="157"/>
      <c r="D499" s="157"/>
      <c r="E499" s="157"/>
      <c r="F499" s="238"/>
      <c r="G499" s="239"/>
      <c r="H499" s="239"/>
      <c r="I499" s="239"/>
      <c r="J499" s="239"/>
      <c r="K499" s="132"/>
      <c r="L499" s="131"/>
      <c r="M499" s="157"/>
      <c r="N499" s="157"/>
      <c r="O499" s="157"/>
      <c r="P499" s="157"/>
      <c r="Q499" s="157"/>
      <c r="R499" s="157"/>
      <c r="S499" s="157"/>
      <c r="T499" s="157"/>
      <c r="U499" s="238"/>
      <c r="V499" s="239"/>
      <c r="W499" s="239"/>
      <c r="X499" s="239"/>
      <c r="Y499" s="239"/>
      <c r="Z499" s="157"/>
      <c r="AA499" s="157"/>
      <c r="AB499" s="157"/>
      <c r="AC499" s="157"/>
      <c r="AD499" s="157"/>
      <c r="AE499" s="157"/>
      <c r="AF499" s="157"/>
      <c r="AG499" s="157"/>
      <c r="AH499" s="157"/>
      <c r="AI499" s="157"/>
      <c r="AJ499" s="238"/>
      <c r="AK499" s="239"/>
      <c r="AL499" s="239"/>
      <c r="AM499" s="239"/>
      <c r="AN499" s="239"/>
      <c r="AO499" s="157"/>
      <c r="AP499" s="157"/>
      <c r="AQ499" s="157"/>
      <c r="AR499" s="157"/>
      <c r="AS499" s="157"/>
      <c r="AT499" s="157"/>
      <c r="AU499" s="157"/>
      <c r="AV499" s="157"/>
      <c r="AW499" s="157"/>
      <c r="AX499" s="157"/>
      <c r="AY499" s="238"/>
      <c r="AZ499" s="239"/>
      <c r="BA499" s="239"/>
      <c r="BB499" s="239"/>
      <c r="BC499" s="239"/>
      <c r="BD499" s="157"/>
      <c r="BE499" s="157"/>
      <c r="BF499" s="157"/>
      <c r="BG499" s="157"/>
      <c r="BH499" s="157"/>
      <c r="BI499" s="157"/>
      <c r="BJ499" s="157"/>
    </row>
    <row r="500">
      <c r="A500" s="157"/>
      <c r="B500" s="157"/>
      <c r="C500" s="157"/>
      <c r="D500" s="157"/>
      <c r="E500" s="157"/>
      <c r="F500" s="238"/>
      <c r="G500" s="239"/>
      <c r="H500" s="239"/>
      <c r="I500" s="239"/>
      <c r="J500" s="239"/>
      <c r="K500" s="132"/>
      <c r="L500" s="131"/>
      <c r="M500" s="157"/>
      <c r="N500" s="157"/>
      <c r="O500" s="157"/>
      <c r="P500" s="157"/>
      <c r="Q500" s="157"/>
      <c r="R500" s="157"/>
      <c r="S500" s="157"/>
      <c r="T500" s="157"/>
      <c r="U500" s="238"/>
      <c r="V500" s="239"/>
      <c r="W500" s="239"/>
      <c r="X500" s="239"/>
      <c r="Y500" s="239"/>
      <c r="Z500" s="157"/>
      <c r="AA500" s="157"/>
      <c r="AB500" s="157"/>
      <c r="AC500" s="157"/>
      <c r="AD500" s="157"/>
      <c r="AE500" s="157"/>
      <c r="AF500" s="157"/>
      <c r="AG500" s="157"/>
      <c r="AH500" s="157"/>
      <c r="AI500" s="157"/>
      <c r="AJ500" s="238"/>
      <c r="AK500" s="239"/>
      <c r="AL500" s="239"/>
      <c r="AM500" s="239"/>
      <c r="AN500" s="239"/>
      <c r="AO500" s="157"/>
      <c r="AP500" s="157"/>
      <c r="AQ500" s="157"/>
      <c r="AR500" s="157"/>
      <c r="AS500" s="157"/>
      <c r="AT500" s="157"/>
      <c r="AU500" s="157"/>
      <c r="AV500" s="157"/>
      <c r="AW500" s="157"/>
      <c r="AX500" s="157"/>
      <c r="AY500" s="238"/>
      <c r="AZ500" s="239"/>
      <c r="BA500" s="239"/>
      <c r="BB500" s="239"/>
      <c r="BC500" s="239"/>
      <c r="BD500" s="157"/>
      <c r="BE500" s="157"/>
      <c r="BF500" s="157"/>
      <c r="BG500" s="157"/>
      <c r="BH500" s="157"/>
      <c r="BI500" s="157"/>
      <c r="BJ500" s="157"/>
    </row>
    <row r="501">
      <c r="A501" s="157"/>
      <c r="B501" s="157"/>
      <c r="C501" s="157"/>
      <c r="D501" s="157"/>
      <c r="E501" s="157"/>
      <c r="F501" s="238"/>
      <c r="G501" s="239"/>
      <c r="H501" s="239"/>
      <c r="I501" s="239"/>
      <c r="J501" s="239"/>
      <c r="K501" s="132"/>
      <c r="L501" s="131"/>
      <c r="M501" s="157"/>
      <c r="N501" s="157"/>
      <c r="O501" s="157"/>
      <c r="P501" s="157"/>
      <c r="Q501" s="157"/>
      <c r="R501" s="157"/>
      <c r="S501" s="157"/>
      <c r="T501" s="157"/>
      <c r="U501" s="238"/>
      <c r="V501" s="239"/>
      <c r="W501" s="239"/>
      <c r="X501" s="239"/>
      <c r="Y501" s="239"/>
      <c r="Z501" s="157"/>
      <c r="AA501" s="157"/>
      <c r="AB501" s="157"/>
      <c r="AC501" s="157"/>
      <c r="AD501" s="157"/>
      <c r="AE501" s="157"/>
      <c r="AF501" s="157"/>
      <c r="AG501" s="157"/>
      <c r="AH501" s="157"/>
      <c r="AI501" s="157"/>
      <c r="AJ501" s="238"/>
      <c r="AK501" s="239"/>
      <c r="AL501" s="239"/>
      <c r="AM501" s="239"/>
      <c r="AN501" s="239"/>
      <c r="AO501" s="157"/>
      <c r="AP501" s="157"/>
      <c r="AQ501" s="157"/>
      <c r="AR501" s="157"/>
      <c r="AS501" s="157"/>
      <c r="AT501" s="157"/>
      <c r="AU501" s="157"/>
      <c r="AV501" s="157"/>
      <c r="AW501" s="157"/>
      <c r="AX501" s="157"/>
      <c r="AY501" s="238"/>
      <c r="AZ501" s="239"/>
      <c r="BA501" s="239"/>
      <c r="BB501" s="239"/>
      <c r="BC501" s="239"/>
      <c r="BD501" s="157"/>
      <c r="BE501" s="157"/>
      <c r="BF501" s="157"/>
      <c r="BG501" s="157"/>
      <c r="BH501" s="157"/>
      <c r="BI501" s="157"/>
      <c r="BJ501" s="157"/>
    </row>
    <row r="502">
      <c r="A502" s="157"/>
      <c r="B502" s="157"/>
      <c r="C502" s="157"/>
      <c r="D502" s="157"/>
      <c r="E502" s="157"/>
      <c r="F502" s="238"/>
      <c r="G502" s="239"/>
      <c r="H502" s="239"/>
      <c r="I502" s="239"/>
      <c r="J502" s="239"/>
      <c r="K502" s="132"/>
      <c r="L502" s="131"/>
      <c r="M502" s="157"/>
      <c r="N502" s="157"/>
      <c r="O502" s="157"/>
      <c r="P502" s="157"/>
      <c r="Q502" s="157"/>
      <c r="R502" s="157"/>
      <c r="S502" s="157"/>
      <c r="T502" s="157"/>
      <c r="U502" s="238"/>
      <c r="V502" s="239"/>
      <c r="W502" s="239"/>
      <c r="X502" s="239"/>
      <c r="Y502" s="239"/>
      <c r="Z502" s="157"/>
      <c r="AA502" s="157"/>
      <c r="AB502" s="157"/>
      <c r="AC502" s="157"/>
      <c r="AD502" s="157"/>
      <c r="AE502" s="157"/>
      <c r="AF502" s="157"/>
      <c r="AG502" s="157"/>
      <c r="AH502" s="157"/>
      <c r="AI502" s="157"/>
      <c r="AJ502" s="238"/>
      <c r="AK502" s="239"/>
      <c r="AL502" s="239"/>
      <c r="AM502" s="239"/>
      <c r="AN502" s="239"/>
      <c r="AO502" s="157"/>
      <c r="AP502" s="157"/>
      <c r="AQ502" s="157"/>
      <c r="AR502" s="157"/>
      <c r="AS502" s="157"/>
      <c r="AT502" s="157"/>
      <c r="AU502" s="157"/>
      <c r="AV502" s="157"/>
      <c r="AW502" s="157"/>
      <c r="AX502" s="157"/>
      <c r="AY502" s="238"/>
      <c r="AZ502" s="239"/>
      <c r="BA502" s="239"/>
      <c r="BB502" s="239"/>
      <c r="BC502" s="239"/>
      <c r="BD502" s="157"/>
      <c r="BE502" s="157"/>
      <c r="BF502" s="157"/>
      <c r="BG502" s="157"/>
      <c r="BH502" s="157"/>
      <c r="BI502" s="157"/>
      <c r="BJ502" s="157"/>
    </row>
    <row r="503">
      <c r="A503" s="157"/>
      <c r="B503" s="157"/>
      <c r="C503" s="157"/>
      <c r="D503" s="157"/>
      <c r="E503" s="157"/>
      <c r="F503" s="238"/>
      <c r="G503" s="239"/>
      <c r="H503" s="239"/>
      <c r="I503" s="239"/>
      <c r="J503" s="239"/>
      <c r="K503" s="132"/>
      <c r="L503" s="131"/>
      <c r="M503" s="157"/>
      <c r="N503" s="157"/>
      <c r="O503" s="157"/>
      <c r="P503" s="157"/>
      <c r="Q503" s="157"/>
      <c r="R503" s="157"/>
      <c r="S503" s="157"/>
      <c r="T503" s="157"/>
      <c r="U503" s="238"/>
      <c r="V503" s="239"/>
      <c r="W503" s="239"/>
      <c r="X503" s="239"/>
      <c r="Y503" s="239"/>
      <c r="Z503" s="157"/>
      <c r="AA503" s="157"/>
      <c r="AB503" s="157"/>
      <c r="AC503" s="157"/>
      <c r="AD503" s="157"/>
      <c r="AE503" s="157"/>
      <c r="AF503" s="157"/>
      <c r="AG503" s="157"/>
      <c r="AH503" s="157"/>
      <c r="AI503" s="157"/>
      <c r="AJ503" s="238"/>
      <c r="AK503" s="239"/>
      <c r="AL503" s="239"/>
      <c r="AM503" s="239"/>
      <c r="AN503" s="239"/>
      <c r="AO503" s="157"/>
      <c r="AP503" s="157"/>
      <c r="AQ503" s="157"/>
      <c r="AR503" s="157"/>
      <c r="AS503" s="157"/>
      <c r="AT503" s="157"/>
      <c r="AU503" s="157"/>
      <c r="AV503" s="157"/>
      <c r="AW503" s="157"/>
      <c r="AX503" s="157"/>
      <c r="AY503" s="238"/>
      <c r="AZ503" s="239"/>
      <c r="BA503" s="239"/>
      <c r="BB503" s="239"/>
      <c r="BC503" s="239"/>
      <c r="BD503" s="157"/>
      <c r="BE503" s="157"/>
      <c r="BF503" s="157"/>
      <c r="BG503" s="157"/>
      <c r="BH503" s="157"/>
      <c r="BI503" s="157"/>
      <c r="BJ503" s="157"/>
    </row>
    <row r="504">
      <c r="A504" s="157"/>
      <c r="B504" s="157"/>
      <c r="C504" s="157"/>
      <c r="D504" s="157"/>
      <c r="E504" s="157"/>
      <c r="F504" s="238"/>
      <c r="G504" s="239"/>
      <c r="H504" s="239"/>
      <c r="I504" s="239"/>
      <c r="J504" s="239"/>
      <c r="K504" s="132"/>
      <c r="L504" s="131"/>
      <c r="M504" s="157"/>
      <c r="N504" s="157"/>
      <c r="O504" s="157"/>
      <c r="P504" s="157"/>
      <c r="Q504" s="157"/>
      <c r="R504" s="157"/>
      <c r="S504" s="157"/>
      <c r="T504" s="157"/>
      <c r="U504" s="238"/>
      <c r="V504" s="239"/>
      <c r="W504" s="239"/>
      <c r="X504" s="239"/>
      <c r="Y504" s="239"/>
      <c r="Z504" s="157"/>
      <c r="AA504" s="157"/>
      <c r="AB504" s="157"/>
      <c r="AC504" s="157"/>
      <c r="AD504" s="157"/>
      <c r="AE504" s="157"/>
      <c r="AF504" s="157"/>
      <c r="AG504" s="157"/>
      <c r="AH504" s="157"/>
      <c r="AI504" s="157"/>
      <c r="AJ504" s="238"/>
      <c r="AK504" s="239"/>
      <c r="AL504" s="239"/>
      <c r="AM504" s="239"/>
      <c r="AN504" s="239"/>
      <c r="AO504" s="157"/>
      <c r="AP504" s="157"/>
      <c r="AQ504" s="157"/>
      <c r="AR504" s="157"/>
      <c r="AS504" s="157"/>
      <c r="AT504" s="157"/>
      <c r="AU504" s="157"/>
      <c r="AV504" s="157"/>
      <c r="AW504" s="157"/>
      <c r="AX504" s="157"/>
      <c r="AY504" s="238"/>
      <c r="AZ504" s="239"/>
      <c r="BA504" s="239"/>
      <c r="BB504" s="239"/>
      <c r="BC504" s="239"/>
      <c r="BD504" s="157"/>
      <c r="BE504" s="157"/>
      <c r="BF504" s="157"/>
      <c r="BG504" s="157"/>
      <c r="BH504" s="157"/>
      <c r="BI504" s="157"/>
      <c r="BJ504" s="157"/>
    </row>
    <row r="505">
      <c r="A505" s="157"/>
      <c r="B505" s="157"/>
      <c r="C505" s="157"/>
      <c r="D505" s="157"/>
      <c r="E505" s="157"/>
      <c r="F505" s="238"/>
      <c r="G505" s="239"/>
      <c r="H505" s="239"/>
      <c r="I505" s="239"/>
      <c r="J505" s="239"/>
      <c r="K505" s="132"/>
      <c r="L505" s="131"/>
      <c r="M505" s="157"/>
      <c r="N505" s="157"/>
      <c r="O505" s="157"/>
      <c r="P505" s="157"/>
      <c r="Q505" s="157"/>
      <c r="R505" s="157"/>
      <c r="S505" s="157"/>
      <c r="T505" s="157"/>
      <c r="U505" s="238"/>
      <c r="V505" s="239"/>
      <c r="W505" s="239"/>
      <c r="X505" s="239"/>
      <c r="Y505" s="239"/>
      <c r="Z505" s="157"/>
      <c r="AA505" s="157"/>
      <c r="AB505" s="157"/>
      <c r="AC505" s="157"/>
      <c r="AD505" s="157"/>
      <c r="AE505" s="157"/>
      <c r="AF505" s="157"/>
      <c r="AG505" s="157"/>
      <c r="AH505" s="157"/>
      <c r="AI505" s="157"/>
      <c r="AJ505" s="238"/>
      <c r="AK505" s="239"/>
      <c r="AL505" s="239"/>
      <c r="AM505" s="239"/>
      <c r="AN505" s="239"/>
      <c r="AO505" s="157"/>
      <c r="AP505" s="157"/>
      <c r="AQ505" s="157"/>
      <c r="AR505" s="157"/>
      <c r="AS505" s="157"/>
      <c r="AT505" s="157"/>
      <c r="AU505" s="157"/>
      <c r="AV505" s="157"/>
      <c r="AW505" s="157"/>
      <c r="AX505" s="157"/>
      <c r="AY505" s="238"/>
      <c r="AZ505" s="239"/>
      <c r="BA505" s="239"/>
      <c r="BB505" s="239"/>
      <c r="BC505" s="239"/>
      <c r="BD505" s="157"/>
      <c r="BE505" s="157"/>
      <c r="BF505" s="157"/>
      <c r="BG505" s="157"/>
      <c r="BH505" s="157"/>
      <c r="BI505" s="157"/>
      <c r="BJ505" s="157"/>
    </row>
    <row r="506">
      <c r="A506" s="157"/>
      <c r="B506" s="157"/>
      <c r="C506" s="157"/>
      <c r="D506" s="157"/>
      <c r="E506" s="157"/>
      <c r="F506" s="238"/>
      <c r="G506" s="239"/>
      <c r="H506" s="239"/>
      <c r="I506" s="239"/>
      <c r="J506" s="239"/>
      <c r="K506" s="132"/>
      <c r="L506" s="131"/>
      <c r="M506" s="157"/>
      <c r="N506" s="157"/>
      <c r="O506" s="157"/>
      <c r="P506" s="157"/>
      <c r="Q506" s="157"/>
      <c r="R506" s="157"/>
      <c r="S506" s="157"/>
      <c r="T506" s="157"/>
      <c r="U506" s="238"/>
      <c r="V506" s="239"/>
      <c r="W506" s="239"/>
      <c r="X506" s="239"/>
      <c r="Y506" s="239"/>
      <c r="Z506" s="157"/>
      <c r="AA506" s="157"/>
      <c r="AB506" s="157"/>
      <c r="AC506" s="157"/>
      <c r="AD506" s="157"/>
      <c r="AE506" s="157"/>
      <c r="AF506" s="157"/>
      <c r="AG506" s="157"/>
      <c r="AH506" s="157"/>
      <c r="AI506" s="157"/>
      <c r="AJ506" s="238"/>
      <c r="AK506" s="239"/>
      <c r="AL506" s="239"/>
      <c r="AM506" s="239"/>
      <c r="AN506" s="239"/>
      <c r="AO506" s="157"/>
      <c r="AP506" s="157"/>
      <c r="AQ506" s="157"/>
      <c r="AR506" s="157"/>
      <c r="AS506" s="157"/>
      <c r="AT506" s="157"/>
      <c r="AU506" s="157"/>
      <c r="AV506" s="157"/>
      <c r="AW506" s="157"/>
      <c r="AX506" s="157"/>
      <c r="AY506" s="238"/>
      <c r="AZ506" s="239"/>
      <c r="BA506" s="239"/>
      <c r="BB506" s="239"/>
      <c r="BC506" s="239"/>
      <c r="BD506" s="157"/>
      <c r="BE506" s="157"/>
      <c r="BF506" s="157"/>
      <c r="BG506" s="157"/>
      <c r="BH506" s="157"/>
      <c r="BI506" s="157"/>
      <c r="BJ506" s="157"/>
    </row>
    <row r="507">
      <c r="A507" s="157"/>
      <c r="B507" s="157"/>
      <c r="C507" s="157"/>
      <c r="D507" s="157"/>
      <c r="E507" s="157"/>
      <c r="F507" s="238"/>
      <c r="G507" s="239"/>
      <c r="H507" s="239"/>
      <c r="I507" s="239"/>
      <c r="J507" s="239"/>
      <c r="K507" s="132"/>
      <c r="L507" s="131"/>
      <c r="M507" s="157"/>
      <c r="N507" s="157"/>
      <c r="O507" s="157"/>
      <c r="P507" s="157"/>
      <c r="Q507" s="157"/>
      <c r="R507" s="157"/>
      <c r="S507" s="157"/>
      <c r="T507" s="157"/>
      <c r="U507" s="238"/>
      <c r="V507" s="239"/>
      <c r="W507" s="239"/>
      <c r="X507" s="239"/>
      <c r="Y507" s="239"/>
      <c r="Z507" s="157"/>
      <c r="AA507" s="157"/>
      <c r="AB507" s="157"/>
      <c r="AC507" s="157"/>
      <c r="AD507" s="157"/>
      <c r="AE507" s="157"/>
      <c r="AF507" s="157"/>
      <c r="AG507" s="157"/>
      <c r="AH507" s="157"/>
      <c r="AI507" s="157"/>
      <c r="AJ507" s="238"/>
      <c r="AK507" s="239"/>
      <c r="AL507" s="239"/>
      <c r="AM507" s="239"/>
      <c r="AN507" s="239"/>
      <c r="AO507" s="157"/>
      <c r="AP507" s="157"/>
      <c r="AQ507" s="157"/>
      <c r="AR507" s="157"/>
      <c r="AS507" s="157"/>
      <c r="AT507" s="157"/>
      <c r="AU507" s="157"/>
      <c r="AV507" s="157"/>
      <c r="AW507" s="157"/>
      <c r="AX507" s="157"/>
      <c r="AY507" s="238"/>
      <c r="AZ507" s="239"/>
      <c r="BA507" s="239"/>
      <c r="BB507" s="239"/>
      <c r="BC507" s="239"/>
      <c r="BD507" s="157"/>
      <c r="BE507" s="157"/>
      <c r="BF507" s="157"/>
      <c r="BG507" s="157"/>
      <c r="BH507" s="157"/>
      <c r="BI507" s="157"/>
      <c r="BJ507" s="157"/>
    </row>
    <row r="508">
      <c r="A508" s="157"/>
      <c r="B508" s="157"/>
      <c r="C508" s="157"/>
      <c r="D508" s="157"/>
      <c r="E508" s="157"/>
      <c r="F508" s="238"/>
      <c r="G508" s="239"/>
      <c r="H508" s="239"/>
      <c r="I508" s="239"/>
      <c r="J508" s="239"/>
      <c r="K508" s="132"/>
      <c r="L508" s="131"/>
      <c r="M508" s="157"/>
      <c r="N508" s="157"/>
      <c r="O508" s="157"/>
      <c r="P508" s="157"/>
      <c r="Q508" s="157"/>
      <c r="R508" s="157"/>
      <c r="S508" s="157"/>
      <c r="T508" s="157"/>
      <c r="U508" s="238"/>
      <c r="V508" s="239"/>
      <c r="W508" s="239"/>
      <c r="X508" s="239"/>
      <c r="Y508" s="239"/>
      <c r="Z508" s="157"/>
      <c r="AA508" s="157"/>
      <c r="AB508" s="157"/>
      <c r="AC508" s="157"/>
      <c r="AD508" s="157"/>
      <c r="AE508" s="157"/>
      <c r="AF508" s="157"/>
      <c r="AG508" s="157"/>
      <c r="AH508" s="157"/>
      <c r="AI508" s="157"/>
      <c r="AJ508" s="238"/>
      <c r="AK508" s="239"/>
      <c r="AL508" s="239"/>
      <c r="AM508" s="239"/>
      <c r="AN508" s="239"/>
      <c r="AO508" s="157"/>
      <c r="AP508" s="157"/>
      <c r="AQ508" s="157"/>
      <c r="AR508" s="157"/>
      <c r="AS508" s="157"/>
      <c r="AT508" s="157"/>
      <c r="AU508" s="157"/>
      <c r="AV508" s="157"/>
      <c r="AW508" s="157"/>
      <c r="AX508" s="157"/>
      <c r="AY508" s="238"/>
      <c r="AZ508" s="239"/>
      <c r="BA508" s="239"/>
      <c r="BB508" s="239"/>
      <c r="BC508" s="239"/>
      <c r="BD508" s="157"/>
      <c r="BE508" s="157"/>
      <c r="BF508" s="157"/>
      <c r="BG508" s="157"/>
      <c r="BH508" s="157"/>
      <c r="BI508" s="157"/>
      <c r="BJ508" s="157"/>
    </row>
    <row r="509">
      <c r="A509" s="157"/>
      <c r="B509" s="157"/>
      <c r="C509" s="157"/>
      <c r="D509" s="157"/>
      <c r="E509" s="157"/>
      <c r="F509" s="238"/>
      <c r="G509" s="239"/>
      <c r="H509" s="239"/>
      <c r="I509" s="239"/>
      <c r="J509" s="239"/>
      <c r="K509" s="132"/>
      <c r="L509" s="131"/>
      <c r="M509" s="157"/>
      <c r="N509" s="157"/>
      <c r="O509" s="157"/>
      <c r="P509" s="157"/>
      <c r="Q509" s="157"/>
      <c r="R509" s="157"/>
      <c r="S509" s="157"/>
      <c r="T509" s="157"/>
      <c r="U509" s="238"/>
      <c r="V509" s="239"/>
      <c r="W509" s="239"/>
      <c r="X509" s="239"/>
      <c r="Y509" s="239"/>
      <c r="Z509" s="157"/>
      <c r="AA509" s="157"/>
      <c r="AB509" s="157"/>
      <c r="AC509" s="157"/>
      <c r="AD509" s="157"/>
      <c r="AE509" s="157"/>
      <c r="AF509" s="157"/>
      <c r="AG509" s="157"/>
      <c r="AH509" s="157"/>
      <c r="AI509" s="157"/>
      <c r="AJ509" s="238"/>
      <c r="AK509" s="239"/>
      <c r="AL509" s="239"/>
      <c r="AM509" s="239"/>
      <c r="AN509" s="239"/>
      <c r="AO509" s="157"/>
      <c r="AP509" s="157"/>
      <c r="AQ509" s="157"/>
      <c r="AR509" s="157"/>
      <c r="AS509" s="157"/>
      <c r="AT509" s="157"/>
      <c r="AU509" s="157"/>
      <c r="AV509" s="157"/>
      <c r="AW509" s="157"/>
      <c r="AX509" s="157"/>
      <c r="AY509" s="238"/>
      <c r="AZ509" s="239"/>
      <c r="BA509" s="239"/>
      <c r="BB509" s="239"/>
      <c r="BC509" s="239"/>
      <c r="BD509" s="157"/>
      <c r="BE509" s="157"/>
      <c r="BF509" s="157"/>
      <c r="BG509" s="157"/>
      <c r="BH509" s="157"/>
      <c r="BI509" s="157"/>
      <c r="BJ509" s="157"/>
    </row>
    <row r="510">
      <c r="A510" s="157"/>
      <c r="B510" s="157"/>
      <c r="C510" s="157"/>
      <c r="D510" s="157"/>
      <c r="E510" s="157"/>
      <c r="F510" s="238"/>
      <c r="G510" s="239"/>
      <c r="H510" s="239"/>
      <c r="I510" s="239"/>
      <c r="J510" s="239"/>
      <c r="K510" s="132"/>
      <c r="L510" s="131"/>
      <c r="M510" s="157"/>
      <c r="N510" s="157"/>
      <c r="O510" s="157"/>
      <c r="P510" s="157"/>
      <c r="Q510" s="157"/>
      <c r="R510" s="157"/>
      <c r="S510" s="157"/>
      <c r="T510" s="157"/>
      <c r="U510" s="238"/>
      <c r="V510" s="239"/>
      <c r="W510" s="239"/>
      <c r="X510" s="239"/>
      <c r="Y510" s="239"/>
      <c r="Z510" s="157"/>
      <c r="AA510" s="157"/>
      <c r="AB510" s="157"/>
      <c r="AC510" s="157"/>
      <c r="AD510" s="157"/>
      <c r="AE510" s="157"/>
      <c r="AF510" s="157"/>
      <c r="AG510" s="157"/>
      <c r="AH510" s="157"/>
      <c r="AI510" s="157"/>
      <c r="AJ510" s="238"/>
      <c r="AK510" s="239"/>
      <c r="AL510" s="239"/>
      <c r="AM510" s="239"/>
      <c r="AN510" s="239"/>
      <c r="AO510" s="157"/>
      <c r="AP510" s="157"/>
      <c r="AQ510" s="157"/>
      <c r="AR510" s="157"/>
      <c r="AS510" s="157"/>
      <c r="AT510" s="157"/>
      <c r="AU510" s="157"/>
      <c r="AV510" s="157"/>
      <c r="AW510" s="157"/>
      <c r="AX510" s="157"/>
      <c r="AY510" s="238"/>
      <c r="AZ510" s="239"/>
      <c r="BA510" s="239"/>
      <c r="BB510" s="239"/>
      <c r="BC510" s="239"/>
      <c r="BD510" s="157"/>
      <c r="BE510" s="157"/>
      <c r="BF510" s="157"/>
      <c r="BG510" s="157"/>
      <c r="BH510" s="157"/>
      <c r="BI510" s="157"/>
      <c r="BJ510" s="157"/>
    </row>
    <row r="511">
      <c r="A511" s="157"/>
      <c r="B511" s="157"/>
      <c r="C511" s="157"/>
      <c r="D511" s="157"/>
      <c r="E511" s="157"/>
      <c r="F511" s="238"/>
      <c r="G511" s="239"/>
      <c r="H511" s="239"/>
      <c r="I511" s="239"/>
      <c r="J511" s="239"/>
      <c r="K511" s="132"/>
      <c r="L511" s="131"/>
      <c r="M511" s="157"/>
      <c r="N511" s="157"/>
      <c r="O511" s="157"/>
      <c r="P511" s="157"/>
      <c r="Q511" s="157"/>
      <c r="R511" s="157"/>
      <c r="S511" s="157"/>
      <c r="T511" s="157"/>
      <c r="U511" s="238"/>
      <c r="V511" s="239"/>
      <c r="W511" s="239"/>
      <c r="X511" s="239"/>
      <c r="Y511" s="239"/>
      <c r="Z511" s="157"/>
      <c r="AA511" s="157"/>
      <c r="AB511" s="157"/>
      <c r="AC511" s="157"/>
      <c r="AD511" s="157"/>
      <c r="AE511" s="157"/>
      <c r="AF511" s="157"/>
      <c r="AG511" s="157"/>
      <c r="AH511" s="157"/>
      <c r="AI511" s="157"/>
      <c r="AJ511" s="238"/>
      <c r="AK511" s="239"/>
      <c r="AL511" s="239"/>
      <c r="AM511" s="239"/>
      <c r="AN511" s="239"/>
      <c r="AO511" s="157"/>
      <c r="AP511" s="157"/>
      <c r="AQ511" s="157"/>
      <c r="AR511" s="157"/>
      <c r="AS511" s="157"/>
      <c r="AT511" s="157"/>
      <c r="AU511" s="157"/>
      <c r="AV511" s="157"/>
      <c r="AW511" s="157"/>
      <c r="AX511" s="157"/>
      <c r="AY511" s="238"/>
      <c r="AZ511" s="239"/>
      <c r="BA511" s="239"/>
      <c r="BB511" s="239"/>
      <c r="BC511" s="239"/>
      <c r="BD511" s="157"/>
      <c r="BE511" s="157"/>
      <c r="BF511" s="157"/>
      <c r="BG511" s="157"/>
      <c r="BH511" s="157"/>
      <c r="BI511" s="157"/>
      <c r="BJ511" s="157"/>
    </row>
    <row r="512">
      <c r="A512" s="157"/>
      <c r="B512" s="157"/>
      <c r="C512" s="157"/>
      <c r="D512" s="157"/>
      <c r="E512" s="157"/>
      <c r="F512" s="238"/>
      <c r="G512" s="239"/>
      <c r="H512" s="239"/>
      <c r="I512" s="239"/>
      <c r="J512" s="239"/>
      <c r="K512" s="132"/>
      <c r="L512" s="131"/>
      <c r="M512" s="157"/>
      <c r="N512" s="157"/>
      <c r="O512" s="157"/>
      <c r="P512" s="157"/>
      <c r="Q512" s="157"/>
      <c r="R512" s="157"/>
      <c r="S512" s="157"/>
      <c r="T512" s="157"/>
      <c r="U512" s="238"/>
      <c r="V512" s="239"/>
      <c r="W512" s="239"/>
      <c r="X512" s="239"/>
      <c r="Y512" s="239"/>
      <c r="Z512" s="157"/>
      <c r="AA512" s="157"/>
      <c r="AB512" s="157"/>
      <c r="AC512" s="157"/>
      <c r="AD512" s="157"/>
      <c r="AE512" s="157"/>
      <c r="AF512" s="157"/>
      <c r="AG512" s="157"/>
      <c r="AH512" s="157"/>
      <c r="AI512" s="157"/>
      <c r="AJ512" s="238"/>
      <c r="AK512" s="239"/>
      <c r="AL512" s="239"/>
      <c r="AM512" s="239"/>
      <c r="AN512" s="239"/>
      <c r="AO512" s="157"/>
      <c r="AP512" s="157"/>
      <c r="AQ512" s="157"/>
      <c r="AR512" s="157"/>
      <c r="AS512" s="157"/>
      <c r="AT512" s="157"/>
      <c r="AU512" s="157"/>
      <c r="AV512" s="157"/>
      <c r="AW512" s="157"/>
      <c r="AX512" s="157"/>
      <c r="AY512" s="238"/>
      <c r="AZ512" s="239"/>
      <c r="BA512" s="239"/>
      <c r="BB512" s="239"/>
      <c r="BC512" s="239"/>
      <c r="BD512" s="157"/>
      <c r="BE512" s="157"/>
      <c r="BF512" s="157"/>
      <c r="BG512" s="157"/>
      <c r="BH512" s="157"/>
      <c r="BI512" s="157"/>
      <c r="BJ512" s="157"/>
    </row>
    <row r="513">
      <c r="A513" s="157"/>
      <c r="B513" s="157"/>
      <c r="C513" s="157"/>
      <c r="D513" s="157"/>
      <c r="E513" s="157"/>
      <c r="F513" s="238"/>
      <c r="G513" s="239"/>
      <c r="H513" s="239"/>
      <c r="I513" s="239"/>
      <c r="J513" s="239"/>
      <c r="K513" s="132"/>
      <c r="L513" s="131"/>
      <c r="M513" s="157"/>
      <c r="N513" s="157"/>
      <c r="O513" s="157"/>
      <c r="P513" s="157"/>
      <c r="Q513" s="157"/>
      <c r="R513" s="157"/>
      <c r="S513" s="157"/>
      <c r="T513" s="157"/>
      <c r="U513" s="238"/>
      <c r="V513" s="239"/>
      <c r="W513" s="239"/>
      <c r="X513" s="239"/>
      <c r="Y513" s="239"/>
      <c r="Z513" s="157"/>
      <c r="AA513" s="157"/>
      <c r="AB513" s="157"/>
      <c r="AC513" s="157"/>
      <c r="AD513" s="157"/>
      <c r="AE513" s="157"/>
      <c r="AF513" s="157"/>
      <c r="AG513" s="157"/>
      <c r="AH513" s="157"/>
      <c r="AI513" s="157"/>
      <c r="AJ513" s="238"/>
      <c r="AK513" s="239"/>
      <c r="AL513" s="239"/>
      <c r="AM513" s="239"/>
      <c r="AN513" s="239"/>
      <c r="AO513" s="157"/>
      <c r="AP513" s="157"/>
      <c r="AQ513" s="157"/>
      <c r="AR513" s="157"/>
      <c r="AS513" s="157"/>
      <c r="AT513" s="157"/>
      <c r="AU513" s="157"/>
      <c r="AV513" s="157"/>
      <c r="AW513" s="157"/>
      <c r="AX513" s="157"/>
      <c r="AY513" s="238"/>
      <c r="AZ513" s="239"/>
      <c r="BA513" s="239"/>
      <c r="BB513" s="239"/>
      <c r="BC513" s="239"/>
      <c r="BD513" s="157"/>
      <c r="BE513" s="157"/>
      <c r="BF513" s="157"/>
      <c r="BG513" s="157"/>
      <c r="BH513" s="157"/>
      <c r="BI513" s="157"/>
      <c r="BJ513" s="157"/>
    </row>
    <row r="514">
      <c r="A514" s="157"/>
      <c r="B514" s="157"/>
      <c r="C514" s="157"/>
      <c r="D514" s="157"/>
      <c r="E514" s="157"/>
      <c r="F514" s="238"/>
      <c r="G514" s="239"/>
      <c r="H514" s="239"/>
      <c r="I514" s="239"/>
      <c r="J514" s="239"/>
      <c r="K514" s="132"/>
      <c r="L514" s="131"/>
      <c r="M514" s="157"/>
      <c r="N514" s="157"/>
      <c r="O514" s="157"/>
      <c r="P514" s="157"/>
      <c r="Q514" s="157"/>
      <c r="R514" s="157"/>
      <c r="S514" s="157"/>
      <c r="T514" s="157"/>
      <c r="U514" s="238"/>
      <c r="V514" s="239"/>
      <c r="W514" s="239"/>
      <c r="X514" s="239"/>
      <c r="Y514" s="239"/>
      <c r="Z514" s="157"/>
      <c r="AA514" s="157"/>
      <c r="AB514" s="157"/>
      <c r="AC514" s="157"/>
      <c r="AD514" s="157"/>
      <c r="AE514" s="157"/>
      <c r="AF514" s="157"/>
      <c r="AG514" s="157"/>
      <c r="AH514" s="157"/>
      <c r="AI514" s="157"/>
      <c r="AJ514" s="238"/>
      <c r="AK514" s="239"/>
      <c r="AL514" s="239"/>
      <c r="AM514" s="239"/>
      <c r="AN514" s="239"/>
      <c r="AO514" s="157"/>
      <c r="AP514" s="157"/>
      <c r="AQ514" s="157"/>
      <c r="AR514" s="157"/>
      <c r="AS514" s="157"/>
      <c r="AT514" s="157"/>
      <c r="AU514" s="157"/>
      <c r="AV514" s="157"/>
      <c r="AW514" s="157"/>
      <c r="AX514" s="157"/>
      <c r="AY514" s="238"/>
      <c r="AZ514" s="239"/>
      <c r="BA514" s="239"/>
      <c r="BB514" s="239"/>
      <c r="BC514" s="239"/>
      <c r="BD514" s="157"/>
      <c r="BE514" s="157"/>
      <c r="BF514" s="157"/>
      <c r="BG514" s="157"/>
      <c r="BH514" s="157"/>
      <c r="BI514" s="157"/>
      <c r="BJ514" s="157"/>
    </row>
    <row r="515">
      <c r="A515" s="157"/>
      <c r="B515" s="157"/>
      <c r="C515" s="157"/>
      <c r="D515" s="157"/>
      <c r="E515" s="157"/>
      <c r="F515" s="238"/>
      <c r="G515" s="239"/>
      <c r="H515" s="239"/>
      <c r="I515" s="239"/>
      <c r="J515" s="239"/>
      <c r="K515" s="132"/>
      <c r="L515" s="131"/>
      <c r="M515" s="157"/>
      <c r="N515" s="157"/>
      <c r="O515" s="157"/>
      <c r="P515" s="157"/>
      <c r="Q515" s="157"/>
      <c r="R515" s="157"/>
      <c r="S515" s="157"/>
      <c r="T515" s="157"/>
      <c r="U515" s="238"/>
      <c r="V515" s="239"/>
      <c r="W515" s="239"/>
      <c r="X515" s="239"/>
      <c r="Y515" s="239"/>
      <c r="Z515" s="157"/>
      <c r="AA515" s="157"/>
      <c r="AB515" s="157"/>
      <c r="AC515" s="157"/>
      <c r="AD515" s="157"/>
      <c r="AE515" s="157"/>
      <c r="AF515" s="157"/>
      <c r="AG515" s="157"/>
      <c r="AH515" s="157"/>
      <c r="AI515" s="157"/>
      <c r="AJ515" s="238"/>
      <c r="AK515" s="239"/>
      <c r="AL515" s="239"/>
      <c r="AM515" s="239"/>
      <c r="AN515" s="239"/>
      <c r="AO515" s="157"/>
      <c r="AP515" s="157"/>
      <c r="AQ515" s="157"/>
      <c r="AR515" s="157"/>
      <c r="AS515" s="157"/>
      <c r="AT515" s="157"/>
      <c r="AU515" s="157"/>
      <c r="AV515" s="157"/>
      <c r="AW515" s="157"/>
      <c r="AX515" s="157"/>
      <c r="AY515" s="238"/>
      <c r="AZ515" s="239"/>
      <c r="BA515" s="239"/>
      <c r="BB515" s="239"/>
      <c r="BC515" s="239"/>
      <c r="BD515" s="157"/>
      <c r="BE515" s="157"/>
      <c r="BF515" s="157"/>
      <c r="BG515" s="157"/>
      <c r="BH515" s="157"/>
      <c r="BI515" s="157"/>
      <c r="BJ515" s="157"/>
    </row>
    <row r="516">
      <c r="A516" s="157"/>
      <c r="B516" s="157"/>
      <c r="C516" s="157"/>
      <c r="D516" s="157"/>
      <c r="E516" s="157"/>
      <c r="F516" s="238"/>
      <c r="G516" s="239"/>
      <c r="H516" s="239"/>
      <c r="I516" s="239"/>
      <c r="J516" s="239"/>
      <c r="K516" s="132"/>
      <c r="L516" s="131"/>
      <c r="M516" s="157"/>
      <c r="N516" s="157"/>
      <c r="O516" s="157"/>
      <c r="P516" s="157"/>
      <c r="Q516" s="157"/>
      <c r="R516" s="157"/>
      <c r="S516" s="157"/>
      <c r="T516" s="157"/>
      <c r="U516" s="238"/>
      <c r="V516" s="239"/>
      <c r="W516" s="239"/>
      <c r="X516" s="239"/>
      <c r="Y516" s="239"/>
      <c r="Z516" s="157"/>
      <c r="AA516" s="157"/>
      <c r="AB516" s="157"/>
      <c r="AC516" s="157"/>
      <c r="AD516" s="157"/>
      <c r="AE516" s="157"/>
      <c r="AF516" s="157"/>
      <c r="AG516" s="157"/>
      <c r="AH516" s="157"/>
      <c r="AI516" s="157"/>
      <c r="AJ516" s="238"/>
      <c r="AK516" s="239"/>
      <c r="AL516" s="239"/>
      <c r="AM516" s="239"/>
      <c r="AN516" s="239"/>
      <c r="AO516" s="157"/>
      <c r="AP516" s="157"/>
      <c r="AQ516" s="157"/>
      <c r="AR516" s="157"/>
      <c r="AS516" s="157"/>
      <c r="AT516" s="157"/>
      <c r="AU516" s="157"/>
      <c r="AV516" s="157"/>
      <c r="AW516" s="157"/>
      <c r="AX516" s="157"/>
      <c r="AY516" s="238"/>
      <c r="AZ516" s="239"/>
      <c r="BA516" s="239"/>
      <c r="BB516" s="239"/>
      <c r="BC516" s="239"/>
      <c r="BD516" s="157"/>
      <c r="BE516" s="157"/>
      <c r="BF516" s="157"/>
      <c r="BG516" s="157"/>
      <c r="BH516" s="157"/>
      <c r="BI516" s="157"/>
      <c r="BJ516" s="157"/>
    </row>
    <row r="517">
      <c r="A517" s="157"/>
      <c r="B517" s="157"/>
      <c r="C517" s="157"/>
      <c r="D517" s="157"/>
      <c r="E517" s="157"/>
      <c r="F517" s="238"/>
      <c r="G517" s="239"/>
      <c r="H517" s="239"/>
      <c r="I517" s="239"/>
      <c r="J517" s="239"/>
      <c r="K517" s="132"/>
      <c r="L517" s="131"/>
      <c r="M517" s="157"/>
      <c r="N517" s="157"/>
      <c r="O517" s="157"/>
      <c r="P517" s="157"/>
      <c r="Q517" s="157"/>
      <c r="R517" s="157"/>
      <c r="S517" s="157"/>
      <c r="T517" s="157"/>
      <c r="U517" s="238"/>
      <c r="V517" s="239"/>
      <c r="W517" s="239"/>
      <c r="X517" s="239"/>
      <c r="Y517" s="239"/>
      <c r="Z517" s="157"/>
      <c r="AA517" s="157"/>
      <c r="AB517" s="157"/>
      <c r="AC517" s="157"/>
      <c r="AD517" s="157"/>
      <c r="AE517" s="157"/>
      <c r="AF517" s="157"/>
      <c r="AG517" s="157"/>
      <c r="AH517" s="157"/>
      <c r="AI517" s="157"/>
      <c r="AJ517" s="238"/>
      <c r="AK517" s="239"/>
      <c r="AL517" s="239"/>
      <c r="AM517" s="239"/>
      <c r="AN517" s="239"/>
      <c r="AO517" s="157"/>
      <c r="AP517" s="157"/>
      <c r="AQ517" s="157"/>
      <c r="AR517" s="157"/>
      <c r="AS517" s="157"/>
      <c r="AT517" s="157"/>
      <c r="AU517" s="157"/>
      <c r="AV517" s="157"/>
      <c r="AW517" s="157"/>
      <c r="AX517" s="157"/>
      <c r="AY517" s="238"/>
      <c r="AZ517" s="239"/>
      <c r="BA517" s="239"/>
      <c r="BB517" s="239"/>
      <c r="BC517" s="239"/>
      <c r="BD517" s="157"/>
      <c r="BE517" s="157"/>
      <c r="BF517" s="157"/>
      <c r="BG517" s="157"/>
      <c r="BH517" s="157"/>
      <c r="BI517" s="157"/>
      <c r="BJ517" s="157"/>
    </row>
    <row r="518">
      <c r="A518" s="157"/>
      <c r="B518" s="157"/>
      <c r="C518" s="157"/>
      <c r="D518" s="157"/>
      <c r="E518" s="157"/>
      <c r="F518" s="238"/>
      <c r="G518" s="239"/>
      <c r="H518" s="239"/>
      <c r="I518" s="239"/>
      <c r="J518" s="239"/>
      <c r="K518" s="132"/>
      <c r="L518" s="131"/>
      <c r="M518" s="157"/>
      <c r="N518" s="157"/>
      <c r="O518" s="157"/>
      <c r="P518" s="157"/>
      <c r="Q518" s="157"/>
      <c r="R518" s="157"/>
      <c r="S518" s="157"/>
      <c r="T518" s="157"/>
      <c r="U518" s="238"/>
      <c r="V518" s="239"/>
      <c r="W518" s="239"/>
      <c r="X518" s="239"/>
      <c r="Y518" s="239"/>
      <c r="Z518" s="157"/>
      <c r="AA518" s="157"/>
      <c r="AB518" s="157"/>
      <c r="AC518" s="157"/>
      <c r="AD518" s="157"/>
      <c r="AE518" s="157"/>
      <c r="AF518" s="157"/>
      <c r="AG518" s="157"/>
      <c r="AH518" s="157"/>
      <c r="AI518" s="157"/>
      <c r="AJ518" s="238"/>
      <c r="AK518" s="239"/>
      <c r="AL518" s="239"/>
      <c r="AM518" s="239"/>
      <c r="AN518" s="239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238"/>
      <c r="AZ518" s="239"/>
      <c r="BA518" s="239"/>
      <c r="BB518" s="239"/>
      <c r="BC518" s="239"/>
      <c r="BD518" s="157"/>
      <c r="BE518" s="157"/>
      <c r="BF518" s="157"/>
      <c r="BG518" s="157"/>
      <c r="BH518" s="157"/>
      <c r="BI518" s="157"/>
      <c r="BJ518" s="157"/>
    </row>
    <row r="519">
      <c r="A519" s="157"/>
      <c r="B519" s="157"/>
      <c r="C519" s="157"/>
      <c r="D519" s="157"/>
      <c r="E519" s="157"/>
      <c r="F519" s="238"/>
      <c r="G519" s="239"/>
      <c r="H519" s="239"/>
      <c r="I519" s="239"/>
      <c r="J519" s="239"/>
      <c r="K519" s="132"/>
      <c r="L519" s="131"/>
      <c r="M519" s="157"/>
      <c r="N519" s="157"/>
      <c r="O519" s="157"/>
      <c r="P519" s="157"/>
      <c r="Q519" s="157"/>
      <c r="R519" s="157"/>
      <c r="S519" s="157"/>
      <c r="T519" s="157"/>
      <c r="U519" s="238"/>
      <c r="V519" s="239"/>
      <c r="W519" s="239"/>
      <c r="X519" s="239"/>
      <c r="Y519" s="239"/>
      <c r="Z519" s="157"/>
      <c r="AA519" s="157"/>
      <c r="AB519" s="157"/>
      <c r="AC519" s="157"/>
      <c r="AD519" s="157"/>
      <c r="AE519" s="157"/>
      <c r="AF519" s="157"/>
      <c r="AG519" s="157"/>
      <c r="AH519" s="157"/>
      <c r="AI519" s="157"/>
      <c r="AJ519" s="238"/>
      <c r="AK519" s="239"/>
      <c r="AL519" s="239"/>
      <c r="AM519" s="239"/>
      <c r="AN519" s="239"/>
      <c r="AO519" s="157"/>
      <c r="AP519" s="157"/>
      <c r="AQ519" s="157"/>
      <c r="AR519" s="157"/>
      <c r="AS519" s="157"/>
      <c r="AT519" s="157"/>
      <c r="AU519" s="157"/>
      <c r="AV519" s="157"/>
      <c r="AW519" s="157"/>
      <c r="AX519" s="157"/>
      <c r="AY519" s="238"/>
      <c r="AZ519" s="239"/>
      <c r="BA519" s="239"/>
      <c r="BB519" s="239"/>
      <c r="BC519" s="239"/>
      <c r="BD519" s="157"/>
      <c r="BE519" s="157"/>
      <c r="BF519" s="157"/>
      <c r="BG519" s="157"/>
      <c r="BH519" s="157"/>
      <c r="BI519" s="157"/>
      <c r="BJ519" s="157"/>
    </row>
    <row r="520">
      <c r="A520" s="157"/>
      <c r="B520" s="157"/>
      <c r="C520" s="157"/>
      <c r="D520" s="157"/>
      <c r="E520" s="157"/>
      <c r="F520" s="238"/>
      <c r="G520" s="239"/>
      <c r="H520" s="239"/>
      <c r="I520" s="239"/>
      <c r="J520" s="239"/>
      <c r="K520" s="132"/>
      <c r="L520" s="131"/>
      <c r="M520" s="157"/>
      <c r="N520" s="157"/>
      <c r="O520" s="157"/>
      <c r="P520" s="157"/>
      <c r="Q520" s="157"/>
      <c r="R520" s="157"/>
      <c r="S520" s="157"/>
      <c r="T520" s="157"/>
      <c r="U520" s="238"/>
      <c r="V520" s="239"/>
      <c r="W520" s="239"/>
      <c r="X520" s="239"/>
      <c r="Y520" s="239"/>
      <c r="Z520" s="157"/>
      <c r="AA520" s="157"/>
      <c r="AB520" s="157"/>
      <c r="AC520" s="157"/>
      <c r="AD520" s="157"/>
      <c r="AE520" s="157"/>
      <c r="AF520" s="157"/>
      <c r="AG520" s="157"/>
      <c r="AH520" s="157"/>
      <c r="AI520" s="157"/>
      <c r="AJ520" s="238"/>
      <c r="AK520" s="239"/>
      <c r="AL520" s="239"/>
      <c r="AM520" s="239"/>
      <c r="AN520" s="239"/>
      <c r="AO520" s="157"/>
      <c r="AP520" s="157"/>
      <c r="AQ520" s="157"/>
      <c r="AR520" s="157"/>
      <c r="AS520" s="157"/>
      <c r="AT520" s="157"/>
      <c r="AU520" s="157"/>
      <c r="AV520" s="157"/>
      <c r="AW520" s="157"/>
      <c r="AX520" s="157"/>
      <c r="AY520" s="238"/>
      <c r="AZ520" s="239"/>
      <c r="BA520" s="239"/>
      <c r="BB520" s="239"/>
      <c r="BC520" s="239"/>
      <c r="BD520" s="157"/>
      <c r="BE520" s="157"/>
      <c r="BF520" s="157"/>
      <c r="BG520" s="157"/>
      <c r="BH520" s="157"/>
      <c r="BI520" s="157"/>
      <c r="BJ520" s="157"/>
    </row>
    <row r="521">
      <c r="A521" s="157"/>
      <c r="B521" s="157"/>
      <c r="C521" s="157"/>
      <c r="D521" s="157"/>
      <c r="E521" s="157"/>
      <c r="F521" s="238"/>
      <c r="G521" s="239"/>
      <c r="H521" s="239"/>
      <c r="I521" s="239"/>
      <c r="J521" s="239"/>
      <c r="K521" s="132"/>
      <c r="L521" s="131"/>
      <c r="M521" s="157"/>
      <c r="N521" s="157"/>
      <c r="O521" s="157"/>
      <c r="P521" s="157"/>
      <c r="Q521" s="157"/>
      <c r="R521" s="157"/>
      <c r="S521" s="157"/>
      <c r="T521" s="157"/>
      <c r="U521" s="238"/>
      <c r="V521" s="239"/>
      <c r="W521" s="239"/>
      <c r="X521" s="239"/>
      <c r="Y521" s="239"/>
      <c r="Z521" s="157"/>
      <c r="AA521" s="157"/>
      <c r="AB521" s="157"/>
      <c r="AC521" s="157"/>
      <c r="AD521" s="157"/>
      <c r="AE521" s="157"/>
      <c r="AF521" s="157"/>
      <c r="AG521" s="157"/>
      <c r="AH521" s="157"/>
      <c r="AI521" s="157"/>
      <c r="AJ521" s="238"/>
      <c r="AK521" s="239"/>
      <c r="AL521" s="239"/>
      <c r="AM521" s="239"/>
      <c r="AN521" s="239"/>
      <c r="AO521" s="157"/>
      <c r="AP521" s="157"/>
      <c r="AQ521" s="157"/>
      <c r="AR521" s="157"/>
      <c r="AS521" s="157"/>
      <c r="AT521" s="157"/>
      <c r="AU521" s="157"/>
      <c r="AV521" s="157"/>
      <c r="AW521" s="157"/>
      <c r="AX521" s="157"/>
      <c r="AY521" s="238"/>
      <c r="AZ521" s="239"/>
      <c r="BA521" s="239"/>
      <c r="BB521" s="239"/>
      <c r="BC521" s="239"/>
      <c r="BD521" s="157"/>
      <c r="BE521" s="157"/>
      <c r="BF521" s="157"/>
      <c r="BG521" s="157"/>
      <c r="BH521" s="157"/>
      <c r="BI521" s="157"/>
      <c r="BJ521" s="157"/>
    </row>
    <row r="522">
      <c r="A522" s="157"/>
      <c r="B522" s="157"/>
      <c r="C522" s="157"/>
      <c r="D522" s="157"/>
      <c r="E522" s="157"/>
      <c r="F522" s="238"/>
      <c r="G522" s="239"/>
      <c r="H522" s="239"/>
      <c r="I522" s="239"/>
      <c r="J522" s="239"/>
      <c r="K522" s="132"/>
      <c r="L522" s="131"/>
      <c r="M522" s="157"/>
      <c r="N522" s="157"/>
      <c r="O522" s="157"/>
      <c r="P522" s="157"/>
      <c r="Q522" s="157"/>
      <c r="R522" s="157"/>
      <c r="S522" s="157"/>
      <c r="T522" s="157"/>
      <c r="U522" s="238"/>
      <c r="V522" s="239"/>
      <c r="W522" s="239"/>
      <c r="X522" s="239"/>
      <c r="Y522" s="239"/>
      <c r="Z522" s="157"/>
      <c r="AA522" s="157"/>
      <c r="AB522" s="157"/>
      <c r="AC522" s="157"/>
      <c r="AD522" s="157"/>
      <c r="AE522" s="157"/>
      <c r="AF522" s="157"/>
      <c r="AG522" s="157"/>
      <c r="AH522" s="157"/>
      <c r="AI522" s="157"/>
      <c r="AJ522" s="238"/>
      <c r="AK522" s="239"/>
      <c r="AL522" s="239"/>
      <c r="AM522" s="239"/>
      <c r="AN522" s="239"/>
      <c r="AO522" s="157"/>
      <c r="AP522" s="157"/>
      <c r="AQ522" s="157"/>
      <c r="AR522" s="157"/>
      <c r="AS522" s="157"/>
      <c r="AT522" s="157"/>
      <c r="AU522" s="157"/>
      <c r="AV522" s="157"/>
      <c r="AW522" s="157"/>
      <c r="AX522" s="157"/>
      <c r="AY522" s="238"/>
      <c r="AZ522" s="239"/>
      <c r="BA522" s="239"/>
      <c r="BB522" s="239"/>
      <c r="BC522" s="239"/>
      <c r="BD522" s="157"/>
      <c r="BE522" s="157"/>
      <c r="BF522" s="157"/>
      <c r="BG522" s="157"/>
      <c r="BH522" s="157"/>
      <c r="BI522" s="157"/>
      <c r="BJ522" s="157"/>
    </row>
    <row r="523">
      <c r="A523" s="157"/>
      <c r="B523" s="157"/>
      <c r="C523" s="157"/>
      <c r="D523" s="157"/>
      <c r="E523" s="157"/>
      <c r="F523" s="238"/>
      <c r="G523" s="239"/>
      <c r="H523" s="239"/>
      <c r="I523" s="239"/>
      <c r="J523" s="239"/>
      <c r="K523" s="132"/>
      <c r="L523" s="131"/>
      <c r="M523" s="157"/>
      <c r="N523" s="157"/>
      <c r="O523" s="157"/>
      <c r="P523" s="157"/>
      <c r="Q523" s="157"/>
      <c r="R523" s="157"/>
      <c r="S523" s="157"/>
      <c r="T523" s="157"/>
      <c r="U523" s="238"/>
      <c r="V523" s="239"/>
      <c r="W523" s="239"/>
      <c r="X523" s="239"/>
      <c r="Y523" s="239"/>
      <c r="Z523" s="157"/>
      <c r="AA523" s="157"/>
      <c r="AB523" s="157"/>
      <c r="AC523" s="157"/>
      <c r="AD523" s="157"/>
      <c r="AE523" s="157"/>
      <c r="AF523" s="157"/>
      <c r="AG523" s="157"/>
      <c r="AH523" s="157"/>
      <c r="AI523" s="157"/>
      <c r="AJ523" s="238"/>
      <c r="AK523" s="239"/>
      <c r="AL523" s="239"/>
      <c r="AM523" s="239"/>
      <c r="AN523" s="239"/>
      <c r="AO523" s="157"/>
      <c r="AP523" s="157"/>
      <c r="AQ523" s="157"/>
      <c r="AR523" s="157"/>
      <c r="AS523" s="157"/>
      <c r="AT523" s="157"/>
      <c r="AU523" s="157"/>
      <c r="AV523" s="157"/>
      <c r="AW523" s="157"/>
      <c r="AX523" s="157"/>
      <c r="AY523" s="238"/>
      <c r="AZ523" s="239"/>
      <c r="BA523" s="239"/>
      <c r="BB523" s="239"/>
      <c r="BC523" s="239"/>
      <c r="BD523" s="157"/>
      <c r="BE523" s="157"/>
      <c r="BF523" s="157"/>
      <c r="BG523" s="157"/>
      <c r="BH523" s="157"/>
      <c r="BI523" s="157"/>
      <c r="BJ523" s="157"/>
    </row>
    <row r="524">
      <c r="A524" s="157"/>
      <c r="B524" s="157"/>
      <c r="C524" s="157"/>
      <c r="D524" s="157"/>
      <c r="E524" s="157"/>
      <c r="F524" s="238"/>
      <c r="G524" s="239"/>
      <c r="H524" s="239"/>
      <c r="I524" s="239"/>
      <c r="J524" s="239"/>
      <c r="K524" s="132"/>
      <c r="L524" s="131"/>
      <c r="M524" s="157"/>
      <c r="N524" s="157"/>
      <c r="O524" s="157"/>
      <c r="P524" s="157"/>
      <c r="Q524" s="157"/>
      <c r="R524" s="157"/>
      <c r="S524" s="157"/>
      <c r="T524" s="157"/>
      <c r="U524" s="238"/>
      <c r="V524" s="239"/>
      <c r="W524" s="239"/>
      <c r="X524" s="239"/>
      <c r="Y524" s="239"/>
      <c r="Z524" s="157"/>
      <c r="AA524" s="157"/>
      <c r="AB524" s="157"/>
      <c r="AC524" s="157"/>
      <c r="AD524" s="157"/>
      <c r="AE524" s="157"/>
      <c r="AF524" s="157"/>
      <c r="AG524" s="157"/>
      <c r="AH524" s="157"/>
      <c r="AI524" s="157"/>
      <c r="AJ524" s="238"/>
      <c r="AK524" s="239"/>
      <c r="AL524" s="239"/>
      <c r="AM524" s="239"/>
      <c r="AN524" s="239"/>
      <c r="AO524" s="157"/>
      <c r="AP524" s="157"/>
      <c r="AQ524" s="157"/>
      <c r="AR524" s="157"/>
      <c r="AS524" s="157"/>
      <c r="AT524" s="157"/>
      <c r="AU524" s="157"/>
      <c r="AV524" s="157"/>
      <c r="AW524" s="157"/>
      <c r="AX524" s="157"/>
      <c r="AY524" s="238"/>
      <c r="AZ524" s="239"/>
      <c r="BA524" s="239"/>
      <c r="BB524" s="239"/>
      <c r="BC524" s="239"/>
      <c r="BD524" s="157"/>
      <c r="BE524" s="157"/>
      <c r="BF524" s="157"/>
      <c r="BG524" s="157"/>
      <c r="BH524" s="157"/>
      <c r="BI524" s="157"/>
      <c r="BJ524" s="157"/>
    </row>
    <row r="525">
      <c r="A525" s="157"/>
      <c r="B525" s="157"/>
      <c r="C525" s="157"/>
      <c r="D525" s="157"/>
      <c r="E525" s="157"/>
      <c r="F525" s="238"/>
      <c r="G525" s="239"/>
      <c r="H525" s="239"/>
      <c r="I525" s="239"/>
      <c r="J525" s="239"/>
      <c r="K525" s="132"/>
      <c r="L525" s="131"/>
      <c r="M525" s="157"/>
      <c r="N525" s="157"/>
      <c r="O525" s="157"/>
      <c r="P525" s="157"/>
      <c r="Q525" s="157"/>
      <c r="R525" s="157"/>
      <c r="S525" s="157"/>
      <c r="T525" s="157"/>
      <c r="U525" s="238"/>
      <c r="V525" s="239"/>
      <c r="W525" s="239"/>
      <c r="X525" s="239"/>
      <c r="Y525" s="239"/>
      <c r="Z525" s="157"/>
      <c r="AA525" s="157"/>
      <c r="AB525" s="157"/>
      <c r="AC525" s="157"/>
      <c r="AD525" s="157"/>
      <c r="AE525" s="157"/>
      <c r="AF525" s="157"/>
      <c r="AG525" s="157"/>
      <c r="AH525" s="157"/>
      <c r="AI525" s="157"/>
      <c r="AJ525" s="238"/>
      <c r="AK525" s="239"/>
      <c r="AL525" s="239"/>
      <c r="AM525" s="239"/>
      <c r="AN525" s="239"/>
      <c r="AO525" s="157"/>
      <c r="AP525" s="157"/>
      <c r="AQ525" s="157"/>
      <c r="AR525" s="157"/>
      <c r="AS525" s="157"/>
      <c r="AT525" s="157"/>
      <c r="AU525" s="157"/>
      <c r="AV525" s="157"/>
      <c r="AW525" s="157"/>
      <c r="AX525" s="157"/>
      <c r="AY525" s="238"/>
      <c r="AZ525" s="239"/>
      <c r="BA525" s="239"/>
      <c r="BB525" s="239"/>
      <c r="BC525" s="239"/>
      <c r="BD525" s="157"/>
      <c r="BE525" s="157"/>
      <c r="BF525" s="157"/>
      <c r="BG525" s="157"/>
      <c r="BH525" s="157"/>
      <c r="BI525" s="157"/>
      <c r="BJ525" s="157"/>
    </row>
    <row r="526">
      <c r="A526" s="157"/>
      <c r="B526" s="157"/>
      <c r="C526" s="157"/>
      <c r="D526" s="157"/>
      <c r="E526" s="157"/>
      <c r="F526" s="238"/>
      <c r="G526" s="239"/>
      <c r="H526" s="239"/>
      <c r="I526" s="239"/>
      <c r="J526" s="239"/>
      <c r="K526" s="132"/>
      <c r="L526" s="131"/>
      <c r="M526" s="157"/>
      <c r="N526" s="157"/>
      <c r="O526" s="157"/>
      <c r="P526" s="157"/>
      <c r="Q526" s="157"/>
      <c r="R526" s="157"/>
      <c r="S526" s="157"/>
      <c r="T526" s="157"/>
      <c r="U526" s="238"/>
      <c r="V526" s="239"/>
      <c r="W526" s="239"/>
      <c r="X526" s="239"/>
      <c r="Y526" s="239"/>
      <c r="Z526" s="157"/>
      <c r="AA526" s="157"/>
      <c r="AB526" s="157"/>
      <c r="AC526" s="157"/>
      <c r="AD526" s="157"/>
      <c r="AE526" s="157"/>
      <c r="AF526" s="157"/>
      <c r="AG526" s="157"/>
      <c r="AH526" s="157"/>
      <c r="AI526" s="157"/>
      <c r="AJ526" s="238"/>
      <c r="AK526" s="239"/>
      <c r="AL526" s="239"/>
      <c r="AM526" s="239"/>
      <c r="AN526" s="239"/>
      <c r="AO526" s="157"/>
      <c r="AP526" s="157"/>
      <c r="AQ526" s="157"/>
      <c r="AR526" s="157"/>
      <c r="AS526" s="157"/>
      <c r="AT526" s="157"/>
      <c r="AU526" s="157"/>
      <c r="AV526" s="157"/>
      <c r="AW526" s="157"/>
      <c r="AX526" s="157"/>
      <c r="AY526" s="238"/>
      <c r="AZ526" s="239"/>
      <c r="BA526" s="239"/>
      <c r="BB526" s="239"/>
      <c r="BC526" s="239"/>
      <c r="BD526" s="157"/>
      <c r="BE526" s="157"/>
      <c r="BF526" s="157"/>
      <c r="BG526" s="157"/>
      <c r="BH526" s="157"/>
      <c r="BI526" s="157"/>
      <c r="BJ526" s="157"/>
    </row>
    <row r="527">
      <c r="A527" s="157"/>
      <c r="B527" s="157"/>
      <c r="C527" s="157"/>
      <c r="D527" s="157"/>
      <c r="E527" s="157"/>
      <c r="F527" s="238"/>
      <c r="G527" s="239"/>
      <c r="H527" s="239"/>
      <c r="I527" s="239"/>
      <c r="J527" s="239"/>
      <c r="K527" s="132"/>
      <c r="L527" s="131"/>
      <c r="M527" s="157"/>
      <c r="N527" s="157"/>
      <c r="O527" s="157"/>
      <c r="P527" s="157"/>
      <c r="Q527" s="157"/>
      <c r="R527" s="157"/>
      <c r="S527" s="157"/>
      <c r="T527" s="157"/>
      <c r="U527" s="238"/>
      <c r="V527" s="239"/>
      <c r="W527" s="239"/>
      <c r="X527" s="239"/>
      <c r="Y527" s="239"/>
      <c r="Z527" s="157"/>
      <c r="AA527" s="157"/>
      <c r="AB527" s="157"/>
      <c r="AC527" s="157"/>
      <c r="AD527" s="157"/>
      <c r="AE527" s="157"/>
      <c r="AF527" s="157"/>
      <c r="AG527" s="157"/>
      <c r="AH527" s="157"/>
      <c r="AI527" s="157"/>
      <c r="AJ527" s="238"/>
      <c r="AK527" s="239"/>
      <c r="AL527" s="239"/>
      <c r="AM527" s="239"/>
      <c r="AN527" s="239"/>
      <c r="AO527" s="157"/>
      <c r="AP527" s="157"/>
      <c r="AQ527" s="157"/>
      <c r="AR527" s="157"/>
      <c r="AS527" s="157"/>
      <c r="AT527" s="157"/>
      <c r="AU527" s="157"/>
      <c r="AV527" s="157"/>
      <c r="AW527" s="157"/>
      <c r="AX527" s="157"/>
      <c r="AY527" s="238"/>
      <c r="AZ527" s="239"/>
      <c r="BA527" s="239"/>
      <c r="BB527" s="239"/>
      <c r="BC527" s="239"/>
      <c r="BD527" s="157"/>
      <c r="BE527" s="157"/>
      <c r="BF527" s="157"/>
      <c r="BG527" s="157"/>
      <c r="BH527" s="157"/>
      <c r="BI527" s="157"/>
      <c r="BJ527" s="157"/>
    </row>
    <row r="528">
      <c r="A528" s="157"/>
      <c r="B528" s="157"/>
      <c r="C528" s="157"/>
      <c r="D528" s="157"/>
      <c r="E528" s="157"/>
      <c r="F528" s="238"/>
      <c r="G528" s="239"/>
      <c r="H528" s="239"/>
      <c r="I528" s="239"/>
      <c r="J528" s="239"/>
      <c r="K528" s="132"/>
      <c r="L528" s="131"/>
      <c r="M528" s="157"/>
      <c r="N528" s="157"/>
      <c r="O528" s="157"/>
      <c r="P528" s="157"/>
      <c r="Q528" s="157"/>
      <c r="R528" s="157"/>
      <c r="S528" s="157"/>
      <c r="T528" s="157"/>
      <c r="U528" s="238"/>
      <c r="V528" s="239"/>
      <c r="W528" s="239"/>
      <c r="X528" s="239"/>
      <c r="Y528" s="239"/>
      <c r="Z528" s="157"/>
      <c r="AA528" s="157"/>
      <c r="AB528" s="157"/>
      <c r="AC528" s="157"/>
      <c r="AD528" s="157"/>
      <c r="AE528" s="157"/>
      <c r="AF528" s="157"/>
      <c r="AG528" s="157"/>
      <c r="AH528" s="157"/>
      <c r="AI528" s="157"/>
      <c r="AJ528" s="238"/>
      <c r="AK528" s="239"/>
      <c r="AL528" s="239"/>
      <c r="AM528" s="239"/>
      <c r="AN528" s="239"/>
      <c r="AO528" s="157"/>
      <c r="AP528" s="157"/>
      <c r="AQ528" s="157"/>
      <c r="AR528" s="157"/>
      <c r="AS528" s="157"/>
      <c r="AT528" s="157"/>
      <c r="AU528" s="157"/>
      <c r="AV528" s="157"/>
      <c r="AW528" s="157"/>
      <c r="AX528" s="157"/>
      <c r="AY528" s="238"/>
      <c r="AZ528" s="239"/>
      <c r="BA528" s="239"/>
      <c r="BB528" s="239"/>
      <c r="BC528" s="239"/>
      <c r="BD528" s="157"/>
      <c r="BE528" s="157"/>
      <c r="BF528" s="157"/>
      <c r="BG528" s="157"/>
      <c r="BH528" s="157"/>
      <c r="BI528" s="157"/>
      <c r="BJ528" s="157"/>
    </row>
    <row r="529">
      <c r="A529" s="157"/>
      <c r="B529" s="157"/>
      <c r="C529" s="157"/>
      <c r="D529" s="157"/>
      <c r="E529" s="157"/>
      <c r="F529" s="238"/>
      <c r="G529" s="239"/>
      <c r="H529" s="239"/>
      <c r="I529" s="239"/>
      <c r="J529" s="239"/>
      <c r="K529" s="132"/>
      <c r="L529" s="131"/>
      <c r="M529" s="157"/>
      <c r="N529" s="157"/>
      <c r="O529" s="157"/>
      <c r="P529" s="157"/>
      <c r="Q529" s="157"/>
      <c r="R529" s="157"/>
      <c r="S529" s="157"/>
      <c r="T529" s="157"/>
      <c r="U529" s="238"/>
      <c r="V529" s="239"/>
      <c r="W529" s="239"/>
      <c r="X529" s="239"/>
      <c r="Y529" s="239"/>
      <c r="Z529" s="157"/>
      <c r="AA529" s="157"/>
      <c r="AB529" s="157"/>
      <c r="AC529" s="157"/>
      <c r="AD529" s="157"/>
      <c r="AE529" s="157"/>
      <c r="AF529" s="157"/>
      <c r="AG529" s="157"/>
      <c r="AH529" s="157"/>
      <c r="AI529" s="157"/>
      <c r="AJ529" s="238"/>
      <c r="AK529" s="239"/>
      <c r="AL529" s="239"/>
      <c r="AM529" s="239"/>
      <c r="AN529" s="239"/>
      <c r="AO529" s="157"/>
      <c r="AP529" s="157"/>
      <c r="AQ529" s="157"/>
      <c r="AR529" s="157"/>
      <c r="AS529" s="157"/>
      <c r="AT529" s="157"/>
      <c r="AU529" s="157"/>
      <c r="AV529" s="157"/>
      <c r="AW529" s="157"/>
      <c r="AX529" s="157"/>
      <c r="AY529" s="238"/>
      <c r="AZ529" s="239"/>
      <c r="BA529" s="239"/>
      <c r="BB529" s="239"/>
      <c r="BC529" s="239"/>
      <c r="BD529" s="157"/>
      <c r="BE529" s="157"/>
      <c r="BF529" s="157"/>
      <c r="BG529" s="157"/>
      <c r="BH529" s="157"/>
      <c r="BI529" s="157"/>
      <c r="BJ529" s="157"/>
    </row>
    <row r="530">
      <c r="A530" s="157"/>
      <c r="B530" s="157"/>
      <c r="C530" s="157"/>
      <c r="D530" s="157"/>
      <c r="E530" s="157"/>
      <c r="F530" s="238"/>
      <c r="G530" s="239"/>
      <c r="H530" s="239"/>
      <c r="I530" s="239"/>
      <c r="J530" s="239"/>
      <c r="K530" s="132"/>
      <c r="L530" s="131"/>
      <c r="M530" s="157"/>
      <c r="N530" s="157"/>
      <c r="O530" s="157"/>
      <c r="P530" s="157"/>
      <c r="Q530" s="157"/>
      <c r="R530" s="157"/>
      <c r="S530" s="157"/>
      <c r="T530" s="157"/>
      <c r="U530" s="238"/>
      <c r="V530" s="239"/>
      <c r="W530" s="239"/>
      <c r="X530" s="239"/>
      <c r="Y530" s="239"/>
      <c r="Z530" s="157"/>
      <c r="AA530" s="157"/>
      <c r="AB530" s="157"/>
      <c r="AC530" s="157"/>
      <c r="AD530" s="157"/>
      <c r="AE530" s="157"/>
      <c r="AF530" s="157"/>
      <c r="AG530" s="157"/>
      <c r="AH530" s="157"/>
      <c r="AI530" s="157"/>
      <c r="AJ530" s="238"/>
      <c r="AK530" s="239"/>
      <c r="AL530" s="239"/>
      <c r="AM530" s="239"/>
      <c r="AN530" s="239"/>
      <c r="AO530" s="157"/>
      <c r="AP530" s="157"/>
      <c r="AQ530" s="157"/>
      <c r="AR530" s="157"/>
      <c r="AS530" s="157"/>
      <c r="AT530" s="157"/>
      <c r="AU530" s="157"/>
      <c r="AV530" s="157"/>
      <c r="AW530" s="157"/>
      <c r="AX530" s="157"/>
      <c r="AY530" s="238"/>
      <c r="AZ530" s="239"/>
      <c r="BA530" s="239"/>
      <c r="BB530" s="239"/>
      <c r="BC530" s="239"/>
      <c r="BD530" s="157"/>
      <c r="BE530" s="157"/>
      <c r="BF530" s="157"/>
      <c r="BG530" s="157"/>
      <c r="BH530" s="157"/>
      <c r="BI530" s="157"/>
      <c r="BJ530" s="157"/>
    </row>
    <row r="531">
      <c r="A531" s="157"/>
      <c r="B531" s="157"/>
      <c r="C531" s="157"/>
      <c r="D531" s="157"/>
      <c r="E531" s="157"/>
      <c r="F531" s="238"/>
      <c r="G531" s="239"/>
      <c r="H531" s="239"/>
      <c r="I531" s="239"/>
      <c r="J531" s="239"/>
      <c r="K531" s="132"/>
      <c r="L531" s="131"/>
      <c r="M531" s="157"/>
      <c r="N531" s="157"/>
      <c r="O531" s="157"/>
      <c r="P531" s="157"/>
      <c r="Q531" s="157"/>
      <c r="R531" s="157"/>
      <c r="S531" s="157"/>
      <c r="T531" s="157"/>
      <c r="U531" s="238"/>
      <c r="V531" s="239"/>
      <c r="W531" s="239"/>
      <c r="X531" s="239"/>
      <c r="Y531" s="239"/>
      <c r="Z531" s="157"/>
      <c r="AA531" s="157"/>
      <c r="AB531" s="157"/>
      <c r="AC531" s="157"/>
      <c r="AD531" s="157"/>
      <c r="AE531" s="157"/>
      <c r="AF531" s="157"/>
      <c r="AG531" s="157"/>
      <c r="AH531" s="157"/>
      <c r="AI531" s="157"/>
      <c r="AJ531" s="238"/>
      <c r="AK531" s="239"/>
      <c r="AL531" s="239"/>
      <c r="AM531" s="239"/>
      <c r="AN531" s="239"/>
      <c r="AO531" s="157"/>
      <c r="AP531" s="157"/>
      <c r="AQ531" s="157"/>
      <c r="AR531" s="157"/>
      <c r="AS531" s="157"/>
      <c r="AT531" s="157"/>
      <c r="AU531" s="157"/>
      <c r="AV531" s="157"/>
      <c r="AW531" s="157"/>
      <c r="AX531" s="157"/>
      <c r="AY531" s="238"/>
      <c r="AZ531" s="239"/>
      <c r="BA531" s="239"/>
      <c r="BB531" s="239"/>
      <c r="BC531" s="239"/>
      <c r="BD531" s="157"/>
      <c r="BE531" s="157"/>
      <c r="BF531" s="157"/>
      <c r="BG531" s="157"/>
      <c r="BH531" s="157"/>
      <c r="BI531" s="157"/>
      <c r="BJ531" s="157"/>
    </row>
    <row r="532">
      <c r="A532" s="157"/>
      <c r="B532" s="157"/>
      <c r="C532" s="157"/>
      <c r="D532" s="157"/>
      <c r="E532" s="157"/>
      <c r="F532" s="238"/>
      <c r="G532" s="239"/>
      <c r="H532" s="239"/>
      <c r="I532" s="239"/>
      <c r="J532" s="239"/>
      <c r="K532" s="132"/>
      <c r="L532" s="131"/>
      <c r="M532" s="157"/>
      <c r="N532" s="157"/>
      <c r="O532" s="157"/>
      <c r="P532" s="157"/>
      <c r="Q532" s="157"/>
      <c r="R532" s="157"/>
      <c r="S532" s="157"/>
      <c r="T532" s="157"/>
      <c r="U532" s="238"/>
      <c r="V532" s="239"/>
      <c r="W532" s="239"/>
      <c r="X532" s="239"/>
      <c r="Y532" s="239"/>
      <c r="Z532" s="157"/>
      <c r="AA532" s="157"/>
      <c r="AB532" s="157"/>
      <c r="AC532" s="157"/>
      <c r="AD532" s="157"/>
      <c r="AE532" s="157"/>
      <c r="AF532" s="157"/>
      <c r="AG532" s="157"/>
      <c r="AH532" s="157"/>
      <c r="AI532" s="157"/>
      <c r="AJ532" s="238"/>
      <c r="AK532" s="239"/>
      <c r="AL532" s="239"/>
      <c r="AM532" s="239"/>
      <c r="AN532" s="239"/>
      <c r="AO532" s="157"/>
      <c r="AP532" s="157"/>
      <c r="AQ532" s="157"/>
      <c r="AR532" s="157"/>
      <c r="AS532" s="157"/>
      <c r="AT532" s="157"/>
      <c r="AU532" s="157"/>
      <c r="AV532" s="157"/>
      <c r="AW532" s="157"/>
      <c r="AX532" s="157"/>
      <c r="AY532" s="238"/>
      <c r="AZ532" s="239"/>
      <c r="BA532" s="239"/>
      <c r="BB532" s="239"/>
      <c r="BC532" s="239"/>
      <c r="BD532" s="157"/>
      <c r="BE532" s="157"/>
      <c r="BF532" s="157"/>
      <c r="BG532" s="157"/>
      <c r="BH532" s="157"/>
      <c r="BI532" s="157"/>
      <c r="BJ532" s="157"/>
    </row>
    <row r="533">
      <c r="A533" s="157"/>
      <c r="B533" s="157"/>
      <c r="C533" s="157"/>
      <c r="D533" s="157"/>
      <c r="E533" s="157"/>
      <c r="F533" s="238"/>
      <c r="G533" s="239"/>
      <c r="H533" s="239"/>
      <c r="I533" s="239"/>
      <c r="J533" s="239"/>
      <c r="K533" s="132"/>
      <c r="L533" s="131"/>
      <c r="M533" s="157"/>
      <c r="N533" s="157"/>
      <c r="O533" s="157"/>
      <c r="P533" s="157"/>
      <c r="Q533" s="157"/>
      <c r="R533" s="157"/>
      <c r="S533" s="157"/>
      <c r="T533" s="157"/>
      <c r="U533" s="238"/>
      <c r="V533" s="239"/>
      <c r="W533" s="239"/>
      <c r="X533" s="239"/>
      <c r="Y533" s="239"/>
      <c r="Z533" s="157"/>
      <c r="AA533" s="157"/>
      <c r="AB533" s="157"/>
      <c r="AC533" s="157"/>
      <c r="AD533" s="157"/>
      <c r="AE533" s="157"/>
      <c r="AF533" s="157"/>
      <c r="AG533" s="157"/>
      <c r="AH533" s="157"/>
      <c r="AI533" s="157"/>
      <c r="AJ533" s="238"/>
      <c r="AK533" s="239"/>
      <c r="AL533" s="239"/>
      <c r="AM533" s="239"/>
      <c r="AN533" s="239"/>
      <c r="AO533" s="157"/>
      <c r="AP533" s="157"/>
      <c r="AQ533" s="157"/>
      <c r="AR533" s="157"/>
      <c r="AS533" s="157"/>
      <c r="AT533" s="157"/>
      <c r="AU533" s="157"/>
      <c r="AV533" s="157"/>
      <c r="AW533" s="157"/>
      <c r="AX533" s="157"/>
      <c r="AY533" s="238"/>
      <c r="AZ533" s="239"/>
      <c r="BA533" s="239"/>
      <c r="BB533" s="239"/>
      <c r="BC533" s="239"/>
      <c r="BD533" s="157"/>
      <c r="BE533" s="157"/>
      <c r="BF533" s="157"/>
      <c r="BG533" s="157"/>
      <c r="BH533" s="157"/>
      <c r="BI533" s="157"/>
      <c r="BJ533" s="157"/>
    </row>
    <row r="534">
      <c r="A534" s="157"/>
      <c r="B534" s="157"/>
      <c r="C534" s="157"/>
      <c r="D534" s="157"/>
      <c r="E534" s="157"/>
      <c r="F534" s="238"/>
      <c r="G534" s="239"/>
      <c r="H534" s="239"/>
      <c r="I534" s="239"/>
      <c r="J534" s="239"/>
      <c r="K534" s="132"/>
      <c r="L534" s="131"/>
      <c r="M534" s="157"/>
      <c r="N534" s="157"/>
      <c r="O534" s="157"/>
      <c r="P534" s="157"/>
      <c r="Q534" s="157"/>
      <c r="R534" s="157"/>
      <c r="S534" s="157"/>
      <c r="T534" s="157"/>
      <c r="U534" s="238"/>
      <c r="V534" s="239"/>
      <c r="W534" s="239"/>
      <c r="X534" s="239"/>
      <c r="Y534" s="239"/>
      <c r="Z534" s="157"/>
      <c r="AA534" s="157"/>
      <c r="AB534" s="157"/>
      <c r="AC534" s="157"/>
      <c r="AD534" s="157"/>
      <c r="AE534" s="157"/>
      <c r="AF534" s="157"/>
      <c r="AG534" s="157"/>
      <c r="AH534" s="157"/>
      <c r="AI534" s="157"/>
      <c r="AJ534" s="238"/>
      <c r="AK534" s="239"/>
      <c r="AL534" s="239"/>
      <c r="AM534" s="239"/>
      <c r="AN534" s="239"/>
      <c r="AO534" s="157"/>
      <c r="AP534" s="157"/>
      <c r="AQ534" s="157"/>
      <c r="AR534" s="157"/>
      <c r="AS534" s="157"/>
      <c r="AT534" s="157"/>
      <c r="AU534" s="157"/>
      <c r="AV534" s="157"/>
      <c r="AW534" s="157"/>
      <c r="AX534" s="157"/>
      <c r="AY534" s="238"/>
      <c r="AZ534" s="239"/>
      <c r="BA534" s="239"/>
      <c r="BB534" s="239"/>
      <c r="BC534" s="239"/>
      <c r="BD534" s="157"/>
      <c r="BE534" s="157"/>
      <c r="BF534" s="157"/>
      <c r="BG534" s="157"/>
      <c r="BH534" s="157"/>
      <c r="BI534" s="157"/>
      <c r="BJ534" s="157"/>
    </row>
    <row r="535">
      <c r="A535" s="157"/>
      <c r="B535" s="157"/>
      <c r="C535" s="157"/>
      <c r="D535" s="157"/>
      <c r="E535" s="157"/>
      <c r="F535" s="238"/>
      <c r="G535" s="239"/>
      <c r="H535" s="239"/>
      <c r="I535" s="239"/>
      <c r="J535" s="239"/>
      <c r="K535" s="132"/>
      <c r="L535" s="131"/>
      <c r="M535" s="157"/>
      <c r="N535" s="157"/>
      <c r="O535" s="157"/>
      <c r="P535" s="157"/>
      <c r="Q535" s="157"/>
      <c r="R535" s="157"/>
      <c r="S535" s="157"/>
      <c r="T535" s="157"/>
      <c r="U535" s="238"/>
      <c r="V535" s="239"/>
      <c r="W535" s="239"/>
      <c r="X535" s="239"/>
      <c r="Y535" s="239"/>
      <c r="Z535" s="157"/>
      <c r="AA535" s="157"/>
      <c r="AB535" s="157"/>
      <c r="AC535" s="157"/>
      <c r="AD535" s="157"/>
      <c r="AE535" s="157"/>
      <c r="AF535" s="157"/>
      <c r="AG535" s="157"/>
      <c r="AH535" s="157"/>
      <c r="AI535" s="157"/>
      <c r="AJ535" s="238"/>
      <c r="AK535" s="239"/>
      <c r="AL535" s="239"/>
      <c r="AM535" s="239"/>
      <c r="AN535" s="239"/>
      <c r="AO535" s="157"/>
      <c r="AP535" s="157"/>
      <c r="AQ535" s="157"/>
      <c r="AR535" s="157"/>
      <c r="AS535" s="157"/>
      <c r="AT535" s="157"/>
      <c r="AU535" s="157"/>
      <c r="AV535" s="157"/>
      <c r="AW535" s="157"/>
      <c r="AX535" s="157"/>
      <c r="AY535" s="238"/>
      <c r="AZ535" s="239"/>
      <c r="BA535" s="239"/>
      <c r="BB535" s="239"/>
      <c r="BC535" s="239"/>
      <c r="BD535" s="157"/>
      <c r="BE535" s="157"/>
      <c r="BF535" s="157"/>
      <c r="BG535" s="157"/>
      <c r="BH535" s="157"/>
      <c r="BI535" s="157"/>
      <c r="BJ535" s="157"/>
    </row>
    <row r="536">
      <c r="A536" s="157"/>
      <c r="B536" s="157"/>
      <c r="C536" s="157"/>
      <c r="D536" s="157"/>
      <c r="E536" s="157"/>
      <c r="F536" s="238"/>
      <c r="G536" s="239"/>
      <c r="H536" s="239"/>
      <c r="I536" s="239"/>
      <c r="J536" s="239"/>
      <c r="K536" s="132"/>
      <c r="L536" s="131"/>
      <c r="M536" s="157"/>
      <c r="N536" s="157"/>
      <c r="O536" s="157"/>
      <c r="P536" s="157"/>
      <c r="Q536" s="157"/>
      <c r="R536" s="157"/>
      <c r="S536" s="157"/>
      <c r="T536" s="157"/>
      <c r="U536" s="238"/>
      <c r="V536" s="239"/>
      <c r="W536" s="239"/>
      <c r="X536" s="239"/>
      <c r="Y536" s="239"/>
      <c r="Z536" s="157"/>
      <c r="AA536" s="157"/>
      <c r="AB536" s="157"/>
      <c r="AC536" s="157"/>
      <c r="AD536" s="157"/>
      <c r="AE536" s="157"/>
      <c r="AF536" s="157"/>
      <c r="AG536" s="157"/>
      <c r="AH536" s="157"/>
      <c r="AI536" s="157"/>
      <c r="AJ536" s="238"/>
      <c r="AK536" s="239"/>
      <c r="AL536" s="239"/>
      <c r="AM536" s="239"/>
      <c r="AN536" s="239"/>
      <c r="AO536" s="157"/>
      <c r="AP536" s="157"/>
      <c r="AQ536" s="157"/>
      <c r="AR536" s="157"/>
      <c r="AS536" s="157"/>
      <c r="AT536" s="157"/>
      <c r="AU536" s="157"/>
      <c r="AV536" s="157"/>
      <c r="AW536" s="157"/>
      <c r="AX536" s="157"/>
      <c r="AY536" s="238"/>
      <c r="AZ536" s="239"/>
      <c r="BA536" s="239"/>
      <c r="BB536" s="239"/>
      <c r="BC536" s="239"/>
      <c r="BD536" s="157"/>
      <c r="BE536" s="157"/>
      <c r="BF536" s="157"/>
      <c r="BG536" s="157"/>
      <c r="BH536" s="157"/>
      <c r="BI536" s="157"/>
      <c r="BJ536" s="157"/>
    </row>
    <row r="537">
      <c r="A537" s="157"/>
      <c r="B537" s="157"/>
      <c r="C537" s="157"/>
      <c r="D537" s="157"/>
      <c r="E537" s="157"/>
      <c r="F537" s="238"/>
      <c r="G537" s="239"/>
      <c r="H537" s="239"/>
      <c r="I537" s="239"/>
      <c r="J537" s="239"/>
      <c r="K537" s="132"/>
      <c r="L537" s="131"/>
      <c r="M537" s="157"/>
      <c r="N537" s="157"/>
      <c r="O537" s="157"/>
      <c r="P537" s="157"/>
      <c r="Q537" s="157"/>
      <c r="R537" s="157"/>
      <c r="S537" s="157"/>
      <c r="T537" s="157"/>
      <c r="U537" s="238"/>
      <c r="V537" s="239"/>
      <c r="W537" s="239"/>
      <c r="X537" s="239"/>
      <c r="Y537" s="239"/>
      <c r="Z537" s="157"/>
      <c r="AA537" s="157"/>
      <c r="AB537" s="157"/>
      <c r="AC537" s="157"/>
      <c r="AD537" s="157"/>
      <c r="AE537" s="157"/>
      <c r="AF537" s="157"/>
      <c r="AG537" s="157"/>
      <c r="AH537" s="157"/>
      <c r="AI537" s="157"/>
      <c r="AJ537" s="238"/>
      <c r="AK537" s="239"/>
      <c r="AL537" s="239"/>
      <c r="AM537" s="239"/>
      <c r="AN537" s="239"/>
      <c r="AO537" s="157"/>
      <c r="AP537" s="157"/>
      <c r="AQ537" s="157"/>
      <c r="AR537" s="157"/>
      <c r="AS537" s="157"/>
      <c r="AT537" s="157"/>
      <c r="AU537" s="157"/>
      <c r="AV537" s="157"/>
      <c r="AW537" s="157"/>
      <c r="AX537" s="157"/>
      <c r="AY537" s="238"/>
      <c r="AZ537" s="239"/>
      <c r="BA537" s="239"/>
      <c r="BB537" s="239"/>
      <c r="BC537" s="239"/>
      <c r="BD537" s="157"/>
      <c r="BE537" s="157"/>
      <c r="BF537" s="157"/>
      <c r="BG537" s="157"/>
      <c r="BH537" s="157"/>
      <c r="BI537" s="157"/>
      <c r="BJ537" s="157"/>
    </row>
    <row r="538">
      <c r="A538" s="157"/>
      <c r="B538" s="157"/>
      <c r="C538" s="157"/>
      <c r="D538" s="157"/>
      <c r="E538" s="157"/>
      <c r="F538" s="238"/>
      <c r="G538" s="239"/>
      <c r="H538" s="239"/>
      <c r="I538" s="239"/>
      <c r="J538" s="239"/>
      <c r="K538" s="132"/>
      <c r="L538" s="131"/>
      <c r="M538" s="157"/>
      <c r="N538" s="157"/>
      <c r="O538" s="157"/>
      <c r="P538" s="157"/>
      <c r="Q538" s="157"/>
      <c r="R538" s="157"/>
      <c r="S538" s="157"/>
      <c r="T538" s="157"/>
      <c r="U538" s="238"/>
      <c r="V538" s="239"/>
      <c r="W538" s="239"/>
      <c r="X538" s="239"/>
      <c r="Y538" s="239"/>
      <c r="Z538" s="157"/>
      <c r="AA538" s="157"/>
      <c r="AB538" s="157"/>
      <c r="AC538" s="157"/>
      <c r="AD538" s="157"/>
      <c r="AE538" s="157"/>
      <c r="AF538" s="157"/>
      <c r="AG538" s="157"/>
      <c r="AH538" s="157"/>
      <c r="AI538" s="157"/>
      <c r="AJ538" s="238"/>
      <c r="AK538" s="239"/>
      <c r="AL538" s="239"/>
      <c r="AM538" s="239"/>
      <c r="AN538" s="239"/>
      <c r="AO538" s="157"/>
      <c r="AP538" s="157"/>
      <c r="AQ538" s="157"/>
      <c r="AR538" s="157"/>
      <c r="AS538" s="157"/>
      <c r="AT538" s="157"/>
      <c r="AU538" s="157"/>
      <c r="AV538" s="157"/>
      <c r="AW538" s="157"/>
      <c r="AX538" s="157"/>
      <c r="AY538" s="238"/>
      <c r="AZ538" s="239"/>
      <c r="BA538" s="239"/>
      <c r="BB538" s="239"/>
      <c r="BC538" s="239"/>
      <c r="BD538" s="157"/>
      <c r="BE538" s="157"/>
      <c r="BF538" s="157"/>
      <c r="BG538" s="157"/>
      <c r="BH538" s="157"/>
      <c r="BI538" s="157"/>
      <c r="BJ538" s="157"/>
    </row>
    <row r="539">
      <c r="A539" s="157"/>
      <c r="B539" s="157"/>
      <c r="C539" s="157"/>
      <c r="D539" s="157"/>
      <c r="E539" s="157"/>
      <c r="F539" s="238"/>
      <c r="G539" s="239"/>
      <c r="H539" s="239"/>
      <c r="I539" s="239"/>
      <c r="J539" s="239"/>
      <c r="K539" s="132"/>
      <c r="L539" s="131"/>
      <c r="M539" s="157"/>
      <c r="N539" s="157"/>
      <c r="O539" s="157"/>
      <c r="P539" s="157"/>
      <c r="Q539" s="157"/>
      <c r="R539" s="157"/>
      <c r="S539" s="157"/>
      <c r="T539" s="157"/>
      <c r="U539" s="238"/>
      <c r="V539" s="239"/>
      <c r="W539" s="239"/>
      <c r="X539" s="239"/>
      <c r="Y539" s="239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238"/>
      <c r="AK539" s="239"/>
      <c r="AL539" s="239"/>
      <c r="AM539" s="239"/>
      <c r="AN539" s="239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238"/>
      <c r="AZ539" s="239"/>
      <c r="BA539" s="239"/>
      <c r="BB539" s="239"/>
      <c r="BC539" s="239"/>
      <c r="BD539" s="157"/>
      <c r="BE539" s="157"/>
      <c r="BF539" s="157"/>
      <c r="BG539" s="157"/>
      <c r="BH539" s="157"/>
      <c r="BI539" s="157"/>
      <c r="BJ539" s="157"/>
    </row>
    <row r="540">
      <c r="A540" s="157"/>
      <c r="B540" s="157"/>
      <c r="C540" s="157"/>
      <c r="D540" s="157"/>
      <c r="E540" s="157"/>
      <c r="F540" s="238"/>
      <c r="G540" s="239"/>
      <c r="H540" s="239"/>
      <c r="I540" s="239"/>
      <c r="J540" s="239"/>
      <c r="K540" s="132"/>
      <c r="L540" s="131"/>
      <c r="M540" s="157"/>
      <c r="N540" s="157"/>
      <c r="O540" s="157"/>
      <c r="P540" s="157"/>
      <c r="Q540" s="157"/>
      <c r="R540" s="157"/>
      <c r="S540" s="157"/>
      <c r="T540" s="157"/>
      <c r="U540" s="238"/>
      <c r="V540" s="239"/>
      <c r="W540" s="239"/>
      <c r="X540" s="239"/>
      <c r="Y540" s="239"/>
      <c r="Z540" s="157"/>
      <c r="AA540" s="157"/>
      <c r="AB540" s="157"/>
      <c r="AC540" s="157"/>
      <c r="AD540" s="157"/>
      <c r="AE540" s="157"/>
      <c r="AF540" s="157"/>
      <c r="AG540" s="157"/>
      <c r="AH540" s="157"/>
      <c r="AI540" s="157"/>
      <c r="AJ540" s="238"/>
      <c r="AK540" s="239"/>
      <c r="AL540" s="239"/>
      <c r="AM540" s="239"/>
      <c r="AN540" s="239"/>
      <c r="AO540" s="157"/>
      <c r="AP540" s="157"/>
      <c r="AQ540" s="157"/>
      <c r="AR540" s="157"/>
      <c r="AS540" s="157"/>
      <c r="AT540" s="157"/>
      <c r="AU540" s="157"/>
      <c r="AV540" s="157"/>
      <c r="AW540" s="157"/>
      <c r="AX540" s="157"/>
      <c r="AY540" s="238"/>
      <c r="AZ540" s="239"/>
      <c r="BA540" s="239"/>
      <c r="BB540" s="239"/>
      <c r="BC540" s="239"/>
      <c r="BD540" s="157"/>
      <c r="BE540" s="157"/>
      <c r="BF540" s="157"/>
      <c r="BG540" s="157"/>
      <c r="BH540" s="157"/>
      <c r="BI540" s="157"/>
      <c r="BJ540" s="157"/>
    </row>
    <row r="541">
      <c r="A541" s="157"/>
      <c r="B541" s="157"/>
      <c r="C541" s="157"/>
      <c r="D541" s="157"/>
      <c r="E541" s="157"/>
      <c r="F541" s="238"/>
      <c r="G541" s="239"/>
      <c r="H541" s="239"/>
      <c r="I541" s="239"/>
      <c r="J541" s="239"/>
      <c r="K541" s="132"/>
      <c r="L541" s="131"/>
      <c r="M541" s="157"/>
      <c r="N541" s="157"/>
      <c r="O541" s="157"/>
      <c r="P541" s="157"/>
      <c r="Q541" s="157"/>
      <c r="R541" s="157"/>
      <c r="S541" s="157"/>
      <c r="T541" s="157"/>
      <c r="U541" s="238"/>
      <c r="V541" s="239"/>
      <c r="W541" s="239"/>
      <c r="X541" s="239"/>
      <c r="Y541" s="239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238"/>
      <c r="AK541" s="239"/>
      <c r="AL541" s="239"/>
      <c r="AM541" s="239"/>
      <c r="AN541" s="239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238"/>
      <c r="AZ541" s="239"/>
      <c r="BA541" s="239"/>
      <c r="BB541" s="239"/>
      <c r="BC541" s="239"/>
      <c r="BD541" s="157"/>
      <c r="BE541" s="157"/>
      <c r="BF541" s="157"/>
      <c r="BG541" s="157"/>
      <c r="BH541" s="157"/>
      <c r="BI541" s="157"/>
      <c r="BJ541" s="157"/>
    </row>
    <row r="542">
      <c r="A542" s="157"/>
      <c r="B542" s="157"/>
      <c r="C542" s="157"/>
      <c r="D542" s="157"/>
      <c r="E542" s="157"/>
      <c r="F542" s="238"/>
      <c r="G542" s="239"/>
      <c r="H542" s="239"/>
      <c r="I542" s="239"/>
      <c r="J542" s="239"/>
      <c r="K542" s="132"/>
      <c r="L542" s="131"/>
      <c r="M542" s="157"/>
      <c r="N542" s="157"/>
      <c r="O542" s="157"/>
      <c r="P542" s="157"/>
      <c r="Q542" s="157"/>
      <c r="R542" s="157"/>
      <c r="S542" s="157"/>
      <c r="T542" s="157"/>
      <c r="U542" s="238"/>
      <c r="V542" s="239"/>
      <c r="W542" s="239"/>
      <c r="X542" s="239"/>
      <c r="Y542" s="239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238"/>
      <c r="AK542" s="239"/>
      <c r="AL542" s="239"/>
      <c r="AM542" s="239"/>
      <c r="AN542" s="239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238"/>
      <c r="AZ542" s="239"/>
      <c r="BA542" s="239"/>
      <c r="BB542" s="239"/>
      <c r="BC542" s="239"/>
      <c r="BD542" s="157"/>
      <c r="BE542" s="157"/>
      <c r="BF542" s="157"/>
      <c r="BG542" s="157"/>
      <c r="BH542" s="157"/>
      <c r="BI542" s="157"/>
      <c r="BJ542" s="157"/>
    </row>
    <row r="543">
      <c r="A543" s="157"/>
      <c r="B543" s="157"/>
      <c r="C543" s="157"/>
      <c r="D543" s="157"/>
      <c r="E543" s="157"/>
      <c r="F543" s="238"/>
      <c r="G543" s="239"/>
      <c r="H543" s="239"/>
      <c r="I543" s="239"/>
      <c r="J543" s="239"/>
      <c r="K543" s="132"/>
      <c r="L543" s="131"/>
      <c r="M543" s="157"/>
      <c r="N543" s="157"/>
      <c r="O543" s="157"/>
      <c r="P543" s="157"/>
      <c r="Q543" s="157"/>
      <c r="R543" s="157"/>
      <c r="S543" s="157"/>
      <c r="T543" s="157"/>
      <c r="U543" s="238"/>
      <c r="V543" s="239"/>
      <c r="W543" s="239"/>
      <c r="X543" s="239"/>
      <c r="Y543" s="239"/>
      <c r="Z543" s="157"/>
      <c r="AA543" s="157"/>
      <c r="AB543" s="157"/>
      <c r="AC543" s="157"/>
      <c r="AD543" s="157"/>
      <c r="AE543" s="157"/>
      <c r="AF543" s="157"/>
      <c r="AG543" s="157"/>
      <c r="AH543" s="157"/>
      <c r="AI543" s="157"/>
      <c r="AJ543" s="238"/>
      <c r="AK543" s="239"/>
      <c r="AL543" s="239"/>
      <c r="AM543" s="239"/>
      <c r="AN543" s="239"/>
      <c r="AO543" s="157"/>
      <c r="AP543" s="157"/>
      <c r="AQ543" s="157"/>
      <c r="AR543" s="157"/>
      <c r="AS543" s="157"/>
      <c r="AT543" s="157"/>
      <c r="AU543" s="157"/>
      <c r="AV543" s="157"/>
      <c r="AW543" s="157"/>
      <c r="AX543" s="157"/>
      <c r="AY543" s="238"/>
      <c r="AZ543" s="239"/>
      <c r="BA543" s="239"/>
      <c r="BB543" s="239"/>
      <c r="BC543" s="239"/>
      <c r="BD543" s="157"/>
      <c r="BE543" s="157"/>
      <c r="BF543" s="157"/>
      <c r="BG543" s="157"/>
      <c r="BH543" s="157"/>
      <c r="BI543" s="157"/>
      <c r="BJ543" s="157"/>
    </row>
    <row r="544">
      <c r="A544" s="157"/>
      <c r="B544" s="157"/>
      <c r="C544" s="157"/>
      <c r="D544" s="157"/>
      <c r="E544" s="157"/>
      <c r="F544" s="238"/>
      <c r="G544" s="239"/>
      <c r="H544" s="239"/>
      <c r="I544" s="239"/>
      <c r="J544" s="239"/>
      <c r="K544" s="132"/>
      <c r="L544" s="131"/>
      <c r="M544" s="157"/>
      <c r="N544" s="157"/>
      <c r="O544" s="157"/>
      <c r="P544" s="157"/>
      <c r="Q544" s="157"/>
      <c r="R544" s="157"/>
      <c r="S544" s="157"/>
      <c r="T544" s="157"/>
      <c r="U544" s="238"/>
      <c r="V544" s="239"/>
      <c r="W544" s="239"/>
      <c r="X544" s="239"/>
      <c r="Y544" s="239"/>
      <c r="Z544" s="157"/>
      <c r="AA544" s="157"/>
      <c r="AB544" s="157"/>
      <c r="AC544" s="157"/>
      <c r="AD544" s="157"/>
      <c r="AE544" s="157"/>
      <c r="AF544" s="157"/>
      <c r="AG544" s="157"/>
      <c r="AH544" s="157"/>
      <c r="AI544" s="157"/>
      <c r="AJ544" s="238"/>
      <c r="AK544" s="239"/>
      <c r="AL544" s="239"/>
      <c r="AM544" s="239"/>
      <c r="AN544" s="239"/>
      <c r="AO544" s="157"/>
      <c r="AP544" s="157"/>
      <c r="AQ544" s="157"/>
      <c r="AR544" s="157"/>
      <c r="AS544" s="157"/>
      <c r="AT544" s="157"/>
      <c r="AU544" s="157"/>
      <c r="AV544" s="157"/>
      <c r="AW544" s="157"/>
      <c r="AX544" s="157"/>
      <c r="AY544" s="238"/>
      <c r="AZ544" s="239"/>
      <c r="BA544" s="239"/>
      <c r="BB544" s="239"/>
      <c r="BC544" s="239"/>
      <c r="BD544" s="157"/>
      <c r="BE544" s="157"/>
      <c r="BF544" s="157"/>
      <c r="BG544" s="157"/>
      <c r="BH544" s="157"/>
      <c r="BI544" s="157"/>
      <c r="BJ544" s="157"/>
    </row>
    <row r="545">
      <c r="A545" s="157"/>
      <c r="B545" s="157"/>
      <c r="C545" s="157"/>
      <c r="D545" s="157"/>
      <c r="E545" s="157"/>
      <c r="F545" s="238"/>
      <c r="G545" s="239"/>
      <c r="H545" s="239"/>
      <c r="I545" s="239"/>
      <c r="J545" s="239"/>
      <c r="K545" s="132"/>
      <c r="L545" s="131"/>
      <c r="M545" s="157"/>
      <c r="N545" s="157"/>
      <c r="O545" s="157"/>
      <c r="P545" s="157"/>
      <c r="Q545" s="157"/>
      <c r="R545" s="157"/>
      <c r="S545" s="157"/>
      <c r="T545" s="157"/>
      <c r="U545" s="238"/>
      <c r="V545" s="239"/>
      <c r="W545" s="239"/>
      <c r="X545" s="239"/>
      <c r="Y545" s="239"/>
      <c r="Z545" s="157"/>
      <c r="AA545" s="157"/>
      <c r="AB545" s="157"/>
      <c r="AC545" s="157"/>
      <c r="AD545" s="157"/>
      <c r="AE545" s="157"/>
      <c r="AF545" s="157"/>
      <c r="AG545" s="157"/>
      <c r="AH545" s="157"/>
      <c r="AI545" s="157"/>
      <c r="AJ545" s="238"/>
      <c r="AK545" s="239"/>
      <c r="AL545" s="239"/>
      <c r="AM545" s="239"/>
      <c r="AN545" s="239"/>
      <c r="AO545" s="157"/>
      <c r="AP545" s="157"/>
      <c r="AQ545" s="157"/>
      <c r="AR545" s="157"/>
      <c r="AS545" s="157"/>
      <c r="AT545" s="157"/>
      <c r="AU545" s="157"/>
      <c r="AV545" s="157"/>
      <c r="AW545" s="157"/>
      <c r="AX545" s="157"/>
      <c r="AY545" s="238"/>
      <c r="AZ545" s="239"/>
      <c r="BA545" s="239"/>
      <c r="BB545" s="239"/>
      <c r="BC545" s="239"/>
      <c r="BD545" s="157"/>
      <c r="BE545" s="157"/>
      <c r="BF545" s="157"/>
      <c r="BG545" s="157"/>
      <c r="BH545" s="157"/>
      <c r="BI545" s="157"/>
      <c r="BJ545" s="157"/>
    </row>
    <row r="546">
      <c r="A546" s="157"/>
      <c r="B546" s="157"/>
      <c r="C546" s="157"/>
      <c r="D546" s="157"/>
      <c r="E546" s="157"/>
      <c r="F546" s="238"/>
      <c r="G546" s="239"/>
      <c r="H546" s="239"/>
      <c r="I546" s="239"/>
      <c r="J546" s="239"/>
      <c r="K546" s="132"/>
      <c r="L546" s="131"/>
      <c r="M546" s="157"/>
      <c r="N546" s="157"/>
      <c r="O546" s="157"/>
      <c r="P546" s="157"/>
      <c r="Q546" s="157"/>
      <c r="R546" s="157"/>
      <c r="S546" s="157"/>
      <c r="T546" s="157"/>
      <c r="U546" s="238"/>
      <c r="V546" s="239"/>
      <c r="W546" s="239"/>
      <c r="X546" s="239"/>
      <c r="Y546" s="239"/>
      <c r="Z546" s="157"/>
      <c r="AA546" s="157"/>
      <c r="AB546" s="157"/>
      <c r="AC546" s="157"/>
      <c r="AD546" s="157"/>
      <c r="AE546" s="157"/>
      <c r="AF546" s="157"/>
      <c r="AG546" s="157"/>
      <c r="AH546" s="157"/>
      <c r="AI546" s="157"/>
      <c r="AJ546" s="238"/>
      <c r="AK546" s="239"/>
      <c r="AL546" s="239"/>
      <c r="AM546" s="239"/>
      <c r="AN546" s="239"/>
      <c r="AO546" s="157"/>
      <c r="AP546" s="157"/>
      <c r="AQ546" s="157"/>
      <c r="AR546" s="157"/>
      <c r="AS546" s="157"/>
      <c r="AT546" s="157"/>
      <c r="AU546" s="157"/>
      <c r="AV546" s="157"/>
      <c r="AW546" s="157"/>
      <c r="AX546" s="157"/>
      <c r="AY546" s="238"/>
      <c r="AZ546" s="239"/>
      <c r="BA546" s="239"/>
      <c r="BB546" s="239"/>
      <c r="BC546" s="239"/>
      <c r="BD546" s="157"/>
      <c r="BE546" s="157"/>
      <c r="BF546" s="157"/>
      <c r="BG546" s="157"/>
      <c r="BH546" s="157"/>
      <c r="BI546" s="157"/>
      <c r="BJ546" s="157"/>
    </row>
    <row r="547">
      <c r="A547" s="157"/>
      <c r="B547" s="157"/>
      <c r="C547" s="157"/>
      <c r="D547" s="157"/>
      <c r="E547" s="157"/>
      <c r="F547" s="238"/>
      <c r="G547" s="239"/>
      <c r="H547" s="239"/>
      <c r="I547" s="239"/>
      <c r="J547" s="239"/>
      <c r="K547" s="132"/>
      <c r="L547" s="131"/>
      <c r="M547" s="157"/>
      <c r="N547" s="157"/>
      <c r="O547" s="157"/>
      <c r="P547" s="157"/>
      <c r="Q547" s="157"/>
      <c r="R547" s="157"/>
      <c r="S547" s="157"/>
      <c r="T547" s="157"/>
      <c r="U547" s="238"/>
      <c r="V547" s="239"/>
      <c r="W547" s="239"/>
      <c r="X547" s="239"/>
      <c r="Y547" s="239"/>
      <c r="Z547" s="157"/>
      <c r="AA547" s="157"/>
      <c r="AB547" s="157"/>
      <c r="AC547" s="157"/>
      <c r="AD547" s="157"/>
      <c r="AE547" s="157"/>
      <c r="AF547" s="157"/>
      <c r="AG547" s="157"/>
      <c r="AH547" s="157"/>
      <c r="AI547" s="157"/>
      <c r="AJ547" s="238"/>
      <c r="AK547" s="239"/>
      <c r="AL547" s="239"/>
      <c r="AM547" s="239"/>
      <c r="AN547" s="239"/>
      <c r="AO547" s="157"/>
      <c r="AP547" s="157"/>
      <c r="AQ547" s="157"/>
      <c r="AR547" s="157"/>
      <c r="AS547" s="157"/>
      <c r="AT547" s="157"/>
      <c r="AU547" s="157"/>
      <c r="AV547" s="157"/>
      <c r="AW547" s="157"/>
      <c r="AX547" s="157"/>
      <c r="AY547" s="238"/>
      <c r="AZ547" s="239"/>
      <c r="BA547" s="239"/>
      <c r="BB547" s="239"/>
      <c r="BC547" s="239"/>
      <c r="BD547" s="157"/>
      <c r="BE547" s="157"/>
      <c r="BF547" s="157"/>
      <c r="BG547" s="157"/>
      <c r="BH547" s="157"/>
      <c r="BI547" s="157"/>
      <c r="BJ547" s="157"/>
    </row>
    <row r="548">
      <c r="A548" s="157"/>
      <c r="B548" s="157"/>
      <c r="C548" s="157"/>
      <c r="D548" s="157"/>
      <c r="E548" s="157"/>
      <c r="F548" s="238"/>
      <c r="G548" s="239"/>
      <c r="H548" s="239"/>
      <c r="I548" s="239"/>
      <c r="J548" s="239"/>
      <c r="K548" s="132"/>
      <c r="L548" s="131"/>
      <c r="M548" s="157"/>
      <c r="N548" s="157"/>
      <c r="O548" s="157"/>
      <c r="P548" s="157"/>
      <c r="Q548" s="157"/>
      <c r="R548" s="157"/>
      <c r="S548" s="157"/>
      <c r="T548" s="157"/>
      <c r="U548" s="238"/>
      <c r="V548" s="239"/>
      <c r="W548" s="239"/>
      <c r="X548" s="239"/>
      <c r="Y548" s="239"/>
      <c r="Z548" s="157"/>
      <c r="AA548" s="157"/>
      <c r="AB548" s="157"/>
      <c r="AC548" s="157"/>
      <c r="AD548" s="157"/>
      <c r="AE548" s="157"/>
      <c r="AF548" s="157"/>
      <c r="AG548" s="157"/>
      <c r="AH548" s="157"/>
      <c r="AI548" s="157"/>
      <c r="AJ548" s="238"/>
      <c r="AK548" s="239"/>
      <c r="AL548" s="239"/>
      <c r="AM548" s="239"/>
      <c r="AN548" s="239"/>
      <c r="AO548" s="157"/>
      <c r="AP548" s="157"/>
      <c r="AQ548" s="157"/>
      <c r="AR548" s="157"/>
      <c r="AS548" s="157"/>
      <c r="AT548" s="157"/>
      <c r="AU548" s="157"/>
      <c r="AV548" s="157"/>
      <c r="AW548" s="157"/>
      <c r="AX548" s="157"/>
      <c r="AY548" s="238"/>
      <c r="AZ548" s="239"/>
      <c r="BA548" s="239"/>
      <c r="BB548" s="239"/>
      <c r="BC548" s="239"/>
      <c r="BD548" s="157"/>
      <c r="BE548" s="157"/>
      <c r="BF548" s="157"/>
      <c r="BG548" s="157"/>
      <c r="BH548" s="157"/>
      <c r="BI548" s="157"/>
      <c r="BJ548" s="157"/>
    </row>
    <row r="549">
      <c r="A549" s="157"/>
      <c r="B549" s="157"/>
      <c r="C549" s="157"/>
      <c r="D549" s="157"/>
      <c r="E549" s="157"/>
      <c r="F549" s="238"/>
      <c r="G549" s="239"/>
      <c r="H549" s="239"/>
      <c r="I549" s="239"/>
      <c r="J549" s="239"/>
      <c r="K549" s="132"/>
      <c r="L549" s="131"/>
      <c r="M549" s="157"/>
      <c r="N549" s="157"/>
      <c r="O549" s="157"/>
      <c r="P549" s="157"/>
      <c r="Q549" s="157"/>
      <c r="R549" s="157"/>
      <c r="S549" s="157"/>
      <c r="T549" s="157"/>
      <c r="U549" s="238"/>
      <c r="V549" s="239"/>
      <c r="W549" s="239"/>
      <c r="X549" s="239"/>
      <c r="Y549" s="239"/>
      <c r="Z549" s="157"/>
      <c r="AA549" s="157"/>
      <c r="AB549" s="157"/>
      <c r="AC549" s="157"/>
      <c r="AD549" s="157"/>
      <c r="AE549" s="157"/>
      <c r="AF549" s="157"/>
      <c r="AG549" s="157"/>
      <c r="AH549" s="157"/>
      <c r="AI549" s="157"/>
      <c r="AJ549" s="238"/>
      <c r="AK549" s="239"/>
      <c r="AL549" s="239"/>
      <c r="AM549" s="239"/>
      <c r="AN549" s="239"/>
      <c r="AO549" s="157"/>
      <c r="AP549" s="157"/>
      <c r="AQ549" s="157"/>
      <c r="AR549" s="157"/>
      <c r="AS549" s="157"/>
      <c r="AT549" s="157"/>
      <c r="AU549" s="157"/>
      <c r="AV549" s="157"/>
      <c r="AW549" s="157"/>
      <c r="AX549" s="157"/>
      <c r="AY549" s="238"/>
      <c r="AZ549" s="239"/>
      <c r="BA549" s="239"/>
      <c r="BB549" s="239"/>
      <c r="BC549" s="239"/>
      <c r="BD549" s="157"/>
      <c r="BE549" s="157"/>
      <c r="BF549" s="157"/>
      <c r="BG549" s="157"/>
      <c r="BH549" s="157"/>
      <c r="BI549" s="157"/>
      <c r="BJ549" s="157"/>
    </row>
    <row r="550">
      <c r="A550" s="157"/>
      <c r="B550" s="157"/>
      <c r="C550" s="157"/>
      <c r="D550" s="157"/>
      <c r="E550" s="157"/>
      <c r="F550" s="238"/>
      <c r="G550" s="239"/>
      <c r="H550" s="239"/>
      <c r="I550" s="239"/>
      <c r="J550" s="239"/>
      <c r="K550" s="132"/>
      <c r="L550" s="131"/>
      <c r="M550" s="157"/>
      <c r="N550" s="157"/>
      <c r="O550" s="157"/>
      <c r="P550" s="157"/>
      <c r="Q550" s="157"/>
      <c r="R550" s="157"/>
      <c r="S550" s="157"/>
      <c r="T550" s="157"/>
      <c r="U550" s="238"/>
      <c r="V550" s="239"/>
      <c r="W550" s="239"/>
      <c r="X550" s="239"/>
      <c r="Y550" s="239"/>
      <c r="Z550" s="157"/>
      <c r="AA550" s="157"/>
      <c r="AB550" s="157"/>
      <c r="AC550" s="157"/>
      <c r="AD550" s="157"/>
      <c r="AE550" s="157"/>
      <c r="AF550" s="157"/>
      <c r="AG550" s="157"/>
      <c r="AH550" s="157"/>
      <c r="AI550" s="157"/>
      <c r="AJ550" s="238"/>
      <c r="AK550" s="239"/>
      <c r="AL550" s="239"/>
      <c r="AM550" s="239"/>
      <c r="AN550" s="239"/>
      <c r="AO550" s="157"/>
      <c r="AP550" s="157"/>
      <c r="AQ550" s="157"/>
      <c r="AR550" s="157"/>
      <c r="AS550" s="157"/>
      <c r="AT550" s="157"/>
      <c r="AU550" s="157"/>
      <c r="AV550" s="157"/>
      <c r="AW550" s="157"/>
      <c r="AX550" s="157"/>
      <c r="AY550" s="238"/>
      <c r="AZ550" s="239"/>
      <c r="BA550" s="239"/>
      <c r="BB550" s="239"/>
      <c r="BC550" s="239"/>
      <c r="BD550" s="157"/>
      <c r="BE550" s="157"/>
      <c r="BF550" s="157"/>
      <c r="BG550" s="157"/>
      <c r="BH550" s="157"/>
      <c r="BI550" s="157"/>
      <c r="BJ550" s="157"/>
    </row>
    <row r="551">
      <c r="A551" s="157"/>
      <c r="B551" s="157"/>
      <c r="C551" s="157"/>
      <c r="D551" s="157"/>
      <c r="E551" s="157"/>
      <c r="F551" s="238"/>
      <c r="G551" s="239"/>
      <c r="H551" s="239"/>
      <c r="I551" s="239"/>
      <c r="J551" s="239"/>
      <c r="K551" s="132"/>
      <c r="L551" s="131"/>
      <c r="M551" s="157"/>
      <c r="N551" s="157"/>
      <c r="O551" s="157"/>
      <c r="P551" s="157"/>
      <c r="Q551" s="157"/>
      <c r="R551" s="157"/>
      <c r="S551" s="157"/>
      <c r="T551" s="157"/>
      <c r="U551" s="238"/>
      <c r="V551" s="239"/>
      <c r="W551" s="239"/>
      <c r="X551" s="239"/>
      <c r="Y551" s="239"/>
      <c r="Z551" s="157"/>
      <c r="AA551" s="157"/>
      <c r="AB551" s="157"/>
      <c r="AC551" s="157"/>
      <c r="AD551" s="157"/>
      <c r="AE551" s="157"/>
      <c r="AF551" s="157"/>
      <c r="AG551" s="157"/>
      <c r="AH551" s="157"/>
      <c r="AI551" s="157"/>
      <c r="AJ551" s="238"/>
      <c r="AK551" s="239"/>
      <c r="AL551" s="239"/>
      <c r="AM551" s="239"/>
      <c r="AN551" s="239"/>
      <c r="AO551" s="157"/>
      <c r="AP551" s="157"/>
      <c r="AQ551" s="157"/>
      <c r="AR551" s="157"/>
      <c r="AS551" s="157"/>
      <c r="AT551" s="157"/>
      <c r="AU551" s="157"/>
      <c r="AV551" s="157"/>
      <c r="AW551" s="157"/>
      <c r="AX551" s="157"/>
      <c r="AY551" s="238"/>
      <c r="AZ551" s="239"/>
      <c r="BA551" s="239"/>
      <c r="BB551" s="239"/>
      <c r="BC551" s="239"/>
      <c r="BD551" s="157"/>
      <c r="BE551" s="157"/>
      <c r="BF551" s="157"/>
      <c r="BG551" s="157"/>
      <c r="BH551" s="157"/>
      <c r="BI551" s="157"/>
      <c r="BJ551" s="157"/>
    </row>
    <row r="552">
      <c r="A552" s="157"/>
      <c r="B552" s="157"/>
      <c r="C552" s="157"/>
      <c r="D552" s="157"/>
      <c r="E552" s="157"/>
      <c r="F552" s="238"/>
      <c r="G552" s="239"/>
      <c r="H552" s="239"/>
      <c r="I552" s="239"/>
      <c r="J552" s="239"/>
      <c r="K552" s="132"/>
      <c r="L552" s="131"/>
      <c r="M552" s="157"/>
      <c r="N552" s="157"/>
      <c r="O552" s="157"/>
      <c r="P552" s="157"/>
      <c r="Q552" s="157"/>
      <c r="R552" s="157"/>
      <c r="S552" s="157"/>
      <c r="T552" s="157"/>
      <c r="U552" s="238"/>
      <c r="V552" s="239"/>
      <c r="W552" s="239"/>
      <c r="X552" s="239"/>
      <c r="Y552" s="239"/>
      <c r="Z552" s="157"/>
      <c r="AA552" s="157"/>
      <c r="AB552" s="157"/>
      <c r="AC552" s="157"/>
      <c r="AD552" s="157"/>
      <c r="AE552" s="157"/>
      <c r="AF552" s="157"/>
      <c r="AG552" s="157"/>
      <c r="AH552" s="157"/>
      <c r="AI552" s="157"/>
      <c r="AJ552" s="238"/>
      <c r="AK552" s="239"/>
      <c r="AL552" s="239"/>
      <c r="AM552" s="239"/>
      <c r="AN552" s="239"/>
      <c r="AO552" s="157"/>
      <c r="AP552" s="157"/>
      <c r="AQ552" s="157"/>
      <c r="AR552" s="157"/>
      <c r="AS552" s="157"/>
      <c r="AT552" s="157"/>
      <c r="AU552" s="157"/>
      <c r="AV552" s="157"/>
      <c r="AW552" s="157"/>
      <c r="AX552" s="157"/>
      <c r="AY552" s="238"/>
      <c r="AZ552" s="239"/>
      <c r="BA552" s="239"/>
      <c r="BB552" s="239"/>
      <c r="BC552" s="239"/>
      <c r="BD552" s="157"/>
      <c r="BE552" s="157"/>
      <c r="BF552" s="157"/>
      <c r="BG552" s="157"/>
      <c r="BH552" s="157"/>
      <c r="BI552" s="157"/>
      <c r="BJ552" s="157"/>
    </row>
    <row r="553">
      <c r="A553" s="157"/>
      <c r="B553" s="157"/>
      <c r="C553" s="157"/>
      <c r="D553" s="157"/>
      <c r="E553" s="157"/>
      <c r="F553" s="238"/>
      <c r="G553" s="239"/>
      <c r="H553" s="239"/>
      <c r="I553" s="239"/>
      <c r="J553" s="239"/>
      <c r="K553" s="132"/>
      <c r="L553" s="131"/>
      <c r="M553" s="157"/>
      <c r="N553" s="157"/>
      <c r="O553" s="157"/>
      <c r="P553" s="157"/>
      <c r="Q553" s="157"/>
      <c r="R553" s="157"/>
      <c r="S553" s="157"/>
      <c r="T553" s="157"/>
      <c r="U553" s="238"/>
      <c r="V553" s="239"/>
      <c r="W553" s="239"/>
      <c r="X553" s="239"/>
      <c r="Y553" s="239"/>
      <c r="Z553" s="157"/>
      <c r="AA553" s="157"/>
      <c r="AB553" s="157"/>
      <c r="AC553" s="157"/>
      <c r="AD553" s="157"/>
      <c r="AE553" s="157"/>
      <c r="AF553" s="157"/>
      <c r="AG553" s="157"/>
      <c r="AH553" s="157"/>
      <c r="AI553" s="157"/>
      <c r="AJ553" s="238"/>
      <c r="AK553" s="239"/>
      <c r="AL553" s="239"/>
      <c r="AM553" s="239"/>
      <c r="AN553" s="239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  <c r="AY553" s="238"/>
      <c r="AZ553" s="239"/>
      <c r="BA553" s="239"/>
      <c r="BB553" s="239"/>
      <c r="BC553" s="239"/>
      <c r="BD553" s="157"/>
      <c r="BE553" s="157"/>
      <c r="BF553" s="157"/>
      <c r="BG553" s="157"/>
      <c r="BH553" s="157"/>
      <c r="BI553" s="157"/>
      <c r="BJ553" s="157"/>
    </row>
    <row r="554">
      <c r="A554" s="157"/>
      <c r="B554" s="157"/>
      <c r="C554" s="157"/>
      <c r="D554" s="157"/>
      <c r="E554" s="157"/>
      <c r="F554" s="238"/>
      <c r="G554" s="239"/>
      <c r="H554" s="239"/>
      <c r="I554" s="239"/>
      <c r="J554" s="239"/>
      <c r="K554" s="132"/>
      <c r="L554" s="131"/>
      <c r="M554" s="157"/>
      <c r="N554" s="157"/>
      <c r="O554" s="157"/>
      <c r="P554" s="157"/>
      <c r="Q554" s="157"/>
      <c r="R554" s="157"/>
      <c r="S554" s="157"/>
      <c r="T554" s="157"/>
      <c r="U554" s="238"/>
      <c r="V554" s="239"/>
      <c r="W554" s="239"/>
      <c r="X554" s="239"/>
      <c r="Y554" s="239"/>
      <c r="Z554" s="157"/>
      <c r="AA554" s="157"/>
      <c r="AB554" s="157"/>
      <c r="AC554" s="157"/>
      <c r="AD554" s="157"/>
      <c r="AE554" s="157"/>
      <c r="AF554" s="157"/>
      <c r="AG554" s="157"/>
      <c r="AH554" s="157"/>
      <c r="AI554" s="157"/>
      <c r="AJ554" s="238"/>
      <c r="AK554" s="239"/>
      <c r="AL554" s="239"/>
      <c r="AM554" s="239"/>
      <c r="AN554" s="239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238"/>
      <c r="AZ554" s="239"/>
      <c r="BA554" s="239"/>
      <c r="BB554" s="239"/>
      <c r="BC554" s="239"/>
      <c r="BD554" s="157"/>
      <c r="BE554" s="157"/>
      <c r="BF554" s="157"/>
      <c r="BG554" s="157"/>
      <c r="BH554" s="157"/>
      <c r="BI554" s="157"/>
      <c r="BJ554" s="157"/>
    </row>
    <row r="555">
      <c r="A555" s="157"/>
      <c r="B555" s="157"/>
      <c r="C555" s="157"/>
      <c r="D555" s="157"/>
      <c r="E555" s="157"/>
      <c r="F555" s="238"/>
      <c r="G555" s="239"/>
      <c r="H555" s="239"/>
      <c r="I555" s="239"/>
      <c r="J555" s="239"/>
      <c r="K555" s="132"/>
      <c r="L555" s="131"/>
      <c r="M555" s="157"/>
      <c r="N555" s="157"/>
      <c r="O555" s="157"/>
      <c r="P555" s="157"/>
      <c r="Q555" s="157"/>
      <c r="R555" s="157"/>
      <c r="S555" s="157"/>
      <c r="T555" s="157"/>
      <c r="U555" s="238"/>
      <c r="V555" s="239"/>
      <c r="W555" s="239"/>
      <c r="X555" s="239"/>
      <c r="Y555" s="239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238"/>
      <c r="AK555" s="239"/>
      <c r="AL555" s="239"/>
      <c r="AM555" s="239"/>
      <c r="AN555" s="239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238"/>
      <c r="AZ555" s="239"/>
      <c r="BA555" s="239"/>
      <c r="BB555" s="239"/>
      <c r="BC555" s="239"/>
      <c r="BD555" s="157"/>
      <c r="BE555" s="157"/>
      <c r="BF555" s="157"/>
      <c r="BG555" s="157"/>
      <c r="BH555" s="157"/>
      <c r="BI555" s="157"/>
      <c r="BJ555" s="157"/>
    </row>
    <row r="556">
      <c r="A556" s="157"/>
      <c r="B556" s="157"/>
      <c r="C556" s="157"/>
      <c r="D556" s="157"/>
      <c r="E556" s="157"/>
      <c r="F556" s="238"/>
      <c r="G556" s="239"/>
      <c r="H556" s="239"/>
      <c r="I556" s="239"/>
      <c r="J556" s="239"/>
      <c r="K556" s="132"/>
      <c r="L556" s="131"/>
      <c r="M556" s="157"/>
      <c r="N556" s="157"/>
      <c r="O556" s="157"/>
      <c r="P556" s="157"/>
      <c r="Q556" s="157"/>
      <c r="R556" s="157"/>
      <c r="S556" s="157"/>
      <c r="T556" s="157"/>
      <c r="U556" s="238"/>
      <c r="V556" s="239"/>
      <c r="W556" s="239"/>
      <c r="X556" s="239"/>
      <c r="Y556" s="239"/>
      <c r="Z556" s="157"/>
      <c r="AA556" s="157"/>
      <c r="AB556" s="157"/>
      <c r="AC556" s="157"/>
      <c r="AD556" s="157"/>
      <c r="AE556" s="157"/>
      <c r="AF556" s="157"/>
      <c r="AG556" s="157"/>
      <c r="AH556" s="157"/>
      <c r="AI556" s="157"/>
      <c r="AJ556" s="238"/>
      <c r="AK556" s="239"/>
      <c r="AL556" s="239"/>
      <c r="AM556" s="239"/>
      <c r="AN556" s="239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238"/>
      <c r="AZ556" s="239"/>
      <c r="BA556" s="239"/>
      <c r="BB556" s="239"/>
      <c r="BC556" s="239"/>
      <c r="BD556" s="157"/>
      <c r="BE556" s="157"/>
      <c r="BF556" s="157"/>
      <c r="BG556" s="157"/>
      <c r="BH556" s="157"/>
      <c r="BI556" s="157"/>
      <c r="BJ556" s="157"/>
    </row>
    <row r="557">
      <c r="A557" s="157"/>
      <c r="B557" s="157"/>
      <c r="C557" s="157"/>
      <c r="D557" s="157"/>
      <c r="E557" s="157"/>
      <c r="F557" s="238"/>
      <c r="G557" s="239"/>
      <c r="H557" s="239"/>
      <c r="I557" s="239"/>
      <c r="J557" s="239"/>
      <c r="K557" s="132"/>
      <c r="L557" s="131"/>
      <c r="M557" s="157"/>
      <c r="N557" s="157"/>
      <c r="O557" s="157"/>
      <c r="P557" s="157"/>
      <c r="Q557" s="157"/>
      <c r="R557" s="157"/>
      <c r="S557" s="157"/>
      <c r="T557" s="157"/>
      <c r="U557" s="238"/>
      <c r="V557" s="239"/>
      <c r="W557" s="239"/>
      <c r="X557" s="239"/>
      <c r="Y557" s="239"/>
      <c r="Z557" s="157"/>
      <c r="AA557" s="157"/>
      <c r="AB557" s="157"/>
      <c r="AC557" s="157"/>
      <c r="AD557" s="157"/>
      <c r="AE557" s="157"/>
      <c r="AF557" s="157"/>
      <c r="AG557" s="157"/>
      <c r="AH557" s="157"/>
      <c r="AI557" s="157"/>
      <c r="AJ557" s="238"/>
      <c r="AK557" s="239"/>
      <c r="AL557" s="239"/>
      <c r="AM557" s="239"/>
      <c r="AN557" s="239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238"/>
      <c r="AZ557" s="239"/>
      <c r="BA557" s="239"/>
      <c r="BB557" s="239"/>
      <c r="BC557" s="239"/>
      <c r="BD557" s="157"/>
      <c r="BE557" s="157"/>
      <c r="BF557" s="157"/>
      <c r="BG557" s="157"/>
      <c r="BH557" s="157"/>
      <c r="BI557" s="157"/>
      <c r="BJ557" s="157"/>
    </row>
    <row r="558">
      <c r="A558" s="157"/>
      <c r="B558" s="157"/>
      <c r="C558" s="157"/>
      <c r="D558" s="157"/>
      <c r="E558" s="157"/>
      <c r="F558" s="238"/>
      <c r="G558" s="239"/>
      <c r="H558" s="239"/>
      <c r="I558" s="239"/>
      <c r="J558" s="239"/>
      <c r="K558" s="132"/>
      <c r="L558" s="131"/>
      <c r="M558" s="157"/>
      <c r="N558" s="157"/>
      <c r="O558" s="157"/>
      <c r="P558" s="157"/>
      <c r="Q558" s="157"/>
      <c r="R558" s="157"/>
      <c r="S558" s="157"/>
      <c r="T558" s="157"/>
      <c r="U558" s="238"/>
      <c r="V558" s="239"/>
      <c r="W558" s="239"/>
      <c r="X558" s="239"/>
      <c r="Y558" s="239"/>
      <c r="Z558" s="157"/>
      <c r="AA558" s="157"/>
      <c r="AB558" s="157"/>
      <c r="AC558" s="157"/>
      <c r="AD558" s="157"/>
      <c r="AE558" s="157"/>
      <c r="AF558" s="157"/>
      <c r="AG558" s="157"/>
      <c r="AH558" s="157"/>
      <c r="AI558" s="157"/>
      <c r="AJ558" s="238"/>
      <c r="AK558" s="239"/>
      <c r="AL558" s="239"/>
      <c r="AM558" s="239"/>
      <c r="AN558" s="239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238"/>
      <c r="AZ558" s="239"/>
      <c r="BA558" s="239"/>
      <c r="BB558" s="239"/>
      <c r="BC558" s="239"/>
      <c r="BD558" s="157"/>
      <c r="BE558" s="157"/>
      <c r="BF558" s="157"/>
      <c r="BG558" s="157"/>
      <c r="BH558" s="157"/>
      <c r="BI558" s="157"/>
      <c r="BJ558" s="157"/>
    </row>
    <row r="559">
      <c r="A559" s="157"/>
      <c r="B559" s="157"/>
      <c r="C559" s="157"/>
      <c r="D559" s="157"/>
      <c r="E559" s="157"/>
      <c r="F559" s="238"/>
      <c r="G559" s="239"/>
      <c r="H559" s="239"/>
      <c r="I559" s="239"/>
      <c r="J559" s="239"/>
      <c r="K559" s="132"/>
      <c r="L559" s="131"/>
      <c r="M559" s="157"/>
      <c r="N559" s="157"/>
      <c r="O559" s="157"/>
      <c r="P559" s="157"/>
      <c r="Q559" s="157"/>
      <c r="R559" s="157"/>
      <c r="S559" s="157"/>
      <c r="T559" s="157"/>
      <c r="U559" s="238"/>
      <c r="V559" s="239"/>
      <c r="W559" s="239"/>
      <c r="X559" s="239"/>
      <c r="Y559" s="239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238"/>
      <c r="AK559" s="239"/>
      <c r="AL559" s="239"/>
      <c r="AM559" s="239"/>
      <c r="AN559" s="239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238"/>
      <c r="AZ559" s="239"/>
      <c r="BA559" s="239"/>
      <c r="BB559" s="239"/>
      <c r="BC559" s="239"/>
      <c r="BD559" s="157"/>
      <c r="BE559" s="157"/>
      <c r="BF559" s="157"/>
      <c r="BG559" s="157"/>
      <c r="BH559" s="157"/>
      <c r="BI559" s="157"/>
      <c r="BJ559" s="157"/>
    </row>
    <row r="560">
      <c r="A560" s="157"/>
      <c r="B560" s="157"/>
      <c r="C560" s="157"/>
      <c r="D560" s="157"/>
      <c r="E560" s="157"/>
      <c r="F560" s="238"/>
      <c r="G560" s="239"/>
      <c r="H560" s="239"/>
      <c r="I560" s="239"/>
      <c r="J560" s="239"/>
      <c r="K560" s="132"/>
      <c r="L560" s="131"/>
      <c r="M560" s="157"/>
      <c r="N560" s="157"/>
      <c r="O560" s="157"/>
      <c r="P560" s="157"/>
      <c r="Q560" s="157"/>
      <c r="R560" s="157"/>
      <c r="S560" s="157"/>
      <c r="T560" s="157"/>
      <c r="U560" s="238"/>
      <c r="V560" s="239"/>
      <c r="W560" s="239"/>
      <c r="X560" s="239"/>
      <c r="Y560" s="239"/>
      <c r="Z560" s="157"/>
      <c r="AA560" s="157"/>
      <c r="AB560" s="157"/>
      <c r="AC560" s="157"/>
      <c r="AD560" s="157"/>
      <c r="AE560" s="157"/>
      <c r="AF560" s="157"/>
      <c r="AG560" s="157"/>
      <c r="AH560" s="157"/>
      <c r="AI560" s="157"/>
      <c r="AJ560" s="238"/>
      <c r="AK560" s="239"/>
      <c r="AL560" s="239"/>
      <c r="AM560" s="239"/>
      <c r="AN560" s="239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238"/>
      <c r="AZ560" s="239"/>
      <c r="BA560" s="239"/>
      <c r="BB560" s="239"/>
      <c r="BC560" s="239"/>
      <c r="BD560" s="157"/>
      <c r="BE560" s="157"/>
      <c r="BF560" s="157"/>
      <c r="BG560" s="157"/>
      <c r="BH560" s="157"/>
      <c r="BI560" s="157"/>
      <c r="BJ560" s="157"/>
    </row>
    <row r="561">
      <c r="A561" s="157"/>
      <c r="B561" s="157"/>
      <c r="C561" s="157"/>
      <c r="D561" s="157"/>
      <c r="E561" s="157"/>
      <c r="F561" s="238"/>
      <c r="G561" s="239"/>
      <c r="H561" s="239"/>
      <c r="I561" s="239"/>
      <c r="J561" s="239"/>
      <c r="K561" s="132"/>
      <c r="L561" s="131"/>
      <c r="M561" s="157"/>
      <c r="N561" s="157"/>
      <c r="O561" s="157"/>
      <c r="P561" s="157"/>
      <c r="Q561" s="157"/>
      <c r="R561" s="157"/>
      <c r="S561" s="157"/>
      <c r="T561" s="157"/>
      <c r="U561" s="238"/>
      <c r="V561" s="239"/>
      <c r="W561" s="239"/>
      <c r="X561" s="239"/>
      <c r="Y561" s="239"/>
      <c r="Z561" s="157"/>
      <c r="AA561" s="157"/>
      <c r="AB561" s="157"/>
      <c r="AC561" s="157"/>
      <c r="AD561" s="157"/>
      <c r="AE561" s="157"/>
      <c r="AF561" s="157"/>
      <c r="AG561" s="157"/>
      <c r="AH561" s="157"/>
      <c r="AI561" s="157"/>
      <c r="AJ561" s="238"/>
      <c r="AK561" s="239"/>
      <c r="AL561" s="239"/>
      <c r="AM561" s="239"/>
      <c r="AN561" s="239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238"/>
      <c r="AZ561" s="239"/>
      <c r="BA561" s="239"/>
      <c r="BB561" s="239"/>
      <c r="BC561" s="239"/>
      <c r="BD561" s="157"/>
      <c r="BE561" s="157"/>
      <c r="BF561" s="157"/>
      <c r="BG561" s="157"/>
      <c r="BH561" s="157"/>
      <c r="BI561" s="157"/>
      <c r="BJ561" s="157"/>
    </row>
    <row r="562">
      <c r="A562" s="157"/>
      <c r="B562" s="157"/>
      <c r="C562" s="157"/>
      <c r="D562" s="157"/>
      <c r="E562" s="157"/>
      <c r="F562" s="238"/>
      <c r="G562" s="239"/>
      <c r="H562" s="239"/>
      <c r="I562" s="239"/>
      <c r="J562" s="239"/>
      <c r="K562" s="132"/>
      <c r="L562" s="131"/>
      <c r="M562" s="157"/>
      <c r="N562" s="157"/>
      <c r="O562" s="157"/>
      <c r="P562" s="157"/>
      <c r="Q562" s="157"/>
      <c r="R562" s="157"/>
      <c r="S562" s="157"/>
      <c r="T562" s="157"/>
      <c r="U562" s="238"/>
      <c r="V562" s="239"/>
      <c r="W562" s="239"/>
      <c r="X562" s="239"/>
      <c r="Y562" s="239"/>
      <c r="Z562" s="157"/>
      <c r="AA562" s="157"/>
      <c r="AB562" s="157"/>
      <c r="AC562" s="157"/>
      <c r="AD562" s="157"/>
      <c r="AE562" s="157"/>
      <c r="AF562" s="157"/>
      <c r="AG562" s="157"/>
      <c r="AH562" s="157"/>
      <c r="AI562" s="157"/>
      <c r="AJ562" s="238"/>
      <c r="AK562" s="239"/>
      <c r="AL562" s="239"/>
      <c r="AM562" s="239"/>
      <c r="AN562" s="239"/>
      <c r="AO562" s="157"/>
      <c r="AP562" s="157"/>
      <c r="AQ562" s="157"/>
      <c r="AR562" s="157"/>
      <c r="AS562" s="157"/>
      <c r="AT562" s="157"/>
      <c r="AU562" s="157"/>
      <c r="AV562" s="157"/>
      <c r="AW562" s="157"/>
      <c r="AX562" s="157"/>
      <c r="AY562" s="238"/>
      <c r="AZ562" s="239"/>
      <c r="BA562" s="239"/>
      <c r="BB562" s="239"/>
      <c r="BC562" s="239"/>
      <c r="BD562" s="157"/>
      <c r="BE562" s="157"/>
      <c r="BF562" s="157"/>
      <c r="BG562" s="157"/>
      <c r="BH562" s="157"/>
      <c r="BI562" s="157"/>
      <c r="BJ562" s="157"/>
    </row>
    <row r="563">
      <c r="A563" s="157"/>
      <c r="B563" s="157"/>
      <c r="C563" s="157"/>
      <c r="D563" s="157"/>
      <c r="E563" s="157"/>
      <c r="F563" s="238"/>
      <c r="G563" s="239"/>
      <c r="H563" s="239"/>
      <c r="I563" s="239"/>
      <c r="J563" s="239"/>
      <c r="K563" s="132"/>
      <c r="L563" s="131"/>
      <c r="M563" s="157"/>
      <c r="N563" s="157"/>
      <c r="O563" s="157"/>
      <c r="P563" s="157"/>
      <c r="Q563" s="157"/>
      <c r="R563" s="157"/>
      <c r="S563" s="157"/>
      <c r="T563" s="157"/>
      <c r="U563" s="238"/>
      <c r="V563" s="239"/>
      <c r="W563" s="239"/>
      <c r="X563" s="239"/>
      <c r="Y563" s="239"/>
      <c r="Z563" s="157"/>
      <c r="AA563" s="157"/>
      <c r="AB563" s="157"/>
      <c r="AC563" s="157"/>
      <c r="AD563" s="157"/>
      <c r="AE563" s="157"/>
      <c r="AF563" s="157"/>
      <c r="AG563" s="157"/>
      <c r="AH563" s="157"/>
      <c r="AI563" s="157"/>
      <c r="AJ563" s="238"/>
      <c r="AK563" s="239"/>
      <c r="AL563" s="239"/>
      <c r="AM563" s="239"/>
      <c r="AN563" s="239"/>
      <c r="AO563" s="157"/>
      <c r="AP563" s="157"/>
      <c r="AQ563" s="157"/>
      <c r="AR563" s="157"/>
      <c r="AS563" s="157"/>
      <c r="AT563" s="157"/>
      <c r="AU563" s="157"/>
      <c r="AV563" s="157"/>
      <c r="AW563" s="157"/>
      <c r="AX563" s="157"/>
      <c r="AY563" s="238"/>
      <c r="AZ563" s="239"/>
      <c r="BA563" s="239"/>
      <c r="BB563" s="239"/>
      <c r="BC563" s="239"/>
      <c r="BD563" s="157"/>
      <c r="BE563" s="157"/>
      <c r="BF563" s="157"/>
      <c r="BG563" s="157"/>
      <c r="BH563" s="157"/>
      <c r="BI563" s="157"/>
      <c r="BJ563" s="157"/>
    </row>
    <row r="564">
      <c r="A564" s="157"/>
      <c r="B564" s="157"/>
      <c r="C564" s="157"/>
      <c r="D564" s="157"/>
      <c r="E564" s="157"/>
      <c r="F564" s="238"/>
      <c r="G564" s="239"/>
      <c r="H564" s="239"/>
      <c r="I564" s="239"/>
      <c r="J564" s="239"/>
      <c r="K564" s="132"/>
      <c r="L564" s="131"/>
      <c r="M564" s="157"/>
      <c r="N564" s="157"/>
      <c r="O564" s="157"/>
      <c r="P564" s="157"/>
      <c r="Q564" s="157"/>
      <c r="R564" s="157"/>
      <c r="S564" s="157"/>
      <c r="T564" s="157"/>
      <c r="U564" s="238"/>
      <c r="V564" s="239"/>
      <c r="W564" s="239"/>
      <c r="X564" s="239"/>
      <c r="Y564" s="239"/>
      <c r="Z564" s="157"/>
      <c r="AA564" s="157"/>
      <c r="AB564" s="157"/>
      <c r="AC564" s="157"/>
      <c r="AD564" s="157"/>
      <c r="AE564" s="157"/>
      <c r="AF564" s="157"/>
      <c r="AG564" s="157"/>
      <c r="AH564" s="157"/>
      <c r="AI564" s="157"/>
      <c r="AJ564" s="238"/>
      <c r="AK564" s="239"/>
      <c r="AL564" s="239"/>
      <c r="AM564" s="239"/>
      <c r="AN564" s="239"/>
      <c r="AO564" s="157"/>
      <c r="AP564" s="157"/>
      <c r="AQ564" s="157"/>
      <c r="AR564" s="157"/>
      <c r="AS564" s="157"/>
      <c r="AT564" s="157"/>
      <c r="AU564" s="157"/>
      <c r="AV564" s="157"/>
      <c r="AW564" s="157"/>
      <c r="AX564" s="157"/>
      <c r="AY564" s="238"/>
      <c r="AZ564" s="239"/>
      <c r="BA564" s="239"/>
      <c r="BB564" s="239"/>
      <c r="BC564" s="239"/>
      <c r="BD564" s="157"/>
      <c r="BE564" s="157"/>
      <c r="BF564" s="157"/>
      <c r="BG564" s="157"/>
      <c r="BH564" s="157"/>
      <c r="BI564" s="157"/>
      <c r="BJ564" s="157"/>
    </row>
    <row r="565">
      <c r="A565" s="157"/>
      <c r="B565" s="157"/>
      <c r="C565" s="157"/>
      <c r="D565" s="157"/>
      <c r="E565" s="157"/>
      <c r="F565" s="238"/>
      <c r="G565" s="239"/>
      <c r="H565" s="239"/>
      <c r="I565" s="239"/>
      <c r="J565" s="239"/>
      <c r="K565" s="132"/>
      <c r="L565" s="131"/>
      <c r="M565" s="157"/>
      <c r="N565" s="157"/>
      <c r="O565" s="157"/>
      <c r="P565" s="157"/>
      <c r="Q565" s="157"/>
      <c r="R565" s="157"/>
      <c r="S565" s="157"/>
      <c r="T565" s="157"/>
      <c r="U565" s="238"/>
      <c r="V565" s="239"/>
      <c r="W565" s="239"/>
      <c r="X565" s="239"/>
      <c r="Y565" s="239"/>
      <c r="Z565" s="157"/>
      <c r="AA565" s="157"/>
      <c r="AB565" s="157"/>
      <c r="AC565" s="157"/>
      <c r="AD565" s="157"/>
      <c r="AE565" s="157"/>
      <c r="AF565" s="157"/>
      <c r="AG565" s="157"/>
      <c r="AH565" s="157"/>
      <c r="AI565" s="157"/>
      <c r="AJ565" s="238"/>
      <c r="AK565" s="239"/>
      <c r="AL565" s="239"/>
      <c r="AM565" s="239"/>
      <c r="AN565" s="239"/>
      <c r="AO565" s="157"/>
      <c r="AP565" s="157"/>
      <c r="AQ565" s="157"/>
      <c r="AR565" s="157"/>
      <c r="AS565" s="157"/>
      <c r="AT565" s="157"/>
      <c r="AU565" s="157"/>
      <c r="AV565" s="157"/>
      <c r="AW565" s="157"/>
      <c r="AX565" s="157"/>
      <c r="AY565" s="238"/>
      <c r="AZ565" s="239"/>
      <c r="BA565" s="239"/>
      <c r="BB565" s="239"/>
      <c r="BC565" s="239"/>
      <c r="BD565" s="157"/>
      <c r="BE565" s="157"/>
      <c r="BF565" s="157"/>
      <c r="BG565" s="157"/>
      <c r="BH565" s="157"/>
      <c r="BI565" s="157"/>
      <c r="BJ565" s="157"/>
    </row>
    <row r="566">
      <c r="A566" s="157"/>
      <c r="B566" s="157"/>
      <c r="C566" s="157"/>
      <c r="D566" s="157"/>
      <c r="E566" s="157"/>
      <c r="F566" s="238"/>
      <c r="G566" s="239"/>
      <c r="H566" s="239"/>
      <c r="I566" s="239"/>
      <c r="J566" s="239"/>
      <c r="K566" s="132"/>
      <c r="L566" s="131"/>
      <c r="M566" s="157"/>
      <c r="N566" s="157"/>
      <c r="O566" s="157"/>
      <c r="P566" s="157"/>
      <c r="Q566" s="157"/>
      <c r="R566" s="157"/>
      <c r="S566" s="157"/>
      <c r="T566" s="157"/>
      <c r="U566" s="238"/>
      <c r="V566" s="239"/>
      <c r="W566" s="239"/>
      <c r="X566" s="239"/>
      <c r="Y566" s="239"/>
      <c r="Z566" s="157"/>
      <c r="AA566" s="157"/>
      <c r="AB566" s="157"/>
      <c r="AC566" s="157"/>
      <c r="AD566" s="157"/>
      <c r="AE566" s="157"/>
      <c r="AF566" s="157"/>
      <c r="AG566" s="157"/>
      <c r="AH566" s="157"/>
      <c r="AI566" s="157"/>
      <c r="AJ566" s="238"/>
      <c r="AK566" s="239"/>
      <c r="AL566" s="239"/>
      <c r="AM566" s="239"/>
      <c r="AN566" s="239"/>
      <c r="AO566" s="157"/>
      <c r="AP566" s="157"/>
      <c r="AQ566" s="157"/>
      <c r="AR566" s="157"/>
      <c r="AS566" s="157"/>
      <c r="AT566" s="157"/>
      <c r="AU566" s="157"/>
      <c r="AV566" s="157"/>
      <c r="AW566" s="157"/>
      <c r="AX566" s="157"/>
      <c r="AY566" s="238"/>
      <c r="AZ566" s="239"/>
      <c r="BA566" s="239"/>
      <c r="BB566" s="239"/>
      <c r="BC566" s="239"/>
      <c r="BD566" s="157"/>
      <c r="BE566" s="157"/>
      <c r="BF566" s="157"/>
      <c r="BG566" s="157"/>
      <c r="BH566" s="157"/>
      <c r="BI566" s="157"/>
      <c r="BJ566" s="157"/>
    </row>
    <row r="567">
      <c r="A567" s="157"/>
      <c r="B567" s="157"/>
      <c r="C567" s="157"/>
      <c r="D567" s="157"/>
      <c r="E567" s="157"/>
      <c r="F567" s="238"/>
      <c r="G567" s="239"/>
      <c r="H567" s="239"/>
      <c r="I567" s="239"/>
      <c r="J567" s="239"/>
      <c r="K567" s="132"/>
      <c r="L567" s="131"/>
      <c r="M567" s="157"/>
      <c r="N567" s="157"/>
      <c r="O567" s="157"/>
      <c r="P567" s="157"/>
      <c r="Q567" s="157"/>
      <c r="R567" s="157"/>
      <c r="S567" s="157"/>
      <c r="T567" s="157"/>
      <c r="U567" s="238"/>
      <c r="V567" s="239"/>
      <c r="W567" s="239"/>
      <c r="X567" s="239"/>
      <c r="Y567" s="239"/>
      <c r="Z567" s="157"/>
      <c r="AA567" s="157"/>
      <c r="AB567" s="157"/>
      <c r="AC567" s="157"/>
      <c r="AD567" s="157"/>
      <c r="AE567" s="157"/>
      <c r="AF567" s="157"/>
      <c r="AG567" s="157"/>
      <c r="AH567" s="157"/>
      <c r="AI567" s="157"/>
      <c r="AJ567" s="238"/>
      <c r="AK567" s="239"/>
      <c r="AL567" s="239"/>
      <c r="AM567" s="239"/>
      <c r="AN567" s="239"/>
      <c r="AO567" s="157"/>
      <c r="AP567" s="157"/>
      <c r="AQ567" s="157"/>
      <c r="AR567" s="157"/>
      <c r="AS567" s="157"/>
      <c r="AT567" s="157"/>
      <c r="AU567" s="157"/>
      <c r="AV567" s="157"/>
      <c r="AW567" s="157"/>
      <c r="AX567" s="157"/>
      <c r="AY567" s="238"/>
      <c r="AZ567" s="239"/>
      <c r="BA567" s="239"/>
      <c r="BB567" s="239"/>
      <c r="BC567" s="239"/>
      <c r="BD567" s="157"/>
      <c r="BE567" s="157"/>
      <c r="BF567" s="157"/>
      <c r="BG567" s="157"/>
      <c r="BH567" s="157"/>
      <c r="BI567" s="157"/>
      <c r="BJ567" s="157"/>
    </row>
    <row r="568">
      <c r="A568" s="157"/>
      <c r="B568" s="157"/>
      <c r="C568" s="157"/>
      <c r="D568" s="157"/>
      <c r="E568" s="157"/>
      <c r="F568" s="238"/>
      <c r="G568" s="239"/>
      <c r="H568" s="239"/>
      <c r="I568" s="239"/>
      <c r="J568" s="239"/>
      <c r="K568" s="132"/>
      <c r="L568" s="131"/>
      <c r="M568" s="157"/>
      <c r="N568" s="157"/>
      <c r="O568" s="157"/>
      <c r="P568" s="157"/>
      <c r="Q568" s="157"/>
      <c r="R568" s="157"/>
      <c r="S568" s="157"/>
      <c r="T568" s="157"/>
      <c r="U568" s="238"/>
      <c r="V568" s="239"/>
      <c r="W568" s="239"/>
      <c r="X568" s="239"/>
      <c r="Y568" s="239"/>
      <c r="Z568" s="157"/>
      <c r="AA568" s="157"/>
      <c r="AB568" s="157"/>
      <c r="AC568" s="157"/>
      <c r="AD568" s="157"/>
      <c r="AE568" s="157"/>
      <c r="AF568" s="157"/>
      <c r="AG568" s="157"/>
      <c r="AH568" s="157"/>
      <c r="AI568" s="157"/>
      <c r="AJ568" s="238"/>
      <c r="AK568" s="239"/>
      <c r="AL568" s="239"/>
      <c r="AM568" s="239"/>
      <c r="AN568" s="239"/>
      <c r="AO568" s="157"/>
      <c r="AP568" s="157"/>
      <c r="AQ568" s="157"/>
      <c r="AR568" s="157"/>
      <c r="AS568" s="157"/>
      <c r="AT568" s="157"/>
      <c r="AU568" s="157"/>
      <c r="AV568" s="157"/>
      <c r="AW568" s="157"/>
      <c r="AX568" s="157"/>
      <c r="AY568" s="238"/>
      <c r="AZ568" s="239"/>
      <c r="BA568" s="239"/>
      <c r="BB568" s="239"/>
      <c r="BC568" s="239"/>
      <c r="BD568" s="157"/>
      <c r="BE568" s="157"/>
      <c r="BF568" s="157"/>
      <c r="BG568" s="157"/>
      <c r="BH568" s="157"/>
      <c r="BI568" s="157"/>
      <c r="BJ568" s="157"/>
    </row>
    <row r="569">
      <c r="A569" s="157"/>
      <c r="B569" s="157"/>
      <c r="C569" s="157"/>
      <c r="D569" s="157"/>
      <c r="E569" s="157"/>
      <c r="F569" s="238"/>
      <c r="G569" s="239"/>
      <c r="H569" s="239"/>
      <c r="I569" s="239"/>
      <c r="J569" s="239"/>
      <c r="K569" s="132"/>
      <c r="L569" s="131"/>
      <c r="M569" s="157"/>
      <c r="N569" s="157"/>
      <c r="O569" s="157"/>
      <c r="P569" s="157"/>
      <c r="Q569" s="157"/>
      <c r="R569" s="157"/>
      <c r="S569" s="157"/>
      <c r="T569" s="157"/>
      <c r="U569" s="238"/>
      <c r="V569" s="239"/>
      <c r="W569" s="239"/>
      <c r="X569" s="239"/>
      <c r="Y569" s="239"/>
      <c r="Z569" s="157"/>
      <c r="AA569" s="157"/>
      <c r="AB569" s="157"/>
      <c r="AC569" s="157"/>
      <c r="AD569" s="157"/>
      <c r="AE569" s="157"/>
      <c r="AF569" s="157"/>
      <c r="AG569" s="157"/>
      <c r="AH569" s="157"/>
      <c r="AI569" s="157"/>
      <c r="AJ569" s="238"/>
      <c r="AK569" s="239"/>
      <c r="AL569" s="239"/>
      <c r="AM569" s="239"/>
      <c r="AN569" s="239"/>
      <c r="AO569" s="157"/>
      <c r="AP569" s="157"/>
      <c r="AQ569" s="157"/>
      <c r="AR569" s="157"/>
      <c r="AS569" s="157"/>
      <c r="AT569" s="157"/>
      <c r="AU569" s="157"/>
      <c r="AV569" s="157"/>
      <c r="AW569" s="157"/>
      <c r="AX569" s="157"/>
      <c r="AY569" s="238"/>
      <c r="AZ569" s="239"/>
      <c r="BA569" s="239"/>
      <c r="BB569" s="239"/>
      <c r="BC569" s="239"/>
      <c r="BD569" s="157"/>
      <c r="BE569" s="157"/>
      <c r="BF569" s="157"/>
      <c r="BG569" s="157"/>
      <c r="BH569" s="157"/>
      <c r="BI569" s="157"/>
      <c r="BJ569" s="157"/>
    </row>
    <row r="570">
      <c r="A570" s="157"/>
      <c r="B570" s="157"/>
      <c r="C570" s="157"/>
      <c r="D570" s="157"/>
      <c r="E570" s="157"/>
      <c r="F570" s="238"/>
      <c r="G570" s="239"/>
      <c r="H570" s="239"/>
      <c r="I570" s="239"/>
      <c r="J570" s="239"/>
      <c r="K570" s="132"/>
      <c r="L570" s="131"/>
      <c r="M570" s="157"/>
      <c r="N570" s="157"/>
      <c r="O570" s="157"/>
      <c r="P570" s="157"/>
      <c r="Q570" s="157"/>
      <c r="R570" s="157"/>
      <c r="S570" s="157"/>
      <c r="T570" s="157"/>
      <c r="U570" s="238"/>
      <c r="V570" s="239"/>
      <c r="W570" s="239"/>
      <c r="X570" s="239"/>
      <c r="Y570" s="239"/>
      <c r="Z570" s="157"/>
      <c r="AA570" s="157"/>
      <c r="AB570" s="157"/>
      <c r="AC570" s="157"/>
      <c r="AD570" s="157"/>
      <c r="AE570" s="157"/>
      <c r="AF570" s="157"/>
      <c r="AG570" s="157"/>
      <c r="AH570" s="157"/>
      <c r="AI570" s="157"/>
      <c r="AJ570" s="238"/>
      <c r="AK570" s="239"/>
      <c r="AL570" s="239"/>
      <c r="AM570" s="239"/>
      <c r="AN570" s="239"/>
      <c r="AO570" s="157"/>
      <c r="AP570" s="157"/>
      <c r="AQ570" s="157"/>
      <c r="AR570" s="157"/>
      <c r="AS570" s="157"/>
      <c r="AT570" s="157"/>
      <c r="AU570" s="157"/>
      <c r="AV570" s="157"/>
      <c r="AW570" s="157"/>
      <c r="AX570" s="157"/>
      <c r="AY570" s="238"/>
      <c r="AZ570" s="239"/>
      <c r="BA570" s="239"/>
      <c r="BB570" s="239"/>
      <c r="BC570" s="239"/>
      <c r="BD570" s="157"/>
      <c r="BE570" s="157"/>
      <c r="BF570" s="157"/>
      <c r="BG570" s="157"/>
      <c r="BH570" s="157"/>
      <c r="BI570" s="157"/>
      <c r="BJ570" s="157"/>
    </row>
    <row r="571">
      <c r="A571" s="157"/>
      <c r="B571" s="157"/>
      <c r="C571" s="157"/>
      <c r="D571" s="157"/>
      <c r="E571" s="157"/>
      <c r="F571" s="238"/>
      <c r="G571" s="239"/>
      <c r="H571" s="239"/>
      <c r="I571" s="239"/>
      <c r="J571" s="239"/>
      <c r="K571" s="132"/>
      <c r="L571" s="131"/>
      <c r="M571" s="157"/>
      <c r="N571" s="157"/>
      <c r="O571" s="157"/>
      <c r="P571" s="157"/>
      <c r="Q571" s="157"/>
      <c r="R571" s="157"/>
      <c r="S571" s="157"/>
      <c r="T571" s="157"/>
      <c r="U571" s="238"/>
      <c r="V571" s="239"/>
      <c r="W571" s="239"/>
      <c r="X571" s="239"/>
      <c r="Y571" s="239"/>
      <c r="Z571" s="157"/>
      <c r="AA571" s="157"/>
      <c r="AB571" s="157"/>
      <c r="AC571" s="157"/>
      <c r="AD571" s="157"/>
      <c r="AE571" s="157"/>
      <c r="AF571" s="157"/>
      <c r="AG571" s="157"/>
      <c r="AH571" s="157"/>
      <c r="AI571" s="157"/>
      <c r="AJ571" s="238"/>
      <c r="AK571" s="239"/>
      <c r="AL571" s="239"/>
      <c r="AM571" s="239"/>
      <c r="AN571" s="239"/>
      <c r="AO571" s="157"/>
      <c r="AP571" s="157"/>
      <c r="AQ571" s="157"/>
      <c r="AR571" s="157"/>
      <c r="AS571" s="157"/>
      <c r="AT571" s="157"/>
      <c r="AU571" s="157"/>
      <c r="AV571" s="157"/>
      <c r="AW571" s="157"/>
      <c r="AX571" s="157"/>
      <c r="AY571" s="238"/>
      <c r="AZ571" s="239"/>
      <c r="BA571" s="239"/>
      <c r="BB571" s="239"/>
      <c r="BC571" s="239"/>
      <c r="BD571" s="157"/>
      <c r="BE571" s="157"/>
      <c r="BF571" s="157"/>
      <c r="BG571" s="157"/>
      <c r="BH571" s="157"/>
      <c r="BI571" s="157"/>
      <c r="BJ571" s="157"/>
    </row>
    <row r="572">
      <c r="A572" s="157"/>
      <c r="B572" s="157"/>
      <c r="C572" s="157"/>
      <c r="D572" s="157"/>
      <c r="E572" s="157"/>
      <c r="F572" s="238"/>
      <c r="G572" s="239"/>
      <c r="H572" s="239"/>
      <c r="I572" s="239"/>
      <c r="J572" s="239"/>
      <c r="K572" s="132"/>
      <c r="L572" s="131"/>
      <c r="M572" s="157"/>
      <c r="N572" s="157"/>
      <c r="O572" s="157"/>
      <c r="P572" s="157"/>
      <c r="Q572" s="157"/>
      <c r="R572" s="157"/>
      <c r="S572" s="157"/>
      <c r="T572" s="157"/>
      <c r="U572" s="238"/>
      <c r="V572" s="239"/>
      <c r="W572" s="239"/>
      <c r="X572" s="239"/>
      <c r="Y572" s="239"/>
      <c r="Z572" s="157"/>
      <c r="AA572" s="157"/>
      <c r="AB572" s="157"/>
      <c r="AC572" s="157"/>
      <c r="AD572" s="157"/>
      <c r="AE572" s="157"/>
      <c r="AF572" s="157"/>
      <c r="AG572" s="157"/>
      <c r="AH572" s="157"/>
      <c r="AI572" s="157"/>
      <c r="AJ572" s="238"/>
      <c r="AK572" s="239"/>
      <c r="AL572" s="239"/>
      <c r="AM572" s="239"/>
      <c r="AN572" s="239"/>
      <c r="AO572" s="157"/>
      <c r="AP572" s="157"/>
      <c r="AQ572" s="157"/>
      <c r="AR572" s="157"/>
      <c r="AS572" s="157"/>
      <c r="AT572" s="157"/>
      <c r="AU572" s="157"/>
      <c r="AV572" s="157"/>
      <c r="AW572" s="157"/>
      <c r="AX572" s="157"/>
      <c r="AY572" s="238"/>
      <c r="AZ572" s="239"/>
      <c r="BA572" s="239"/>
      <c r="BB572" s="239"/>
      <c r="BC572" s="239"/>
      <c r="BD572" s="157"/>
      <c r="BE572" s="157"/>
      <c r="BF572" s="157"/>
      <c r="BG572" s="157"/>
      <c r="BH572" s="157"/>
      <c r="BI572" s="157"/>
      <c r="BJ572" s="157"/>
    </row>
    <row r="573">
      <c r="A573" s="157"/>
      <c r="B573" s="157"/>
      <c r="C573" s="157"/>
      <c r="D573" s="157"/>
      <c r="E573" s="157"/>
      <c r="F573" s="238"/>
      <c r="G573" s="239"/>
      <c r="H573" s="239"/>
      <c r="I573" s="239"/>
      <c r="J573" s="239"/>
      <c r="K573" s="132"/>
      <c r="L573" s="131"/>
      <c r="M573" s="157"/>
      <c r="N573" s="157"/>
      <c r="O573" s="157"/>
      <c r="P573" s="157"/>
      <c r="Q573" s="157"/>
      <c r="R573" s="157"/>
      <c r="S573" s="157"/>
      <c r="T573" s="157"/>
      <c r="U573" s="238"/>
      <c r="V573" s="239"/>
      <c r="W573" s="239"/>
      <c r="X573" s="239"/>
      <c r="Y573" s="239"/>
      <c r="Z573" s="157"/>
      <c r="AA573" s="157"/>
      <c r="AB573" s="157"/>
      <c r="AC573" s="157"/>
      <c r="AD573" s="157"/>
      <c r="AE573" s="157"/>
      <c r="AF573" s="157"/>
      <c r="AG573" s="157"/>
      <c r="AH573" s="157"/>
      <c r="AI573" s="157"/>
      <c r="AJ573" s="238"/>
      <c r="AK573" s="239"/>
      <c r="AL573" s="239"/>
      <c r="AM573" s="239"/>
      <c r="AN573" s="239"/>
      <c r="AO573" s="157"/>
      <c r="AP573" s="157"/>
      <c r="AQ573" s="157"/>
      <c r="AR573" s="157"/>
      <c r="AS573" s="157"/>
      <c r="AT573" s="157"/>
      <c r="AU573" s="157"/>
      <c r="AV573" s="157"/>
      <c r="AW573" s="157"/>
      <c r="AX573" s="157"/>
      <c r="AY573" s="238"/>
      <c r="AZ573" s="239"/>
      <c r="BA573" s="239"/>
      <c r="BB573" s="239"/>
      <c r="BC573" s="239"/>
      <c r="BD573" s="157"/>
      <c r="BE573" s="157"/>
      <c r="BF573" s="157"/>
      <c r="BG573" s="157"/>
      <c r="BH573" s="157"/>
      <c r="BI573" s="157"/>
      <c r="BJ573" s="157"/>
    </row>
    <row r="574">
      <c r="A574" s="157"/>
      <c r="B574" s="157"/>
      <c r="C574" s="157"/>
      <c r="D574" s="157"/>
      <c r="E574" s="157"/>
      <c r="F574" s="238"/>
      <c r="G574" s="239"/>
      <c r="H574" s="239"/>
      <c r="I574" s="239"/>
      <c r="J574" s="239"/>
      <c r="K574" s="132"/>
      <c r="L574" s="131"/>
      <c r="M574" s="157"/>
      <c r="N574" s="157"/>
      <c r="O574" s="157"/>
      <c r="P574" s="157"/>
      <c r="Q574" s="157"/>
      <c r="R574" s="157"/>
      <c r="S574" s="157"/>
      <c r="T574" s="157"/>
      <c r="U574" s="238"/>
      <c r="V574" s="239"/>
      <c r="W574" s="239"/>
      <c r="X574" s="239"/>
      <c r="Y574" s="239"/>
      <c r="Z574" s="157"/>
      <c r="AA574" s="157"/>
      <c r="AB574" s="157"/>
      <c r="AC574" s="157"/>
      <c r="AD574" s="157"/>
      <c r="AE574" s="157"/>
      <c r="AF574" s="157"/>
      <c r="AG574" s="157"/>
      <c r="AH574" s="157"/>
      <c r="AI574" s="157"/>
      <c r="AJ574" s="238"/>
      <c r="AK574" s="239"/>
      <c r="AL574" s="239"/>
      <c r="AM574" s="239"/>
      <c r="AN574" s="239"/>
      <c r="AO574" s="157"/>
      <c r="AP574" s="157"/>
      <c r="AQ574" s="157"/>
      <c r="AR574" s="157"/>
      <c r="AS574" s="157"/>
      <c r="AT574" s="157"/>
      <c r="AU574" s="157"/>
      <c r="AV574" s="157"/>
      <c r="AW574" s="157"/>
      <c r="AX574" s="157"/>
      <c r="AY574" s="238"/>
      <c r="AZ574" s="239"/>
      <c r="BA574" s="239"/>
      <c r="BB574" s="239"/>
      <c r="BC574" s="239"/>
      <c r="BD574" s="157"/>
      <c r="BE574" s="157"/>
      <c r="BF574" s="157"/>
      <c r="BG574" s="157"/>
      <c r="BH574" s="157"/>
      <c r="BI574" s="157"/>
      <c r="BJ574" s="157"/>
    </row>
    <row r="575">
      <c r="A575" s="157"/>
      <c r="B575" s="157"/>
      <c r="C575" s="157"/>
      <c r="D575" s="157"/>
      <c r="E575" s="157"/>
      <c r="F575" s="238"/>
      <c r="G575" s="239"/>
      <c r="H575" s="239"/>
      <c r="I575" s="239"/>
      <c r="J575" s="239"/>
      <c r="K575" s="132"/>
      <c r="L575" s="131"/>
      <c r="M575" s="157"/>
      <c r="N575" s="157"/>
      <c r="O575" s="157"/>
      <c r="P575" s="157"/>
      <c r="Q575" s="157"/>
      <c r="R575" s="157"/>
      <c r="S575" s="157"/>
      <c r="T575" s="157"/>
      <c r="U575" s="238"/>
      <c r="V575" s="239"/>
      <c r="W575" s="239"/>
      <c r="X575" s="239"/>
      <c r="Y575" s="239"/>
      <c r="Z575" s="157"/>
      <c r="AA575" s="157"/>
      <c r="AB575" s="157"/>
      <c r="AC575" s="157"/>
      <c r="AD575" s="157"/>
      <c r="AE575" s="157"/>
      <c r="AF575" s="157"/>
      <c r="AG575" s="157"/>
      <c r="AH575" s="157"/>
      <c r="AI575" s="157"/>
      <c r="AJ575" s="238"/>
      <c r="AK575" s="239"/>
      <c r="AL575" s="239"/>
      <c r="AM575" s="239"/>
      <c r="AN575" s="239"/>
      <c r="AO575" s="157"/>
      <c r="AP575" s="157"/>
      <c r="AQ575" s="157"/>
      <c r="AR575" s="157"/>
      <c r="AS575" s="157"/>
      <c r="AT575" s="157"/>
      <c r="AU575" s="157"/>
      <c r="AV575" s="157"/>
      <c r="AW575" s="157"/>
      <c r="AX575" s="157"/>
      <c r="AY575" s="238"/>
      <c r="AZ575" s="239"/>
      <c r="BA575" s="239"/>
      <c r="BB575" s="239"/>
      <c r="BC575" s="239"/>
      <c r="BD575" s="157"/>
      <c r="BE575" s="157"/>
      <c r="BF575" s="157"/>
      <c r="BG575" s="157"/>
      <c r="BH575" s="157"/>
      <c r="BI575" s="157"/>
      <c r="BJ575" s="157"/>
    </row>
    <row r="576">
      <c r="A576" s="157"/>
      <c r="B576" s="157"/>
      <c r="C576" s="157"/>
      <c r="D576" s="157"/>
      <c r="E576" s="157"/>
      <c r="F576" s="238"/>
      <c r="G576" s="239"/>
      <c r="H576" s="239"/>
      <c r="I576" s="239"/>
      <c r="J576" s="239"/>
      <c r="K576" s="132"/>
      <c r="L576" s="131"/>
      <c r="M576" s="157"/>
      <c r="N576" s="157"/>
      <c r="O576" s="157"/>
      <c r="P576" s="157"/>
      <c r="Q576" s="157"/>
      <c r="R576" s="157"/>
      <c r="S576" s="157"/>
      <c r="T576" s="157"/>
      <c r="U576" s="238"/>
      <c r="V576" s="239"/>
      <c r="W576" s="239"/>
      <c r="X576" s="239"/>
      <c r="Y576" s="239"/>
      <c r="Z576" s="157"/>
      <c r="AA576" s="157"/>
      <c r="AB576" s="157"/>
      <c r="AC576" s="157"/>
      <c r="AD576" s="157"/>
      <c r="AE576" s="157"/>
      <c r="AF576" s="157"/>
      <c r="AG576" s="157"/>
      <c r="AH576" s="157"/>
      <c r="AI576" s="157"/>
      <c r="AJ576" s="238"/>
      <c r="AK576" s="239"/>
      <c r="AL576" s="239"/>
      <c r="AM576" s="239"/>
      <c r="AN576" s="239"/>
      <c r="AO576" s="157"/>
      <c r="AP576" s="157"/>
      <c r="AQ576" s="157"/>
      <c r="AR576" s="157"/>
      <c r="AS576" s="157"/>
      <c r="AT576" s="157"/>
      <c r="AU576" s="157"/>
      <c r="AV576" s="157"/>
      <c r="AW576" s="157"/>
      <c r="AX576" s="157"/>
      <c r="AY576" s="238"/>
      <c r="AZ576" s="239"/>
      <c r="BA576" s="239"/>
      <c r="BB576" s="239"/>
      <c r="BC576" s="239"/>
      <c r="BD576" s="157"/>
      <c r="BE576" s="157"/>
      <c r="BF576" s="157"/>
      <c r="BG576" s="157"/>
      <c r="BH576" s="157"/>
      <c r="BI576" s="157"/>
      <c r="BJ576" s="157"/>
    </row>
    <row r="577">
      <c r="A577" s="157"/>
      <c r="B577" s="157"/>
      <c r="C577" s="157"/>
      <c r="D577" s="157"/>
      <c r="E577" s="157"/>
      <c r="F577" s="238"/>
      <c r="G577" s="239"/>
      <c r="H577" s="239"/>
      <c r="I577" s="239"/>
      <c r="J577" s="239"/>
      <c r="K577" s="132"/>
      <c r="L577" s="131"/>
      <c r="M577" s="157"/>
      <c r="N577" s="157"/>
      <c r="O577" s="157"/>
      <c r="P577" s="157"/>
      <c r="Q577" s="157"/>
      <c r="R577" s="157"/>
      <c r="S577" s="157"/>
      <c r="T577" s="157"/>
      <c r="U577" s="238"/>
      <c r="V577" s="239"/>
      <c r="W577" s="239"/>
      <c r="X577" s="239"/>
      <c r="Y577" s="239"/>
      <c r="Z577" s="157"/>
      <c r="AA577" s="157"/>
      <c r="AB577" s="157"/>
      <c r="AC577" s="157"/>
      <c r="AD577" s="157"/>
      <c r="AE577" s="157"/>
      <c r="AF577" s="157"/>
      <c r="AG577" s="157"/>
      <c r="AH577" s="157"/>
      <c r="AI577" s="157"/>
      <c r="AJ577" s="238"/>
      <c r="AK577" s="239"/>
      <c r="AL577" s="239"/>
      <c r="AM577" s="239"/>
      <c r="AN577" s="239"/>
      <c r="AO577" s="157"/>
      <c r="AP577" s="157"/>
      <c r="AQ577" s="157"/>
      <c r="AR577" s="157"/>
      <c r="AS577" s="157"/>
      <c r="AT577" s="157"/>
      <c r="AU577" s="157"/>
      <c r="AV577" s="157"/>
      <c r="AW577" s="157"/>
      <c r="AX577" s="157"/>
      <c r="AY577" s="238"/>
      <c r="AZ577" s="239"/>
      <c r="BA577" s="239"/>
      <c r="BB577" s="239"/>
      <c r="BC577" s="239"/>
      <c r="BD577" s="157"/>
      <c r="BE577" s="157"/>
      <c r="BF577" s="157"/>
      <c r="BG577" s="157"/>
      <c r="BH577" s="157"/>
      <c r="BI577" s="157"/>
      <c r="BJ577" s="157"/>
    </row>
    <row r="578">
      <c r="A578" s="157"/>
      <c r="B578" s="157"/>
      <c r="C578" s="157"/>
      <c r="D578" s="157"/>
      <c r="E578" s="157"/>
      <c r="F578" s="238"/>
      <c r="G578" s="239"/>
      <c r="H578" s="239"/>
      <c r="I578" s="239"/>
      <c r="J578" s="239"/>
      <c r="K578" s="132"/>
      <c r="L578" s="131"/>
      <c r="M578" s="157"/>
      <c r="N578" s="157"/>
      <c r="O578" s="157"/>
      <c r="P578" s="157"/>
      <c r="Q578" s="157"/>
      <c r="R578" s="157"/>
      <c r="S578" s="157"/>
      <c r="T578" s="157"/>
      <c r="U578" s="238"/>
      <c r="V578" s="239"/>
      <c r="W578" s="239"/>
      <c r="X578" s="239"/>
      <c r="Y578" s="239"/>
      <c r="Z578" s="157"/>
      <c r="AA578" s="157"/>
      <c r="AB578" s="157"/>
      <c r="AC578" s="157"/>
      <c r="AD578" s="157"/>
      <c r="AE578" s="157"/>
      <c r="AF578" s="157"/>
      <c r="AG578" s="157"/>
      <c r="AH578" s="157"/>
      <c r="AI578" s="157"/>
      <c r="AJ578" s="238"/>
      <c r="AK578" s="239"/>
      <c r="AL578" s="239"/>
      <c r="AM578" s="239"/>
      <c r="AN578" s="239"/>
      <c r="AO578" s="157"/>
      <c r="AP578" s="157"/>
      <c r="AQ578" s="157"/>
      <c r="AR578" s="157"/>
      <c r="AS578" s="157"/>
      <c r="AT578" s="157"/>
      <c r="AU578" s="157"/>
      <c r="AV578" s="157"/>
      <c r="AW578" s="157"/>
      <c r="AX578" s="157"/>
      <c r="AY578" s="238"/>
      <c r="AZ578" s="239"/>
      <c r="BA578" s="239"/>
      <c r="BB578" s="239"/>
      <c r="BC578" s="239"/>
      <c r="BD578" s="157"/>
      <c r="BE578" s="157"/>
      <c r="BF578" s="157"/>
      <c r="BG578" s="157"/>
      <c r="BH578" s="157"/>
      <c r="BI578" s="157"/>
      <c r="BJ578" s="157"/>
    </row>
    <row r="579">
      <c r="A579" s="157"/>
      <c r="B579" s="157"/>
      <c r="C579" s="157"/>
      <c r="D579" s="157"/>
      <c r="E579" s="157"/>
      <c r="F579" s="238"/>
      <c r="G579" s="239"/>
      <c r="H579" s="239"/>
      <c r="I579" s="239"/>
      <c r="J579" s="239"/>
      <c r="K579" s="132"/>
      <c r="L579" s="131"/>
      <c r="M579" s="157"/>
      <c r="N579" s="157"/>
      <c r="O579" s="157"/>
      <c r="P579" s="157"/>
      <c r="Q579" s="157"/>
      <c r="R579" s="157"/>
      <c r="S579" s="157"/>
      <c r="T579" s="157"/>
      <c r="U579" s="238"/>
      <c r="V579" s="239"/>
      <c r="W579" s="239"/>
      <c r="X579" s="239"/>
      <c r="Y579" s="239"/>
      <c r="Z579" s="157"/>
      <c r="AA579" s="157"/>
      <c r="AB579" s="157"/>
      <c r="AC579" s="157"/>
      <c r="AD579" s="157"/>
      <c r="AE579" s="157"/>
      <c r="AF579" s="157"/>
      <c r="AG579" s="157"/>
      <c r="AH579" s="157"/>
      <c r="AI579" s="157"/>
      <c r="AJ579" s="238"/>
      <c r="AK579" s="239"/>
      <c r="AL579" s="239"/>
      <c r="AM579" s="239"/>
      <c r="AN579" s="239"/>
      <c r="AO579" s="157"/>
      <c r="AP579" s="157"/>
      <c r="AQ579" s="157"/>
      <c r="AR579" s="157"/>
      <c r="AS579" s="157"/>
      <c r="AT579" s="157"/>
      <c r="AU579" s="157"/>
      <c r="AV579" s="157"/>
      <c r="AW579" s="157"/>
      <c r="AX579" s="157"/>
      <c r="AY579" s="238"/>
      <c r="AZ579" s="239"/>
      <c r="BA579" s="239"/>
      <c r="BB579" s="239"/>
      <c r="BC579" s="239"/>
      <c r="BD579" s="157"/>
      <c r="BE579" s="157"/>
      <c r="BF579" s="157"/>
      <c r="BG579" s="157"/>
      <c r="BH579" s="157"/>
      <c r="BI579" s="157"/>
      <c r="BJ579" s="157"/>
    </row>
    <row r="580">
      <c r="A580" s="157"/>
      <c r="B580" s="157"/>
      <c r="C580" s="157"/>
      <c r="D580" s="157"/>
      <c r="E580" s="157"/>
      <c r="F580" s="238"/>
      <c r="G580" s="239"/>
      <c r="H580" s="239"/>
      <c r="I580" s="239"/>
      <c r="J580" s="239"/>
      <c r="K580" s="132"/>
      <c r="L580" s="131"/>
      <c r="M580" s="157"/>
      <c r="N580" s="157"/>
      <c r="O580" s="157"/>
      <c r="P580" s="157"/>
      <c r="Q580" s="157"/>
      <c r="R580" s="157"/>
      <c r="S580" s="157"/>
      <c r="T580" s="157"/>
      <c r="U580" s="238"/>
      <c r="V580" s="239"/>
      <c r="W580" s="239"/>
      <c r="X580" s="239"/>
      <c r="Y580" s="239"/>
      <c r="Z580" s="157"/>
      <c r="AA580" s="157"/>
      <c r="AB580" s="157"/>
      <c r="AC580" s="157"/>
      <c r="AD580" s="157"/>
      <c r="AE580" s="157"/>
      <c r="AF580" s="157"/>
      <c r="AG580" s="157"/>
      <c r="AH580" s="157"/>
      <c r="AI580" s="157"/>
      <c r="AJ580" s="238"/>
      <c r="AK580" s="239"/>
      <c r="AL580" s="239"/>
      <c r="AM580" s="239"/>
      <c r="AN580" s="239"/>
      <c r="AO580" s="157"/>
      <c r="AP580" s="157"/>
      <c r="AQ580" s="157"/>
      <c r="AR580" s="157"/>
      <c r="AS580" s="157"/>
      <c r="AT580" s="157"/>
      <c r="AU580" s="157"/>
      <c r="AV580" s="157"/>
      <c r="AW580" s="157"/>
      <c r="AX580" s="157"/>
      <c r="AY580" s="238"/>
      <c r="AZ580" s="239"/>
      <c r="BA580" s="239"/>
      <c r="BB580" s="239"/>
      <c r="BC580" s="239"/>
      <c r="BD580" s="157"/>
      <c r="BE580" s="157"/>
      <c r="BF580" s="157"/>
      <c r="BG580" s="157"/>
      <c r="BH580" s="157"/>
      <c r="BI580" s="157"/>
      <c r="BJ580" s="157"/>
    </row>
    <row r="581">
      <c r="A581" s="157"/>
      <c r="B581" s="157"/>
      <c r="C581" s="157"/>
      <c r="D581" s="157"/>
      <c r="E581" s="157"/>
      <c r="F581" s="238"/>
      <c r="G581" s="239"/>
      <c r="H581" s="239"/>
      <c r="I581" s="239"/>
      <c r="J581" s="239"/>
      <c r="K581" s="132"/>
      <c r="L581" s="131"/>
      <c r="M581" s="157"/>
      <c r="N581" s="157"/>
      <c r="O581" s="157"/>
      <c r="P581" s="157"/>
      <c r="Q581" s="157"/>
      <c r="R581" s="157"/>
      <c r="S581" s="157"/>
      <c r="T581" s="157"/>
      <c r="U581" s="238"/>
      <c r="V581" s="239"/>
      <c r="W581" s="239"/>
      <c r="X581" s="239"/>
      <c r="Y581" s="239"/>
      <c r="Z581" s="157"/>
      <c r="AA581" s="157"/>
      <c r="AB581" s="157"/>
      <c r="AC581" s="157"/>
      <c r="AD581" s="157"/>
      <c r="AE581" s="157"/>
      <c r="AF581" s="157"/>
      <c r="AG581" s="157"/>
      <c r="AH581" s="157"/>
      <c r="AI581" s="157"/>
      <c r="AJ581" s="238"/>
      <c r="AK581" s="239"/>
      <c r="AL581" s="239"/>
      <c r="AM581" s="239"/>
      <c r="AN581" s="239"/>
      <c r="AO581" s="157"/>
      <c r="AP581" s="157"/>
      <c r="AQ581" s="157"/>
      <c r="AR581" s="157"/>
      <c r="AS581" s="157"/>
      <c r="AT581" s="157"/>
      <c r="AU581" s="157"/>
      <c r="AV581" s="157"/>
      <c r="AW581" s="157"/>
      <c r="AX581" s="157"/>
      <c r="AY581" s="238"/>
      <c r="AZ581" s="239"/>
      <c r="BA581" s="239"/>
      <c r="BB581" s="239"/>
      <c r="BC581" s="239"/>
      <c r="BD581" s="157"/>
      <c r="BE581" s="157"/>
      <c r="BF581" s="157"/>
      <c r="BG581" s="157"/>
      <c r="BH581" s="157"/>
      <c r="BI581" s="157"/>
      <c r="BJ581" s="157"/>
    </row>
    <row r="582">
      <c r="A582" s="157"/>
      <c r="B582" s="157"/>
      <c r="C582" s="157"/>
      <c r="D582" s="157"/>
      <c r="E582" s="157"/>
      <c r="F582" s="238"/>
      <c r="G582" s="239"/>
      <c r="H582" s="239"/>
      <c r="I582" s="239"/>
      <c r="J582" s="239"/>
      <c r="K582" s="132"/>
      <c r="L582" s="131"/>
      <c r="M582" s="157"/>
      <c r="N582" s="157"/>
      <c r="O582" s="157"/>
      <c r="P582" s="157"/>
      <c r="Q582" s="157"/>
      <c r="R582" s="157"/>
      <c r="S582" s="157"/>
      <c r="T582" s="157"/>
      <c r="U582" s="238"/>
      <c r="V582" s="239"/>
      <c r="W582" s="239"/>
      <c r="X582" s="239"/>
      <c r="Y582" s="239"/>
      <c r="Z582" s="157"/>
      <c r="AA582" s="157"/>
      <c r="AB582" s="157"/>
      <c r="AC582" s="157"/>
      <c r="AD582" s="157"/>
      <c r="AE582" s="157"/>
      <c r="AF582" s="157"/>
      <c r="AG582" s="157"/>
      <c r="AH582" s="157"/>
      <c r="AI582" s="157"/>
      <c r="AJ582" s="238"/>
      <c r="AK582" s="239"/>
      <c r="AL582" s="239"/>
      <c r="AM582" s="239"/>
      <c r="AN582" s="239"/>
      <c r="AO582" s="157"/>
      <c r="AP582" s="157"/>
      <c r="AQ582" s="157"/>
      <c r="AR582" s="157"/>
      <c r="AS582" s="157"/>
      <c r="AT582" s="157"/>
      <c r="AU582" s="157"/>
      <c r="AV582" s="157"/>
      <c r="AW582" s="157"/>
      <c r="AX582" s="157"/>
      <c r="AY582" s="238"/>
      <c r="AZ582" s="239"/>
      <c r="BA582" s="239"/>
      <c r="BB582" s="239"/>
      <c r="BC582" s="239"/>
      <c r="BD582" s="157"/>
      <c r="BE582" s="157"/>
      <c r="BF582" s="157"/>
      <c r="BG582" s="157"/>
      <c r="BH582" s="157"/>
      <c r="BI582" s="157"/>
      <c r="BJ582" s="157"/>
    </row>
    <row r="583">
      <c r="A583" s="157"/>
      <c r="B583" s="157"/>
      <c r="C583" s="157"/>
      <c r="D583" s="157"/>
      <c r="E583" s="157"/>
      <c r="F583" s="238"/>
      <c r="G583" s="239"/>
      <c r="H583" s="239"/>
      <c r="I583" s="239"/>
      <c r="J583" s="239"/>
      <c r="K583" s="132"/>
      <c r="L583" s="131"/>
      <c r="M583" s="157"/>
      <c r="N583" s="157"/>
      <c r="O583" s="157"/>
      <c r="P583" s="157"/>
      <c r="Q583" s="157"/>
      <c r="R583" s="157"/>
      <c r="S583" s="157"/>
      <c r="T583" s="157"/>
      <c r="U583" s="238"/>
      <c r="V583" s="239"/>
      <c r="W583" s="239"/>
      <c r="X583" s="239"/>
      <c r="Y583" s="239"/>
      <c r="Z583" s="157"/>
      <c r="AA583" s="157"/>
      <c r="AB583" s="157"/>
      <c r="AC583" s="157"/>
      <c r="AD583" s="157"/>
      <c r="AE583" s="157"/>
      <c r="AF583" s="157"/>
      <c r="AG583" s="157"/>
      <c r="AH583" s="157"/>
      <c r="AI583" s="157"/>
      <c r="AJ583" s="238"/>
      <c r="AK583" s="239"/>
      <c r="AL583" s="239"/>
      <c r="AM583" s="239"/>
      <c r="AN583" s="239"/>
      <c r="AO583" s="157"/>
      <c r="AP583" s="157"/>
      <c r="AQ583" s="157"/>
      <c r="AR583" s="157"/>
      <c r="AS583" s="157"/>
      <c r="AT583" s="157"/>
      <c r="AU583" s="157"/>
      <c r="AV583" s="157"/>
      <c r="AW583" s="157"/>
      <c r="AX583" s="157"/>
      <c r="AY583" s="238"/>
      <c r="AZ583" s="239"/>
      <c r="BA583" s="239"/>
      <c r="BB583" s="239"/>
      <c r="BC583" s="239"/>
      <c r="BD583" s="157"/>
      <c r="BE583" s="157"/>
      <c r="BF583" s="157"/>
      <c r="BG583" s="157"/>
      <c r="BH583" s="157"/>
      <c r="BI583" s="157"/>
      <c r="BJ583" s="157"/>
    </row>
    <row r="584">
      <c r="A584" s="157"/>
      <c r="B584" s="157"/>
      <c r="C584" s="157"/>
      <c r="D584" s="157"/>
      <c r="E584" s="157"/>
      <c r="F584" s="238"/>
      <c r="G584" s="239"/>
      <c r="H584" s="239"/>
      <c r="I584" s="239"/>
      <c r="J584" s="239"/>
      <c r="K584" s="132"/>
      <c r="L584" s="131"/>
      <c r="M584" s="157"/>
      <c r="N584" s="157"/>
      <c r="O584" s="157"/>
      <c r="P584" s="157"/>
      <c r="Q584" s="157"/>
      <c r="R584" s="157"/>
      <c r="S584" s="157"/>
      <c r="T584" s="157"/>
      <c r="U584" s="238"/>
      <c r="V584" s="239"/>
      <c r="W584" s="239"/>
      <c r="X584" s="239"/>
      <c r="Y584" s="239"/>
      <c r="Z584" s="157"/>
      <c r="AA584" s="157"/>
      <c r="AB584" s="157"/>
      <c r="AC584" s="157"/>
      <c r="AD584" s="157"/>
      <c r="AE584" s="157"/>
      <c r="AF584" s="157"/>
      <c r="AG584" s="157"/>
      <c r="AH584" s="157"/>
      <c r="AI584" s="157"/>
      <c r="AJ584" s="238"/>
      <c r="AK584" s="239"/>
      <c r="AL584" s="239"/>
      <c r="AM584" s="239"/>
      <c r="AN584" s="239"/>
      <c r="AO584" s="157"/>
      <c r="AP584" s="157"/>
      <c r="AQ584" s="157"/>
      <c r="AR584" s="157"/>
      <c r="AS584" s="157"/>
      <c r="AT584" s="157"/>
      <c r="AU584" s="157"/>
      <c r="AV584" s="157"/>
      <c r="AW584" s="157"/>
      <c r="AX584" s="157"/>
      <c r="AY584" s="238"/>
      <c r="AZ584" s="239"/>
      <c r="BA584" s="239"/>
      <c r="BB584" s="239"/>
      <c r="BC584" s="239"/>
      <c r="BD584" s="157"/>
      <c r="BE584" s="157"/>
      <c r="BF584" s="157"/>
      <c r="BG584" s="157"/>
      <c r="BH584" s="157"/>
      <c r="BI584" s="157"/>
      <c r="BJ584" s="157"/>
    </row>
    <row r="585">
      <c r="A585" s="157"/>
      <c r="B585" s="157"/>
      <c r="C585" s="157"/>
      <c r="D585" s="157"/>
      <c r="E585" s="157"/>
      <c r="F585" s="238"/>
      <c r="G585" s="239"/>
      <c r="H585" s="239"/>
      <c r="I585" s="239"/>
      <c r="J585" s="239"/>
      <c r="K585" s="132"/>
      <c r="L585" s="131"/>
      <c r="M585" s="157"/>
      <c r="N585" s="157"/>
      <c r="O585" s="157"/>
      <c r="P585" s="157"/>
      <c r="Q585" s="157"/>
      <c r="R585" s="157"/>
      <c r="S585" s="157"/>
      <c r="T585" s="157"/>
      <c r="U585" s="238"/>
      <c r="V585" s="239"/>
      <c r="W585" s="239"/>
      <c r="X585" s="239"/>
      <c r="Y585" s="239"/>
      <c r="Z585" s="157"/>
      <c r="AA585" s="157"/>
      <c r="AB585" s="157"/>
      <c r="AC585" s="157"/>
      <c r="AD585" s="157"/>
      <c r="AE585" s="157"/>
      <c r="AF585" s="157"/>
      <c r="AG585" s="157"/>
      <c r="AH585" s="157"/>
      <c r="AI585" s="157"/>
      <c r="AJ585" s="238"/>
      <c r="AK585" s="239"/>
      <c r="AL585" s="239"/>
      <c r="AM585" s="239"/>
      <c r="AN585" s="239"/>
      <c r="AO585" s="157"/>
      <c r="AP585" s="157"/>
      <c r="AQ585" s="157"/>
      <c r="AR585" s="157"/>
      <c r="AS585" s="157"/>
      <c r="AT585" s="157"/>
      <c r="AU585" s="157"/>
      <c r="AV585" s="157"/>
      <c r="AW585" s="157"/>
      <c r="AX585" s="157"/>
      <c r="AY585" s="238"/>
      <c r="AZ585" s="239"/>
      <c r="BA585" s="239"/>
      <c r="BB585" s="239"/>
      <c r="BC585" s="239"/>
      <c r="BD585" s="157"/>
      <c r="BE585" s="157"/>
      <c r="BF585" s="157"/>
      <c r="BG585" s="157"/>
      <c r="BH585" s="157"/>
      <c r="BI585" s="157"/>
      <c r="BJ585" s="157"/>
    </row>
    <row r="586">
      <c r="A586" s="157"/>
      <c r="B586" s="157"/>
      <c r="C586" s="157"/>
      <c r="D586" s="157"/>
      <c r="E586" s="157"/>
      <c r="F586" s="238"/>
      <c r="G586" s="239"/>
      <c r="H586" s="239"/>
      <c r="I586" s="239"/>
      <c r="J586" s="239"/>
      <c r="K586" s="132"/>
      <c r="L586" s="131"/>
      <c r="M586" s="157"/>
      <c r="N586" s="157"/>
      <c r="O586" s="157"/>
      <c r="P586" s="157"/>
      <c r="Q586" s="157"/>
      <c r="R586" s="157"/>
      <c r="S586" s="157"/>
      <c r="T586" s="157"/>
      <c r="U586" s="238"/>
      <c r="V586" s="239"/>
      <c r="W586" s="239"/>
      <c r="X586" s="239"/>
      <c r="Y586" s="239"/>
      <c r="Z586" s="157"/>
      <c r="AA586" s="157"/>
      <c r="AB586" s="157"/>
      <c r="AC586" s="157"/>
      <c r="AD586" s="157"/>
      <c r="AE586" s="157"/>
      <c r="AF586" s="157"/>
      <c r="AG586" s="157"/>
      <c r="AH586" s="157"/>
      <c r="AI586" s="157"/>
      <c r="AJ586" s="238"/>
      <c r="AK586" s="239"/>
      <c r="AL586" s="239"/>
      <c r="AM586" s="239"/>
      <c r="AN586" s="239"/>
      <c r="AO586" s="157"/>
      <c r="AP586" s="157"/>
      <c r="AQ586" s="157"/>
      <c r="AR586" s="157"/>
      <c r="AS586" s="157"/>
      <c r="AT586" s="157"/>
      <c r="AU586" s="157"/>
      <c r="AV586" s="157"/>
      <c r="AW586" s="157"/>
      <c r="AX586" s="157"/>
      <c r="AY586" s="238"/>
      <c r="AZ586" s="239"/>
      <c r="BA586" s="239"/>
      <c r="BB586" s="239"/>
      <c r="BC586" s="239"/>
      <c r="BD586" s="157"/>
      <c r="BE586" s="157"/>
      <c r="BF586" s="157"/>
      <c r="BG586" s="157"/>
      <c r="BH586" s="157"/>
      <c r="BI586" s="157"/>
      <c r="BJ586" s="157"/>
    </row>
    <row r="587">
      <c r="A587" s="157"/>
      <c r="B587" s="157"/>
      <c r="C587" s="157"/>
      <c r="D587" s="157"/>
      <c r="E587" s="157"/>
      <c r="F587" s="238"/>
      <c r="G587" s="239"/>
      <c r="H587" s="239"/>
      <c r="I587" s="239"/>
      <c r="J587" s="239"/>
      <c r="K587" s="132"/>
      <c r="L587" s="131"/>
      <c r="M587" s="157"/>
      <c r="N587" s="157"/>
      <c r="O587" s="157"/>
      <c r="P587" s="157"/>
      <c r="Q587" s="157"/>
      <c r="R587" s="157"/>
      <c r="S587" s="157"/>
      <c r="T587" s="157"/>
      <c r="U587" s="238"/>
      <c r="V587" s="239"/>
      <c r="W587" s="239"/>
      <c r="X587" s="239"/>
      <c r="Y587" s="239"/>
      <c r="Z587" s="157"/>
      <c r="AA587" s="157"/>
      <c r="AB587" s="157"/>
      <c r="AC587" s="157"/>
      <c r="AD587" s="157"/>
      <c r="AE587" s="157"/>
      <c r="AF587" s="157"/>
      <c r="AG587" s="157"/>
      <c r="AH587" s="157"/>
      <c r="AI587" s="157"/>
      <c r="AJ587" s="238"/>
      <c r="AK587" s="239"/>
      <c r="AL587" s="239"/>
      <c r="AM587" s="239"/>
      <c r="AN587" s="239"/>
      <c r="AO587" s="157"/>
      <c r="AP587" s="157"/>
      <c r="AQ587" s="157"/>
      <c r="AR587" s="157"/>
      <c r="AS587" s="157"/>
      <c r="AT587" s="157"/>
      <c r="AU587" s="157"/>
      <c r="AV587" s="157"/>
      <c r="AW587" s="157"/>
      <c r="AX587" s="157"/>
      <c r="AY587" s="238"/>
      <c r="AZ587" s="239"/>
      <c r="BA587" s="239"/>
      <c r="BB587" s="239"/>
      <c r="BC587" s="239"/>
      <c r="BD587" s="157"/>
      <c r="BE587" s="157"/>
      <c r="BF587" s="157"/>
      <c r="BG587" s="157"/>
      <c r="BH587" s="157"/>
      <c r="BI587" s="157"/>
      <c r="BJ587" s="157"/>
    </row>
    <row r="588">
      <c r="A588" s="157"/>
      <c r="B588" s="157"/>
      <c r="C588" s="157"/>
      <c r="D588" s="157"/>
      <c r="E588" s="157"/>
      <c r="F588" s="238"/>
      <c r="G588" s="239"/>
      <c r="H588" s="239"/>
      <c r="I588" s="239"/>
      <c r="J588" s="239"/>
      <c r="K588" s="132"/>
      <c r="L588" s="131"/>
      <c r="M588" s="157"/>
      <c r="N588" s="157"/>
      <c r="O588" s="157"/>
      <c r="P588" s="157"/>
      <c r="Q588" s="157"/>
      <c r="R588" s="157"/>
      <c r="S588" s="157"/>
      <c r="T588" s="157"/>
      <c r="U588" s="238"/>
      <c r="V588" s="239"/>
      <c r="W588" s="239"/>
      <c r="X588" s="239"/>
      <c r="Y588" s="239"/>
      <c r="Z588" s="157"/>
      <c r="AA588" s="157"/>
      <c r="AB588" s="157"/>
      <c r="AC588" s="157"/>
      <c r="AD588" s="157"/>
      <c r="AE588" s="157"/>
      <c r="AF588" s="157"/>
      <c r="AG588" s="157"/>
      <c r="AH588" s="157"/>
      <c r="AI588" s="157"/>
      <c r="AJ588" s="238"/>
      <c r="AK588" s="239"/>
      <c r="AL588" s="239"/>
      <c r="AM588" s="239"/>
      <c r="AN588" s="239"/>
      <c r="AO588" s="157"/>
      <c r="AP588" s="157"/>
      <c r="AQ588" s="157"/>
      <c r="AR588" s="157"/>
      <c r="AS588" s="157"/>
      <c r="AT588" s="157"/>
      <c r="AU588" s="157"/>
      <c r="AV588" s="157"/>
      <c r="AW588" s="157"/>
      <c r="AX588" s="157"/>
      <c r="AY588" s="238"/>
      <c r="AZ588" s="239"/>
      <c r="BA588" s="239"/>
      <c r="BB588" s="239"/>
      <c r="BC588" s="239"/>
      <c r="BD588" s="157"/>
      <c r="BE588" s="157"/>
      <c r="BF588" s="157"/>
      <c r="BG588" s="157"/>
      <c r="BH588" s="157"/>
      <c r="BI588" s="157"/>
      <c r="BJ588" s="157"/>
    </row>
    <row r="589">
      <c r="A589" s="157"/>
      <c r="B589" s="157"/>
      <c r="C589" s="157"/>
      <c r="D589" s="157"/>
      <c r="E589" s="157"/>
      <c r="F589" s="238"/>
      <c r="G589" s="239"/>
      <c r="H589" s="239"/>
      <c r="I589" s="239"/>
      <c r="J589" s="239"/>
      <c r="K589" s="132"/>
      <c r="L589" s="131"/>
      <c r="M589" s="157"/>
      <c r="N589" s="157"/>
      <c r="O589" s="157"/>
      <c r="P589" s="157"/>
      <c r="Q589" s="157"/>
      <c r="R589" s="157"/>
      <c r="S589" s="157"/>
      <c r="T589" s="157"/>
      <c r="U589" s="238"/>
      <c r="V589" s="239"/>
      <c r="W589" s="239"/>
      <c r="X589" s="239"/>
      <c r="Y589" s="239"/>
      <c r="Z589" s="157"/>
      <c r="AA589" s="157"/>
      <c r="AB589" s="157"/>
      <c r="AC589" s="157"/>
      <c r="AD589" s="157"/>
      <c r="AE589" s="157"/>
      <c r="AF589" s="157"/>
      <c r="AG589" s="157"/>
      <c r="AH589" s="157"/>
      <c r="AI589" s="157"/>
      <c r="AJ589" s="238"/>
      <c r="AK589" s="239"/>
      <c r="AL589" s="239"/>
      <c r="AM589" s="239"/>
      <c r="AN589" s="239"/>
      <c r="AO589" s="157"/>
      <c r="AP589" s="157"/>
      <c r="AQ589" s="157"/>
      <c r="AR589" s="157"/>
      <c r="AS589" s="157"/>
      <c r="AT589" s="157"/>
      <c r="AU589" s="157"/>
      <c r="AV589" s="157"/>
      <c r="AW589" s="157"/>
      <c r="AX589" s="157"/>
      <c r="AY589" s="238"/>
      <c r="AZ589" s="239"/>
      <c r="BA589" s="239"/>
      <c r="BB589" s="239"/>
      <c r="BC589" s="239"/>
      <c r="BD589" s="157"/>
      <c r="BE589" s="157"/>
      <c r="BF589" s="157"/>
      <c r="BG589" s="157"/>
      <c r="BH589" s="157"/>
      <c r="BI589" s="157"/>
      <c r="BJ589" s="157"/>
    </row>
    <row r="590">
      <c r="A590" s="157"/>
      <c r="B590" s="157"/>
      <c r="C590" s="157"/>
      <c r="D590" s="157"/>
      <c r="E590" s="157"/>
      <c r="F590" s="238"/>
      <c r="G590" s="239"/>
      <c r="H590" s="239"/>
      <c r="I590" s="239"/>
      <c r="J590" s="239"/>
      <c r="K590" s="132"/>
      <c r="L590" s="131"/>
      <c r="M590" s="157"/>
      <c r="N590" s="157"/>
      <c r="O590" s="157"/>
      <c r="P590" s="157"/>
      <c r="Q590" s="157"/>
      <c r="R590" s="157"/>
      <c r="S590" s="157"/>
      <c r="T590" s="157"/>
      <c r="U590" s="238"/>
      <c r="V590" s="239"/>
      <c r="W590" s="239"/>
      <c r="X590" s="239"/>
      <c r="Y590" s="239"/>
      <c r="Z590" s="157"/>
      <c r="AA590" s="157"/>
      <c r="AB590" s="157"/>
      <c r="AC590" s="157"/>
      <c r="AD590" s="157"/>
      <c r="AE590" s="157"/>
      <c r="AF590" s="157"/>
      <c r="AG590" s="157"/>
      <c r="AH590" s="157"/>
      <c r="AI590" s="157"/>
      <c r="AJ590" s="238"/>
      <c r="AK590" s="239"/>
      <c r="AL590" s="239"/>
      <c r="AM590" s="239"/>
      <c r="AN590" s="239"/>
      <c r="AO590" s="157"/>
      <c r="AP590" s="157"/>
      <c r="AQ590" s="157"/>
      <c r="AR590" s="157"/>
      <c r="AS590" s="157"/>
      <c r="AT590" s="157"/>
      <c r="AU590" s="157"/>
      <c r="AV590" s="157"/>
      <c r="AW590" s="157"/>
      <c r="AX590" s="157"/>
      <c r="AY590" s="238"/>
      <c r="AZ590" s="239"/>
      <c r="BA590" s="239"/>
      <c r="BB590" s="239"/>
      <c r="BC590" s="239"/>
      <c r="BD590" s="157"/>
      <c r="BE590" s="157"/>
      <c r="BF590" s="157"/>
      <c r="BG590" s="157"/>
      <c r="BH590" s="157"/>
      <c r="BI590" s="157"/>
      <c r="BJ590" s="157"/>
    </row>
    <row r="591">
      <c r="A591" s="157"/>
      <c r="B591" s="157"/>
      <c r="C591" s="157"/>
      <c r="D591" s="157"/>
      <c r="E591" s="157"/>
      <c r="F591" s="238"/>
      <c r="G591" s="239"/>
      <c r="H591" s="239"/>
      <c r="I591" s="239"/>
      <c r="J591" s="239"/>
      <c r="K591" s="132"/>
      <c r="L591" s="131"/>
      <c r="M591" s="157"/>
      <c r="N591" s="157"/>
      <c r="O591" s="157"/>
      <c r="P591" s="157"/>
      <c r="Q591" s="157"/>
      <c r="R591" s="157"/>
      <c r="S591" s="157"/>
      <c r="T591" s="157"/>
      <c r="U591" s="238"/>
      <c r="V591" s="239"/>
      <c r="W591" s="239"/>
      <c r="X591" s="239"/>
      <c r="Y591" s="239"/>
      <c r="Z591" s="157"/>
      <c r="AA591" s="157"/>
      <c r="AB591" s="157"/>
      <c r="AC591" s="157"/>
      <c r="AD591" s="157"/>
      <c r="AE591" s="157"/>
      <c r="AF591" s="157"/>
      <c r="AG591" s="157"/>
      <c r="AH591" s="157"/>
      <c r="AI591" s="157"/>
      <c r="AJ591" s="238"/>
      <c r="AK591" s="239"/>
      <c r="AL591" s="239"/>
      <c r="AM591" s="239"/>
      <c r="AN591" s="239"/>
      <c r="AO591" s="157"/>
      <c r="AP591" s="157"/>
      <c r="AQ591" s="157"/>
      <c r="AR591" s="157"/>
      <c r="AS591" s="157"/>
      <c r="AT591" s="157"/>
      <c r="AU591" s="157"/>
      <c r="AV591" s="157"/>
      <c r="AW591" s="157"/>
      <c r="AX591" s="157"/>
      <c r="AY591" s="238"/>
      <c r="AZ591" s="239"/>
      <c r="BA591" s="239"/>
      <c r="BB591" s="239"/>
      <c r="BC591" s="239"/>
      <c r="BD591" s="157"/>
      <c r="BE591" s="157"/>
      <c r="BF591" s="157"/>
      <c r="BG591" s="157"/>
      <c r="BH591" s="157"/>
      <c r="BI591" s="157"/>
      <c r="BJ591" s="157"/>
    </row>
    <row r="592">
      <c r="A592" s="157"/>
      <c r="B592" s="157"/>
      <c r="C592" s="157"/>
      <c r="D592" s="157"/>
      <c r="E592" s="157"/>
      <c r="F592" s="238"/>
      <c r="G592" s="239"/>
      <c r="H592" s="239"/>
      <c r="I592" s="239"/>
      <c r="J592" s="239"/>
      <c r="K592" s="132"/>
      <c r="L592" s="131"/>
      <c r="M592" s="157"/>
      <c r="N592" s="157"/>
      <c r="O592" s="157"/>
      <c r="P592" s="157"/>
      <c r="Q592" s="157"/>
      <c r="R592" s="157"/>
      <c r="S592" s="157"/>
      <c r="T592" s="157"/>
      <c r="U592" s="238"/>
      <c r="V592" s="239"/>
      <c r="W592" s="239"/>
      <c r="X592" s="239"/>
      <c r="Y592" s="239"/>
      <c r="Z592" s="157"/>
      <c r="AA592" s="157"/>
      <c r="AB592" s="157"/>
      <c r="AC592" s="157"/>
      <c r="AD592" s="157"/>
      <c r="AE592" s="157"/>
      <c r="AF592" s="157"/>
      <c r="AG592" s="157"/>
      <c r="AH592" s="157"/>
      <c r="AI592" s="157"/>
      <c r="AJ592" s="238"/>
      <c r="AK592" s="239"/>
      <c r="AL592" s="239"/>
      <c r="AM592" s="239"/>
      <c r="AN592" s="239"/>
      <c r="AO592" s="157"/>
      <c r="AP592" s="157"/>
      <c r="AQ592" s="157"/>
      <c r="AR592" s="157"/>
      <c r="AS592" s="157"/>
      <c r="AT592" s="157"/>
      <c r="AU592" s="157"/>
      <c r="AV592" s="157"/>
      <c r="AW592" s="157"/>
      <c r="AX592" s="157"/>
      <c r="AY592" s="238"/>
      <c r="AZ592" s="239"/>
      <c r="BA592" s="239"/>
      <c r="BB592" s="239"/>
      <c r="BC592" s="239"/>
      <c r="BD592" s="157"/>
      <c r="BE592" s="157"/>
      <c r="BF592" s="157"/>
      <c r="BG592" s="157"/>
      <c r="BH592" s="157"/>
      <c r="BI592" s="157"/>
      <c r="BJ592" s="157"/>
    </row>
    <row r="593">
      <c r="A593" s="157"/>
      <c r="B593" s="157"/>
      <c r="C593" s="157"/>
      <c r="D593" s="157"/>
      <c r="E593" s="157"/>
      <c r="F593" s="238"/>
      <c r="G593" s="239"/>
      <c r="H593" s="239"/>
      <c r="I593" s="239"/>
      <c r="J593" s="239"/>
      <c r="K593" s="132"/>
      <c r="L593" s="131"/>
      <c r="M593" s="157"/>
      <c r="N593" s="157"/>
      <c r="O593" s="157"/>
      <c r="P593" s="157"/>
      <c r="Q593" s="157"/>
      <c r="R593" s="157"/>
      <c r="S593" s="157"/>
      <c r="T593" s="157"/>
      <c r="U593" s="238"/>
      <c r="V593" s="239"/>
      <c r="W593" s="239"/>
      <c r="X593" s="239"/>
      <c r="Y593" s="239"/>
      <c r="Z593" s="157"/>
      <c r="AA593" s="157"/>
      <c r="AB593" s="157"/>
      <c r="AC593" s="157"/>
      <c r="AD593" s="157"/>
      <c r="AE593" s="157"/>
      <c r="AF593" s="157"/>
      <c r="AG593" s="157"/>
      <c r="AH593" s="157"/>
      <c r="AI593" s="157"/>
      <c r="AJ593" s="238"/>
      <c r="AK593" s="239"/>
      <c r="AL593" s="239"/>
      <c r="AM593" s="239"/>
      <c r="AN593" s="239"/>
      <c r="AO593" s="157"/>
      <c r="AP593" s="157"/>
      <c r="AQ593" s="157"/>
      <c r="AR593" s="157"/>
      <c r="AS593" s="157"/>
      <c r="AT593" s="157"/>
      <c r="AU593" s="157"/>
      <c r="AV593" s="157"/>
      <c r="AW593" s="157"/>
      <c r="AX593" s="157"/>
      <c r="AY593" s="238"/>
      <c r="AZ593" s="239"/>
      <c r="BA593" s="239"/>
      <c r="BB593" s="239"/>
      <c r="BC593" s="239"/>
      <c r="BD593" s="157"/>
      <c r="BE593" s="157"/>
      <c r="BF593" s="157"/>
      <c r="BG593" s="157"/>
      <c r="BH593" s="157"/>
      <c r="BI593" s="157"/>
      <c r="BJ593" s="157"/>
    </row>
    <row r="594">
      <c r="A594" s="157"/>
      <c r="B594" s="157"/>
      <c r="C594" s="157"/>
      <c r="D594" s="157"/>
      <c r="E594" s="157"/>
      <c r="F594" s="238"/>
      <c r="G594" s="239"/>
      <c r="H594" s="239"/>
      <c r="I594" s="239"/>
      <c r="J594" s="239"/>
      <c r="K594" s="132"/>
      <c r="L594" s="131"/>
      <c r="M594" s="157"/>
      <c r="N594" s="157"/>
      <c r="O594" s="157"/>
      <c r="P594" s="157"/>
      <c r="Q594" s="157"/>
      <c r="R594" s="157"/>
      <c r="S594" s="157"/>
      <c r="T594" s="157"/>
      <c r="U594" s="238"/>
      <c r="V594" s="239"/>
      <c r="W594" s="239"/>
      <c r="X594" s="239"/>
      <c r="Y594" s="239"/>
      <c r="Z594" s="157"/>
      <c r="AA594" s="157"/>
      <c r="AB594" s="157"/>
      <c r="AC594" s="157"/>
      <c r="AD594" s="157"/>
      <c r="AE594" s="157"/>
      <c r="AF594" s="157"/>
      <c r="AG594" s="157"/>
      <c r="AH594" s="157"/>
      <c r="AI594" s="157"/>
      <c r="AJ594" s="238"/>
      <c r="AK594" s="239"/>
      <c r="AL594" s="239"/>
      <c r="AM594" s="239"/>
      <c r="AN594" s="239"/>
      <c r="AO594" s="157"/>
      <c r="AP594" s="157"/>
      <c r="AQ594" s="157"/>
      <c r="AR594" s="157"/>
      <c r="AS594" s="157"/>
      <c r="AT594" s="157"/>
      <c r="AU594" s="157"/>
      <c r="AV594" s="157"/>
      <c r="AW594" s="157"/>
      <c r="AX594" s="157"/>
      <c r="AY594" s="238"/>
      <c r="AZ594" s="239"/>
      <c r="BA594" s="239"/>
      <c r="BB594" s="239"/>
      <c r="BC594" s="239"/>
      <c r="BD594" s="157"/>
      <c r="BE594" s="157"/>
      <c r="BF594" s="157"/>
      <c r="BG594" s="157"/>
      <c r="BH594" s="157"/>
      <c r="BI594" s="157"/>
      <c r="BJ594" s="157"/>
    </row>
    <row r="595">
      <c r="A595" s="157"/>
      <c r="B595" s="157"/>
      <c r="C595" s="157"/>
      <c r="D595" s="157"/>
      <c r="E595" s="157"/>
      <c r="F595" s="238"/>
      <c r="G595" s="239"/>
      <c r="H595" s="239"/>
      <c r="I595" s="239"/>
      <c r="J595" s="239"/>
      <c r="K595" s="132"/>
      <c r="L595" s="131"/>
      <c r="M595" s="157"/>
      <c r="N595" s="157"/>
      <c r="O595" s="157"/>
      <c r="P595" s="157"/>
      <c r="Q595" s="157"/>
      <c r="R595" s="157"/>
      <c r="S595" s="157"/>
      <c r="T595" s="157"/>
      <c r="U595" s="238"/>
      <c r="V595" s="239"/>
      <c r="W595" s="239"/>
      <c r="X595" s="239"/>
      <c r="Y595" s="239"/>
      <c r="Z595" s="157"/>
      <c r="AA595" s="157"/>
      <c r="AB595" s="157"/>
      <c r="AC595" s="157"/>
      <c r="AD595" s="157"/>
      <c r="AE595" s="157"/>
      <c r="AF595" s="157"/>
      <c r="AG595" s="157"/>
      <c r="AH595" s="157"/>
      <c r="AI595" s="157"/>
      <c r="AJ595" s="238"/>
      <c r="AK595" s="239"/>
      <c r="AL595" s="239"/>
      <c r="AM595" s="239"/>
      <c r="AN595" s="239"/>
      <c r="AO595" s="157"/>
      <c r="AP595" s="157"/>
      <c r="AQ595" s="157"/>
      <c r="AR595" s="157"/>
      <c r="AS595" s="157"/>
      <c r="AT595" s="157"/>
      <c r="AU595" s="157"/>
      <c r="AV595" s="157"/>
      <c r="AW595" s="157"/>
      <c r="AX595" s="157"/>
      <c r="AY595" s="238"/>
      <c r="AZ595" s="239"/>
      <c r="BA595" s="239"/>
      <c r="BB595" s="239"/>
      <c r="BC595" s="239"/>
      <c r="BD595" s="157"/>
      <c r="BE595" s="157"/>
      <c r="BF595" s="157"/>
      <c r="BG595" s="157"/>
      <c r="BH595" s="157"/>
      <c r="BI595" s="157"/>
      <c r="BJ595" s="157"/>
    </row>
    <row r="596">
      <c r="A596" s="157"/>
      <c r="B596" s="157"/>
      <c r="C596" s="157"/>
      <c r="D596" s="157"/>
      <c r="E596" s="157"/>
      <c r="F596" s="238"/>
      <c r="G596" s="239"/>
      <c r="H596" s="239"/>
      <c r="I596" s="239"/>
      <c r="J596" s="239"/>
      <c r="K596" s="132"/>
      <c r="L596" s="131"/>
      <c r="M596" s="157"/>
      <c r="N596" s="157"/>
      <c r="O596" s="157"/>
      <c r="P596" s="157"/>
      <c r="Q596" s="157"/>
      <c r="R596" s="157"/>
      <c r="S596" s="157"/>
      <c r="T596" s="157"/>
      <c r="U596" s="238"/>
      <c r="V596" s="239"/>
      <c r="W596" s="239"/>
      <c r="X596" s="239"/>
      <c r="Y596" s="239"/>
      <c r="Z596" s="157"/>
      <c r="AA596" s="157"/>
      <c r="AB596" s="157"/>
      <c r="AC596" s="157"/>
      <c r="AD596" s="157"/>
      <c r="AE596" s="157"/>
      <c r="AF596" s="157"/>
      <c r="AG596" s="157"/>
      <c r="AH596" s="157"/>
      <c r="AI596" s="157"/>
      <c r="AJ596" s="238"/>
      <c r="AK596" s="239"/>
      <c r="AL596" s="239"/>
      <c r="AM596" s="239"/>
      <c r="AN596" s="239"/>
      <c r="AO596" s="157"/>
      <c r="AP596" s="157"/>
      <c r="AQ596" s="157"/>
      <c r="AR596" s="157"/>
      <c r="AS596" s="157"/>
      <c r="AT596" s="157"/>
      <c r="AU596" s="157"/>
      <c r="AV596" s="157"/>
      <c r="AW596" s="157"/>
      <c r="AX596" s="157"/>
      <c r="AY596" s="238"/>
      <c r="AZ596" s="239"/>
      <c r="BA596" s="239"/>
      <c r="BB596" s="239"/>
      <c r="BC596" s="239"/>
      <c r="BD596" s="157"/>
      <c r="BE596" s="157"/>
      <c r="BF596" s="157"/>
      <c r="BG596" s="157"/>
      <c r="BH596" s="157"/>
      <c r="BI596" s="157"/>
      <c r="BJ596" s="157"/>
    </row>
    <row r="597">
      <c r="A597" s="157"/>
      <c r="B597" s="157"/>
      <c r="C597" s="157"/>
      <c r="D597" s="157"/>
      <c r="E597" s="157"/>
      <c r="F597" s="238"/>
      <c r="G597" s="239"/>
      <c r="H597" s="239"/>
      <c r="I597" s="239"/>
      <c r="J597" s="239"/>
      <c r="K597" s="132"/>
      <c r="L597" s="131"/>
      <c r="M597" s="157"/>
      <c r="N597" s="157"/>
      <c r="O597" s="157"/>
      <c r="P597" s="157"/>
      <c r="Q597" s="157"/>
      <c r="R597" s="157"/>
      <c r="S597" s="157"/>
      <c r="T597" s="157"/>
      <c r="U597" s="238"/>
      <c r="V597" s="239"/>
      <c r="W597" s="239"/>
      <c r="X597" s="239"/>
      <c r="Y597" s="239"/>
      <c r="Z597" s="157"/>
      <c r="AA597" s="157"/>
      <c r="AB597" s="157"/>
      <c r="AC597" s="157"/>
      <c r="AD597" s="157"/>
      <c r="AE597" s="157"/>
      <c r="AF597" s="157"/>
      <c r="AG597" s="157"/>
      <c r="AH597" s="157"/>
      <c r="AI597" s="157"/>
      <c r="AJ597" s="238"/>
      <c r="AK597" s="239"/>
      <c r="AL597" s="239"/>
      <c r="AM597" s="239"/>
      <c r="AN597" s="239"/>
      <c r="AO597" s="157"/>
      <c r="AP597" s="157"/>
      <c r="AQ597" s="157"/>
      <c r="AR597" s="157"/>
      <c r="AS597" s="157"/>
      <c r="AT597" s="157"/>
      <c r="AU597" s="157"/>
      <c r="AV597" s="157"/>
      <c r="AW597" s="157"/>
      <c r="AX597" s="157"/>
      <c r="AY597" s="238"/>
      <c r="AZ597" s="239"/>
      <c r="BA597" s="239"/>
      <c r="BB597" s="239"/>
      <c r="BC597" s="239"/>
      <c r="BD597" s="157"/>
      <c r="BE597" s="157"/>
      <c r="BF597" s="157"/>
      <c r="BG597" s="157"/>
      <c r="BH597" s="157"/>
      <c r="BI597" s="157"/>
      <c r="BJ597" s="157"/>
    </row>
    <row r="598">
      <c r="A598" s="157"/>
      <c r="B598" s="157"/>
      <c r="C598" s="157"/>
      <c r="D598" s="157"/>
      <c r="E598" s="157"/>
      <c r="F598" s="238"/>
      <c r="G598" s="239"/>
      <c r="H598" s="239"/>
      <c r="I598" s="239"/>
      <c r="J598" s="239"/>
      <c r="K598" s="132"/>
      <c r="L598" s="131"/>
      <c r="M598" s="157"/>
      <c r="N598" s="157"/>
      <c r="O598" s="157"/>
      <c r="P598" s="157"/>
      <c r="Q598" s="157"/>
      <c r="R598" s="157"/>
      <c r="S598" s="157"/>
      <c r="T598" s="157"/>
      <c r="U598" s="238"/>
      <c r="V598" s="239"/>
      <c r="W598" s="239"/>
      <c r="X598" s="239"/>
      <c r="Y598" s="239"/>
      <c r="Z598" s="157"/>
      <c r="AA598" s="157"/>
      <c r="AB598" s="157"/>
      <c r="AC598" s="157"/>
      <c r="AD598" s="157"/>
      <c r="AE598" s="157"/>
      <c r="AF598" s="157"/>
      <c r="AG598" s="157"/>
      <c r="AH598" s="157"/>
      <c r="AI598" s="157"/>
      <c r="AJ598" s="238"/>
      <c r="AK598" s="239"/>
      <c r="AL598" s="239"/>
      <c r="AM598" s="239"/>
      <c r="AN598" s="239"/>
      <c r="AO598" s="157"/>
      <c r="AP598" s="157"/>
      <c r="AQ598" s="157"/>
      <c r="AR598" s="157"/>
      <c r="AS598" s="157"/>
      <c r="AT598" s="157"/>
      <c r="AU598" s="157"/>
      <c r="AV598" s="157"/>
      <c r="AW598" s="157"/>
      <c r="AX598" s="157"/>
      <c r="AY598" s="238"/>
      <c r="AZ598" s="239"/>
      <c r="BA598" s="239"/>
      <c r="BB598" s="239"/>
      <c r="BC598" s="239"/>
      <c r="BD598" s="157"/>
      <c r="BE598" s="157"/>
      <c r="BF598" s="157"/>
      <c r="BG598" s="157"/>
      <c r="BH598" s="157"/>
      <c r="BI598" s="157"/>
      <c r="BJ598" s="157"/>
    </row>
    <row r="599">
      <c r="A599" s="157"/>
      <c r="B599" s="157"/>
      <c r="C599" s="157"/>
      <c r="D599" s="157"/>
      <c r="E599" s="157"/>
      <c r="F599" s="238"/>
      <c r="G599" s="239"/>
      <c r="H599" s="239"/>
      <c r="I599" s="239"/>
      <c r="J599" s="239"/>
      <c r="K599" s="132"/>
      <c r="L599" s="131"/>
      <c r="M599" s="157"/>
      <c r="N599" s="157"/>
      <c r="O599" s="157"/>
      <c r="P599" s="157"/>
      <c r="Q599" s="157"/>
      <c r="R599" s="157"/>
      <c r="S599" s="157"/>
      <c r="T599" s="157"/>
      <c r="U599" s="238"/>
      <c r="V599" s="239"/>
      <c r="W599" s="239"/>
      <c r="X599" s="239"/>
      <c r="Y599" s="239"/>
      <c r="Z599" s="157"/>
      <c r="AA599" s="157"/>
      <c r="AB599" s="157"/>
      <c r="AC599" s="157"/>
      <c r="AD599" s="157"/>
      <c r="AE599" s="157"/>
      <c r="AF599" s="157"/>
      <c r="AG599" s="157"/>
      <c r="AH599" s="157"/>
      <c r="AI599" s="157"/>
      <c r="AJ599" s="238"/>
      <c r="AK599" s="239"/>
      <c r="AL599" s="239"/>
      <c r="AM599" s="239"/>
      <c r="AN599" s="239"/>
      <c r="AO599" s="157"/>
      <c r="AP599" s="157"/>
      <c r="AQ599" s="157"/>
      <c r="AR599" s="157"/>
      <c r="AS599" s="157"/>
      <c r="AT599" s="157"/>
      <c r="AU599" s="157"/>
      <c r="AV599" s="157"/>
      <c r="AW599" s="157"/>
      <c r="AX599" s="157"/>
      <c r="AY599" s="238"/>
      <c r="AZ599" s="239"/>
      <c r="BA599" s="239"/>
      <c r="BB599" s="239"/>
      <c r="BC599" s="239"/>
      <c r="BD599" s="157"/>
      <c r="BE599" s="157"/>
      <c r="BF599" s="157"/>
      <c r="BG599" s="157"/>
      <c r="BH599" s="157"/>
      <c r="BI599" s="157"/>
      <c r="BJ599" s="157"/>
    </row>
    <row r="600">
      <c r="A600" s="157"/>
      <c r="B600" s="157"/>
      <c r="C600" s="157"/>
      <c r="D600" s="157"/>
      <c r="E600" s="157"/>
      <c r="F600" s="238"/>
      <c r="G600" s="239"/>
      <c r="H600" s="239"/>
      <c r="I600" s="239"/>
      <c r="J600" s="239"/>
      <c r="K600" s="132"/>
      <c r="L600" s="131"/>
      <c r="M600" s="157"/>
      <c r="N600" s="157"/>
      <c r="O600" s="157"/>
      <c r="P600" s="157"/>
      <c r="Q600" s="157"/>
      <c r="R600" s="157"/>
      <c r="S600" s="157"/>
      <c r="T600" s="157"/>
      <c r="U600" s="238"/>
      <c r="V600" s="239"/>
      <c r="W600" s="239"/>
      <c r="X600" s="239"/>
      <c r="Y600" s="239"/>
      <c r="Z600" s="157"/>
      <c r="AA600" s="157"/>
      <c r="AB600" s="157"/>
      <c r="AC600" s="157"/>
      <c r="AD600" s="157"/>
      <c r="AE600" s="157"/>
      <c r="AF600" s="157"/>
      <c r="AG600" s="157"/>
      <c r="AH600" s="157"/>
      <c r="AI600" s="157"/>
      <c r="AJ600" s="238"/>
      <c r="AK600" s="239"/>
      <c r="AL600" s="239"/>
      <c r="AM600" s="239"/>
      <c r="AN600" s="239"/>
      <c r="AO600" s="157"/>
      <c r="AP600" s="157"/>
      <c r="AQ600" s="157"/>
      <c r="AR600" s="157"/>
      <c r="AS600" s="157"/>
      <c r="AT600" s="157"/>
      <c r="AU600" s="157"/>
      <c r="AV600" s="157"/>
      <c r="AW600" s="157"/>
      <c r="AX600" s="157"/>
      <c r="AY600" s="238"/>
      <c r="AZ600" s="239"/>
      <c r="BA600" s="239"/>
      <c r="BB600" s="239"/>
      <c r="BC600" s="239"/>
      <c r="BD600" s="157"/>
      <c r="BE600" s="157"/>
      <c r="BF600" s="157"/>
      <c r="BG600" s="157"/>
      <c r="BH600" s="157"/>
      <c r="BI600" s="157"/>
      <c r="BJ600" s="157"/>
    </row>
    <row r="601">
      <c r="A601" s="157"/>
      <c r="B601" s="157"/>
      <c r="C601" s="157"/>
      <c r="D601" s="157"/>
      <c r="E601" s="157"/>
      <c r="F601" s="238"/>
      <c r="G601" s="239"/>
      <c r="H601" s="239"/>
      <c r="I601" s="239"/>
      <c r="J601" s="239"/>
      <c r="K601" s="132"/>
      <c r="L601" s="131"/>
      <c r="M601" s="157"/>
      <c r="N601" s="157"/>
      <c r="O601" s="157"/>
      <c r="P601" s="157"/>
      <c r="Q601" s="157"/>
      <c r="R601" s="157"/>
      <c r="S601" s="157"/>
      <c r="T601" s="157"/>
      <c r="U601" s="238"/>
      <c r="V601" s="239"/>
      <c r="W601" s="239"/>
      <c r="X601" s="239"/>
      <c r="Y601" s="239"/>
      <c r="Z601" s="157"/>
      <c r="AA601" s="157"/>
      <c r="AB601" s="157"/>
      <c r="AC601" s="157"/>
      <c r="AD601" s="157"/>
      <c r="AE601" s="157"/>
      <c r="AF601" s="157"/>
      <c r="AG601" s="157"/>
      <c r="AH601" s="157"/>
      <c r="AI601" s="157"/>
      <c r="AJ601" s="238"/>
      <c r="AK601" s="239"/>
      <c r="AL601" s="239"/>
      <c r="AM601" s="239"/>
      <c r="AN601" s="239"/>
      <c r="AO601" s="157"/>
      <c r="AP601" s="157"/>
      <c r="AQ601" s="157"/>
      <c r="AR601" s="157"/>
      <c r="AS601" s="157"/>
      <c r="AT601" s="157"/>
      <c r="AU601" s="157"/>
      <c r="AV601" s="157"/>
      <c r="AW601" s="157"/>
      <c r="AX601" s="157"/>
      <c r="AY601" s="238"/>
      <c r="AZ601" s="239"/>
      <c r="BA601" s="239"/>
      <c r="BB601" s="239"/>
      <c r="BC601" s="239"/>
      <c r="BD601" s="157"/>
      <c r="BE601" s="157"/>
      <c r="BF601" s="157"/>
      <c r="BG601" s="157"/>
      <c r="BH601" s="157"/>
      <c r="BI601" s="157"/>
      <c r="BJ601" s="157"/>
    </row>
    <row r="602">
      <c r="A602" s="157"/>
      <c r="B602" s="157"/>
      <c r="C602" s="157"/>
      <c r="D602" s="157"/>
      <c r="E602" s="157"/>
      <c r="F602" s="238"/>
      <c r="G602" s="239"/>
      <c r="H602" s="239"/>
      <c r="I602" s="239"/>
      <c r="J602" s="239"/>
      <c r="K602" s="132"/>
      <c r="L602" s="131"/>
      <c r="M602" s="157"/>
      <c r="N602" s="157"/>
      <c r="O602" s="157"/>
      <c r="P602" s="157"/>
      <c r="Q602" s="157"/>
      <c r="R602" s="157"/>
      <c r="S602" s="157"/>
      <c r="T602" s="157"/>
      <c r="U602" s="238"/>
      <c r="V602" s="239"/>
      <c r="W602" s="239"/>
      <c r="X602" s="239"/>
      <c r="Y602" s="239"/>
      <c r="Z602" s="157"/>
      <c r="AA602" s="157"/>
      <c r="AB602" s="157"/>
      <c r="AC602" s="157"/>
      <c r="AD602" s="157"/>
      <c r="AE602" s="157"/>
      <c r="AF602" s="157"/>
      <c r="AG602" s="157"/>
      <c r="AH602" s="157"/>
      <c r="AI602" s="157"/>
      <c r="AJ602" s="238"/>
      <c r="AK602" s="239"/>
      <c r="AL602" s="239"/>
      <c r="AM602" s="239"/>
      <c r="AN602" s="239"/>
      <c r="AO602" s="157"/>
      <c r="AP602" s="157"/>
      <c r="AQ602" s="157"/>
      <c r="AR602" s="157"/>
      <c r="AS602" s="157"/>
      <c r="AT602" s="157"/>
      <c r="AU602" s="157"/>
      <c r="AV602" s="157"/>
      <c r="AW602" s="157"/>
      <c r="AX602" s="157"/>
      <c r="AY602" s="238"/>
      <c r="AZ602" s="239"/>
      <c r="BA602" s="239"/>
      <c r="BB602" s="239"/>
      <c r="BC602" s="239"/>
      <c r="BD602" s="157"/>
      <c r="BE602" s="157"/>
      <c r="BF602" s="157"/>
      <c r="BG602" s="157"/>
      <c r="BH602" s="157"/>
      <c r="BI602" s="157"/>
      <c r="BJ602" s="157"/>
    </row>
    <row r="603">
      <c r="A603" s="157"/>
      <c r="B603" s="157"/>
      <c r="C603" s="157"/>
      <c r="D603" s="157"/>
      <c r="E603" s="157"/>
      <c r="F603" s="238"/>
      <c r="G603" s="239"/>
      <c r="H603" s="239"/>
      <c r="I603" s="239"/>
      <c r="J603" s="239"/>
      <c r="K603" s="132"/>
      <c r="L603" s="131"/>
      <c r="M603" s="157"/>
      <c r="N603" s="157"/>
      <c r="O603" s="157"/>
      <c r="P603" s="157"/>
      <c r="Q603" s="157"/>
      <c r="R603" s="157"/>
      <c r="S603" s="157"/>
      <c r="T603" s="157"/>
      <c r="U603" s="238"/>
      <c r="V603" s="239"/>
      <c r="W603" s="239"/>
      <c r="X603" s="239"/>
      <c r="Y603" s="239"/>
      <c r="Z603" s="157"/>
      <c r="AA603" s="157"/>
      <c r="AB603" s="157"/>
      <c r="AC603" s="157"/>
      <c r="AD603" s="157"/>
      <c r="AE603" s="157"/>
      <c r="AF603" s="157"/>
      <c r="AG603" s="157"/>
      <c r="AH603" s="157"/>
      <c r="AI603" s="157"/>
      <c r="AJ603" s="238"/>
      <c r="AK603" s="239"/>
      <c r="AL603" s="239"/>
      <c r="AM603" s="239"/>
      <c r="AN603" s="239"/>
      <c r="AO603" s="157"/>
      <c r="AP603" s="157"/>
      <c r="AQ603" s="157"/>
      <c r="AR603" s="157"/>
      <c r="AS603" s="157"/>
      <c r="AT603" s="157"/>
      <c r="AU603" s="157"/>
      <c r="AV603" s="157"/>
      <c r="AW603" s="157"/>
      <c r="AX603" s="157"/>
      <c r="AY603" s="238"/>
      <c r="AZ603" s="239"/>
      <c r="BA603" s="239"/>
      <c r="BB603" s="239"/>
      <c r="BC603" s="239"/>
      <c r="BD603" s="157"/>
      <c r="BE603" s="157"/>
      <c r="BF603" s="157"/>
      <c r="BG603" s="157"/>
      <c r="BH603" s="157"/>
      <c r="BI603" s="157"/>
      <c r="BJ603" s="157"/>
    </row>
    <row r="604">
      <c r="A604" s="157"/>
      <c r="B604" s="157"/>
      <c r="C604" s="157"/>
      <c r="D604" s="157"/>
      <c r="E604" s="157"/>
      <c r="F604" s="238"/>
      <c r="G604" s="239"/>
      <c r="H604" s="239"/>
      <c r="I604" s="239"/>
      <c r="J604" s="239"/>
      <c r="K604" s="132"/>
      <c r="L604" s="131"/>
      <c r="M604" s="157"/>
      <c r="N604" s="157"/>
      <c r="O604" s="157"/>
      <c r="P604" s="157"/>
      <c r="Q604" s="157"/>
      <c r="R604" s="157"/>
      <c r="S604" s="157"/>
      <c r="T604" s="157"/>
      <c r="U604" s="238"/>
      <c r="V604" s="239"/>
      <c r="W604" s="239"/>
      <c r="X604" s="239"/>
      <c r="Y604" s="239"/>
      <c r="Z604" s="157"/>
      <c r="AA604" s="157"/>
      <c r="AB604" s="157"/>
      <c r="AC604" s="157"/>
      <c r="AD604" s="157"/>
      <c r="AE604" s="157"/>
      <c r="AF604" s="157"/>
      <c r="AG604" s="157"/>
      <c r="AH604" s="157"/>
      <c r="AI604" s="157"/>
      <c r="AJ604" s="238"/>
      <c r="AK604" s="239"/>
      <c r="AL604" s="239"/>
      <c r="AM604" s="239"/>
      <c r="AN604" s="239"/>
      <c r="AO604" s="157"/>
      <c r="AP604" s="157"/>
      <c r="AQ604" s="157"/>
      <c r="AR604" s="157"/>
      <c r="AS604" s="157"/>
      <c r="AT604" s="157"/>
      <c r="AU604" s="157"/>
      <c r="AV604" s="157"/>
      <c r="AW604" s="157"/>
      <c r="AX604" s="157"/>
      <c r="AY604" s="238"/>
      <c r="AZ604" s="239"/>
      <c r="BA604" s="239"/>
      <c r="BB604" s="239"/>
      <c r="BC604" s="239"/>
      <c r="BD604" s="157"/>
      <c r="BE604" s="157"/>
      <c r="BF604" s="157"/>
      <c r="BG604" s="157"/>
      <c r="BH604" s="157"/>
      <c r="BI604" s="157"/>
      <c r="BJ604" s="157"/>
    </row>
    <row r="605">
      <c r="A605" s="157"/>
      <c r="B605" s="157"/>
      <c r="C605" s="157"/>
      <c r="D605" s="157"/>
      <c r="E605" s="157"/>
      <c r="F605" s="238"/>
      <c r="G605" s="239"/>
      <c r="H605" s="239"/>
      <c r="I605" s="239"/>
      <c r="J605" s="239"/>
      <c r="K605" s="132"/>
      <c r="L605" s="131"/>
      <c r="M605" s="157"/>
      <c r="N605" s="157"/>
      <c r="O605" s="157"/>
      <c r="P605" s="157"/>
      <c r="Q605" s="157"/>
      <c r="R605" s="157"/>
      <c r="S605" s="157"/>
      <c r="T605" s="157"/>
      <c r="U605" s="238"/>
      <c r="V605" s="239"/>
      <c r="W605" s="239"/>
      <c r="X605" s="239"/>
      <c r="Y605" s="239"/>
      <c r="Z605" s="157"/>
      <c r="AA605" s="157"/>
      <c r="AB605" s="157"/>
      <c r="AC605" s="157"/>
      <c r="AD605" s="157"/>
      <c r="AE605" s="157"/>
      <c r="AF605" s="157"/>
      <c r="AG605" s="157"/>
      <c r="AH605" s="157"/>
      <c r="AI605" s="157"/>
      <c r="AJ605" s="238"/>
      <c r="AK605" s="239"/>
      <c r="AL605" s="239"/>
      <c r="AM605" s="239"/>
      <c r="AN605" s="239"/>
      <c r="AO605" s="157"/>
      <c r="AP605" s="157"/>
      <c r="AQ605" s="157"/>
      <c r="AR605" s="157"/>
      <c r="AS605" s="157"/>
      <c r="AT605" s="157"/>
      <c r="AU605" s="157"/>
      <c r="AV605" s="157"/>
      <c r="AW605" s="157"/>
      <c r="AX605" s="157"/>
      <c r="AY605" s="238"/>
      <c r="AZ605" s="239"/>
      <c r="BA605" s="239"/>
      <c r="BB605" s="239"/>
      <c r="BC605" s="239"/>
      <c r="BD605" s="157"/>
      <c r="BE605" s="157"/>
      <c r="BF605" s="157"/>
      <c r="BG605" s="157"/>
      <c r="BH605" s="157"/>
      <c r="BI605" s="157"/>
      <c r="BJ605" s="157"/>
    </row>
    <row r="606">
      <c r="A606" s="157"/>
      <c r="B606" s="157"/>
      <c r="C606" s="157"/>
      <c r="D606" s="157"/>
      <c r="E606" s="157"/>
      <c r="F606" s="238"/>
      <c r="G606" s="239"/>
      <c r="H606" s="239"/>
      <c r="I606" s="239"/>
      <c r="J606" s="239"/>
      <c r="K606" s="132"/>
      <c r="L606" s="131"/>
      <c r="M606" s="157"/>
      <c r="N606" s="157"/>
      <c r="O606" s="157"/>
      <c r="P606" s="157"/>
      <c r="Q606" s="157"/>
      <c r="R606" s="157"/>
      <c r="S606" s="157"/>
      <c r="T606" s="157"/>
      <c r="U606" s="238"/>
      <c r="V606" s="239"/>
      <c r="W606" s="239"/>
      <c r="X606" s="239"/>
      <c r="Y606" s="239"/>
      <c r="Z606" s="157"/>
      <c r="AA606" s="157"/>
      <c r="AB606" s="157"/>
      <c r="AC606" s="157"/>
      <c r="AD606" s="157"/>
      <c r="AE606" s="157"/>
      <c r="AF606" s="157"/>
      <c r="AG606" s="157"/>
      <c r="AH606" s="157"/>
      <c r="AI606" s="157"/>
      <c r="AJ606" s="238"/>
      <c r="AK606" s="239"/>
      <c r="AL606" s="239"/>
      <c r="AM606" s="239"/>
      <c r="AN606" s="239"/>
      <c r="AO606" s="157"/>
      <c r="AP606" s="157"/>
      <c r="AQ606" s="157"/>
      <c r="AR606" s="157"/>
      <c r="AS606" s="157"/>
      <c r="AT606" s="157"/>
      <c r="AU606" s="157"/>
      <c r="AV606" s="157"/>
      <c r="AW606" s="157"/>
      <c r="AX606" s="157"/>
      <c r="AY606" s="238"/>
      <c r="AZ606" s="239"/>
      <c r="BA606" s="239"/>
      <c r="BB606" s="239"/>
      <c r="BC606" s="239"/>
      <c r="BD606" s="157"/>
      <c r="BE606" s="157"/>
      <c r="BF606" s="157"/>
      <c r="BG606" s="157"/>
      <c r="BH606" s="157"/>
      <c r="BI606" s="157"/>
      <c r="BJ606" s="157"/>
    </row>
    <row r="607">
      <c r="A607" s="157"/>
      <c r="B607" s="157"/>
      <c r="C607" s="157"/>
      <c r="D607" s="157"/>
      <c r="E607" s="157"/>
      <c r="F607" s="238"/>
      <c r="G607" s="239"/>
      <c r="H607" s="239"/>
      <c r="I607" s="239"/>
      <c r="J607" s="239"/>
      <c r="K607" s="132"/>
      <c r="L607" s="131"/>
      <c r="M607" s="157"/>
      <c r="N607" s="157"/>
      <c r="O607" s="157"/>
      <c r="P607" s="157"/>
      <c r="Q607" s="157"/>
      <c r="R607" s="157"/>
      <c r="S607" s="157"/>
      <c r="T607" s="157"/>
      <c r="U607" s="238"/>
      <c r="V607" s="239"/>
      <c r="W607" s="239"/>
      <c r="X607" s="239"/>
      <c r="Y607" s="239"/>
      <c r="Z607" s="157"/>
      <c r="AA607" s="157"/>
      <c r="AB607" s="157"/>
      <c r="AC607" s="157"/>
      <c r="AD607" s="157"/>
      <c r="AE607" s="157"/>
      <c r="AF607" s="157"/>
      <c r="AG607" s="157"/>
      <c r="AH607" s="157"/>
      <c r="AI607" s="157"/>
      <c r="AJ607" s="238"/>
      <c r="AK607" s="239"/>
      <c r="AL607" s="239"/>
      <c r="AM607" s="239"/>
      <c r="AN607" s="239"/>
      <c r="AO607" s="157"/>
      <c r="AP607" s="157"/>
      <c r="AQ607" s="157"/>
      <c r="AR607" s="157"/>
      <c r="AS607" s="157"/>
      <c r="AT607" s="157"/>
      <c r="AU607" s="157"/>
      <c r="AV607" s="157"/>
      <c r="AW607" s="157"/>
      <c r="AX607" s="157"/>
      <c r="AY607" s="238"/>
      <c r="AZ607" s="239"/>
      <c r="BA607" s="239"/>
      <c r="BB607" s="239"/>
      <c r="BC607" s="239"/>
      <c r="BD607" s="157"/>
      <c r="BE607" s="157"/>
      <c r="BF607" s="157"/>
      <c r="BG607" s="157"/>
      <c r="BH607" s="157"/>
      <c r="BI607" s="157"/>
      <c r="BJ607" s="157"/>
    </row>
    <row r="608">
      <c r="A608" s="157"/>
      <c r="B608" s="157"/>
      <c r="C608" s="157"/>
      <c r="D608" s="157"/>
      <c r="E608" s="157"/>
      <c r="F608" s="238"/>
      <c r="G608" s="239"/>
      <c r="H608" s="239"/>
      <c r="I608" s="239"/>
      <c r="J608" s="239"/>
      <c r="K608" s="132"/>
      <c r="L608" s="131"/>
      <c r="M608" s="157"/>
      <c r="N608" s="157"/>
      <c r="O608" s="157"/>
      <c r="P608" s="157"/>
      <c r="Q608" s="157"/>
      <c r="R608" s="157"/>
      <c r="S608" s="157"/>
      <c r="T608" s="157"/>
      <c r="U608" s="238"/>
      <c r="V608" s="239"/>
      <c r="W608" s="239"/>
      <c r="X608" s="239"/>
      <c r="Y608" s="239"/>
      <c r="Z608" s="157"/>
      <c r="AA608" s="157"/>
      <c r="AB608" s="157"/>
      <c r="AC608" s="157"/>
      <c r="AD608" s="157"/>
      <c r="AE608" s="157"/>
      <c r="AF608" s="157"/>
      <c r="AG608" s="157"/>
      <c r="AH608" s="157"/>
      <c r="AI608" s="157"/>
      <c r="AJ608" s="238"/>
      <c r="AK608" s="239"/>
      <c r="AL608" s="239"/>
      <c r="AM608" s="239"/>
      <c r="AN608" s="239"/>
      <c r="AO608" s="157"/>
      <c r="AP608" s="157"/>
      <c r="AQ608" s="157"/>
      <c r="AR608" s="157"/>
      <c r="AS608" s="157"/>
      <c r="AT608" s="157"/>
      <c r="AU608" s="157"/>
      <c r="AV608" s="157"/>
      <c r="AW608" s="157"/>
      <c r="AX608" s="157"/>
      <c r="AY608" s="238"/>
      <c r="AZ608" s="239"/>
      <c r="BA608" s="239"/>
      <c r="BB608" s="239"/>
      <c r="BC608" s="239"/>
      <c r="BD608" s="157"/>
      <c r="BE608" s="157"/>
      <c r="BF608" s="157"/>
      <c r="BG608" s="157"/>
      <c r="BH608" s="157"/>
      <c r="BI608" s="157"/>
      <c r="BJ608" s="157"/>
    </row>
    <row r="609">
      <c r="A609" s="157"/>
      <c r="B609" s="157"/>
      <c r="C609" s="157"/>
      <c r="D609" s="157"/>
      <c r="E609" s="157"/>
      <c r="F609" s="238"/>
      <c r="G609" s="239"/>
      <c r="H609" s="239"/>
      <c r="I609" s="239"/>
      <c r="J609" s="239"/>
      <c r="K609" s="132"/>
      <c r="L609" s="131"/>
      <c r="M609" s="157"/>
      <c r="N609" s="157"/>
      <c r="O609" s="157"/>
      <c r="P609" s="157"/>
      <c r="Q609" s="157"/>
      <c r="R609" s="157"/>
      <c r="S609" s="157"/>
      <c r="T609" s="157"/>
      <c r="U609" s="238"/>
      <c r="V609" s="239"/>
      <c r="W609" s="239"/>
      <c r="X609" s="239"/>
      <c r="Y609" s="239"/>
      <c r="Z609" s="157"/>
      <c r="AA609" s="157"/>
      <c r="AB609" s="157"/>
      <c r="AC609" s="157"/>
      <c r="AD609" s="157"/>
      <c r="AE609" s="157"/>
      <c r="AF609" s="157"/>
      <c r="AG609" s="157"/>
      <c r="AH609" s="157"/>
      <c r="AI609" s="157"/>
      <c r="AJ609" s="238"/>
      <c r="AK609" s="239"/>
      <c r="AL609" s="239"/>
      <c r="AM609" s="239"/>
      <c r="AN609" s="239"/>
      <c r="AO609" s="157"/>
      <c r="AP609" s="157"/>
      <c r="AQ609" s="157"/>
      <c r="AR609" s="157"/>
      <c r="AS609" s="157"/>
      <c r="AT609" s="157"/>
      <c r="AU609" s="157"/>
      <c r="AV609" s="157"/>
      <c r="AW609" s="157"/>
      <c r="AX609" s="157"/>
      <c r="AY609" s="238"/>
      <c r="AZ609" s="239"/>
      <c r="BA609" s="239"/>
      <c r="BB609" s="239"/>
      <c r="BC609" s="239"/>
      <c r="BD609" s="157"/>
      <c r="BE609" s="157"/>
      <c r="BF609" s="157"/>
      <c r="BG609" s="157"/>
      <c r="BH609" s="157"/>
      <c r="BI609" s="157"/>
      <c r="BJ609" s="157"/>
    </row>
    <row r="610">
      <c r="A610" s="157"/>
      <c r="B610" s="157"/>
      <c r="C610" s="157"/>
      <c r="D610" s="157"/>
      <c r="E610" s="157"/>
      <c r="F610" s="238"/>
      <c r="G610" s="239"/>
      <c r="H610" s="239"/>
      <c r="I610" s="239"/>
      <c r="J610" s="239"/>
      <c r="K610" s="132"/>
      <c r="L610" s="131"/>
      <c r="M610" s="157"/>
      <c r="N610" s="157"/>
      <c r="O610" s="157"/>
      <c r="P610" s="157"/>
      <c r="Q610" s="157"/>
      <c r="R610" s="157"/>
      <c r="S610" s="157"/>
      <c r="T610" s="157"/>
      <c r="U610" s="238"/>
      <c r="V610" s="239"/>
      <c r="W610" s="239"/>
      <c r="X610" s="239"/>
      <c r="Y610" s="239"/>
      <c r="Z610" s="157"/>
      <c r="AA610" s="157"/>
      <c r="AB610" s="157"/>
      <c r="AC610" s="157"/>
      <c r="AD610" s="157"/>
      <c r="AE610" s="157"/>
      <c r="AF610" s="157"/>
      <c r="AG610" s="157"/>
      <c r="AH610" s="157"/>
      <c r="AI610" s="157"/>
      <c r="AJ610" s="238"/>
      <c r="AK610" s="239"/>
      <c r="AL610" s="239"/>
      <c r="AM610" s="239"/>
      <c r="AN610" s="239"/>
      <c r="AO610" s="157"/>
      <c r="AP610" s="157"/>
      <c r="AQ610" s="157"/>
      <c r="AR610" s="157"/>
      <c r="AS610" s="157"/>
      <c r="AT610" s="157"/>
      <c r="AU610" s="157"/>
      <c r="AV610" s="157"/>
      <c r="AW610" s="157"/>
      <c r="AX610" s="157"/>
      <c r="AY610" s="238"/>
      <c r="AZ610" s="239"/>
      <c r="BA610" s="239"/>
      <c r="BB610" s="239"/>
      <c r="BC610" s="239"/>
      <c r="BD610" s="157"/>
      <c r="BE610" s="157"/>
      <c r="BF610" s="157"/>
      <c r="BG610" s="157"/>
      <c r="BH610" s="157"/>
      <c r="BI610" s="157"/>
      <c r="BJ610" s="157"/>
    </row>
    <row r="611">
      <c r="A611" s="157"/>
      <c r="B611" s="157"/>
      <c r="C611" s="157"/>
      <c r="D611" s="157"/>
      <c r="E611" s="157"/>
      <c r="F611" s="238"/>
      <c r="G611" s="239"/>
      <c r="H611" s="239"/>
      <c r="I611" s="239"/>
      <c r="J611" s="239"/>
      <c r="K611" s="132"/>
      <c r="L611" s="131"/>
      <c r="M611" s="157"/>
      <c r="N611" s="157"/>
      <c r="O611" s="157"/>
      <c r="P611" s="157"/>
      <c r="Q611" s="157"/>
      <c r="R611" s="157"/>
      <c r="S611" s="157"/>
      <c r="T611" s="157"/>
      <c r="U611" s="238"/>
      <c r="V611" s="239"/>
      <c r="W611" s="239"/>
      <c r="X611" s="239"/>
      <c r="Y611" s="239"/>
      <c r="Z611" s="157"/>
      <c r="AA611" s="157"/>
      <c r="AB611" s="157"/>
      <c r="AC611" s="157"/>
      <c r="AD611" s="157"/>
      <c r="AE611" s="157"/>
      <c r="AF611" s="157"/>
      <c r="AG611" s="157"/>
      <c r="AH611" s="157"/>
      <c r="AI611" s="157"/>
      <c r="AJ611" s="238"/>
      <c r="AK611" s="239"/>
      <c r="AL611" s="239"/>
      <c r="AM611" s="239"/>
      <c r="AN611" s="239"/>
      <c r="AO611" s="157"/>
      <c r="AP611" s="157"/>
      <c r="AQ611" s="157"/>
      <c r="AR611" s="157"/>
      <c r="AS611" s="157"/>
      <c r="AT611" s="157"/>
      <c r="AU611" s="157"/>
      <c r="AV611" s="157"/>
      <c r="AW611" s="157"/>
      <c r="AX611" s="157"/>
      <c r="AY611" s="238"/>
      <c r="AZ611" s="239"/>
      <c r="BA611" s="239"/>
      <c r="BB611" s="239"/>
      <c r="BC611" s="239"/>
      <c r="BD611" s="157"/>
      <c r="BE611" s="157"/>
      <c r="BF611" s="157"/>
      <c r="BG611" s="157"/>
      <c r="BH611" s="157"/>
      <c r="BI611" s="157"/>
      <c r="BJ611" s="157"/>
    </row>
    <row r="612">
      <c r="A612" s="157"/>
      <c r="B612" s="157"/>
      <c r="C612" s="157"/>
      <c r="D612" s="157"/>
      <c r="E612" s="157"/>
      <c r="F612" s="238"/>
      <c r="G612" s="239"/>
      <c r="H612" s="239"/>
      <c r="I612" s="239"/>
      <c r="J612" s="239"/>
      <c r="K612" s="132"/>
      <c r="L612" s="131"/>
      <c r="M612" s="157"/>
      <c r="N612" s="157"/>
      <c r="O612" s="157"/>
      <c r="P612" s="157"/>
      <c r="Q612" s="157"/>
      <c r="R612" s="157"/>
      <c r="S612" s="157"/>
      <c r="T612" s="157"/>
      <c r="U612" s="238"/>
      <c r="V612" s="239"/>
      <c r="W612" s="239"/>
      <c r="X612" s="239"/>
      <c r="Y612" s="239"/>
      <c r="Z612" s="157"/>
      <c r="AA612" s="157"/>
      <c r="AB612" s="157"/>
      <c r="AC612" s="157"/>
      <c r="AD612" s="157"/>
      <c r="AE612" s="157"/>
      <c r="AF612" s="157"/>
      <c r="AG612" s="157"/>
      <c r="AH612" s="157"/>
      <c r="AI612" s="157"/>
      <c r="AJ612" s="238"/>
      <c r="AK612" s="239"/>
      <c r="AL612" s="239"/>
      <c r="AM612" s="239"/>
      <c r="AN612" s="239"/>
      <c r="AO612" s="157"/>
      <c r="AP612" s="157"/>
      <c r="AQ612" s="157"/>
      <c r="AR612" s="157"/>
      <c r="AS612" s="157"/>
      <c r="AT612" s="157"/>
      <c r="AU612" s="157"/>
      <c r="AV612" s="157"/>
      <c r="AW612" s="157"/>
      <c r="AX612" s="157"/>
      <c r="AY612" s="238"/>
      <c r="AZ612" s="239"/>
      <c r="BA612" s="239"/>
      <c r="BB612" s="239"/>
      <c r="BC612" s="239"/>
      <c r="BD612" s="157"/>
      <c r="BE612" s="157"/>
      <c r="BF612" s="157"/>
      <c r="BG612" s="157"/>
      <c r="BH612" s="157"/>
      <c r="BI612" s="157"/>
      <c r="BJ612" s="157"/>
    </row>
    <row r="613">
      <c r="A613" s="157"/>
      <c r="B613" s="157"/>
      <c r="C613" s="157"/>
      <c r="D613" s="157"/>
      <c r="E613" s="157"/>
      <c r="F613" s="238"/>
      <c r="G613" s="239"/>
      <c r="H613" s="239"/>
      <c r="I613" s="239"/>
      <c r="J613" s="239"/>
      <c r="K613" s="132"/>
      <c r="L613" s="131"/>
      <c r="M613" s="157"/>
      <c r="N613" s="157"/>
      <c r="O613" s="157"/>
      <c r="P613" s="157"/>
      <c r="Q613" s="157"/>
      <c r="R613" s="157"/>
      <c r="S613" s="157"/>
      <c r="T613" s="157"/>
      <c r="U613" s="238"/>
      <c r="V613" s="239"/>
      <c r="W613" s="239"/>
      <c r="X613" s="239"/>
      <c r="Y613" s="239"/>
      <c r="Z613" s="157"/>
      <c r="AA613" s="157"/>
      <c r="AB613" s="157"/>
      <c r="AC613" s="157"/>
      <c r="AD613" s="157"/>
      <c r="AE613" s="157"/>
      <c r="AF613" s="157"/>
      <c r="AG613" s="157"/>
      <c r="AH613" s="157"/>
      <c r="AI613" s="157"/>
      <c r="AJ613" s="238"/>
      <c r="AK613" s="239"/>
      <c r="AL613" s="239"/>
      <c r="AM613" s="239"/>
      <c r="AN613" s="239"/>
      <c r="AO613" s="157"/>
      <c r="AP613" s="157"/>
      <c r="AQ613" s="157"/>
      <c r="AR613" s="157"/>
      <c r="AS613" s="157"/>
      <c r="AT613" s="157"/>
      <c r="AU613" s="157"/>
      <c r="AV613" s="157"/>
      <c r="AW613" s="157"/>
      <c r="AX613" s="157"/>
      <c r="AY613" s="238"/>
      <c r="AZ613" s="239"/>
      <c r="BA613" s="239"/>
      <c r="BB613" s="239"/>
      <c r="BC613" s="239"/>
      <c r="BD613" s="157"/>
      <c r="BE613" s="157"/>
      <c r="BF613" s="157"/>
      <c r="BG613" s="157"/>
      <c r="BH613" s="157"/>
      <c r="BI613" s="157"/>
      <c r="BJ613" s="157"/>
    </row>
    <row r="614">
      <c r="A614" s="157"/>
      <c r="B614" s="157"/>
      <c r="C614" s="157"/>
      <c r="D614" s="157"/>
      <c r="E614" s="157"/>
      <c r="F614" s="238"/>
      <c r="G614" s="239"/>
      <c r="H614" s="239"/>
      <c r="I614" s="239"/>
      <c r="J614" s="239"/>
      <c r="K614" s="132"/>
      <c r="L614" s="131"/>
      <c r="M614" s="157"/>
      <c r="N614" s="157"/>
      <c r="O614" s="157"/>
      <c r="P614" s="157"/>
      <c r="Q614" s="157"/>
      <c r="R614" s="157"/>
      <c r="S614" s="157"/>
      <c r="T614" s="157"/>
      <c r="U614" s="238"/>
      <c r="V614" s="239"/>
      <c r="W614" s="239"/>
      <c r="X614" s="239"/>
      <c r="Y614" s="239"/>
      <c r="Z614" s="157"/>
      <c r="AA614" s="157"/>
      <c r="AB614" s="157"/>
      <c r="AC614" s="157"/>
      <c r="AD614" s="157"/>
      <c r="AE614" s="157"/>
      <c r="AF614" s="157"/>
      <c r="AG614" s="157"/>
      <c r="AH614" s="157"/>
      <c r="AI614" s="157"/>
      <c r="AJ614" s="238"/>
      <c r="AK614" s="239"/>
      <c r="AL614" s="239"/>
      <c r="AM614" s="239"/>
      <c r="AN614" s="239"/>
      <c r="AO614" s="157"/>
      <c r="AP614" s="157"/>
      <c r="AQ614" s="157"/>
      <c r="AR614" s="157"/>
      <c r="AS614" s="157"/>
      <c r="AT614" s="157"/>
      <c r="AU614" s="157"/>
      <c r="AV614" s="157"/>
      <c r="AW614" s="157"/>
      <c r="AX614" s="157"/>
      <c r="AY614" s="238"/>
      <c r="AZ614" s="239"/>
      <c r="BA614" s="239"/>
      <c r="BB614" s="239"/>
      <c r="BC614" s="239"/>
      <c r="BD614" s="157"/>
      <c r="BE614" s="157"/>
      <c r="BF614" s="157"/>
      <c r="BG614" s="157"/>
      <c r="BH614" s="157"/>
      <c r="BI614" s="157"/>
      <c r="BJ614" s="157"/>
    </row>
    <row r="615">
      <c r="A615" s="157"/>
      <c r="B615" s="157"/>
      <c r="C615" s="157"/>
      <c r="D615" s="157"/>
      <c r="E615" s="157"/>
      <c r="F615" s="238"/>
      <c r="G615" s="239"/>
      <c r="H615" s="239"/>
      <c r="I615" s="239"/>
      <c r="J615" s="239"/>
      <c r="K615" s="132"/>
      <c r="L615" s="131"/>
      <c r="M615" s="157"/>
      <c r="N615" s="157"/>
      <c r="O615" s="157"/>
      <c r="P615" s="157"/>
      <c r="Q615" s="157"/>
      <c r="R615" s="157"/>
      <c r="S615" s="157"/>
      <c r="T615" s="157"/>
      <c r="U615" s="238"/>
      <c r="V615" s="239"/>
      <c r="W615" s="239"/>
      <c r="X615" s="239"/>
      <c r="Y615" s="239"/>
      <c r="Z615" s="157"/>
      <c r="AA615" s="157"/>
      <c r="AB615" s="157"/>
      <c r="AC615" s="157"/>
      <c r="AD615" s="157"/>
      <c r="AE615" s="157"/>
      <c r="AF615" s="157"/>
      <c r="AG615" s="157"/>
      <c r="AH615" s="157"/>
      <c r="AI615" s="157"/>
      <c r="AJ615" s="238"/>
      <c r="AK615" s="239"/>
      <c r="AL615" s="239"/>
      <c r="AM615" s="239"/>
      <c r="AN615" s="239"/>
      <c r="AO615" s="157"/>
      <c r="AP615" s="157"/>
      <c r="AQ615" s="157"/>
      <c r="AR615" s="157"/>
      <c r="AS615" s="157"/>
      <c r="AT615" s="157"/>
      <c r="AU615" s="157"/>
      <c r="AV615" s="157"/>
      <c r="AW615" s="157"/>
      <c r="AX615" s="157"/>
      <c r="AY615" s="238"/>
      <c r="AZ615" s="239"/>
      <c r="BA615" s="239"/>
      <c r="BB615" s="239"/>
      <c r="BC615" s="239"/>
      <c r="BD615" s="157"/>
      <c r="BE615" s="157"/>
      <c r="BF615" s="157"/>
      <c r="BG615" s="157"/>
      <c r="BH615" s="157"/>
      <c r="BI615" s="157"/>
      <c r="BJ615" s="157"/>
    </row>
    <row r="616">
      <c r="A616" s="157"/>
      <c r="B616" s="157"/>
      <c r="C616" s="157"/>
      <c r="D616" s="157"/>
      <c r="E616" s="157"/>
      <c r="F616" s="238"/>
      <c r="G616" s="239"/>
      <c r="H616" s="239"/>
      <c r="I616" s="239"/>
      <c r="J616" s="239"/>
      <c r="K616" s="132"/>
      <c r="L616" s="131"/>
      <c r="M616" s="157"/>
      <c r="N616" s="157"/>
      <c r="O616" s="157"/>
      <c r="P616" s="157"/>
      <c r="Q616" s="157"/>
      <c r="R616" s="157"/>
      <c r="S616" s="157"/>
      <c r="T616" s="157"/>
      <c r="U616" s="238"/>
      <c r="V616" s="239"/>
      <c r="W616" s="239"/>
      <c r="X616" s="239"/>
      <c r="Y616" s="239"/>
      <c r="Z616" s="157"/>
      <c r="AA616" s="157"/>
      <c r="AB616" s="157"/>
      <c r="AC616" s="157"/>
      <c r="AD616" s="157"/>
      <c r="AE616" s="157"/>
      <c r="AF616" s="157"/>
      <c r="AG616" s="157"/>
      <c r="AH616" s="157"/>
      <c r="AI616" s="157"/>
      <c r="AJ616" s="238"/>
      <c r="AK616" s="239"/>
      <c r="AL616" s="239"/>
      <c r="AM616" s="239"/>
      <c r="AN616" s="239"/>
      <c r="AO616" s="157"/>
      <c r="AP616" s="157"/>
      <c r="AQ616" s="157"/>
      <c r="AR616" s="157"/>
      <c r="AS616" s="157"/>
      <c r="AT616" s="157"/>
      <c r="AU616" s="157"/>
      <c r="AV616" s="157"/>
      <c r="AW616" s="157"/>
      <c r="AX616" s="157"/>
      <c r="AY616" s="238"/>
      <c r="AZ616" s="239"/>
      <c r="BA616" s="239"/>
      <c r="BB616" s="239"/>
      <c r="BC616" s="239"/>
      <c r="BD616" s="157"/>
      <c r="BE616" s="157"/>
      <c r="BF616" s="157"/>
      <c r="BG616" s="157"/>
      <c r="BH616" s="157"/>
      <c r="BI616" s="157"/>
      <c r="BJ616" s="157"/>
    </row>
    <row r="617">
      <c r="A617" s="157"/>
      <c r="B617" s="157"/>
      <c r="C617" s="157"/>
      <c r="D617" s="157"/>
      <c r="E617" s="157"/>
      <c r="F617" s="238"/>
      <c r="G617" s="239"/>
      <c r="H617" s="239"/>
      <c r="I617" s="239"/>
      <c r="J617" s="239"/>
      <c r="K617" s="132"/>
      <c r="L617" s="131"/>
      <c r="M617" s="157"/>
      <c r="N617" s="157"/>
      <c r="O617" s="157"/>
      <c r="P617" s="157"/>
      <c r="Q617" s="157"/>
      <c r="R617" s="157"/>
      <c r="S617" s="157"/>
      <c r="T617" s="157"/>
      <c r="U617" s="238"/>
      <c r="V617" s="239"/>
      <c r="W617" s="239"/>
      <c r="X617" s="239"/>
      <c r="Y617" s="239"/>
      <c r="Z617" s="157"/>
      <c r="AA617" s="157"/>
      <c r="AB617" s="157"/>
      <c r="AC617" s="157"/>
      <c r="AD617" s="157"/>
      <c r="AE617" s="157"/>
      <c r="AF617" s="157"/>
      <c r="AG617" s="157"/>
      <c r="AH617" s="157"/>
      <c r="AI617" s="157"/>
      <c r="AJ617" s="238"/>
      <c r="AK617" s="239"/>
      <c r="AL617" s="239"/>
      <c r="AM617" s="239"/>
      <c r="AN617" s="239"/>
      <c r="AO617" s="157"/>
      <c r="AP617" s="157"/>
      <c r="AQ617" s="157"/>
      <c r="AR617" s="157"/>
      <c r="AS617" s="157"/>
      <c r="AT617" s="157"/>
      <c r="AU617" s="157"/>
      <c r="AV617" s="157"/>
      <c r="AW617" s="157"/>
      <c r="AX617" s="157"/>
      <c r="AY617" s="238"/>
      <c r="AZ617" s="239"/>
      <c r="BA617" s="239"/>
      <c r="BB617" s="239"/>
      <c r="BC617" s="239"/>
      <c r="BD617" s="157"/>
      <c r="BE617" s="157"/>
      <c r="BF617" s="157"/>
      <c r="BG617" s="157"/>
      <c r="BH617" s="157"/>
      <c r="BI617" s="157"/>
      <c r="BJ617" s="157"/>
    </row>
    <row r="618">
      <c r="A618" s="157"/>
      <c r="B618" s="157"/>
      <c r="C618" s="157"/>
      <c r="D618" s="157"/>
      <c r="E618" s="157"/>
      <c r="F618" s="238"/>
      <c r="G618" s="239"/>
      <c r="H618" s="239"/>
      <c r="I618" s="239"/>
      <c r="J618" s="239"/>
      <c r="K618" s="132"/>
      <c r="L618" s="131"/>
      <c r="M618" s="157"/>
      <c r="N618" s="157"/>
      <c r="O618" s="157"/>
      <c r="P618" s="157"/>
      <c r="Q618" s="157"/>
      <c r="R618" s="157"/>
      <c r="S618" s="157"/>
      <c r="T618" s="157"/>
      <c r="U618" s="238"/>
      <c r="V618" s="239"/>
      <c r="W618" s="239"/>
      <c r="X618" s="239"/>
      <c r="Y618" s="239"/>
      <c r="Z618" s="157"/>
      <c r="AA618" s="157"/>
      <c r="AB618" s="157"/>
      <c r="AC618" s="157"/>
      <c r="AD618" s="157"/>
      <c r="AE618" s="157"/>
      <c r="AF618" s="157"/>
      <c r="AG618" s="157"/>
      <c r="AH618" s="157"/>
      <c r="AI618" s="157"/>
      <c r="AJ618" s="238"/>
      <c r="AK618" s="239"/>
      <c r="AL618" s="239"/>
      <c r="AM618" s="239"/>
      <c r="AN618" s="239"/>
      <c r="AO618" s="157"/>
      <c r="AP618" s="157"/>
      <c r="AQ618" s="157"/>
      <c r="AR618" s="157"/>
      <c r="AS618" s="157"/>
      <c r="AT618" s="157"/>
      <c r="AU618" s="157"/>
      <c r="AV618" s="157"/>
      <c r="AW618" s="157"/>
      <c r="AX618" s="157"/>
      <c r="AY618" s="238"/>
      <c r="AZ618" s="239"/>
      <c r="BA618" s="239"/>
      <c r="BB618" s="239"/>
      <c r="BC618" s="239"/>
      <c r="BD618" s="157"/>
      <c r="BE618" s="157"/>
      <c r="BF618" s="157"/>
      <c r="BG618" s="157"/>
      <c r="BH618" s="157"/>
      <c r="BI618" s="157"/>
      <c r="BJ618" s="157"/>
    </row>
    <row r="619">
      <c r="A619" s="157"/>
      <c r="B619" s="157"/>
      <c r="C619" s="157"/>
      <c r="D619" s="157"/>
      <c r="E619" s="157"/>
      <c r="F619" s="238"/>
      <c r="G619" s="239"/>
      <c r="H619" s="239"/>
      <c r="I619" s="239"/>
      <c r="J619" s="239"/>
      <c r="K619" s="132"/>
      <c r="L619" s="131"/>
      <c r="M619" s="157"/>
      <c r="N619" s="157"/>
      <c r="O619" s="157"/>
      <c r="P619" s="157"/>
      <c r="Q619" s="157"/>
      <c r="R619" s="157"/>
      <c r="S619" s="157"/>
      <c r="T619" s="157"/>
      <c r="U619" s="238"/>
      <c r="V619" s="239"/>
      <c r="W619" s="239"/>
      <c r="X619" s="239"/>
      <c r="Y619" s="239"/>
      <c r="Z619" s="157"/>
      <c r="AA619" s="157"/>
      <c r="AB619" s="157"/>
      <c r="AC619" s="157"/>
      <c r="AD619" s="157"/>
      <c r="AE619" s="157"/>
      <c r="AF619" s="157"/>
      <c r="AG619" s="157"/>
      <c r="AH619" s="157"/>
      <c r="AI619" s="157"/>
      <c r="AJ619" s="238"/>
      <c r="AK619" s="239"/>
      <c r="AL619" s="239"/>
      <c r="AM619" s="239"/>
      <c r="AN619" s="239"/>
      <c r="AO619" s="157"/>
      <c r="AP619" s="157"/>
      <c r="AQ619" s="157"/>
      <c r="AR619" s="157"/>
      <c r="AS619" s="157"/>
      <c r="AT619" s="157"/>
      <c r="AU619" s="157"/>
      <c r="AV619" s="157"/>
      <c r="AW619" s="157"/>
      <c r="AX619" s="157"/>
      <c r="AY619" s="238"/>
      <c r="AZ619" s="239"/>
      <c r="BA619" s="239"/>
      <c r="BB619" s="239"/>
      <c r="BC619" s="239"/>
      <c r="BD619" s="157"/>
      <c r="BE619" s="157"/>
      <c r="BF619" s="157"/>
      <c r="BG619" s="157"/>
      <c r="BH619" s="157"/>
      <c r="BI619" s="157"/>
      <c r="BJ619" s="157"/>
    </row>
    <row r="620">
      <c r="A620" s="157"/>
      <c r="B620" s="157"/>
      <c r="C620" s="157"/>
      <c r="D620" s="157"/>
      <c r="E620" s="157"/>
      <c r="F620" s="238"/>
      <c r="G620" s="239"/>
      <c r="H620" s="239"/>
      <c r="I620" s="239"/>
      <c r="J620" s="239"/>
      <c r="K620" s="132"/>
      <c r="L620" s="131"/>
      <c r="M620" s="157"/>
      <c r="N620" s="157"/>
      <c r="O620" s="157"/>
      <c r="P620" s="157"/>
      <c r="Q620" s="157"/>
      <c r="R620" s="157"/>
      <c r="S620" s="157"/>
      <c r="T620" s="157"/>
      <c r="U620" s="238"/>
      <c r="V620" s="239"/>
      <c r="W620" s="239"/>
      <c r="X620" s="239"/>
      <c r="Y620" s="239"/>
      <c r="Z620" s="157"/>
      <c r="AA620" s="157"/>
      <c r="AB620" s="157"/>
      <c r="AC620" s="157"/>
      <c r="AD620" s="157"/>
      <c r="AE620" s="157"/>
      <c r="AF620" s="157"/>
      <c r="AG620" s="157"/>
      <c r="AH620" s="157"/>
      <c r="AI620" s="157"/>
      <c r="AJ620" s="238"/>
      <c r="AK620" s="239"/>
      <c r="AL620" s="239"/>
      <c r="AM620" s="239"/>
      <c r="AN620" s="239"/>
      <c r="AO620" s="157"/>
      <c r="AP620" s="157"/>
      <c r="AQ620" s="157"/>
      <c r="AR620" s="157"/>
      <c r="AS620" s="157"/>
      <c r="AT620" s="157"/>
      <c r="AU620" s="157"/>
      <c r="AV620" s="157"/>
      <c r="AW620" s="157"/>
      <c r="AX620" s="157"/>
      <c r="AY620" s="238"/>
      <c r="AZ620" s="239"/>
      <c r="BA620" s="239"/>
      <c r="BB620" s="239"/>
      <c r="BC620" s="239"/>
      <c r="BD620" s="157"/>
      <c r="BE620" s="157"/>
      <c r="BF620" s="157"/>
      <c r="BG620" s="157"/>
      <c r="BH620" s="157"/>
      <c r="BI620" s="157"/>
      <c r="BJ620" s="157"/>
    </row>
    <row r="621">
      <c r="A621" s="157"/>
      <c r="B621" s="157"/>
      <c r="C621" s="157"/>
      <c r="D621" s="157"/>
      <c r="E621" s="157"/>
      <c r="F621" s="238"/>
      <c r="G621" s="239"/>
      <c r="H621" s="239"/>
      <c r="I621" s="239"/>
      <c r="J621" s="239"/>
      <c r="K621" s="132"/>
      <c r="L621" s="131"/>
      <c r="M621" s="157"/>
      <c r="N621" s="157"/>
      <c r="O621" s="157"/>
      <c r="P621" s="157"/>
      <c r="Q621" s="157"/>
      <c r="R621" s="157"/>
      <c r="S621" s="157"/>
      <c r="T621" s="157"/>
      <c r="U621" s="238"/>
      <c r="V621" s="239"/>
      <c r="W621" s="239"/>
      <c r="X621" s="239"/>
      <c r="Y621" s="239"/>
      <c r="Z621" s="157"/>
      <c r="AA621" s="157"/>
      <c r="AB621" s="157"/>
      <c r="AC621" s="157"/>
      <c r="AD621" s="157"/>
      <c r="AE621" s="157"/>
      <c r="AF621" s="157"/>
      <c r="AG621" s="157"/>
      <c r="AH621" s="157"/>
      <c r="AI621" s="157"/>
      <c r="AJ621" s="238"/>
      <c r="AK621" s="239"/>
      <c r="AL621" s="239"/>
      <c r="AM621" s="239"/>
      <c r="AN621" s="239"/>
      <c r="AO621" s="157"/>
      <c r="AP621" s="157"/>
      <c r="AQ621" s="157"/>
      <c r="AR621" s="157"/>
      <c r="AS621" s="157"/>
      <c r="AT621" s="157"/>
      <c r="AU621" s="157"/>
      <c r="AV621" s="157"/>
      <c r="AW621" s="157"/>
      <c r="AX621" s="157"/>
      <c r="AY621" s="238"/>
      <c r="AZ621" s="239"/>
      <c r="BA621" s="239"/>
      <c r="BB621" s="239"/>
      <c r="BC621" s="239"/>
      <c r="BD621" s="157"/>
      <c r="BE621" s="157"/>
      <c r="BF621" s="157"/>
      <c r="BG621" s="157"/>
      <c r="BH621" s="157"/>
      <c r="BI621" s="157"/>
      <c r="BJ621" s="157"/>
    </row>
    <row r="622">
      <c r="A622" s="157"/>
      <c r="B622" s="157"/>
      <c r="C622" s="157"/>
      <c r="D622" s="157"/>
      <c r="E622" s="157"/>
      <c r="F622" s="238"/>
      <c r="G622" s="239"/>
      <c r="H622" s="239"/>
      <c r="I622" s="239"/>
      <c r="J622" s="239"/>
      <c r="K622" s="132"/>
      <c r="L622" s="131"/>
      <c r="M622" s="157"/>
      <c r="N622" s="157"/>
      <c r="O622" s="157"/>
      <c r="P622" s="157"/>
      <c r="Q622" s="157"/>
      <c r="R622" s="157"/>
      <c r="S622" s="157"/>
      <c r="T622" s="157"/>
      <c r="U622" s="238"/>
      <c r="V622" s="239"/>
      <c r="W622" s="239"/>
      <c r="X622" s="239"/>
      <c r="Y622" s="239"/>
      <c r="Z622" s="157"/>
      <c r="AA622" s="157"/>
      <c r="AB622" s="157"/>
      <c r="AC622" s="157"/>
      <c r="AD622" s="157"/>
      <c r="AE622" s="157"/>
      <c r="AF622" s="157"/>
      <c r="AG622" s="157"/>
      <c r="AH622" s="157"/>
      <c r="AI622" s="157"/>
      <c r="AJ622" s="238"/>
      <c r="AK622" s="239"/>
      <c r="AL622" s="239"/>
      <c r="AM622" s="239"/>
      <c r="AN622" s="239"/>
      <c r="AO622" s="157"/>
      <c r="AP622" s="157"/>
      <c r="AQ622" s="157"/>
      <c r="AR622" s="157"/>
      <c r="AS622" s="157"/>
      <c r="AT622" s="157"/>
      <c r="AU622" s="157"/>
      <c r="AV622" s="157"/>
      <c r="AW622" s="157"/>
      <c r="AX622" s="157"/>
      <c r="AY622" s="238"/>
      <c r="AZ622" s="239"/>
      <c r="BA622" s="239"/>
      <c r="BB622" s="239"/>
      <c r="BC622" s="239"/>
      <c r="BD622" s="157"/>
      <c r="BE622" s="157"/>
      <c r="BF622" s="157"/>
      <c r="BG622" s="157"/>
      <c r="BH622" s="157"/>
      <c r="BI622" s="157"/>
      <c r="BJ622" s="157"/>
    </row>
    <row r="623">
      <c r="A623" s="157"/>
      <c r="B623" s="157"/>
      <c r="C623" s="157"/>
      <c r="D623" s="157"/>
      <c r="E623" s="157"/>
      <c r="F623" s="238"/>
      <c r="G623" s="239"/>
      <c r="H623" s="239"/>
      <c r="I623" s="239"/>
      <c r="J623" s="239"/>
      <c r="K623" s="132"/>
      <c r="L623" s="131"/>
      <c r="M623" s="157"/>
      <c r="N623" s="157"/>
      <c r="O623" s="157"/>
      <c r="P623" s="157"/>
      <c r="Q623" s="157"/>
      <c r="R623" s="157"/>
      <c r="S623" s="157"/>
      <c r="T623" s="157"/>
      <c r="U623" s="238"/>
      <c r="V623" s="239"/>
      <c r="W623" s="239"/>
      <c r="X623" s="239"/>
      <c r="Y623" s="239"/>
      <c r="Z623" s="157"/>
      <c r="AA623" s="157"/>
      <c r="AB623" s="157"/>
      <c r="AC623" s="157"/>
      <c r="AD623" s="157"/>
      <c r="AE623" s="157"/>
      <c r="AF623" s="157"/>
      <c r="AG623" s="157"/>
      <c r="AH623" s="157"/>
      <c r="AI623" s="157"/>
      <c r="AJ623" s="238"/>
      <c r="AK623" s="239"/>
      <c r="AL623" s="239"/>
      <c r="AM623" s="239"/>
      <c r="AN623" s="239"/>
      <c r="AO623" s="157"/>
      <c r="AP623" s="157"/>
      <c r="AQ623" s="157"/>
      <c r="AR623" s="157"/>
      <c r="AS623" s="157"/>
      <c r="AT623" s="157"/>
      <c r="AU623" s="157"/>
      <c r="AV623" s="157"/>
      <c r="AW623" s="157"/>
      <c r="AX623" s="157"/>
      <c r="AY623" s="238"/>
      <c r="AZ623" s="239"/>
      <c r="BA623" s="239"/>
      <c r="BB623" s="239"/>
      <c r="BC623" s="239"/>
      <c r="BD623" s="157"/>
      <c r="BE623" s="157"/>
      <c r="BF623" s="157"/>
      <c r="BG623" s="157"/>
      <c r="BH623" s="157"/>
      <c r="BI623" s="157"/>
      <c r="BJ623" s="157"/>
    </row>
    <row r="624">
      <c r="A624" s="157"/>
      <c r="B624" s="157"/>
      <c r="C624" s="157"/>
      <c r="D624" s="157"/>
      <c r="E624" s="157"/>
      <c r="F624" s="238"/>
      <c r="G624" s="239"/>
      <c r="H624" s="239"/>
      <c r="I624" s="239"/>
      <c r="J624" s="239"/>
      <c r="K624" s="132"/>
      <c r="L624" s="131"/>
      <c r="M624" s="157"/>
      <c r="N624" s="157"/>
      <c r="O624" s="157"/>
      <c r="P624" s="157"/>
      <c r="Q624" s="157"/>
      <c r="R624" s="157"/>
      <c r="S624" s="157"/>
      <c r="T624" s="157"/>
      <c r="U624" s="238"/>
      <c r="V624" s="239"/>
      <c r="W624" s="239"/>
      <c r="X624" s="239"/>
      <c r="Y624" s="239"/>
      <c r="Z624" s="157"/>
      <c r="AA624" s="157"/>
      <c r="AB624" s="157"/>
      <c r="AC624" s="157"/>
      <c r="AD624" s="157"/>
      <c r="AE624" s="157"/>
      <c r="AF624" s="157"/>
      <c r="AG624" s="157"/>
      <c r="AH624" s="157"/>
      <c r="AI624" s="157"/>
      <c r="AJ624" s="238"/>
      <c r="AK624" s="239"/>
      <c r="AL624" s="239"/>
      <c r="AM624" s="239"/>
      <c r="AN624" s="239"/>
      <c r="AO624" s="157"/>
      <c r="AP624" s="157"/>
      <c r="AQ624" s="157"/>
      <c r="AR624" s="157"/>
      <c r="AS624" s="157"/>
      <c r="AT624" s="157"/>
      <c r="AU624" s="157"/>
      <c r="AV624" s="157"/>
      <c r="AW624" s="157"/>
      <c r="AX624" s="157"/>
      <c r="AY624" s="238"/>
      <c r="AZ624" s="239"/>
      <c r="BA624" s="239"/>
      <c r="BB624" s="239"/>
      <c r="BC624" s="239"/>
      <c r="BD624" s="157"/>
      <c r="BE624" s="157"/>
      <c r="BF624" s="157"/>
      <c r="BG624" s="157"/>
      <c r="BH624" s="157"/>
      <c r="BI624" s="157"/>
      <c r="BJ624" s="157"/>
    </row>
    <row r="625">
      <c r="A625" s="157"/>
      <c r="B625" s="157"/>
      <c r="C625" s="157"/>
      <c r="D625" s="157"/>
      <c r="E625" s="157"/>
      <c r="F625" s="238"/>
      <c r="G625" s="239"/>
      <c r="H625" s="239"/>
      <c r="I625" s="239"/>
      <c r="J625" s="239"/>
      <c r="K625" s="132"/>
      <c r="L625" s="131"/>
      <c r="M625" s="157"/>
      <c r="N625" s="157"/>
      <c r="O625" s="157"/>
      <c r="P625" s="157"/>
      <c r="Q625" s="157"/>
      <c r="R625" s="157"/>
      <c r="S625" s="157"/>
      <c r="T625" s="157"/>
      <c r="U625" s="238"/>
      <c r="V625" s="239"/>
      <c r="W625" s="239"/>
      <c r="X625" s="239"/>
      <c r="Y625" s="239"/>
      <c r="Z625" s="157"/>
      <c r="AA625" s="157"/>
      <c r="AB625" s="157"/>
      <c r="AC625" s="157"/>
      <c r="AD625" s="157"/>
      <c r="AE625" s="157"/>
      <c r="AF625" s="157"/>
      <c r="AG625" s="157"/>
      <c r="AH625" s="157"/>
      <c r="AI625" s="157"/>
      <c r="AJ625" s="238"/>
      <c r="AK625" s="239"/>
      <c r="AL625" s="239"/>
      <c r="AM625" s="239"/>
      <c r="AN625" s="239"/>
      <c r="AO625" s="157"/>
      <c r="AP625" s="157"/>
      <c r="AQ625" s="157"/>
      <c r="AR625" s="157"/>
      <c r="AS625" s="157"/>
      <c r="AT625" s="157"/>
      <c r="AU625" s="157"/>
      <c r="AV625" s="157"/>
      <c r="AW625" s="157"/>
      <c r="AX625" s="157"/>
      <c r="AY625" s="238"/>
      <c r="AZ625" s="239"/>
      <c r="BA625" s="239"/>
      <c r="BB625" s="239"/>
      <c r="BC625" s="239"/>
      <c r="BD625" s="157"/>
      <c r="BE625" s="157"/>
      <c r="BF625" s="157"/>
      <c r="BG625" s="157"/>
      <c r="BH625" s="157"/>
      <c r="BI625" s="157"/>
      <c r="BJ625" s="157"/>
    </row>
    <row r="626">
      <c r="A626" s="157"/>
      <c r="B626" s="157"/>
      <c r="C626" s="157"/>
      <c r="D626" s="157"/>
      <c r="E626" s="157"/>
      <c r="F626" s="238"/>
      <c r="G626" s="239"/>
      <c r="H626" s="239"/>
      <c r="I626" s="239"/>
      <c r="J626" s="239"/>
      <c r="K626" s="132"/>
      <c r="L626" s="131"/>
      <c r="M626" s="157"/>
      <c r="N626" s="157"/>
      <c r="O626" s="157"/>
      <c r="P626" s="157"/>
      <c r="Q626" s="157"/>
      <c r="R626" s="157"/>
      <c r="S626" s="157"/>
      <c r="T626" s="157"/>
      <c r="U626" s="238"/>
      <c r="V626" s="239"/>
      <c r="W626" s="239"/>
      <c r="X626" s="239"/>
      <c r="Y626" s="239"/>
      <c r="Z626" s="157"/>
      <c r="AA626" s="157"/>
      <c r="AB626" s="157"/>
      <c r="AC626" s="157"/>
      <c r="AD626" s="157"/>
      <c r="AE626" s="157"/>
      <c r="AF626" s="157"/>
      <c r="AG626" s="157"/>
      <c r="AH626" s="157"/>
      <c r="AI626" s="157"/>
      <c r="AJ626" s="238"/>
      <c r="AK626" s="239"/>
      <c r="AL626" s="239"/>
      <c r="AM626" s="239"/>
      <c r="AN626" s="239"/>
      <c r="AO626" s="157"/>
      <c r="AP626" s="157"/>
      <c r="AQ626" s="157"/>
      <c r="AR626" s="157"/>
      <c r="AS626" s="157"/>
      <c r="AT626" s="157"/>
      <c r="AU626" s="157"/>
      <c r="AV626" s="157"/>
      <c r="AW626" s="157"/>
      <c r="AX626" s="157"/>
      <c r="AY626" s="238"/>
      <c r="AZ626" s="239"/>
      <c r="BA626" s="239"/>
      <c r="BB626" s="239"/>
      <c r="BC626" s="239"/>
      <c r="BD626" s="157"/>
      <c r="BE626" s="157"/>
      <c r="BF626" s="157"/>
      <c r="BG626" s="157"/>
      <c r="BH626" s="157"/>
      <c r="BI626" s="157"/>
      <c r="BJ626" s="157"/>
    </row>
    <row r="627">
      <c r="A627" s="157"/>
      <c r="B627" s="157"/>
      <c r="C627" s="157"/>
      <c r="D627" s="157"/>
      <c r="E627" s="157"/>
      <c r="F627" s="238"/>
      <c r="G627" s="239"/>
      <c r="H627" s="239"/>
      <c r="I627" s="239"/>
      <c r="J627" s="239"/>
      <c r="K627" s="132"/>
      <c r="L627" s="131"/>
      <c r="M627" s="157"/>
      <c r="N627" s="157"/>
      <c r="O627" s="157"/>
      <c r="P627" s="157"/>
      <c r="Q627" s="157"/>
      <c r="R627" s="157"/>
      <c r="S627" s="157"/>
      <c r="T627" s="157"/>
      <c r="U627" s="238"/>
      <c r="V627" s="239"/>
      <c r="W627" s="239"/>
      <c r="X627" s="239"/>
      <c r="Y627" s="239"/>
      <c r="Z627" s="157"/>
      <c r="AA627" s="157"/>
      <c r="AB627" s="157"/>
      <c r="AC627" s="157"/>
      <c r="AD627" s="157"/>
      <c r="AE627" s="157"/>
      <c r="AF627" s="157"/>
      <c r="AG627" s="157"/>
      <c r="AH627" s="157"/>
      <c r="AI627" s="157"/>
      <c r="AJ627" s="238"/>
      <c r="AK627" s="239"/>
      <c r="AL627" s="239"/>
      <c r="AM627" s="239"/>
      <c r="AN627" s="239"/>
      <c r="AO627" s="157"/>
      <c r="AP627" s="157"/>
      <c r="AQ627" s="157"/>
      <c r="AR627" s="157"/>
      <c r="AS627" s="157"/>
      <c r="AT627" s="157"/>
      <c r="AU627" s="157"/>
      <c r="AV627" s="157"/>
      <c r="AW627" s="157"/>
      <c r="AX627" s="157"/>
      <c r="AY627" s="238"/>
      <c r="AZ627" s="239"/>
      <c r="BA627" s="239"/>
      <c r="BB627" s="239"/>
      <c r="BC627" s="239"/>
      <c r="BD627" s="157"/>
      <c r="BE627" s="157"/>
      <c r="BF627" s="157"/>
      <c r="BG627" s="157"/>
      <c r="BH627" s="157"/>
      <c r="BI627" s="157"/>
      <c r="BJ627" s="157"/>
    </row>
    <row r="628">
      <c r="A628" s="157"/>
      <c r="B628" s="157"/>
      <c r="C628" s="157"/>
      <c r="D628" s="157"/>
      <c r="E628" s="157"/>
      <c r="F628" s="238"/>
      <c r="G628" s="239"/>
      <c r="H628" s="239"/>
      <c r="I628" s="239"/>
      <c r="J628" s="239"/>
      <c r="K628" s="132"/>
      <c r="L628" s="131"/>
      <c r="M628" s="157"/>
      <c r="N628" s="157"/>
      <c r="O628" s="157"/>
      <c r="P628" s="157"/>
      <c r="Q628" s="157"/>
      <c r="R628" s="157"/>
      <c r="S628" s="157"/>
      <c r="T628" s="157"/>
      <c r="U628" s="238"/>
      <c r="V628" s="239"/>
      <c r="W628" s="239"/>
      <c r="X628" s="239"/>
      <c r="Y628" s="239"/>
      <c r="Z628" s="157"/>
      <c r="AA628" s="157"/>
      <c r="AB628" s="157"/>
      <c r="AC628" s="157"/>
      <c r="AD628" s="157"/>
      <c r="AE628" s="157"/>
      <c r="AF628" s="157"/>
      <c r="AG628" s="157"/>
      <c r="AH628" s="157"/>
      <c r="AI628" s="157"/>
      <c r="AJ628" s="238"/>
      <c r="AK628" s="239"/>
      <c r="AL628" s="239"/>
      <c r="AM628" s="239"/>
      <c r="AN628" s="239"/>
      <c r="AO628" s="157"/>
      <c r="AP628" s="157"/>
      <c r="AQ628" s="157"/>
      <c r="AR628" s="157"/>
      <c r="AS628" s="157"/>
      <c r="AT628" s="157"/>
      <c r="AU628" s="157"/>
      <c r="AV628" s="157"/>
      <c r="AW628" s="157"/>
      <c r="AX628" s="157"/>
      <c r="AY628" s="238"/>
      <c r="AZ628" s="239"/>
      <c r="BA628" s="239"/>
      <c r="BB628" s="239"/>
      <c r="BC628" s="239"/>
      <c r="BD628" s="157"/>
      <c r="BE628" s="157"/>
      <c r="BF628" s="157"/>
      <c r="BG628" s="157"/>
      <c r="BH628" s="157"/>
      <c r="BI628" s="157"/>
      <c r="BJ628" s="157"/>
    </row>
    <row r="629">
      <c r="A629" s="157"/>
      <c r="B629" s="157"/>
      <c r="C629" s="157"/>
      <c r="D629" s="157"/>
      <c r="E629" s="157"/>
      <c r="F629" s="238"/>
      <c r="G629" s="239"/>
      <c r="H629" s="239"/>
      <c r="I629" s="239"/>
      <c r="J629" s="239"/>
      <c r="K629" s="132"/>
      <c r="L629" s="131"/>
      <c r="M629" s="157"/>
      <c r="N629" s="157"/>
      <c r="O629" s="157"/>
      <c r="P629" s="157"/>
      <c r="Q629" s="157"/>
      <c r="R629" s="157"/>
      <c r="S629" s="157"/>
      <c r="T629" s="157"/>
      <c r="U629" s="238"/>
      <c r="V629" s="239"/>
      <c r="W629" s="239"/>
      <c r="X629" s="239"/>
      <c r="Y629" s="239"/>
      <c r="Z629" s="157"/>
      <c r="AA629" s="157"/>
      <c r="AB629" s="157"/>
      <c r="AC629" s="157"/>
      <c r="AD629" s="157"/>
      <c r="AE629" s="157"/>
      <c r="AF629" s="157"/>
      <c r="AG629" s="157"/>
      <c r="AH629" s="157"/>
      <c r="AI629" s="157"/>
      <c r="AJ629" s="238"/>
      <c r="AK629" s="239"/>
      <c r="AL629" s="239"/>
      <c r="AM629" s="239"/>
      <c r="AN629" s="239"/>
      <c r="AO629" s="157"/>
      <c r="AP629" s="157"/>
      <c r="AQ629" s="157"/>
      <c r="AR629" s="157"/>
      <c r="AS629" s="157"/>
      <c r="AT629" s="157"/>
      <c r="AU629" s="157"/>
      <c r="AV629" s="157"/>
      <c r="AW629" s="157"/>
      <c r="AX629" s="157"/>
      <c r="AY629" s="238"/>
      <c r="AZ629" s="239"/>
      <c r="BA629" s="239"/>
      <c r="BB629" s="239"/>
      <c r="BC629" s="239"/>
      <c r="BD629" s="157"/>
      <c r="BE629" s="157"/>
      <c r="BF629" s="157"/>
      <c r="BG629" s="157"/>
      <c r="BH629" s="157"/>
      <c r="BI629" s="157"/>
      <c r="BJ629" s="157"/>
    </row>
    <row r="630">
      <c r="A630" s="157"/>
      <c r="B630" s="157"/>
      <c r="C630" s="157"/>
      <c r="D630" s="157"/>
      <c r="E630" s="157"/>
      <c r="F630" s="238"/>
      <c r="G630" s="239"/>
      <c r="H630" s="239"/>
      <c r="I630" s="239"/>
      <c r="J630" s="239"/>
      <c r="K630" s="132"/>
      <c r="L630" s="131"/>
      <c r="M630" s="157"/>
      <c r="N630" s="157"/>
      <c r="O630" s="157"/>
      <c r="P630" s="157"/>
      <c r="Q630" s="157"/>
      <c r="R630" s="157"/>
      <c r="S630" s="157"/>
      <c r="T630" s="157"/>
      <c r="U630" s="238"/>
      <c r="V630" s="239"/>
      <c r="W630" s="239"/>
      <c r="X630" s="239"/>
      <c r="Y630" s="239"/>
      <c r="Z630" s="157"/>
      <c r="AA630" s="157"/>
      <c r="AB630" s="157"/>
      <c r="AC630" s="157"/>
      <c r="AD630" s="157"/>
      <c r="AE630" s="157"/>
      <c r="AF630" s="157"/>
      <c r="AG630" s="157"/>
      <c r="AH630" s="157"/>
      <c r="AI630" s="157"/>
      <c r="AJ630" s="238"/>
      <c r="AK630" s="239"/>
      <c r="AL630" s="239"/>
      <c r="AM630" s="239"/>
      <c r="AN630" s="239"/>
      <c r="AO630" s="157"/>
      <c r="AP630" s="157"/>
      <c r="AQ630" s="157"/>
      <c r="AR630" s="157"/>
      <c r="AS630" s="157"/>
      <c r="AT630" s="157"/>
      <c r="AU630" s="157"/>
      <c r="AV630" s="157"/>
      <c r="AW630" s="157"/>
      <c r="AX630" s="157"/>
      <c r="AY630" s="238"/>
      <c r="AZ630" s="239"/>
      <c r="BA630" s="239"/>
      <c r="BB630" s="239"/>
      <c r="BC630" s="239"/>
      <c r="BD630" s="157"/>
      <c r="BE630" s="157"/>
      <c r="BF630" s="157"/>
      <c r="BG630" s="157"/>
      <c r="BH630" s="157"/>
      <c r="BI630" s="157"/>
      <c r="BJ630" s="157"/>
    </row>
    <row r="631">
      <c r="A631" s="157"/>
      <c r="B631" s="157"/>
      <c r="C631" s="157"/>
      <c r="D631" s="157"/>
      <c r="E631" s="157"/>
      <c r="F631" s="238"/>
      <c r="G631" s="239"/>
      <c r="H631" s="239"/>
      <c r="I631" s="239"/>
      <c r="J631" s="239"/>
      <c r="K631" s="132"/>
      <c r="L631" s="131"/>
      <c r="M631" s="157"/>
      <c r="N631" s="157"/>
      <c r="O631" s="157"/>
      <c r="P631" s="157"/>
      <c r="Q631" s="157"/>
      <c r="R631" s="157"/>
      <c r="S631" s="157"/>
      <c r="T631" s="157"/>
      <c r="U631" s="238"/>
      <c r="V631" s="239"/>
      <c r="W631" s="239"/>
      <c r="X631" s="239"/>
      <c r="Y631" s="239"/>
      <c r="Z631" s="157"/>
      <c r="AA631" s="157"/>
      <c r="AB631" s="157"/>
      <c r="AC631" s="157"/>
      <c r="AD631" s="157"/>
      <c r="AE631" s="157"/>
      <c r="AF631" s="157"/>
      <c r="AG631" s="157"/>
      <c r="AH631" s="157"/>
      <c r="AI631" s="157"/>
      <c r="AJ631" s="238"/>
      <c r="AK631" s="239"/>
      <c r="AL631" s="239"/>
      <c r="AM631" s="239"/>
      <c r="AN631" s="239"/>
      <c r="AO631" s="157"/>
      <c r="AP631" s="157"/>
      <c r="AQ631" s="157"/>
      <c r="AR631" s="157"/>
      <c r="AS631" s="157"/>
      <c r="AT631" s="157"/>
      <c r="AU631" s="157"/>
      <c r="AV631" s="157"/>
      <c r="AW631" s="157"/>
      <c r="AX631" s="157"/>
      <c r="AY631" s="238"/>
      <c r="AZ631" s="239"/>
      <c r="BA631" s="239"/>
      <c r="BB631" s="239"/>
      <c r="BC631" s="239"/>
      <c r="BD631" s="157"/>
      <c r="BE631" s="157"/>
      <c r="BF631" s="157"/>
      <c r="BG631" s="157"/>
      <c r="BH631" s="157"/>
      <c r="BI631" s="157"/>
      <c r="BJ631" s="157"/>
    </row>
    <row r="632">
      <c r="A632" s="157"/>
      <c r="B632" s="157"/>
      <c r="C632" s="157"/>
      <c r="D632" s="157"/>
      <c r="E632" s="157"/>
      <c r="F632" s="238"/>
      <c r="G632" s="239"/>
      <c r="H632" s="239"/>
      <c r="I632" s="239"/>
      <c r="J632" s="239"/>
      <c r="K632" s="132"/>
      <c r="L632" s="131"/>
      <c r="M632" s="157"/>
      <c r="N632" s="157"/>
      <c r="O632" s="157"/>
      <c r="P632" s="157"/>
      <c r="Q632" s="157"/>
      <c r="R632" s="157"/>
      <c r="S632" s="157"/>
      <c r="T632" s="157"/>
      <c r="U632" s="238"/>
      <c r="V632" s="239"/>
      <c r="W632" s="239"/>
      <c r="X632" s="239"/>
      <c r="Y632" s="239"/>
      <c r="Z632" s="157"/>
      <c r="AA632" s="157"/>
      <c r="AB632" s="157"/>
      <c r="AC632" s="157"/>
      <c r="AD632" s="157"/>
      <c r="AE632" s="157"/>
      <c r="AF632" s="157"/>
      <c r="AG632" s="157"/>
      <c r="AH632" s="157"/>
      <c r="AI632" s="157"/>
      <c r="AJ632" s="238"/>
      <c r="AK632" s="239"/>
      <c r="AL632" s="239"/>
      <c r="AM632" s="239"/>
      <c r="AN632" s="239"/>
      <c r="AO632" s="157"/>
      <c r="AP632" s="157"/>
      <c r="AQ632" s="157"/>
      <c r="AR632" s="157"/>
      <c r="AS632" s="157"/>
      <c r="AT632" s="157"/>
      <c r="AU632" s="157"/>
      <c r="AV632" s="157"/>
      <c r="AW632" s="157"/>
      <c r="AX632" s="157"/>
      <c r="AY632" s="238"/>
      <c r="AZ632" s="239"/>
      <c r="BA632" s="239"/>
      <c r="BB632" s="239"/>
      <c r="BC632" s="239"/>
      <c r="BD632" s="157"/>
      <c r="BE632" s="157"/>
      <c r="BF632" s="157"/>
      <c r="BG632" s="157"/>
      <c r="BH632" s="157"/>
      <c r="BI632" s="157"/>
      <c r="BJ632" s="157"/>
    </row>
    <row r="633">
      <c r="A633" s="157"/>
      <c r="B633" s="157"/>
      <c r="C633" s="157"/>
      <c r="D633" s="157"/>
      <c r="E633" s="157"/>
      <c r="F633" s="238"/>
      <c r="G633" s="239"/>
      <c r="H633" s="239"/>
      <c r="I633" s="239"/>
      <c r="J633" s="239"/>
      <c r="K633" s="132"/>
      <c r="L633" s="131"/>
      <c r="M633" s="157"/>
      <c r="N633" s="157"/>
      <c r="O633" s="157"/>
      <c r="P633" s="157"/>
      <c r="Q633" s="157"/>
      <c r="R633" s="157"/>
      <c r="S633" s="157"/>
      <c r="T633" s="157"/>
      <c r="U633" s="238"/>
      <c r="V633" s="239"/>
      <c r="W633" s="239"/>
      <c r="X633" s="239"/>
      <c r="Y633" s="239"/>
      <c r="Z633" s="157"/>
      <c r="AA633" s="157"/>
      <c r="AB633" s="157"/>
      <c r="AC633" s="157"/>
      <c r="AD633" s="157"/>
      <c r="AE633" s="157"/>
      <c r="AF633" s="157"/>
      <c r="AG633" s="157"/>
      <c r="AH633" s="157"/>
      <c r="AI633" s="157"/>
      <c r="AJ633" s="238"/>
      <c r="AK633" s="239"/>
      <c r="AL633" s="239"/>
      <c r="AM633" s="239"/>
      <c r="AN633" s="239"/>
      <c r="AO633" s="157"/>
      <c r="AP633" s="157"/>
      <c r="AQ633" s="157"/>
      <c r="AR633" s="157"/>
      <c r="AS633" s="157"/>
      <c r="AT633" s="157"/>
      <c r="AU633" s="157"/>
      <c r="AV633" s="157"/>
      <c r="AW633" s="157"/>
      <c r="AX633" s="157"/>
      <c r="AY633" s="238"/>
      <c r="AZ633" s="239"/>
      <c r="BA633" s="239"/>
      <c r="BB633" s="239"/>
      <c r="BC633" s="239"/>
      <c r="BD633" s="157"/>
      <c r="BE633" s="157"/>
      <c r="BF633" s="157"/>
      <c r="BG633" s="157"/>
      <c r="BH633" s="157"/>
      <c r="BI633" s="157"/>
      <c r="BJ633" s="157"/>
    </row>
    <row r="634">
      <c r="A634" s="157"/>
      <c r="B634" s="157"/>
      <c r="C634" s="157"/>
      <c r="D634" s="157"/>
      <c r="E634" s="157"/>
      <c r="F634" s="238"/>
      <c r="G634" s="239"/>
      <c r="H634" s="239"/>
      <c r="I634" s="239"/>
      <c r="J634" s="239"/>
      <c r="K634" s="132"/>
      <c r="L634" s="131"/>
      <c r="M634" s="157"/>
      <c r="N634" s="157"/>
      <c r="O634" s="157"/>
      <c r="P634" s="157"/>
      <c r="Q634" s="157"/>
      <c r="R634" s="157"/>
      <c r="S634" s="157"/>
      <c r="T634" s="157"/>
      <c r="U634" s="238"/>
      <c r="V634" s="239"/>
      <c r="W634" s="239"/>
      <c r="X634" s="239"/>
      <c r="Y634" s="239"/>
      <c r="Z634" s="157"/>
      <c r="AA634" s="157"/>
      <c r="AB634" s="157"/>
      <c r="AC634" s="157"/>
      <c r="AD634" s="157"/>
      <c r="AE634" s="157"/>
      <c r="AF634" s="157"/>
      <c r="AG634" s="157"/>
      <c r="AH634" s="157"/>
      <c r="AI634" s="157"/>
      <c r="AJ634" s="238"/>
      <c r="AK634" s="239"/>
      <c r="AL634" s="239"/>
      <c r="AM634" s="239"/>
      <c r="AN634" s="239"/>
      <c r="AO634" s="157"/>
      <c r="AP634" s="157"/>
      <c r="AQ634" s="157"/>
      <c r="AR634" s="157"/>
      <c r="AS634" s="157"/>
      <c r="AT634" s="157"/>
      <c r="AU634" s="157"/>
      <c r="AV634" s="157"/>
      <c r="AW634" s="157"/>
      <c r="AX634" s="157"/>
      <c r="AY634" s="238"/>
      <c r="AZ634" s="239"/>
      <c r="BA634" s="239"/>
      <c r="BB634" s="239"/>
      <c r="BC634" s="239"/>
      <c r="BD634" s="157"/>
      <c r="BE634" s="157"/>
      <c r="BF634" s="157"/>
      <c r="BG634" s="157"/>
      <c r="BH634" s="157"/>
      <c r="BI634" s="157"/>
      <c r="BJ634" s="157"/>
    </row>
    <row r="635">
      <c r="A635" s="157"/>
      <c r="B635" s="157"/>
      <c r="C635" s="157"/>
      <c r="D635" s="157"/>
      <c r="E635" s="157"/>
      <c r="F635" s="238"/>
      <c r="G635" s="239"/>
      <c r="H635" s="239"/>
      <c r="I635" s="239"/>
      <c r="J635" s="239"/>
      <c r="K635" s="132"/>
      <c r="L635" s="131"/>
      <c r="M635" s="157"/>
      <c r="N635" s="157"/>
      <c r="O635" s="157"/>
      <c r="P635" s="157"/>
      <c r="Q635" s="157"/>
      <c r="R635" s="157"/>
      <c r="S635" s="157"/>
      <c r="T635" s="157"/>
      <c r="U635" s="238"/>
      <c r="V635" s="239"/>
      <c r="W635" s="239"/>
      <c r="X635" s="239"/>
      <c r="Y635" s="239"/>
      <c r="Z635" s="157"/>
      <c r="AA635" s="157"/>
      <c r="AB635" s="157"/>
      <c r="AC635" s="157"/>
      <c r="AD635" s="157"/>
      <c r="AE635" s="157"/>
      <c r="AF635" s="157"/>
      <c r="AG635" s="157"/>
      <c r="AH635" s="157"/>
      <c r="AI635" s="157"/>
      <c r="AJ635" s="238"/>
      <c r="AK635" s="239"/>
      <c r="AL635" s="239"/>
      <c r="AM635" s="239"/>
      <c r="AN635" s="239"/>
      <c r="AO635" s="157"/>
      <c r="AP635" s="157"/>
      <c r="AQ635" s="157"/>
      <c r="AR635" s="157"/>
      <c r="AS635" s="157"/>
      <c r="AT635" s="157"/>
      <c r="AU635" s="157"/>
      <c r="AV635" s="157"/>
      <c r="AW635" s="157"/>
      <c r="AX635" s="157"/>
      <c r="AY635" s="238"/>
      <c r="AZ635" s="239"/>
      <c r="BA635" s="239"/>
      <c r="BB635" s="239"/>
      <c r="BC635" s="239"/>
      <c r="BD635" s="157"/>
      <c r="BE635" s="157"/>
      <c r="BF635" s="157"/>
      <c r="BG635" s="157"/>
      <c r="BH635" s="157"/>
      <c r="BI635" s="157"/>
      <c r="BJ635" s="157"/>
    </row>
    <row r="636">
      <c r="A636" s="157"/>
      <c r="B636" s="157"/>
      <c r="C636" s="157"/>
      <c r="D636" s="157"/>
      <c r="E636" s="157"/>
      <c r="F636" s="238"/>
      <c r="G636" s="239"/>
      <c r="H636" s="239"/>
      <c r="I636" s="239"/>
      <c r="J636" s="239"/>
      <c r="K636" s="132"/>
      <c r="L636" s="131"/>
      <c r="M636" s="157"/>
      <c r="N636" s="157"/>
      <c r="O636" s="157"/>
      <c r="P636" s="157"/>
      <c r="Q636" s="157"/>
      <c r="R636" s="157"/>
      <c r="S636" s="157"/>
      <c r="T636" s="157"/>
      <c r="U636" s="238"/>
      <c r="V636" s="239"/>
      <c r="W636" s="239"/>
      <c r="X636" s="239"/>
      <c r="Y636" s="239"/>
      <c r="Z636" s="157"/>
      <c r="AA636" s="157"/>
      <c r="AB636" s="157"/>
      <c r="AC636" s="157"/>
      <c r="AD636" s="157"/>
      <c r="AE636" s="157"/>
      <c r="AF636" s="157"/>
      <c r="AG636" s="157"/>
      <c r="AH636" s="157"/>
      <c r="AI636" s="157"/>
      <c r="AJ636" s="238"/>
      <c r="AK636" s="239"/>
      <c r="AL636" s="239"/>
      <c r="AM636" s="239"/>
      <c r="AN636" s="239"/>
      <c r="AO636" s="157"/>
      <c r="AP636" s="157"/>
      <c r="AQ636" s="157"/>
      <c r="AR636" s="157"/>
      <c r="AS636" s="157"/>
      <c r="AT636" s="157"/>
      <c r="AU636" s="157"/>
      <c r="AV636" s="157"/>
      <c r="AW636" s="157"/>
      <c r="AX636" s="157"/>
      <c r="AY636" s="238"/>
      <c r="AZ636" s="239"/>
      <c r="BA636" s="239"/>
      <c r="BB636" s="239"/>
      <c r="BC636" s="239"/>
      <c r="BD636" s="157"/>
      <c r="BE636" s="157"/>
      <c r="BF636" s="157"/>
      <c r="BG636" s="157"/>
      <c r="BH636" s="157"/>
      <c r="BI636" s="157"/>
      <c r="BJ636" s="157"/>
    </row>
    <row r="637">
      <c r="A637" s="157"/>
      <c r="B637" s="157"/>
      <c r="C637" s="157"/>
      <c r="D637" s="157"/>
      <c r="E637" s="157"/>
      <c r="F637" s="238"/>
      <c r="G637" s="239"/>
      <c r="H637" s="239"/>
      <c r="I637" s="239"/>
      <c r="J637" s="239"/>
      <c r="K637" s="132"/>
      <c r="L637" s="131"/>
      <c r="M637" s="157"/>
      <c r="N637" s="157"/>
      <c r="O637" s="157"/>
      <c r="P637" s="157"/>
      <c r="Q637" s="157"/>
      <c r="R637" s="157"/>
      <c r="S637" s="157"/>
      <c r="T637" s="157"/>
      <c r="U637" s="238"/>
      <c r="V637" s="239"/>
      <c r="W637" s="239"/>
      <c r="X637" s="239"/>
      <c r="Y637" s="239"/>
      <c r="Z637" s="157"/>
      <c r="AA637" s="157"/>
      <c r="AB637" s="157"/>
      <c r="AC637" s="157"/>
      <c r="AD637" s="157"/>
      <c r="AE637" s="157"/>
      <c r="AF637" s="157"/>
      <c r="AG637" s="157"/>
      <c r="AH637" s="157"/>
      <c r="AI637" s="157"/>
      <c r="AJ637" s="238"/>
      <c r="AK637" s="239"/>
      <c r="AL637" s="239"/>
      <c r="AM637" s="239"/>
      <c r="AN637" s="239"/>
      <c r="AO637" s="157"/>
      <c r="AP637" s="157"/>
      <c r="AQ637" s="157"/>
      <c r="AR637" s="157"/>
      <c r="AS637" s="157"/>
      <c r="AT637" s="157"/>
      <c r="AU637" s="157"/>
      <c r="AV637" s="157"/>
      <c r="AW637" s="157"/>
      <c r="AX637" s="157"/>
      <c r="AY637" s="238"/>
      <c r="AZ637" s="239"/>
      <c r="BA637" s="239"/>
      <c r="BB637" s="239"/>
      <c r="BC637" s="239"/>
      <c r="BD637" s="157"/>
      <c r="BE637" s="157"/>
      <c r="BF637" s="157"/>
      <c r="BG637" s="157"/>
      <c r="BH637" s="157"/>
      <c r="BI637" s="157"/>
      <c r="BJ637" s="157"/>
    </row>
    <row r="638">
      <c r="A638" s="157"/>
      <c r="B638" s="157"/>
      <c r="C638" s="157"/>
      <c r="D638" s="157"/>
      <c r="E638" s="157"/>
      <c r="F638" s="238"/>
      <c r="G638" s="239"/>
      <c r="H638" s="239"/>
      <c r="I638" s="239"/>
      <c r="J638" s="239"/>
      <c r="K638" s="132"/>
      <c r="L638" s="131"/>
      <c r="M638" s="157"/>
      <c r="N638" s="157"/>
      <c r="O638" s="157"/>
      <c r="P638" s="157"/>
      <c r="Q638" s="157"/>
      <c r="R638" s="157"/>
      <c r="S638" s="157"/>
      <c r="T638" s="157"/>
      <c r="U638" s="238"/>
      <c r="V638" s="239"/>
      <c r="W638" s="239"/>
      <c r="X638" s="239"/>
      <c r="Y638" s="239"/>
      <c r="Z638" s="157"/>
      <c r="AA638" s="157"/>
      <c r="AB638" s="157"/>
      <c r="AC638" s="157"/>
      <c r="AD638" s="157"/>
      <c r="AE638" s="157"/>
      <c r="AF638" s="157"/>
      <c r="AG638" s="157"/>
      <c r="AH638" s="157"/>
      <c r="AI638" s="157"/>
      <c r="AJ638" s="238"/>
      <c r="AK638" s="239"/>
      <c r="AL638" s="239"/>
      <c r="AM638" s="239"/>
      <c r="AN638" s="239"/>
      <c r="AO638" s="157"/>
      <c r="AP638" s="157"/>
      <c r="AQ638" s="157"/>
      <c r="AR638" s="157"/>
      <c r="AS638" s="157"/>
      <c r="AT638" s="157"/>
      <c r="AU638" s="157"/>
      <c r="AV638" s="157"/>
      <c r="AW638" s="157"/>
      <c r="AX638" s="157"/>
      <c r="AY638" s="238"/>
      <c r="AZ638" s="239"/>
      <c r="BA638" s="239"/>
      <c r="BB638" s="239"/>
      <c r="BC638" s="239"/>
      <c r="BD638" s="157"/>
      <c r="BE638" s="157"/>
      <c r="BF638" s="157"/>
      <c r="BG638" s="157"/>
      <c r="BH638" s="157"/>
      <c r="BI638" s="157"/>
      <c r="BJ638" s="157"/>
    </row>
    <row r="639">
      <c r="A639" s="157"/>
      <c r="B639" s="157"/>
      <c r="C639" s="157"/>
      <c r="D639" s="157"/>
      <c r="E639" s="157"/>
      <c r="F639" s="238"/>
      <c r="G639" s="239"/>
      <c r="H639" s="239"/>
      <c r="I639" s="239"/>
      <c r="J639" s="239"/>
      <c r="K639" s="132"/>
      <c r="L639" s="131"/>
      <c r="M639" s="157"/>
      <c r="N639" s="157"/>
      <c r="O639" s="157"/>
      <c r="P639" s="157"/>
      <c r="Q639" s="157"/>
      <c r="R639" s="157"/>
      <c r="S639" s="157"/>
      <c r="T639" s="157"/>
      <c r="U639" s="238"/>
      <c r="V639" s="239"/>
      <c r="W639" s="239"/>
      <c r="X639" s="239"/>
      <c r="Y639" s="239"/>
      <c r="Z639" s="157"/>
      <c r="AA639" s="157"/>
      <c r="AB639" s="157"/>
      <c r="AC639" s="157"/>
      <c r="AD639" s="157"/>
      <c r="AE639" s="157"/>
      <c r="AF639" s="157"/>
      <c r="AG639" s="157"/>
      <c r="AH639" s="157"/>
      <c r="AI639" s="157"/>
      <c r="AJ639" s="238"/>
      <c r="AK639" s="239"/>
      <c r="AL639" s="239"/>
      <c r="AM639" s="239"/>
      <c r="AN639" s="239"/>
      <c r="AO639" s="157"/>
      <c r="AP639" s="157"/>
      <c r="AQ639" s="157"/>
      <c r="AR639" s="157"/>
      <c r="AS639" s="157"/>
      <c r="AT639" s="157"/>
      <c r="AU639" s="157"/>
      <c r="AV639" s="157"/>
      <c r="AW639" s="157"/>
      <c r="AX639" s="157"/>
      <c r="AY639" s="238"/>
      <c r="AZ639" s="239"/>
      <c r="BA639" s="239"/>
      <c r="BB639" s="239"/>
      <c r="BC639" s="239"/>
      <c r="BD639" s="157"/>
      <c r="BE639" s="157"/>
      <c r="BF639" s="157"/>
      <c r="BG639" s="157"/>
      <c r="BH639" s="157"/>
      <c r="BI639" s="157"/>
      <c r="BJ639" s="157"/>
    </row>
    <row r="640">
      <c r="A640" s="157"/>
      <c r="B640" s="157"/>
      <c r="C640" s="157"/>
      <c r="D640" s="157"/>
      <c r="E640" s="157"/>
      <c r="F640" s="238"/>
      <c r="G640" s="239"/>
      <c r="H640" s="239"/>
      <c r="I640" s="239"/>
      <c r="J640" s="239"/>
      <c r="K640" s="132"/>
      <c r="L640" s="131"/>
      <c r="M640" s="157"/>
      <c r="N640" s="157"/>
      <c r="O640" s="157"/>
      <c r="P640" s="157"/>
      <c r="Q640" s="157"/>
      <c r="R640" s="157"/>
      <c r="S640" s="157"/>
      <c r="T640" s="157"/>
      <c r="U640" s="238"/>
      <c r="V640" s="239"/>
      <c r="W640" s="239"/>
      <c r="X640" s="239"/>
      <c r="Y640" s="239"/>
      <c r="Z640" s="157"/>
      <c r="AA640" s="157"/>
      <c r="AB640" s="157"/>
      <c r="AC640" s="157"/>
      <c r="AD640" s="157"/>
      <c r="AE640" s="157"/>
      <c r="AF640" s="157"/>
      <c r="AG640" s="157"/>
      <c r="AH640" s="157"/>
      <c r="AI640" s="157"/>
      <c r="AJ640" s="238"/>
      <c r="AK640" s="239"/>
      <c r="AL640" s="239"/>
      <c r="AM640" s="239"/>
      <c r="AN640" s="239"/>
      <c r="AO640" s="157"/>
      <c r="AP640" s="157"/>
      <c r="AQ640" s="157"/>
      <c r="AR640" s="157"/>
      <c r="AS640" s="157"/>
      <c r="AT640" s="157"/>
      <c r="AU640" s="157"/>
      <c r="AV640" s="157"/>
      <c r="AW640" s="157"/>
      <c r="AX640" s="157"/>
      <c r="AY640" s="238"/>
      <c r="AZ640" s="239"/>
      <c r="BA640" s="239"/>
      <c r="BB640" s="239"/>
      <c r="BC640" s="239"/>
      <c r="BD640" s="157"/>
      <c r="BE640" s="157"/>
      <c r="BF640" s="157"/>
      <c r="BG640" s="157"/>
      <c r="BH640" s="157"/>
      <c r="BI640" s="157"/>
      <c r="BJ640" s="157"/>
    </row>
    <row r="641">
      <c r="A641" s="157"/>
      <c r="B641" s="157"/>
      <c r="C641" s="157"/>
      <c r="D641" s="157"/>
      <c r="E641" s="157"/>
      <c r="F641" s="238"/>
      <c r="G641" s="239"/>
      <c r="H641" s="239"/>
      <c r="I641" s="239"/>
      <c r="J641" s="239"/>
      <c r="K641" s="132"/>
      <c r="L641" s="131"/>
      <c r="M641" s="157"/>
      <c r="N641" s="157"/>
      <c r="O641" s="157"/>
      <c r="P641" s="157"/>
      <c r="Q641" s="157"/>
      <c r="R641" s="157"/>
      <c r="S641" s="157"/>
      <c r="T641" s="157"/>
      <c r="U641" s="238"/>
      <c r="V641" s="239"/>
      <c r="W641" s="239"/>
      <c r="X641" s="239"/>
      <c r="Y641" s="239"/>
      <c r="Z641" s="157"/>
      <c r="AA641" s="157"/>
      <c r="AB641" s="157"/>
      <c r="AC641" s="157"/>
      <c r="AD641" s="157"/>
      <c r="AE641" s="157"/>
      <c r="AF641" s="157"/>
      <c r="AG641" s="157"/>
      <c r="AH641" s="157"/>
      <c r="AI641" s="157"/>
      <c r="AJ641" s="238"/>
      <c r="AK641" s="239"/>
      <c r="AL641" s="239"/>
      <c r="AM641" s="239"/>
      <c r="AN641" s="239"/>
      <c r="AO641" s="157"/>
      <c r="AP641" s="157"/>
      <c r="AQ641" s="157"/>
      <c r="AR641" s="157"/>
      <c r="AS641" s="157"/>
      <c r="AT641" s="157"/>
      <c r="AU641" s="157"/>
      <c r="AV641" s="157"/>
      <c r="AW641" s="157"/>
      <c r="AX641" s="157"/>
      <c r="AY641" s="238"/>
      <c r="AZ641" s="239"/>
      <c r="BA641" s="239"/>
      <c r="BB641" s="239"/>
      <c r="BC641" s="239"/>
      <c r="BD641" s="157"/>
      <c r="BE641" s="157"/>
      <c r="BF641" s="157"/>
      <c r="BG641" s="157"/>
      <c r="BH641" s="157"/>
      <c r="BI641" s="157"/>
      <c r="BJ641" s="157"/>
    </row>
    <row r="642">
      <c r="A642" s="157"/>
      <c r="B642" s="157"/>
      <c r="C642" s="157"/>
      <c r="D642" s="157"/>
      <c r="E642" s="157"/>
      <c r="F642" s="238"/>
      <c r="G642" s="239"/>
      <c r="H642" s="239"/>
      <c r="I642" s="239"/>
      <c r="J642" s="239"/>
      <c r="K642" s="132"/>
      <c r="L642" s="131"/>
      <c r="M642" s="157"/>
      <c r="N642" s="157"/>
      <c r="O642" s="157"/>
      <c r="P642" s="157"/>
      <c r="Q642" s="157"/>
      <c r="R642" s="157"/>
      <c r="S642" s="157"/>
      <c r="T642" s="157"/>
      <c r="U642" s="238"/>
      <c r="V642" s="239"/>
      <c r="W642" s="239"/>
      <c r="X642" s="239"/>
      <c r="Y642" s="239"/>
      <c r="Z642" s="157"/>
      <c r="AA642" s="157"/>
      <c r="AB642" s="157"/>
      <c r="AC642" s="157"/>
      <c r="AD642" s="157"/>
      <c r="AE642" s="157"/>
      <c r="AF642" s="157"/>
      <c r="AG642" s="157"/>
      <c r="AH642" s="157"/>
      <c r="AI642" s="157"/>
      <c r="AJ642" s="238"/>
      <c r="AK642" s="239"/>
      <c r="AL642" s="239"/>
      <c r="AM642" s="239"/>
      <c r="AN642" s="239"/>
      <c r="AO642" s="157"/>
      <c r="AP642" s="157"/>
      <c r="AQ642" s="157"/>
      <c r="AR642" s="157"/>
      <c r="AS642" s="157"/>
      <c r="AT642" s="157"/>
      <c r="AU642" s="157"/>
      <c r="AV642" s="157"/>
      <c r="AW642" s="157"/>
      <c r="AX642" s="157"/>
      <c r="AY642" s="238"/>
      <c r="AZ642" s="239"/>
      <c r="BA642" s="239"/>
      <c r="BB642" s="239"/>
      <c r="BC642" s="239"/>
      <c r="BD642" s="157"/>
      <c r="BE642" s="157"/>
      <c r="BF642" s="157"/>
      <c r="BG642" s="157"/>
      <c r="BH642" s="157"/>
      <c r="BI642" s="157"/>
      <c r="BJ642" s="157"/>
    </row>
    <row r="643">
      <c r="A643" s="157"/>
      <c r="B643" s="157"/>
      <c r="C643" s="157"/>
      <c r="D643" s="157"/>
      <c r="E643" s="157"/>
      <c r="F643" s="238"/>
      <c r="G643" s="239"/>
      <c r="H643" s="239"/>
      <c r="I643" s="239"/>
      <c r="J643" s="239"/>
      <c r="K643" s="132"/>
      <c r="L643" s="131"/>
      <c r="M643" s="157"/>
      <c r="N643" s="157"/>
      <c r="O643" s="157"/>
      <c r="P643" s="157"/>
      <c r="Q643" s="157"/>
      <c r="R643" s="157"/>
      <c r="S643" s="157"/>
      <c r="T643" s="157"/>
      <c r="U643" s="238"/>
      <c r="V643" s="239"/>
      <c r="W643" s="239"/>
      <c r="X643" s="239"/>
      <c r="Y643" s="239"/>
      <c r="Z643" s="157"/>
      <c r="AA643" s="157"/>
      <c r="AB643" s="157"/>
      <c r="AC643" s="157"/>
      <c r="AD643" s="157"/>
      <c r="AE643" s="157"/>
      <c r="AF643" s="157"/>
      <c r="AG643" s="157"/>
      <c r="AH643" s="157"/>
      <c r="AI643" s="157"/>
      <c r="AJ643" s="238"/>
      <c r="AK643" s="239"/>
      <c r="AL643" s="239"/>
      <c r="AM643" s="239"/>
      <c r="AN643" s="239"/>
      <c r="AO643" s="157"/>
      <c r="AP643" s="157"/>
      <c r="AQ643" s="157"/>
      <c r="AR643" s="157"/>
      <c r="AS643" s="157"/>
      <c r="AT643" s="157"/>
      <c r="AU643" s="157"/>
      <c r="AV643" s="157"/>
      <c r="AW643" s="157"/>
      <c r="AX643" s="157"/>
      <c r="AY643" s="238"/>
      <c r="AZ643" s="239"/>
      <c r="BA643" s="239"/>
      <c r="BB643" s="239"/>
      <c r="BC643" s="239"/>
      <c r="BD643" s="157"/>
      <c r="BE643" s="157"/>
      <c r="BF643" s="157"/>
      <c r="BG643" s="157"/>
      <c r="BH643" s="157"/>
      <c r="BI643" s="157"/>
      <c r="BJ643" s="157"/>
    </row>
    <row r="644">
      <c r="A644" s="157"/>
      <c r="B644" s="157"/>
      <c r="C644" s="157"/>
      <c r="D644" s="157"/>
      <c r="E644" s="157"/>
      <c r="F644" s="238"/>
      <c r="G644" s="239"/>
      <c r="H644" s="239"/>
      <c r="I644" s="239"/>
      <c r="J644" s="239"/>
      <c r="K644" s="132"/>
      <c r="L644" s="131"/>
      <c r="M644" s="157"/>
      <c r="N644" s="157"/>
      <c r="O644" s="157"/>
      <c r="P644" s="157"/>
      <c r="Q644" s="157"/>
      <c r="R644" s="157"/>
      <c r="S644" s="157"/>
      <c r="T644" s="157"/>
      <c r="U644" s="238"/>
      <c r="V644" s="239"/>
      <c r="W644" s="239"/>
      <c r="X644" s="239"/>
      <c r="Y644" s="239"/>
      <c r="Z644" s="157"/>
      <c r="AA644" s="157"/>
      <c r="AB644" s="157"/>
      <c r="AC644" s="157"/>
      <c r="AD644" s="157"/>
      <c r="AE644" s="157"/>
      <c r="AF644" s="157"/>
      <c r="AG644" s="157"/>
      <c r="AH644" s="157"/>
      <c r="AI644" s="157"/>
      <c r="AJ644" s="238"/>
      <c r="AK644" s="239"/>
      <c r="AL644" s="239"/>
      <c r="AM644" s="239"/>
      <c r="AN644" s="239"/>
      <c r="AO644" s="157"/>
      <c r="AP644" s="157"/>
      <c r="AQ644" s="157"/>
      <c r="AR644" s="157"/>
      <c r="AS644" s="157"/>
      <c r="AT644" s="157"/>
      <c r="AU644" s="157"/>
      <c r="AV644" s="157"/>
      <c r="AW644" s="157"/>
      <c r="AX644" s="157"/>
      <c r="AY644" s="238"/>
      <c r="AZ644" s="239"/>
      <c r="BA644" s="239"/>
      <c r="BB644" s="239"/>
      <c r="BC644" s="239"/>
      <c r="BD644" s="157"/>
      <c r="BE644" s="157"/>
      <c r="BF644" s="157"/>
      <c r="BG644" s="157"/>
      <c r="BH644" s="157"/>
      <c r="BI644" s="157"/>
      <c r="BJ644" s="157"/>
    </row>
    <row r="645">
      <c r="A645" s="157"/>
      <c r="B645" s="157"/>
      <c r="C645" s="157"/>
      <c r="D645" s="157"/>
      <c r="E645" s="157"/>
      <c r="F645" s="238"/>
      <c r="G645" s="239"/>
      <c r="H645" s="239"/>
      <c r="I645" s="239"/>
      <c r="J645" s="239"/>
      <c r="K645" s="132"/>
      <c r="L645" s="131"/>
      <c r="M645" s="157"/>
      <c r="N645" s="157"/>
      <c r="O645" s="157"/>
      <c r="P645" s="157"/>
      <c r="Q645" s="157"/>
      <c r="R645" s="157"/>
      <c r="S645" s="157"/>
      <c r="T645" s="157"/>
      <c r="U645" s="238"/>
      <c r="V645" s="239"/>
      <c r="W645" s="239"/>
      <c r="X645" s="239"/>
      <c r="Y645" s="239"/>
      <c r="Z645" s="157"/>
      <c r="AA645" s="157"/>
      <c r="AB645" s="157"/>
      <c r="AC645" s="157"/>
      <c r="AD645" s="157"/>
      <c r="AE645" s="157"/>
      <c r="AF645" s="157"/>
      <c r="AG645" s="157"/>
      <c r="AH645" s="157"/>
      <c r="AI645" s="157"/>
      <c r="AJ645" s="238"/>
      <c r="AK645" s="239"/>
      <c r="AL645" s="239"/>
      <c r="AM645" s="239"/>
      <c r="AN645" s="239"/>
      <c r="AO645" s="157"/>
      <c r="AP645" s="157"/>
      <c r="AQ645" s="157"/>
      <c r="AR645" s="157"/>
      <c r="AS645" s="157"/>
      <c r="AT645" s="157"/>
      <c r="AU645" s="157"/>
      <c r="AV645" s="157"/>
      <c r="AW645" s="157"/>
      <c r="AX645" s="157"/>
      <c r="AY645" s="238"/>
      <c r="AZ645" s="239"/>
      <c r="BA645" s="239"/>
      <c r="BB645" s="239"/>
      <c r="BC645" s="239"/>
      <c r="BD645" s="157"/>
      <c r="BE645" s="157"/>
      <c r="BF645" s="157"/>
      <c r="BG645" s="157"/>
      <c r="BH645" s="157"/>
      <c r="BI645" s="157"/>
      <c r="BJ645" s="157"/>
    </row>
    <row r="646">
      <c r="A646" s="157"/>
      <c r="B646" s="157"/>
      <c r="C646" s="157"/>
      <c r="D646" s="157"/>
      <c r="E646" s="157"/>
      <c r="F646" s="238"/>
      <c r="G646" s="239"/>
      <c r="H646" s="239"/>
      <c r="I646" s="239"/>
      <c r="J646" s="239"/>
      <c r="K646" s="132"/>
      <c r="L646" s="131"/>
      <c r="M646" s="157"/>
      <c r="N646" s="157"/>
      <c r="O646" s="157"/>
      <c r="P646" s="157"/>
      <c r="Q646" s="157"/>
      <c r="R646" s="157"/>
      <c r="S646" s="157"/>
      <c r="T646" s="157"/>
      <c r="U646" s="238"/>
      <c r="V646" s="239"/>
      <c r="W646" s="239"/>
      <c r="X646" s="239"/>
      <c r="Y646" s="239"/>
      <c r="Z646" s="157"/>
      <c r="AA646" s="157"/>
      <c r="AB646" s="157"/>
      <c r="AC646" s="157"/>
      <c r="AD646" s="157"/>
      <c r="AE646" s="157"/>
      <c r="AF646" s="157"/>
      <c r="AG646" s="157"/>
      <c r="AH646" s="157"/>
      <c r="AI646" s="157"/>
      <c r="AJ646" s="238"/>
      <c r="AK646" s="239"/>
      <c r="AL646" s="239"/>
      <c r="AM646" s="239"/>
      <c r="AN646" s="239"/>
      <c r="AO646" s="157"/>
      <c r="AP646" s="157"/>
      <c r="AQ646" s="157"/>
      <c r="AR646" s="157"/>
      <c r="AS646" s="157"/>
      <c r="AT646" s="157"/>
      <c r="AU646" s="157"/>
      <c r="AV646" s="157"/>
      <c r="AW646" s="157"/>
      <c r="AX646" s="157"/>
      <c r="AY646" s="238"/>
      <c r="AZ646" s="239"/>
      <c r="BA646" s="239"/>
      <c r="BB646" s="239"/>
      <c r="BC646" s="239"/>
      <c r="BD646" s="157"/>
      <c r="BE646" s="157"/>
      <c r="BF646" s="157"/>
      <c r="BG646" s="157"/>
      <c r="BH646" s="157"/>
      <c r="BI646" s="157"/>
      <c r="BJ646" s="157"/>
    </row>
    <row r="647">
      <c r="A647" s="157"/>
      <c r="B647" s="157"/>
      <c r="C647" s="157"/>
      <c r="D647" s="157"/>
      <c r="E647" s="157"/>
      <c r="F647" s="238"/>
      <c r="G647" s="239"/>
      <c r="H647" s="239"/>
      <c r="I647" s="239"/>
      <c r="J647" s="239"/>
      <c r="K647" s="132"/>
      <c r="L647" s="131"/>
      <c r="M647" s="157"/>
      <c r="N647" s="157"/>
      <c r="O647" s="157"/>
      <c r="P647" s="157"/>
      <c r="Q647" s="157"/>
      <c r="R647" s="157"/>
      <c r="S647" s="157"/>
      <c r="T647" s="157"/>
      <c r="U647" s="238"/>
      <c r="V647" s="239"/>
      <c r="W647" s="239"/>
      <c r="X647" s="239"/>
      <c r="Y647" s="239"/>
      <c r="Z647" s="157"/>
      <c r="AA647" s="157"/>
      <c r="AB647" s="157"/>
      <c r="AC647" s="157"/>
      <c r="AD647" s="157"/>
      <c r="AE647" s="157"/>
      <c r="AF647" s="157"/>
      <c r="AG647" s="157"/>
      <c r="AH647" s="157"/>
      <c r="AI647" s="157"/>
      <c r="AJ647" s="238"/>
      <c r="AK647" s="239"/>
      <c r="AL647" s="239"/>
      <c r="AM647" s="239"/>
      <c r="AN647" s="239"/>
      <c r="AO647" s="157"/>
      <c r="AP647" s="157"/>
      <c r="AQ647" s="157"/>
      <c r="AR647" s="157"/>
      <c r="AS647" s="157"/>
      <c r="AT647" s="157"/>
      <c r="AU647" s="157"/>
      <c r="AV647" s="157"/>
      <c r="AW647" s="157"/>
      <c r="AX647" s="157"/>
      <c r="AY647" s="238"/>
      <c r="AZ647" s="239"/>
      <c r="BA647" s="239"/>
      <c r="BB647" s="239"/>
      <c r="BC647" s="239"/>
      <c r="BD647" s="157"/>
      <c r="BE647" s="157"/>
      <c r="BF647" s="157"/>
      <c r="BG647" s="157"/>
      <c r="BH647" s="157"/>
      <c r="BI647" s="157"/>
      <c r="BJ647" s="157"/>
    </row>
    <row r="648">
      <c r="A648" s="157"/>
      <c r="B648" s="157"/>
      <c r="C648" s="157"/>
      <c r="D648" s="157"/>
      <c r="E648" s="157"/>
      <c r="F648" s="238"/>
      <c r="G648" s="239"/>
      <c r="H648" s="239"/>
      <c r="I648" s="239"/>
      <c r="J648" s="239"/>
      <c r="K648" s="132"/>
      <c r="L648" s="131"/>
      <c r="M648" s="157"/>
      <c r="N648" s="157"/>
      <c r="O648" s="157"/>
      <c r="P648" s="157"/>
      <c r="Q648" s="157"/>
      <c r="R648" s="157"/>
      <c r="S648" s="157"/>
      <c r="T648" s="157"/>
      <c r="U648" s="238"/>
      <c r="V648" s="239"/>
      <c r="W648" s="239"/>
      <c r="X648" s="239"/>
      <c r="Y648" s="239"/>
      <c r="Z648" s="157"/>
      <c r="AA648" s="157"/>
      <c r="AB648" s="157"/>
      <c r="AC648" s="157"/>
      <c r="AD648" s="157"/>
      <c r="AE648" s="157"/>
      <c r="AF648" s="157"/>
      <c r="AG648" s="157"/>
      <c r="AH648" s="157"/>
      <c r="AI648" s="157"/>
      <c r="AJ648" s="238"/>
      <c r="AK648" s="239"/>
      <c r="AL648" s="239"/>
      <c r="AM648" s="239"/>
      <c r="AN648" s="239"/>
      <c r="AO648" s="157"/>
      <c r="AP648" s="157"/>
      <c r="AQ648" s="157"/>
      <c r="AR648" s="157"/>
      <c r="AS648" s="157"/>
      <c r="AT648" s="157"/>
      <c r="AU648" s="157"/>
      <c r="AV648" s="157"/>
      <c r="AW648" s="157"/>
      <c r="AX648" s="157"/>
      <c r="AY648" s="238"/>
      <c r="AZ648" s="239"/>
      <c r="BA648" s="239"/>
      <c r="BB648" s="239"/>
      <c r="BC648" s="239"/>
      <c r="BD648" s="157"/>
      <c r="BE648" s="157"/>
      <c r="BF648" s="157"/>
      <c r="BG648" s="157"/>
      <c r="BH648" s="157"/>
      <c r="BI648" s="157"/>
      <c r="BJ648" s="157"/>
    </row>
    <row r="649">
      <c r="A649" s="157"/>
      <c r="B649" s="157"/>
      <c r="C649" s="157"/>
      <c r="D649" s="157"/>
      <c r="E649" s="157"/>
      <c r="F649" s="238"/>
      <c r="G649" s="239"/>
      <c r="H649" s="239"/>
      <c r="I649" s="239"/>
      <c r="J649" s="239"/>
      <c r="K649" s="132"/>
      <c r="L649" s="131"/>
      <c r="M649" s="157"/>
      <c r="N649" s="157"/>
      <c r="O649" s="157"/>
      <c r="P649" s="157"/>
      <c r="Q649" s="157"/>
      <c r="R649" s="157"/>
      <c r="S649" s="157"/>
      <c r="T649" s="157"/>
      <c r="U649" s="238"/>
      <c r="V649" s="239"/>
      <c r="W649" s="239"/>
      <c r="X649" s="239"/>
      <c r="Y649" s="239"/>
      <c r="Z649" s="157"/>
      <c r="AA649" s="157"/>
      <c r="AB649" s="157"/>
      <c r="AC649" s="157"/>
      <c r="AD649" s="157"/>
      <c r="AE649" s="157"/>
      <c r="AF649" s="157"/>
      <c r="AG649" s="157"/>
      <c r="AH649" s="157"/>
      <c r="AI649" s="157"/>
      <c r="AJ649" s="238"/>
      <c r="AK649" s="239"/>
      <c r="AL649" s="239"/>
      <c r="AM649" s="239"/>
      <c r="AN649" s="239"/>
      <c r="AO649" s="157"/>
      <c r="AP649" s="157"/>
      <c r="AQ649" s="157"/>
      <c r="AR649" s="157"/>
      <c r="AS649" s="157"/>
      <c r="AT649" s="157"/>
      <c r="AU649" s="157"/>
      <c r="AV649" s="157"/>
      <c r="AW649" s="157"/>
      <c r="AX649" s="157"/>
      <c r="AY649" s="238"/>
      <c r="AZ649" s="239"/>
      <c r="BA649" s="239"/>
      <c r="BB649" s="239"/>
      <c r="BC649" s="239"/>
      <c r="BD649" s="157"/>
      <c r="BE649" s="157"/>
      <c r="BF649" s="157"/>
      <c r="BG649" s="157"/>
      <c r="BH649" s="157"/>
      <c r="BI649" s="157"/>
      <c r="BJ649" s="157"/>
    </row>
    <row r="650">
      <c r="A650" s="157"/>
      <c r="B650" s="157"/>
      <c r="C650" s="157"/>
      <c r="D650" s="157"/>
      <c r="E650" s="157"/>
      <c r="F650" s="238"/>
      <c r="G650" s="239"/>
      <c r="H650" s="239"/>
      <c r="I650" s="239"/>
      <c r="J650" s="239"/>
      <c r="K650" s="132"/>
      <c r="L650" s="131"/>
      <c r="M650" s="157"/>
      <c r="N650" s="157"/>
      <c r="O650" s="157"/>
      <c r="P650" s="157"/>
      <c r="Q650" s="157"/>
      <c r="R650" s="157"/>
      <c r="S650" s="157"/>
      <c r="T650" s="157"/>
      <c r="U650" s="238"/>
      <c r="V650" s="239"/>
      <c r="W650" s="239"/>
      <c r="X650" s="239"/>
      <c r="Y650" s="239"/>
      <c r="Z650" s="157"/>
      <c r="AA650" s="157"/>
      <c r="AB650" s="157"/>
      <c r="AC650" s="157"/>
      <c r="AD650" s="157"/>
      <c r="AE650" s="157"/>
      <c r="AF650" s="157"/>
      <c r="AG650" s="157"/>
      <c r="AH650" s="157"/>
      <c r="AI650" s="157"/>
      <c r="AJ650" s="238"/>
      <c r="AK650" s="239"/>
      <c r="AL650" s="239"/>
      <c r="AM650" s="239"/>
      <c r="AN650" s="239"/>
      <c r="AO650" s="157"/>
      <c r="AP650" s="157"/>
      <c r="AQ650" s="157"/>
      <c r="AR650" s="157"/>
      <c r="AS650" s="157"/>
      <c r="AT650" s="157"/>
      <c r="AU650" s="157"/>
      <c r="AV650" s="157"/>
      <c r="AW650" s="157"/>
      <c r="AX650" s="157"/>
      <c r="AY650" s="238"/>
      <c r="AZ650" s="239"/>
      <c r="BA650" s="239"/>
      <c r="BB650" s="239"/>
      <c r="BC650" s="239"/>
      <c r="BD650" s="157"/>
      <c r="BE650" s="157"/>
      <c r="BF650" s="157"/>
      <c r="BG650" s="157"/>
      <c r="BH650" s="157"/>
      <c r="BI650" s="157"/>
      <c r="BJ650" s="157"/>
    </row>
    <row r="651">
      <c r="A651" s="157"/>
      <c r="B651" s="157"/>
      <c r="C651" s="157"/>
      <c r="D651" s="157"/>
      <c r="E651" s="157"/>
      <c r="F651" s="238"/>
      <c r="G651" s="239"/>
      <c r="H651" s="239"/>
      <c r="I651" s="239"/>
      <c r="J651" s="239"/>
      <c r="K651" s="132"/>
      <c r="L651" s="131"/>
      <c r="M651" s="157"/>
      <c r="N651" s="157"/>
      <c r="O651" s="157"/>
      <c r="P651" s="157"/>
      <c r="Q651" s="157"/>
      <c r="R651" s="157"/>
      <c r="S651" s="157"/>
      <c r="T651" s="157"/>
      <c r="U651" s="238"/>
      <c r="V651" s="239"/>
      <c r="W651" s="239"/>
      <c r="X651" s="239"/>
      <c r="Y651" s="239"/>
      <c r="Z651" s="157"/>
      <c r="AA651" s="157"/>
      <c r="AB651" s="157"/>
      <c r="AC651" s="157"/>
      <c r="AD651" s="157"/>
      <c r="AE651" s="157"/>
      <c r="AF651" s="157"/>
      <c r="AG651" s="157"/>
      <c r="AH651" s="157"/>
      <c r="AI651" s="157"/>
      <c r="AJ651" s="238"/>
      <c r="AK651" s="239"/>
      <c r="AL651" s="239"/>
      <c r="AM651" s="239"/>
      <c r="AN651" s="239"/>
      <c r="AO651" s="157"/>
      <c r="AP651" s="157"/>
      <c r="AQ651" s="157"/>
      <c r="AR651" s="157"/>
      <c r="AS651" s="157"/>
      <c r="AT651" s="157"/>
      <c r="AU651" s="157"/>
      <c r="AV651" s="157"/>
      <c r="AW651" s="157"/>
      <c r="AX651" s="157"/>
      <c r="AY651" s="238"/>
      <c r="AZ651" s="239"/>
      <c r="BA651" s="239"/>
      <c r="BB651" s="239"/>
      <c r="BC651" s="239"/>
      <c r="BD651" s="157"/>
      <c r="BE651" s="157"/>
      <c r="BF651" s="157"/>
      <c r="BG651" s="157"/>
      <c r="BH651" s="157"/>
      <c r="BI651" s="157"/>
      <c r="BJ651" s="157"/>
    </row>
    <row r="652">
      <c r="A652" s="157"/>
      <c r="B652" s="157"/>
      <c r="C652" s="157"/>
      <c r="D652" s="157"/>
      <c r="E652" s="157"/>
      <c r="F652" s="238"/>
      <c r="G652" s="239"/>
      <c r="H652" s="239"/>
      <c r="I652" s="239"/>
      <c r="J652" s="239"/>
      <c r="K652" s="132"/>
      <c r="L652" s="131"/>
      <c r="M652" s="157"/>
      <c r="N652" s="157"/>
      <c r="O652" s="157"/>
      <c r="P652" s="157"/>
      <c r="Q652" s="157"/>
      <c r="R652" s="157"/>
      <c r="S652" s="157"/>
      <c r="T652" s="157"/>
      <c r="U652" s="238"/>
      <c r="V652" s="239"/>
      <c r="W652" s="239"/>
      <c r="X652" s="239"/>
      <c r="Y652" s="239"/>
      <c r="Z652" s="157"/>
      <c r="AA652" s="157"/>
      <c r="AB652" s="157"/>
      <c r="AC652" s="157"/>
      <c r="AD652" s="157"/>
      <c r="AE652" s="157"/>
      <c r="AF652" s="157"/>
      <c r="AG652" s="157"/>
      <c r="AH652" s="157"/>
      <c r="AI652" s="157"/>
      <c r="AJ652" s="238"/>
      <c r="AK652" s="239"/>
      <c r="AL652" s="239"/>
      <c r="AM652" s="239"/>
      <c r="AN652" s="239"/>
      <c r="AO652" s="157"/>
      <c r="AP652" s="157"/>
      <c r="AQ652" s="157"/>
      <c r="AR652" s="157"/>
      <c r="AS652" s="157"/>
      <c r="AT652" s="157"/>
      <c r="AU652" s="157"/>
      <c r="AV652" s="157"/>
      <c r="AW652" s="157"/>
      <c r="AX652" s="157"/>
      <c r="AY652" s="238"/>
      <c r="AZ652" s="239"/>
      <c r="BA652" s="239"/>
      <c r="BB652" s="239"/>
      <c r="BC652" s="239"/>
      <c r="BD652" s="157"/>
      <c r="BE652" s="157"/>
      <c r="BF652" s="157"/>
      <c r="BG652" s="157"/>
      <c r="BH652" s="157"/>
      <c r="BI652" s="157"/>
      <c r="BJ652" s="157"/>
    </row>
    <row r="653">
      <c r="A653" s="157"/>
      <c r="B653" s="157"/>
      <c r="C653" s="157"/>
      <c r="D653" s="157"/>
      <c r="E653" s="157"/>
      <c r="F653" s="238"/>
      <c r="G653" s="239"/>
      <c r="H653" s="239"/>
      <c r="I653" s="239"/>
      <c r="J653" s="239"/>
      <c r="K653" s="132"/>
      <c r="L653" s="131"/>
      <c r="M653" s="157"/>
      <c r="N653" s="157"/>
      <c r="O653" s="157"/>
      <c r="P653" s="157"/>
      <c r="Q653" s="157"/>
      <c r="R653" s="157"/>
      <c r="S653" s="157"/>
      <c r="T653" s="157"/>
      <c r="U653" s="238"/>
      <c r="V653" s="239"/>
      <c r="W653" s="239"/>
      <c r="X653" s="239"/>
      <c r="Y653" s="239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238"/>
      <c r="AK653" s="239"/>
      <c r="AL653" s="239"/>
      <c r="AM653" s="239"/>
      <c r="AN653" s="239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238"/>
      <c r="AZ653" s="239"/>
      <c r="BA653" s="239"/>
      <c r="BB653" s="239"/>
      <c r="BC653" s="239"/>
      <c r="BD653" s="157"/>
      <c r="BE653" s="157"/>
      <c r="BF653" s="157"/>
      <c r="BG653" s="157"/>
      <c r="BH653" s="157"/>
      <c r="BI653" s="157"/>
      <c r="BJ653" s="157"/>
    </row>
    <row r="654">
      <c r="A654" s="157"/>
      <c r="B654" s="157"/>
      <c r="C654" s="157"/>
      <c r="D654" s="157"/>
      <c r="E654" s="157"/>
      <c r="F654" s="238"/>
      <c r="G654" s="239"/>
      <c r="H654" s="239"/>
      <c r="I654" s="239"/>
      <c r="J654" s="239"/>
      <c r="K654" s="132"/>
      <c r="L654" s="131"/>
      <c r="M654" s="157"/>
      <c r="N654" s="157"/>
      <c r="O654" s="157"/>
      <c r="P654" s="157"/>
      <c r="Q654" s="157"/>
      <c r="R654" s="157"/>
      <c r="S654" s="157"/>
      <c r="T654" s="157"/>
      <c r="U654" s="238"/>
      <c r="V654" s="239"/>
      <c r="W654" s="239"/>
      <c r="X654" s="239"/>
      <c r="Y654" s="239"/>
      <c r="Z654" s="157"/>
      <c r="AA654" s="157"/>
      <c r="AB654" s="157"/>
      <c r="AC654" s="157"/>
      <c r="AD654" s="157"/>
      <c r="AE654" s="157"/>
      <c r="AF654" s="157"/>
      <c r="AG654" s="157"/>
      <c r="AH654" s="157"/>
      <c r="AI654" s="157"/>
      <c r="AJ654" s="238"/>
      <c r="AK654" s="239"/>
      <c r="AL654" s="239"/>
      <c r="AM654" s="239"/>
      <c r="AN654" s="239"/>
      <c r="AO654" s="157"/>
      <c r="AP654" s="157"/>
      <c r="AQ654" s="157"/>
      <c r="AR654" s="157"/>
      <c r="AS654" s="157"/>
      <c r="AT654" s="157"/>
      <c r="AU654" s="157"/>
      <c r="AV654" s="157"/>
      <c r="AW654" s="157"/>
      <c r="AX654" s="157"/>
      <c r="AY654" s="238"/>
      <c r="AZ654" s="239"/>
      <c r="BA654" s="239"/>
      <c r="BB654" s="239"/>
      <c r="BC654" s="239"/>
      <c r="BD654" s="157"/>
      <c r="BE654" s="157"/>
      <c r="BF654" s="157"/>
      <c r="BG654" s="157"/>
      <c r="BH654" s="157"/>
      <c r="BI654" s="157"/>
      <c r="BJ654" s="157"/>
    </row>
    <row r="655">
      <c r="A655" s="157"/>
      <c r="B655" s="157"/>
      <c r="C655" s="157"/>
      <c r="D655" s="157"/>
      <c r="E655" s="157"/>
      <c r="F655" s="238"/>
      <c r="G655" s="239"/>
      <c r="H655" s="239"/>
      <c r="I655" s="239"/>
      <c r="J655" s="239"/>
      <c r="K655" s="132"/>
      <c r="L655" s="131"/>
      <c r="M655" s="157"/>
      <c r="N655" s="157"/>
      <c r="O655" s="157"/>
      <c r="P655" s="157"/>
      <c r="Q655" s="157"/>
      <c r="R655" s="157"/>
      <c r="S655" s="157"/>
      <c r="T655" s="157"/>
      <c r="U655" s="238"/>
      <c r="V655" s="239"/>
      <c r="W655" s="239"/>
      <c r="X655" s="239"/>
      <c r="Y655" s="239"/>
      <c r="Z655" s="157"/>
      <c r="AA655" s="157"/>
      <c r="AB655" s="157"/>
      <c r="AC655" s="157"/>
      <c r="AD655" s="157"/>
      <c r="AE655" s="157"/>
      <c r="AF655" s="157"/>
      <c r="AG655" s="157"/>
      <c r="AH655" s="157"/>
      <c r="AI655" s="157"/>
      <c r="AJ655" s="238"/>
      <c r="AK655" s="239"/>
      <c r="AL655" s="239"/>
      <c r="AM655" s="239"/>
      <c r="AN655" s="239"/>
      <c r="AO655" s="157"/>
      <c r="AP655" s="157"/>
      <c r="AQ655" s="157"/>
      <c r="AR655" s="157"/>
      <c r="AS655" s="157"/>
      <c r="AT655" s="157"/>
      <c r="AU655" s="157"/>
      <c r="AV655" s="157"/>
      <c r="AW655" s="157"/>
      <c r="AX655" s="157"/>
      <c r="AY655" s="238"/>
      <c r="AZ655" s="239"/>
      <c r="BA655" s="239"/>
      <c r="BB655" s="239"/>
      <c r="BC655" s="239"/>
      <c r="BD655" s="157"/>
      <c r="BE655" s="157"/>
      <c r="BF655" s="157"/>
      <c r="BG655" s="157"/>
      <c r="BH655" s="157"/>
      <c r="BI655" s="157"/>
      <c r="BJ655" s="157"/>
    </row>
    <row r="656">
      <c r="A656" s="157"/>
      <c r="B656" s="157"/>
      <c r="C656" s="157"/>
      <c r="D656" s="157"/>
      <c r="E656" s="157"/>
      <c r="F656" s="238"/>
      <c r="G656" s="239"/>
      <c r="H656" s="239"/>
      <c r="I656" s="239"/>
      <c r="J656" s="239"/>
      <c r="K656" s="132"/>
      <c r="L656" s="131"/>
      <c r="M656" s="157"/>
      <c r="N656" s="157"/>
      <c r="O656" s="157"/>
      <c r="P656" s="157"/>
      <c r="Q656" s="157"/>
      <c r="R656" s="157"/>
      <c r="S656" s="157"/>
      <c r="T656" s="157"/>
      <c r="U656" s="238"/>
      <c r="V656" s="239"/>
      <c r="W656" s="239"/>
      <c r="X656" s="239"/>
      <c r="Y656" s="239"/>
      <c r="Z656" s="157"/>
      <c r="AA656" s="157"/>
      <c r="AB656" s="157"/>
      <c r="AC656" s="157"/>
      <c r="AD656" s="157"/>
      <c r="AE656" s="157"/>
      <c r="AF656" s="157"/>
      <c r="AG656" s="157"/>
      <c r="AH656" s="157"/>
      <c r="AI656" s="157"/>
      <c r="AJ656" s="238"/>
      <c r="AK656" s="239"/>
      <c r="AL656" s="239"/>
      <c r="AM656" s="239"/>
      <c r="AN656" s="239"/>
      <c r="AO656" s="157"/>
      <c r="AP656" s="157"/>
      <c r="AQ656" s="157"/>
      <c r="AR656" s="157"/>
      <c r="AS656" s="157"/>
      <c r="AT656" s="157"/>
      <c r="AU656" s="157"/>
      <c r="AV656" s="157"/>
      <c r="AW656" s="157"/>
      <c r="AX656" s="157"/>
      <c r="AY656" s="238"/>
      <c r="AZ656" s="239"/>
      <c r="BA656" s="239"/>
      <c r="BB656" s="239"/>
      <c r="BC656" s="239"/>
      <c r="BD656" s="157"/>
      <c r="BE656" s="157"/>
      <c r="BF656" s="157"/>
      <c r="BG656" s="157"/>
      <c r="BH656" s="157"/>
      <c r="BI656" s="157"/>
      <c r="BJ656" s="157"/>
    </row>
    <row r="657">
      <c r="A657" s="157"/>
      <c r="B657" s="157"/>
      <c r="C657" s="157"/>
      <c r="D657" s="157"/>
      <c r="E657" s="157"/>
      <c r="F657" s="238"/>
      <c r="G657" s="239"/>
      <c r="H657" s="239"/>
      <c r="I657" s="239"/>
      <c r="J657" s="239"/>
      <c r="K657" s="132"/>
      <c r="L657" s="131"/>
      <c r="M657" s="157"/>
      <c r="N657" s="157"/>
      <c r="O657" s="157"/>
      <c r="P657" s="157"/>
      <c r="Q657" s="157"/>
      <c r="R657" s="157"/>
      <c r="S657" s="157"/>
      <c r="T657" s="157"/>
      <c r="U657" s="238"/>
      <c r="V657" s="239"/>
      <c r="W657" s="239"/>
      <c r="X657" s="239"/>
      <c r="Y657" s="239"/>
      <c r="Z657" s="157"/>
      <c r="AA657" s="157"/>
      <c r="AB657" s="157"/>
      <c r="AC657" s="157"/>
      <c r="AD657" s="157"/>
      <c r="AE657" s="157"/>
      <c r="AF657" s="157"/>
      <c r="AG657" s="157"/>
      <c r="AH657" s="157"/>
      <c r="AI657" s="157"/>
      <c r="AJ657" s="238"/>
      <c r="AK657" s="239"/>
      <c r="AL657" s="239"/>
      <c r="AM657" s="239"/>
      <c r="AN657" s="239"/>
      <c r="AO657" s="157"/>
      <c r="AP657" s="157"/>
      <c r="AQ657" s="157"/>
      <c r="AR657" s="157"/>
      <c r="AS657" s="157"/>
      <c r="AT657" s="157"/>
      <c r="AU657" s="157"/>
      <c r="AV657" s="157"/>
      <c r="AW657" s="157"/>
      <c r="AX657" s="157"/>
      <c r="AY657" s="238"/>
      <c r="AZ657" s="239"/>
      <c r="BA657" s="239"/>
      <c r="BB657" s="239"/>
      <c r="BC657" s="239"/>
      <c r="BD657" s="157"/>
      <c r="BE657" s="157"/>
      <c r="BF657" s="157"/>
      <c r="BG657" s="157"/>
      <c r="BH657" s="157"/>
      <c r="BI657" s="157"/>
      <c r="BJ657" s="157"/>
    </row>
    <row r="658">
      <c r="A658" s="157"/>
      <c r="B658" s="157"/>
      <c r="C658" s="157"/>
      <c r="D658" s="157"/>
      <c r="E658" s="157"/>
      <c r="F658" s="238"/>
      <c r="G658" s="239"/>
      <c r="H658" s="239"/>
      <c r="I658" s="239"/>
      <c r="J658" s="239"/>
      <c r="K658" s="132"/>
      <c r="L658" s="131"/>
      <c r="M658" s="157"/>
      <c r="N658" s="157"/>
      <c r="O658" s="157"/>
      <c r="P658" s="157"/>
      <c r="Q658" s="157"/>
      <c r="R658" s="157"/>
      <c r="S658" s="157"/>
      <c r="T658" s="157"/>
      <c r="U658" s="238"/>
      <c r="V658" s="239"/>
      <c r="W658" s="239"/>
      <c r="X658" s="239"/>
      <c r="Y658" s="239"/>
      <c r="Z658" s="157"/>
      <c r="AA658" s="157"/>
      <c r="AB658" s="157"/>
      <c r="AC658" s="157"/>
      <c r="AD658" s="157"/>
      <c r="AE658" s="157"/>
      <c r="AF658" s="157"/>
      <c r="AG658" s="157"/>
      <c r="AH658" s="157"/>
      <c r="AI658" s="157"/>
      <c r="AJ658" s="238"/>
      <c r="AK658" s="239"/>
      <c r="AL658" s="239"/>
      <c r="AM658" s="239"/>
      <c r="AN658" s="239"/>
      <c r="AO658" s="157"/>
      <c r="AP658" s="157"/>
      <c r="AQ658" s="157"/>
      <c r="AR658" s="157"/>
      <c r="AS658" s="157"/>
      <c r="AT658" s="157"/>
      <c r="AU658" s="157"/>
      <c r="AV658" s="157"/>
      <c r="AW658" s="157"/>
      <c r="AX658" s="157"/>
      <c r="AY658" s="238"/>
      <c r="AZ658" s="239"/>
      <c r="BA658" s="239"/>
      <c r="BB658" s="239"/>
      <c r="BC658" s="239"/>
      <c r="BD658" s="157"/>
      <c r="BE658" s="157"/>
      <c r="BF658" s="157"/>
      <c r="BG658" s="157"/>
      <c r="BH658" s="157"/>
      <c r="BI658" s="157"/>
      <c r="BJ658" s="157"/>
    </row>
    <row r="659">
      <c r="A659" s="157"/>
      <c r="B659" s="157"/>
      <c r="C659" s="157"/>
      <c r="D659" s="157"/>
      <c r="E659" s="157"/>
      <c r="F659" s="238"/>
      <c r="G659" s="239"/>
      <c r="H659" s="239"/>
      <c r="I659" s="239"/>
      <c r="J659" s="239"/>
      <c r="K659" s="132"/>
      <c r="L659" s="131"/>
      <c r="M659" s="157"/>
      <c r="N659" s="157"/>
      <c r="O659" s="157"/>
      <c r="P659" s="157"/>
      <c r="Q659" s="157"/>
      <c r="R659" s="157"/>
      <c r="S659" s="157"/>
      <c r="T659" s="157"/>
      <c r="U659" s="238"/>
      <c r="V659" s="239"/>
      <c r="W659" s="239"/>
      <c r="X659" s="239"/>
      <c r="Y659" s="239"/>
      <c r="Z659" s="157"/>
      <c r="AA659" s="157"/>
      <c r="AB659" s="157"/>
      <c r="AC659" s="157"/>
      <c r="AD659" s="157"/>
      <c r="AE659" s="157"/>
      <c r="AF659" s="157"/>
      <c r="AG659" s="157"/>
      <c r="AH659" s="157"/>
      <c r="AI659" s="157"/>
      <c r="AJ659" s="238"/>
      <c r="AK659" s="239"/>
      <c r="AL659" s="239"/>
      <c r="AM659" s="239"/>
      <c r="AN659" s="239"/>
      <c r="AO659" s="157"/>
      <c r="AP659" s="157"/>
      <c r="AQ659" s="157"/>
      <c r="AR659" s="157"/>
      <c r="AS659" s="157"/>
      <c r="AT659" s="157"/>
      <c r="AU659" s="157"/>
      <c r="AV659" s="157"/>
      <c r="AW659" s="157"/>
      <c r="AX659" s="157"/>
      <c r="AY659" s="238"/>
      <c r="AZ659" s="239"/>
      <c r="BA659" s="239"/>
      <c r="BB659" s="239"/>
      <c r="BC659" s="239"/>
      <c r="BD659" s="157"/>
      <c r="BE659" s="157"/>
      <c r="BF659" s="157"/>
      <c r="BG659" s="157"/>
      <c r="BH659" s="157"/>
      <c r="BI659" s="157"/>
      <c r="BJ659" s="157"/>
    </row>
    <row r="660">
      <c r="A660" s="157"/>
      <c r="B660" s="157"/>
      <c r="C660" s="157"/>
      <c r="D660" s="157"/>
      <c r="E660" s="157"/>
      <c r="F660" s="238"/>
      <c r="G660" s="239"/>
      <c r="H660" s="239"/>
      <c r="I660" s="239"/>
      <c r="J660" s="239"/>
      <c r="K660" s="132"/>
      <c r="L660" s="131"/>
      <c r="M660" s="157"/>
      <c r="N660" s="157"/>
      <c r="O660" s="157"/>
      <c r="P660" s="157"/>
      <c r="Q660" s="157"/>
      <c r="R660" s="157"/>
      <c r="S660" s="157"/>
      <c r="T660" s="157"/>
      <c r="U660" s="238"/>
      <c r="V660" s="239"/>
      <c r="W660" s="239"/>
      <c r="X660" s="239"/>
      <c r="Y660" s="239"/>
      <c r="Z660" s="157"/>
      <c r="AA660" s="157"/>
      <c r="AB660" s="157"/>
      <c r="AC660" s="157"/>
      <c r="AD660" s="157"/>
      <c r="AE660" s="157"/>
      <c r="AF660" s="157"/>
      <c r="AG660" s="157"/>
      <c r="AH660" s="157"/>
      <c r="AI660" s="157"/>
      <c r="AJ660" s="238"/>
      <c r="AK660" s="239"/>
      <c r="AL660" s="239"/>
      <c r="AM660" s="239"/>
      <c r="AN660" s="239"/>
      <c r="AO660" s="157"/>
      <c r="AP660" s="157"/>
      <c r="AQ660" s="157"/>
      <c r="AR660" s="157"/>
      <c r="AS660" s="157"/>
      <c r="AT660" s="157"/>
      <c r="AU660" s="157"/>
      <c r="AV660" s="157"/>
      <c r="AW660" s="157"/>
      <c r="AX660" s="157"/>
      <c r="AY660" s="238"/>
      <c r="AZ660" s="239"/>
      <c r="BA660" s="239"/>
      <c r="BB660" s="239"/>
      <c r="BC660" s="239"/>
      <c r="BD660" s="157"/>
      <c r="BE660" s="157"/>
      <c r="BF660" s="157"/>
      <c r="BG660" s="157"/>
      <c r="BH660" s="157"/>
      <c r="BI660" s="157"/>
      <c r="BJ660" s="157"/>
    </row>
    <row r="661">
      <c r="A661" s="157"/>
      <c r="B661" s="157"/>
      <c r="C661" s="157"/>
      <c r="D661" s="157"/>
      <c r="E661" s="157"/>
      <c r="F661" s="238"/>
      <c r="G661" s="239"/>
      <c r="H661" s="239"/>
      <c r="I661" s="239"/>
      <c r="J661" s="239"/>
      <c r="K661" s="132"/>
      <c r="L661" s="131"/>
      <c r="M661" s="157"/>
      <c r="N661" s="157"/>
      <c r="O661" s="157"/>
      <c r="P661" s="157"/>
      <c r="Q661" s="157"/>
      <c r="R661" s="157"/>
      <c r="S661" s="157"/>
      <c r="T661" s="157"/>
      <c r="U661" s="238"/>
      <c r="V661" s="239"/>
      <c r="W661" s="239"/>
      <c r="X661" s="239"/>
      <c r="Y661" s="239"/>
      <c r="Z661" s="157"/>
      <c r="AA661" s="157"/>
      <c r="AB661" s="157"/>
      <c r="AC661" s="157"/>
      <c r="AD661" s="157"/>
      <c r="AE661" s="157"/>
      <c r="AF661" s="157"/>
      <c r="AG661" s="157"/>
      <c r="AH661" s="157"/>
      <c r="AI661" s="157"/>
      <c r="AJ661" s="238"/>
      <c r="AK661" s="239"/>
      <c r="AL661" s="239"/>
      <c r="AM661" s="239"/>
      <c r="AN661" s="239"/>
      <c r="AO661" s="157"/>
      <c r="AP661" s="157"/>
      <c r="AQ661" s="157"/>
      <c r="AR661" s="157"/>
      <c r="AS661" s="157"/>
      <c r="AT661" s="157"/>
      <c r="AU661" s="157"/>
      <c r="AV661" s="157"/>
      <c r="AW661" s="157"/>
      <c r="AX661" s="157"/>
      <c r="AY661" s="238"/>
      <c r="AZ661" s="239"/>
      <c r="BA661" s="239"/>
      <c r="BB661" s="239"/>
      <c r="BC661" s="239"/>
      <c r="BD661" s="157"/>
      <c r="BE661" s="157"/>
      <c r="BF661" s="157"/>
      <c r="BG661" s="157"/>
      <c r="BH661" s="157"/>
      <c r="BI661" s="157"/>
      <c r="BJ661" s="157"/>
    </row>
    <row r="662">
      <c r="A662" s="157"/>
      <c r="B662" s="157"/>
      <c r="C662" s="157"/>
      <c r="D662" s="157"/>
      <c r="E662" s="157"/>
      <c r="F662" s="238"/>
      <c r="G662" s="239"/>
      <c r="H662" s="239"/>
      <c r="I662" s="239"/>
      <c r="J662" s="239"/>
      <c r="K662" s="132"/>
      <c r="L662" s="131"/>
      <c r="M662" s="157"/>
      <c r="N662" s="157"/>
      <c r="O662" s="157"/>
      <c r="P662" s="157"/>
      <c r="Q662" s="157"/>
      <c r="R662" s="157"/>
      <c r="S662" s="157"/>
      <c r="T662" s="157"/>
      <c r="U662" s="238"/>
      <c r="V662" s="239"/>
      <c r="W662" s="239"/>
      <c r="X662" s="239"/>
      <c r="Y662" s="239"/>
      <c r="Z662" s="157"/>
      <c r="AA662" s="157"/>
      <c r="AB662" s="157"/>
      <c r="AC662" s="157"/>
      <c r="AD662" s="157"/>
      <c r="AE662" s="157"/>
      <c r="AF662" s="157"/>
      <c r="AG662" s="157"/>
      <c r="AH662" s="157"/>
      <c r="AI662" s="157"/>
      <c r="AJ662" s="238"/>
      <c r="AK662" s="239"/>
      <c r="AL662" s="239"/>
      <c r="AM662" s="239"/>
      <c r="AN662" s="239"/>
      <c r="AO662" s="157"/>
      <c r="AP662" s="157"/>
      <c r="AQ662" s="157"/>
      <c r="AR662" s="157"/>
      <c r="AS662" s="157"/>
      <c r="AT662" s="157"/>
      <c r="AU662" s="157"/>
      <c r="AV662" s="157"/>
      <c r="AW662" s="157"/>
      <c r="AX662" s="157"/>
      <c r="AY662" s="238"/>
      <c r="AZ662" s="239"/>
      <c r="BA662" s="239"/>
      <c r="BB662" s="239"/>
      <c r="BC662" s="239"/>
      <c r="BD662" s="157"/>
      <c r="BE662" s="157"/>
      <c r="BF662" s="157"/>
      <c r="BG662" s="157"/>
      <c r="BH662" s="157"/>
      <c r="BI662" s="157"/>
      <c r="BJ662" s="157"/>
    </row>
    <row r="663">
      <c r="A663" s="157"/>
      <c r="B663" s="157"/>
      <c r="C663" s="157"/>
      <c r="D663" s="157"/>
      <c r="E663" s="157"/>
      <c r="F663" s="238"/>
      <c r="G663" s="239"/>
      <c r="H663" s="239"/>
      <c r="I663" s="239"/>
      <c r="J663" s="239"/>
      <c r="K663" s="132"/>
      <c r="L663" s="131"/>
      <c r="M663" s="157"/>
      <c r="N663" s="157"/>
      <c r="O663" s="157"/>
      <c r="P663" s="157"/>
      <c r="Q663" s="157"/>
      <c r="R663" s="157"/>
      <c r="S663" s="157"/>
      <c r="T663" s="157"/>
      <c r="U663" s="238"/>
      <c r="V663" s="239"/>
      <c r="W663" s="239"/>
      <c r="X663" s="239"/>
      <c r="Y663" s="239"/>
      <c r="Z663" s="157"/>
      <c r="AA663" s="157"/>
      <c r="AB663" s="157"/>
      <c r="AC663" s="157"/>
      <c r="AD663" s="157"/>
      <c r="AE663" s="157"/>
      <c r="AF663" s="157"/>
      <c r="AG663" s="157"/>
      <c r="AH663" s="157"/>
      <c r="AI663" s="157"/>
      <c r="AJ663" s="238"/>
      <c r="AK663" s="239"/>
      <c r="AL663" s="239"/>
      <c r="AM663" s="239"/>
      <c r="AN663" s="239"/>
      <c r="AO663" s="157"/>
      <c r="AP663" s="157"/>
      <c r="AQ663" s="157"/>
      <c r="AR663" s="157"/>
      <c r="AS663" s="157"/>
      <c r="AT663" s="157"/>
      <c r="AU663" s="157"/>
      <c r="AV663" s="157"/>
      <c r="AW663" s="157"/>
      <c r="AX663" s="157"/>
      <c r="AY663" s="238"/>
      <c r="AZ663" s="239"/>
      <c r="BA663" s="239"/>
      <c r="BB663" s="239"/>
      <c r="BC663" s="239"/>
      <c r="BD663" s="157"/>
      <c r="BE663" s="157"/>
      <c r="BF663" s="157"/>
      <c r="BG663" s="157"/>
      <c r="BH663" s="157"/>
      <c r="BI663" s="157"/>
      <c r="BJ663" s="157"/>
    </row>
    <row r="664">
      <c r="A664" s="157"/>
      <c r="B664" s="157"/>
      <c r="C664" s="157"/>
      <c r="D664" s="157"/>
      <c r="E664" s="157"/>
      <c r="F664" s="238"/>
      <c r="G664" s="239"/>
      <c r="H664" s="239"/>
      <c r="I664" s="239"/>
      <c r="J664" s="239"/>
      <c r="K664" s="132"/>
      <c r="L664" s="131"/>
      <c r="M664" s="157"/>
      <c r="N664" s="157"/>
      <c r="O664" s="157"/>
      <c r="P664" s="157"/>
      <c r="Q664" s="157"/>
      <c r="R664" s="157"/>
      <c r="S664" s="157"/>
      <c r="T664" s="157"/>
      <c r="U664" s="238"/>
      <c r="V664" s="239"/>
      <c r="W664" s="239"/>
      <c r="X664" s="239"/>
      <c r="Y664" s="239"/>
      <c r="Z664" s="157"/>
      <c r="AA664" s="157"/>
      <c r="AB664" s="157"/>
      <c r="AC664" s="157"/>
      <c r="AD664" s="157"/>
      <c r="AE664" s="157"/>
      <c r="AF664" s="157"/>
      <c r="AG664" s="157"/>
      <c r="AH664" s="157"/>
      <c r="AI664" s="157"/>
      <c r="AJ664" s="238"/>
      <c r="AK664" s="239"/>
      <c r="AL664" s="239"/>
      <c r="AM664" s="239"/>
      <c r="AN664" s="239"/>
      <c r="AO664" s="157"/>
      <c r="AP664" s="157"/>
      <c r="AQ664" s="157"/>
      <c r="AR664" s="157"/>
      <c r="AS664" s="157"/>
      <c r="AT664" s="157"/>
      <c r="AU664" s="157"/>
      <c r="AV664" s="157"/>
      <c r="AW664" s="157"/>
      <c r="AX664" s="157"/>
      <c r="AY664" s="238"/>
      <c r="AZ664" s="239"/>
      <c r="BA664" s="239"/>
      <c r="BB664" s="239"/>
      <c r="BC664" s="239"/>
      <c r="BD664" s="157"/>
      <c r="BE664" s="157"/>
      <c r="BF664" s="157"/>
      <c r="BG664" s="157"/>
      <c r="BH664" s="157"/>
      <c r="BI664" s="157"/>
      <c r="BJ664" s="157"/>
    </row>
    <row r="665">
      <c r="A665" s="157"/>
      <c r="B665" s="157"/>
      <c r="C665" s="157"/>
      <c r="D665" s="157"/>
      <c r="E665" s="157"/>
      <c r="F665" s="238"/>
      <c r="G665" s="239"/>
      <c r="H665" s="239"/>
      <c r="I665" s="239"/>
      <c r="J665" s="239"/>
      <c r="K665" s="132"/>
      <c r="L665" s="131"/>
      <c r="M665" s="157"/>
      <c r="N665" s="157"/>
      <c r="O665" s="157"/>
      <c r="P665" s="157"/>
      <c r="Q665" s="157"/>
      <c r="R665" s="157"/>
      <c r="S665" s="157"/>
      <c r="T665" s="157"/>
      <c r="U665" s="238"/>
      <c r="V665" s="239"/>
      <c r="W665" s="239"/>
      <c r="X665" s="239"/>
      <c r="Y665" s="239"/>
      <c r="Z665" s="157"/>
      <c r="AA665" s="157"/>
      <c r="AB665" s="157"/>
      <c r="AC665" s="157"/>
      <c r="AD665" s="157"/>
      <c r="AE665" s="157"/>
      <c r="AF665" s="157"/>
      <c r="AG665" s="157"/>
      <c r="AH665" s="157"/>
      <c r="AI665" s="157"/>
      <c r="AJ665" s="238"/>
      <c r="AK665" s="239"/>
      <c r="AL665" s="239"/>
      <c r="AM665" s="239"/>
      <c r="AN665" s="239"/>
      <c r="AO665" s="157"/>
      <c r="AP665" s="157"/>
      <c r="AQ665" s="157"/>
      <c r="AR665" s="157"/>
      <c r="AS665" s="157"/>
      <c r="AT665" s="157"/>
      <c r="AU665" s="157"/>
      <c r="AV665" s="157"/>
      <c r="AW665" s="157"/>
      <c r="AX665" s="157"/>
      <c r="AY665" s="238"/>
      <c r="AZ665" s="239"/>
      <c r="BA665" s="239"/>
      <c r="BB665" s="239"/>
      <c r="BC665" s="239"/>
      <c r="BD665" s="157"/>
      <c r="BE665" s="157"/>
      <c r="BF665" s="157"/>
      <c r="BG665" s="157"/>
      <c r="BH665" s="157"/>
      <c r="BI665" s="157"/>
      <c r="BJ665" s="157"/>
    </row>
    <row r="666">
      <c r="A666" s="157"/>
      <c r="B666" s="157"/>
      <c r="C666" s="157"/>
      <c r="D666" s="157"/>
      <c r="E666" s="157"/>
      <c r="F666" s="238"/>
      <c r="G666" s="239"/>
      <c r="H666" s="239"/>
      <c r="I666" s="239"/>
      <c r="J666" s="239"/>
      <c r="K666" s="132"/>
      <c r="L666" s="131"/>
      <c r="M666" s="157"/>
      <c r="N666" s="157"/>
      <c r="O666" s="157"/>
      <c r="P666" s="157"/>
      <c r="Q666" s="157"/>
      <c r="R666" s="157"/>
      <c r="S666" s="157"/>
      <c r="T666" s="157"/>
      <c r="U666" s="238"/>
      <c r="V666" s="239"/>
      <c r="W666" s="239"/>
      <c r="X666" s="239"/>
      <c r="Y666" s="239"/>
      <c r="Z666" s="157"/>
      <c r="AA666" s="157"/>
      <c r="AB666" s="157"/>
      <c r="AC666" s="157"/>
      <c r="AD666" s="157"/>
      <c r="AE666" s="157"/>
      <c r="AF666" s="157"/>
      <c r="AG666" s="157"/>
      <c r="AH666" s="157"/>
      <c r="AI666" s="157"/>
      <c r="AJ666" s="238"/>
      <c r="AK666" s="239"/>
      <c r="AL666" s="239"/>
      <c r="AM666" s="239"/>
      <c r="AN666" s="239"/>
      <c r="AO666" s="157"/>
      <c r="AP666" s="157"/>
      <c r="AQ666" s="157"/>
      <c r="AR666" s="157"/>
      <c r="AS666" s="157"/>
      <c r="AT666" s="157"/>
      <c r="AU666" s="157"/>
      <c r="AV666" s="157"/>
      <c r="AW666" s="157"/>
      <c r="AX666" s="157"/>
      <c r="AY666" s="238"/>
      <c r="AZ666" s="239"/>
      <c r="BA666" s="239"/>
      <c r="BB666" s="239"/>
      <c r="BC666" s="239"/>
      <c r="BD666" s="157"/>
      <c r="BE666" s="157"/>
      <c r="BF666" s="157"/>
      <c r="BG666" s="157"/>
      <c r="BH666" s="157"/>
      <c r="BI666" s="157"/>
      <c r="BJ666" s="157"/>
    </row>
    <row r="667">
      <c r="A667" s="157"/>
      <c r="B667" s="157"/>
      <c r="C667" s="157"/>
      <c r="D667" s="157"/>
      <c r="E667" s="157"/>
      <c r="F667" s="238"/>
      <c r="G667" s="239"/>
      <c r="H667" s="239"/>
      <c r="I667" s="239"/>
      <c r="J667" s="239"/>
      <c r="K667" s="132"/>
      <c r="L667" s="131"/>
      <c r="M667" s="157"/>
      <c r="N667" s="157"/>
      <c r="O667" s="157"/>
      <c r="P667" s="157"/>
      <c r="Q667" s="157"/>
      <c r="R667" s="157"/>
      <c r="S667" s="157"/>
      <c r="T667" s="157"/>
      <c r="U667" s="238"/>
      <c r="V667" s="239"/>
      <c r="W667" s="239"/>
      <c r="X667" s="239"/>
      <c r="Y667" s="239"/>
      <c r="Z667" s="157"/>
      <c r="AA667" s="157"/>
      <c r="AB667" s="157"/>
      <c r="AC667" s="157"/>
      <c r="AD667" s="157"/>
      <c r="AE667" s="157"/>
      <c r="AF667" s="157"/>
      <c r="AG667" s="157"/>
      <c r="AH667" s="157"/>
      <c r="AI667" s="157"/>
      <c r="AJ667" s="238"/>
      <c r="AK667" s="239"/>
      <c r="AL667" s="239"/>
      <c r="AM667" s="239"/>
      <c r="AN667" s="239"/>
      <c r="AO667" s="157"/>
      <c r="AP667" s="157"/>
      <c r="AQ667" s="157"/>
      <c r="AR667" s="157"/>
      <c r="AS667" s="157"/>
      <c r="AT667" s="157"/>
      <c r="AU667" s="157"/>
      <c r="AV667" s="157"/>
      <c r="AW667" s="157"/>
      <c r="AX667" s="157"/>
      <c r="AY667" s="238"/>
      <c r="AZ667" s="239"/>
      <c r="BA667" s="239"/>
      <c r="BB667" s="239"/>
      <c r="BC667" s="239"/>
      <c r="BD667" s="157"/>
      <c r="BE667" s="157"/>
      <c r="BF667" s="157"/>
      <c r="BG667" s="157"/>
      <c r="BH667" s="157"/>
      <c r="BI667" s="157"/>
      <c r="BJ667" s="157"/>
    </row>
    <row r="668">
      <c r="A668" s="157"/>
      <c r="B668" s="157"/>
      <c r="C668" s="157"/>
      <c r="D668" s="157"/>
      <c r="E668" s="157"/>
      <c r="F668" s="238"/>
      <c r="G668" s="239"/>
      <c r="H668" s="239"/>
      <c r="I668" s="239"/>
      <c r="J668" s="239"/>
      <c r="K668" s="132"/>
      <c r="L668" s="131"/>
      <c r="M668" s="157"/>
      <c r="N668" s="157"/>
      <c r="O668" s="157"/>
      <c r="P668" s="157"/>
      <c r="Q668" s="157"/>
      <c r="R668" s="157"/>
      <c r="S668" s="157"/>
      <c r="T668" s="157"/>
      <c r="U668" s="238"/>
      <c r="V668" s="239"/>
      <c r="W668" s="239"/>
      <c r="X668" s="239"/>
      <c r="Y668" s="239"/>
      <c r="Z668" s="157"/>
      <c r="AA668" s="157"/>
      <c r="AB668" s="157"/>
      <c r="AC668" s="157"/>
      <c r="AD668" s="157"/>
      <c r="AE668" s="157"/>
      <c r="AF668" s="157"/>
      <c r="AG668" s="157"/>
      <c r="AH668" s="157"/>
      <c r="AI668" s="157"/>
      <c r="AJ668" s="238"/>
      <c r="AK668" s="239"/>
      <c r="AL668" s="239"/>
      <c r="AM668" s="239"/>
      <c r="AN668" s="239"/>
      <c r="AO668" s="157"/>
      <c r="AP668" s="157"/>
      <c r="AQ668" s="157"/>
      <c r="AR668" s="157"/>
      <c r="AS668" s="157"/>
      <c r="AT668" s="157"/>
      <c r="AU668" s="157"/>
      <c r="AV668" s="157"/>
      <c r="AW668" s="157"/>
      <c r="AX668" s="157"/>
      <c r="AY668" s="238"/>
      <c r="AZ668" s="239"/>
      <c r="BA668" s="239"/>
      <c r="BB668" s="239"/>
      <c r="BC668" s="239"/>
      <c r="BD668" s="157"/>
      <c r="BE668" s="157"/>
      <c r="BF668" s="157"/>
      <c r="BG668" s="157"/>
      <c r="BH668" s="157"/>
      <c r="BI668" s="157"/>
      <c r="BJ668" s="157"/>
    </row>
    <row r="669">
      <c r="A669" s="157"/>
      <c r="B669" s="157"/>
      <c r="C669" s="157"/>
      <c r="D669" s="157"/>
      <c r="E669" s="157"/>
      <c r="F669" s="238"/>
      <c r="G669" s="239"/>
      <c r="H669" s="239"/>
      <c r="I669" s="239"/>
      <c r="J669" s="239"/>
      <c r="K669" s="132"/>
      <c r="L669" s="131"/>
      <c r="M669" s="157"/>
      <c r="N669" s="157"/>
      <c r="O669" s="157"/>
      <c r="P669" s="157"/>
      <c r="Q669" s="157"/>
      <c r="R669" s="157"/>
      <c r="S669" s="157"/>
      <c r="T669" s="157"/>
      <c r="U669" s="238"/>
      <c r="V669" s="239"/>
      <c r="W669" s="239"/>
      <c r="X669" s="239"/>
      <c r="Y669" s="239"/>
      <c r="Z669" s="157"/>
      <c r="AA669" s="157"/>
      <c r="AB669" s="157"/>
      <c r="AC669" s="157"/>
      <c r="AD669" s="157"/>
      <c r="AE669" s="157"/>
      <c r="AF669" s="157"/>
      <c r="AG669" s="157"/>
      <c r="AH669" s="157"/>
      <c r="AI669" s="157"/>
      <c r="AJ669" s="238"/>
      <c r="AK669" s="239"/>
      <c r="AL669" s="239"/>
      <c r="AM669" s="239"/>
      <c r="AN669" s="239"/>
      <c r="AO669" s="157"/>
      <c r="AP669" s="157"/>
      <c r="AQ669" s="157"/>
      <c r="AR669" s="157"/>
      <c r="AS669" s="157"/>
      <c r="AT669" s="157"/>
      <c r="AU669" s="157"/>
      <c r="AV669" s="157"/>
      <c r="AW669" s="157"/>
      <c r="AX669" s="157"/>
      <c r="AY669" s="238"/>
      <c r="AZ669" s="239"/>
      <c r="BA669" s="239"/>
      <c r="BB669" s="239"/>
      <c r="BC669" s="239"/>
      <c r="BD669" s="157"/>
      <c r="BE669" s="157"/>
      <c r="BF669" s="157"/>
      <c r="BG669" s="157"/>
      <c r="BH669" s="157"/>
      <c r="BI669" s="157"/>
      <c r="BJ669" s="157"/>
    </row>
    <row r="670">
      <c r="A670" s="157"/>
      <c r="B670" s="157"/>
      <c r="C670" s="157"/>
      <c r="D670" s="157"/>
      <c r="E670" s="157"/>
      <c r="F670" s="238"/>
      <c r="G670" s="239"/>
      <c r="H670" s="239"/>
      <c r="I670" s="239"/>
      <c r="J670" s="239"/>
      <c r="K670" s="132"/>
      <c r="L670" s="131"/>
      <c r="M670" s="157"/>
      <c r="N670" s="157"/>
      <c r="O670" s="157"/>
      <c r="P670" s="157"/>
      <c r="Q670" s="157"/>
      <c r="R670" s="157"/>
      <c r="S670" s="157"/>
      <c r="T670" s="157"/>
      <c r="U670" s="238"/>
      <c r="V670" s="239"/>
      <c r="W670" s="239"/>
      <c r="X670" s="239"/>
      <c r="Y670" s="239"/>
      <c r="Z670" s="157"/>
      <c r="AA670" s="157"/>
      <c r="AB670" s="157"/>
      <c r="AC670" s="157"/>
      <c r="AD670" s="157"/>
      <c r="AE670" s="157"/>
      <c r="AF670" s="157"/>
      <c r="AG670" s="157"/>
      <c r="AH670" s="157"/>
      <c r="AI670" s="157"/>
      <c r="AJ670" s="238"/>
      <c r="AK670" s="239"/>
      <c r="AL670" s="239"/>
      <c r="AM670" s="239"/>
      <c r="AN670" s="239"/>
      <c r="AO670" s="157"/>
      <c r="AP670" s="157"/>
      <c r="AQ670" s="157"/>
      <c r="AR670" s="157"/>
      <c r="AS670" s="157"/>
      <c r="AT670" s="157"/>
      <c r="AU670" s="157"/>
      <c r="AV670" s="157"/>
      <c r="AW670" s="157"/>
      <c r="AX670" s="157"/>
      <c r="AY670" s="238"/>
      <c r="AZ670" s="239"/>
      <c r="BA670" s="239"/>
      <c r="BB670" s="239"/>
      <c r="BC670" s="239"/>
      <c r="BD670" s="157"/>
      <c r="BE670" s="157"/>
      <c r="BF670" s="157"/>
      <c r="BG670" s="157"/>
      <c r="BH670" s="157"/>
      <c r="BI670" s="157"/>
      <c r="BJ670" s="157"/>
    </row>
    <row r="671">
      <c r="A671" s="157"/>
      <c r="B671" s="157"/>
      <c r="C671" s="157"/>
      <c r="D671" s="157"/>
      <c r="E671" s="157"/>
      <c r="F671" s="238"/>
      <c r="G671" s="239"/>
      <c r="H671" s="239"/>
      <c r="I671" s="239"/>
      <c r="J671" s="239"/>
      <c r="K671" s="132"/>
      <c r="L671" s="131"/>
      <c r="M671" s="157"/>
      <c r="N671" s="157"/>
      <c r="O671" s="157"/>
      <c r="P671" s="157"/>
      <c r="Q671" s="157"/>
      <c r="R671" s="157"/>
      <c r="S671" s="157"/>
      <c r="T671" s="157"/>
      <c r="U671" s="238"/>
      <c r="V671" s="239"/>
      <c r="W671" s="239"/>
      <c r="X671" s="239"/>
      <c r="Y671" s="239"/>
      <c r="Z671" s="157"/>
      <c r="AA671" s="157"/>
      <c r="AB671" s="157"/>
      <c r="AC671" s="157"/>
      <c r="AD671" s="157"/>
      <c r="AE671" s="157"/>
      <c r="AF671" s="157"/>
      <c r="AG671" s="157"/>
      <c r="AH671" s="157"/>
      <c r="AI671" s="157"/>
      <c r="AJ671" s="238"/>
      <c r="AK671" s="239"/>
      <c r="AL671" s="239"/>
      <c r="AM671" s="239"/>
      <c r="AN671" s="239"/>
      <c r="AO671" s="157"/>
      <c r="AP671" s="157"/>
      <c r="AQ671" s="157"/>
      <c r="AR671" s="157"/>
      <c r="AS671" s="157"/>
      <c r="AT671" s="157"/>
      <c r="AU671" s="157"/>
      <c r="AV671" s="157"/>
      <c r="AW671" s="157"/>
      <c r="AX671" s="157"/>
      <c r="AY671" s="238"/>
      <c r="AZ671" s="239"/>
      <c r="BA671" s="239"/>
      <c r="BB671" s="239"/>
      <c r="BC671" s="239"/>
      <c r="BD671" s="157"/>
      <c r="BE671" s="157"/>
      <c r="BF671" s="157"/>
      <c r="BG671" s="157"/>
      <c r="BH671" s="157"/>
      <c r="BI671" s="157"/>
      <c r="BJ671" s="157"/>
    </row>
    <row r="672">
      <c r="A672" s="157"/>
      <c r="B672" s="157"/>
      <c r="C672" s="157"/>
      <c r="D672" s="157"/>
      <c r="E672" s="157"/>
      <c r="F672" s="238"/>
      <c r="G672" s="239"/>
      <c r="H672" s="239"/>
      <c r="I672" s="239"/>
      <c r="J672" s="239"/>
      <c r="K672" s="132"/>
      <c r="L672" s="131"/>
      <c r="M672" s="157"/>
      <c r="N672" s="157"/>
      <c r="O672" s="157"/>
      <c r="P672" s="157"/>
      <c r="Q672" s="157"/>
      <c r="R672" s="157"/>
      <c r="S672" s="157"/>
      <c r="T672" s="157"/>
      <c r="U672" s="238"/>
      <c r="V672" s="239"/>
      <c r="W672" s="239"/>
      <c r="X672" s="239"/>
      <c r="Y672" s="239"/>
      <c r="Z672" s="157"/>
      <c r="AA672" s="157"/>
      <c r="AB672" s="157"/>
      <c r="AC672" s="157"/>
      <c r="AD672" s="157"/>
      <c r="AE672" s="157"/>
      <c r="AF672" s="157"/>
      <c r="AG672" s="157"/>
      <c r="AH672" s="157"/>
      <c r="AI672" s="157"/>
      <c r="AJ672" s="238"/>
      <c r="AK672" s="239"/>
      <c r="AL672" s="239"/>
      <c r="AM672" s="239"/>
      <c r="AN672" s="239"/>
      <c r="AO672" s="157"/>
      <c r="AP672" s="157"/>
      <c r="AQ672" s="157"/>
      <c r="AR672" s="157"/>
      <c r="AS672" s="157"/>
      <c r="AT672" s="157"/>
      <c r="AU672" s="157"/>
      <c r="AV672" s="157"/>
      <c r="AW672" s="157"/>
      <c r="AX672" s="157"/>
      <c r="AY672" s="238"/>
      <c r="AZ672" s="239"/>
      <c r="BA672" s="239"/>
      <c r="BB672" s="239"/>
      <c r="BC672" s="239"/>
      <c r="BD672" s="157"/>
      <c r="BE672" s="157"/>
      <c r="BF672" s="157"/>
      <c r="BG672" s="157"/>
      <c r="BH672" s="157"/>
      <c r="BI672" s="157"/>
      <c r="BJ672" s="157"/>
    </row>
    <row r="673">
      <c r="A673" s="157"/>
      <c r="B673" s="157"/>
      <c r="C673" s="157"/>
      <c r="D673" s="157"/>
      <c r="E673" s="157"/>
      <c r="F673" s="238"/>
      <c r="G673" s="239"/>
      <c r="H673" s="239"/>
      <c r="I673" s="239"/>
      <c r="J673" s="239"/>
      <c r="K673" s="132"/>
      <c r="L673" s="131"/>
      <c r="M673" s="157"/>
      <c r="N673" s="157"/>
      <c r="O673" s="157"/>
      <c r="P673" s="157"/>
      <c r="Q673" s="157"/>
      <c r="R673" s="157"/>
      <c r="S673" s="157"/>
      <c r="T673" s="157"/>
      <c r="U673" s="238"/>
      <c r="V673" s="239"/>
      <c r="W673" s="239"/>
      <c r="X673" s="239"/>
      <c r="Y673" s="239"/>
      <c r="Z673" s="157"/>
      <c r="AA673" s="157"/>
      <c r="AB673" s="157"/>
      <c r="AC673" s="157"/>
      <c r="AD673" s="157"/>
      <c r="AE673" s="157"/>
      <c r="AF673" s="157"/>
      <c r="AG673" s="157"/>
      <c r="AH673" s="157"/>
      <c r="AI673" s="157"/>
      <c r="AJ673" s="238"/>
      <c r="AK673" s="239"/>
      <c r="AL673" s="239"/>
      <c r="AM673" s="239"/>
      <c r="AN673" s="239"/>
      <c r="AO673" s="157"/>
      <c r="AP673" s="157"/>
      <c r="AQ673" s="157"/>
      <c r="AR673" s="157"/>
      <c r="AS673" s="157"/>
      <c r="AT673" s="157"/>
      <c r="AU673" s="157"/>
      <c r="AV673" s="157"/>
      <c r="AW673" s="157"/>
      <c r="AX673" s="157"/>
      <c r="AY673" s="238"/>
      <c r="AZ673" s="239"/>
      <c r="BA673" s="239"/>
      <c r="BB673" s="239"/>
      <c r="BC673" s="239"/>
      <c r="BD673" s="157"/>
      <c r="BE673" s="157"/>
      <c r="BF673" s="157"/>
      <c r="BG673" s="157"/>
      <c r="BH673" s="157"/>
      <c r="BI673" s="157"/>
      <c r="BJ673" s="157"/>
    </row>
    <row r="674">
      <c r="A674" s="157"/>
      <c r="B674" s="157"/>
      <c r="C674" s="157"/>
      <c r="D674" s="157"/>
      <c r="E674" s="157"/>
      <c r="F674" s="238"/>
      <c r="G674" s="239"/>
      <c r="H674" s="239"/>
      <c r="I674" s="239"/>
      <c r="J674" s="239"/>
      <c r="K674" s="132"/>
      <c r="L674" s="131"/>
      <c r="M674" s="157"/>
      <c r="N674" s="157"/>
      <c r="O674" s="157"/>
      <c r="P674" s="157"/>
      <c r="Q674" s="157"/>
      <c r="R674" s="157"/>
      <c r="S674" s="157"/>
      <c r="T674" s="157"/>
      <c r="U674" s="238"/>
      <c r="V674" s="239"/>
      <c r="W674" s="239"/>
      <c r="X674" s="239"/>
      <c r="Y674" s="239"/>
      <c r="Z674" s="157"/>
      <c r="AA674" s="157"/>
      <c r="AB674" s="157"/>
      <c r="AC674" s="157"/>
      <c r="AD674" s="157"/>
      <c r="AE674" s="157"/>
      <c r="AF674" s="157"/>
      <c r="AG674" s="157"/>
      <c r="AH674" s="157"/>
      <c r="AI674" s="157"/>
      <c r="AJ674" s="238"/>
      <c r="AK674" s="239"/>
      <c r="AL674" s="239"/>
      <c r="AM674" s="239"/>
      <c r="AN674" s="239"/>
      <c r="AO674" s="157"/>
      <c r="AP674" s="157"/>
      <c r="AQ674" s="157"/>
      <c r="AR674" s="157"/>
      <c r="AS674" s="157"/>
      <c r="AT674" s="157"/>
      <c r="AU674" s="157"/>
      <c r="AV674" s="157"/>
      <c r="AW674" s="157"/>
      <c r="AX674" s="157"/>
      <c r="AY674" s="238"/>
      <c r="AZ674" s="239"/>
      <c r="BA674" s="239"/>
      <c r="BB674" s="239"/>
      <c r="BC674" s="239"/>
      <c r="BD674" s="157"/>
      <c r="BE674" s="157"/>
      <c r="BF674" s="157"/>
      <c r="BG674" s="157"/>
      <c r="BH674" s="157"/>
      <c r="BI674" s="157"/>
      <c r="BJ674" s="157"/>
    </row>
    <row r="675">
      <c r="A675" s="157"/>
      <c r="B675" s="157"/>
      <c r="C675" s="157"/>
      <c r="D675" s="157"/>
      <c r="E675" s="157"/>
      <c r="F675" s="238"/>
      <c r="G675" s="239"/>
      <c r="H675" s="239"/>
      <c r="I675" s="239"/>
      <c r="J675" s="239"/>
      <c r="K675" s="132"/>
      <c r="L675" s="131"/>
      <c r="M675" s="157"/>
      <c r="N675" s="157"/>
      <c r="O675" s="157"/>
      <c r="P675" s="157"/>
      <c r="Q675" s="157"/>
      <c r="R675" s="157"/>
      <c r="S675" s="157"/>
      <c r="T675" s="157"/>
      <c r="U675" s="238"/>
      <c r="V675" s="239"/>
      <c r="W675" s="239"/>
      <c r="X675" s="239"/>
      <c r="Y675" s="239"/>
      <c r="Z675" s="157"/>
      <c r="AA675" s="157"/>
      <c r="AB675" s="157"/>
      <c r="AC675" s="157"/>
      <c r="AD675" s="157"/>
      <c r="AE675" s="157"/>
      <c r="AF675" s="157"/>
      <c r="AG675" s="157"/>
      <c r="AH675" s="157"/>
      <c r="AI675" s="157"/>
      <c r="AJ675" s="238"/>
      <c r="AK675" s="239"/>
      <c r="AL675" s="239"/>
      <c r="AM675" s="239"/>
      <c r="AN675" s="239"/>
      <c r="AO675" s="157"/>
      <c r="AP675" s="157"/>
      <c r="AQ675" s="157"/>
      <c r="AR675" s="157"/>
      <c r="AS675" s="157"/>
      <c r="AT675" s="157"/>
      <c r="AU675" s="157"/>
      <c r="AV675" s="157"/>
      <c r="AW675" s="157"/>
      <c r="AX675" s="157"/>
      <c r="AY675" s="238"/>
      <c r="AZ675" s="239"/>
      <c r="BA675" s="239"/>
      <c r="BB675" s="239"/>
      <c r="BC675" s="239"/>
      <c r="BD675" s="157"/>
      <c r="BE675" s="157"/>
      <c r="BF675" s="157"/>
      <c r="BG675" s="157"/>
      <c r="BH675" s="157"/>
      <c r="BI675" s="157"/>
      <c r="BJ675" s="157"/>
    </row>
    <row r="676">
      <c r="A676" s="157"/>
      <c r="B676" s="157"/>
      <c r="C676" s="157"/>
      <c r="D676" s="157"/>
      <c r="E676" s="157"/>
      <c r="F676" s="238"/>
      <c r="G676" s="239"/>
      <c r="H676" s="239"/>
      <c r="I676" s="239"/>
      <c r="J676" s="239"/>
      <c r="K676" s="132"/>
      <c r="L676" s="131"/>
      <c r="M676" s="157"/>
      <c r="N676" s="157"/>
      <c r="O676" s="157"/>
      <c r="P676" s="157"/>
      <c r="Q676" s="157"/>
      <c r="R676" s="157"/>
      <c r="S676" s="157"/>
      <c r="T676" s="157"/>
      <c r="U676" s="238"/>
      <c r="V676" s="239"/>
      <c r="W676" s="239"/>
      <c r="X676" s="239"/>
      <c r="Y676" s="239"/>
      <c r="Z676" s="157"/>
      <c r="AA676" s="157"/>
      <c r="AB676" s="157"/>
      <c r="AC676" s="157"/>
      <c r="AD676" s="157"/>
      <c r="AE676" s="157"/>
      <c r="AF676" s="157"/>
      <c r="AG676" s="157"/>
      <c r="AH676" s="157"/>
      <c r="AI676" s="157"/>
      <c r="AJ676" s="238"/>
      <c r="AK676" s="239"/>
      <c r="AL676" s="239"/>
      <c r="AM676" s="239"/>
      <c r="AN676" s="239"/>
      <c r="AO676" s="157"/>
      <c r="AP676" s="157"/>
      <c r="AQ676" s="157"/>
      <c r="AR676" s="157"/>
      <c r="AS676" s="157"/>
      <c r="AT676" s="157"/>
      <c r="AU676" s="157"/>
      <c r="AV676" s="157"/>
      <c r="AW676" s="157"/>
      <c r="AX676" s="157"/>
      <c r="AY676" s="238"/>
      <c r="AZ676" s="239"/>
      <c r="BA676" s="239"/>
      <c r="BB676" s="239"/>
      <c r="BC676" s="239"/>
      <c r="BD676" s="157"/>
      <c r="BE676" s="157"/>
      <c r="BF676" s="157"/>
      <c r="BG676" s="157"/>
      <c r="BH676" s="157"/>
      <c r="BI676" s="157"/>
      <c r="BJ676" s="157"/>
    </row>
    <row r="677">
      <c r="A677" s="157"/>
      <c r="B677" s="157"/>
      <c r="C677" s="157"/>
      <c r="D677" s="157"/>
      <c r="E677" s="157"/>
      <c r="F677" s="238"/>
      <c r="G677" s="239"/>
      <c r="H677" s="239"/>
      <c r="I677" s="239"/>
      <c r="J677" s="239"/>
      <c r="K677" s="132"/>
      <c r="L677" s="131"/>
      <c r="M677" s="157"/>
      <c r="N677" s="157"/>
      <c r="O677" s="157"/>
      <c r="P677" s="157"/>
      <c r="Q677" s="157"/>
      <c r="R677" s="157"/>
      <c r="S677" s="157"/>
      <c r="T677" s="157"/>
      <c r="U677" s="238"/>
      <c r="V677" s="239"/>
      <c r="W677" s="239"/>
      <c r="X677" s="239"/>
      <c r="Y677" s="239"/>
      <c r="Z677" s="157"/>
      <c r="AA677" s="157"/>
      <c r="AB677" s="157"/>
      <c r="AC677" s="157"/>
      <c r="AD677" s="157"/>
      <c r="AE677" s="157"/>
      <c r="AF677" s="157"/>
      <c r="AG677" s="157"/>
      <c r="AH677" s="157"/>
      <c r="AI677" s="157"/>
      <c r="AJ677" s="238"/>
      <c r="AK677" s="239"/>
      <c r="AL677" s="239"/>
      <c r="AM677" s="239"/>
      <c r="AN677" s="239"/>
      <c r="AO677" s="157"/>
      <c r="AP677" s="157"/>
      <c r="AQ677" s="157"/>
      <c r="AR677" s="157"/>
      <c r="AS677" s="157"/>
      <c r="AT677" s="157"/>
      <c r="AU677" s="157"/>
      <c r="AV677" s="157"/>
      <c r="AW677" s="157"/>
      <c r="AX677" s="157"/>
      <c r="AY677" s="238"/>
      <c r="AZ677" s="239"/>
      <c r="BA677" s="239"/>
      <c r="BB677" s="239"/>
      <c r="BC677" s="239"/>
      <c r="BD677" s="157"/>
      <c r="BE677" s="157"/>
      <c r="BF677" s="157"/>
      <c r="BG677" s="157"/>
      <c r="BH677" s="157"/>
      <c r="BI677" s="157"/>
      <c r="BJ677" s="157"/>
    </row>
    <row r="678">
      <c r="A678" s="157"/>
      <c r="B678" s="157"/>
      <c r="C678" s="157"/>
      <c r="D678" s="157"/>
      <c r="E678" s="157"/>
      <c r="F678" s="238"/>
      <c r="G678" s="239"/>
      <c r="H678" s="239"/>
      <c r="I678" s="239"/>
      <c r="J678" s="239"/>
      <c r="K678" s="132"/>
      <c r="L678" s="131"/>
      <c r="M678" s="157"/>
      <c r="N678" s="157"/>
      <c r="O678" s="157"/>
      <c r="P678" s="157"/>
      <c r="Q678" s="157"/>
      <c r="R678" s="157"/>
      <c r="S678" s="157"/>
      <c r="T678" s="157"/>
      <c r="U678" s="238"/>
      <c r="V678" s="239"/>
      <c r="W678" s="239"/>
      <c r="X678" s="239"/>
      <c r="Y678" s="239"/>
      <c r="Z678" s="157"/>
      <c r="AA678" s="157"/>
      <c r="AB678" s="157"/>
      <c r="AC678" s="157"/>
      <c r="AD678" s="157"/>
      <c r="AE678" s="157"/>
      <c r="AF678" s="157"/>
      <c r="AG678" s="157"/>
      <c r="AH678" s="157"/>
      <c r="AI678" s="157"/>
      <c r="AJ678" s="238"/>
      <c r="AK678" s="239"/>
      <c r="AL678" s="239"/>
      <c r="AM678" s="239"/>
      <c r="AN678" s="239"/>
      <c r="AO678" s="157"/>
      <c r="AP678" s="157"/>
      <c r="AQ678" s="157"/>
      <c r="AR678" s="157"/>
      <c r="AS678" s="157"/>
      <c r="AT678" s="157"/>
      <c r="AU678" s="157"/>
      <c r="AV678" s="157"/>
      <c r="AW678" s="157"/>
      <c r="AX678" s="157"/>
      <c r="AY678" s="238"/>
      <c r="AZ678" s="239"/>
      <c r="BA678" s="239"/>
      <c r="BB678" s="239"/>
      <c r="BC678" s="239"/>
      <c r="BD678" s="157"/>
      <c r="BE678" s="157"/>
      <c r="BF678" s="157"/>
      <c r="BG678" s="157"/>
      <c r="BH678" s="157"/>
      <c r="BI678" s="157"/>
      <c r="BJ678" s="157"/>
    </row>
    <row r="679">
      <c r="A679" s="157"/>
      <c r="B679" s="157"/>
      <c r="C679" s="157"/>
      <c r="D679" s="157"/>
      <c r="E679" s="157"/>
      <c r="F679" s="238"/>
      <c r="G679" s="239"/>
      <c r="H679" s="239"/>
      <c r="I679" s="239"/>
      <c r="J679" s="239"/>
      <c r="K679" s="132"/>
      <c r="L679" s="131"/>
      <c r="M679" s="157"/>
      <c r="N679" s="157"/>
      <c r="O679" s="157"/>
      <c r="P679" s="157"/>
      <c r="Q679" s="157"/>
      <c r="R679" s="157"/>
      <c r="S679" s="157"/>
      <c r="T679" s="157"/>
      <c r="U679" s="238"/>
      <c r="V679" s="239"/>
      <c r="W679" s="239"/>
      <c r="X679" s="239"/>
      <c r="Y679" s="239"/>
      <c r="Z679" s="157"/>
      <c r="AA679" s="157"/>
      <c r="AB679" s="157"/>
      <c r="AC679" s="157"/>
      <c r="AD679" s="157"/>
      <c r="AE679" s="157"/>
      <c r="AF679" s="157"/>
      <c r="AG679" s="157"/>
      <c r="AH679" s="157"/>
      <c r="AI679" s="157"/>
      <c r="AJ679" s="238"/>
      <c r="AK679" s="239"/>
      <c r="AL679" s="239"/>
      <c r="AM679" s="239"/>
      <c r="AN679" s="239"/>
      <c r="AO679" s="157"/>
      <c r="AP679" s="157"/>
      <c r="AQ679" s="157"/>
      <c r="AR679" s="157"/>
      <c r="AS679" s="157"/>
      <c r="AT679" s="157"/>
      <c r="AU679" s="157"/>
      <c r="AV679" s="157"/>
      <c r="AW679" s="157"/>
      <c r="AX679" s="157"/>
      <c r="AY679" s="238"/>
      <c r="AZ679" s="239"/>
      <c r="BA679" s="239"/>
      <c r="BB679" s="239"/>
      <c r="BC679" s="239"/>
      <c r="BD679" s="157"/>
      <c r="BE679" s="157"/>
      <c r="BF679" s="157"/>
      <c r="BG679" s="157"/>
      <c r="BH679" s="157"/>
      <c r="BI679" s="157"/>
      <c r="BJ679" s="157"/>
    </row>
    <row r="680">
      <c r="A680" s="157"/>
      <c r="B680" s="157"/>
      <c r="C680" s="157"/>
      <c r="D680" s="157"/>
      <c r="E680" s="157"/>
      <c r="F680" s="238"/>
      <c r="G680" s="239"/>
      <c r="H680" s="239"/>
      <c r="I680" s="239"/>
      <c r="J680" s="239"/>
      <c r="K680" s="132"/>
      <c r="L680" s="131"/>
      <c r="M680" s="157"/>
      <c r="N680" s="157"/>
      <c r="O680" s="157"/>
      <c r="P680" s="157"/>
      <c r="Q680" s="157"/>
      <c r="R680" s="157"/>
      <c r="S680" s="157"/>
      <c r="T680" s="157"/>
      <c r="U680" s="238"/>
      <c r="V680" s="239"/>
      <c r="W680" s="239"/>
      <c r="X680" s="239"/>
      <c r="Y680" s="239"/>
      <c r="Z680" s="157"/>
      <c r="AA680" s="157"/>
      <c r="AB680" s="157"/>
      <c r="AC680" s="157"/>
      <c r="AD680" s="157"/>
      <c r="AE680" s="157"/>
      <c r="AF680" s="157"/>
      <c r="AG680" s="157"/>
      <c r="AH680" s="157"/>
      <c r="AI680" s="157"/>
      <c r="AJ680" s="238"/>
      <c r="AK680" s="239"/>
      <c r="AL680" s="239"/>
      <c r="AM680" s="239"/>
      <c r="AN680" s="239"/>
      <c r="AO680" s="157"/>
      <c r="AP680" s="157"/>
      <c r="AQ680" s="157"/>
      <c r="AR680" s="157"/>
      <c r="AS680" s="157"/>
      <c r="AT680" s="157"/>
      <c r="AU680" s="157"/>
      <c r="AV680" s="157"/>
      <c r="AW680" s="157"/>
      <c r="AX680" s="157"/>
      <c r="AY680" s="238"/>
      <c r="AZ680" s="239"/>
      <c r="BA680" s="239"/>
      <c r="BB680" s="239"/>
      <c r="BC680" s="239"/>
      <c r="BD680" s="157"/>
      <c r="BE680" s="157"/>
      <c r="BF680" s="157"/>
      <c r="BG680" s="157"/>
      <c r="BH680" s="157"/>
      <c r="BI680" s="157"/>
      <c r="BJ680" s="157"/>
    </row>
    <row r="681">
      <c r="A681" s="157"/>
      <c r="B681" s="157"/>
      <c r="C681" s="157"/>
      <c r="D681" s="157"/>
      <c r="E681" s="157"/>
      <c r="F681" s="238"/>
      <c r="G681" s="239"/>
      <c r="H681" s="239"/>
      <c r="I681" s="239"/>
      <c r="J681" s="239"/>
      <c r="K681" s="132"/>
      <c r="L681" s="131"/>
      <c r="M681" s="157"/>
      <c r="N681" s="157"/>
      <c r="O681" s="157"/>
      <c r="P681" s="157"/>
      <c r="Q681" s="157"/>
      <c r="R681" s="157"/>
      <c r="S681" s="157"/>
      <c r="T681" s="157"/>
      <c r="U681" s="238"/>
      <c r="V681" s="239"/>
      <c r="W681" s="239"/>
      <c r="X681" s="239"/>
      <c r="Y681" s="239"/>
      <c r="Z681" s="157"/>
      <c r="AA681" s="157"/>
      <c r="AB681" s="157"/>
      <c r="AC681" s="157"/>
      <c r="AD681" s="157"/>
      <c r="AE681" s="157"/>
      <c r="AF681" s="157"/>
      <c r="AG681" s="157"/>
      <c r="AH681" s="157"/>
      <c r="AI681" s="157"/>
      <c r="AJ681" s="238"/>
      <c r="AK681" s="239"/>
      <c r="AL681" s="239"/>
      <c r="AM681" s="239"/>
      <c r="AN681" s="239"/>
      <c r="AO681" s="157"/>
      <c r="AP681" s="157"/>
      <c r="AQ681" s="157"/>
      <c r="AR681" s="157"/>
      <c r="AS681" s="157"/>
      <c r="AT681" s="157"/>
      <c r="AU681" s="157"/>
      <c r="AV681" s="157"/>
      <c r="AW681" s="157"/>
      <c r="AX681" s="157"/>
      <c r="AY681" s="238"/>
      <c r="AZ681" s="239"/>
      <c r="BA681" s="239"/>
      <c r="BB681" s="239"/>
      <c r="BC681" s="239"/>
      <c r="BD681" s="157"/>
      <c r="BE681" s="157"/>
      <c r="BF681" s="157"/>
      <c r="BG681" s="157"/>
      <c r="BH681" s="157"/>
      <c r="BI681" s="157"/>
      <c r="BJ681" s="157"/>
    </row>
    <row r="682">
      <c r="A682" s="157"/>
      <c r="B682" s="157"/>
      <c r="C682" s="157"/>
      <c r="D682" s="157"/>
      <c r="E682" s="157"/>
      <c r="F682" s="238"/>
      <c r="G682" s="239"/>
      <c r="H682" s="239"/>
      <c r="I682" s="239"/>
      <c r="J682" s="239"/>
      <c r="K682" s="132"/>
      <c r="L682" s="131"/>
      <c r="M682" s="157"/>
      <c r="N682" s="157"/>
      <c r="O682" s="157"/>
      <c r="P682" s="157"/>
      <c r="Q682" s="157"/>
      <c r="R682" s="157"/>
      <c r="S682" s="157"/>
      <c r="T682" s="157"/>
      <c r="U682" s="238"/>
      <c r="V682" s="239"/>
      <c r="W682" s="239"/>
      <c r="X682" s="239"/>
      <c r="Y682" s="239"/>
      <c r="Z682" s="157"/>
      <c r="AA682" s="157"/>
      <c r="AB682" s="157"/>
      <c r="AC682" s="157"/>
      <c r="AD682" s="157"/>
      <c r="AE682" s="157"/>
      <c r="AF682" s="157"/>
      <c r="AG682" s="157"/>
      <c r="AH682" s="157"/>
      <c r="AI682" s="157"/>
      <c r="AJ682" s="238"/>
      <c r="AK682" s="239"/>
      <c r="AL682" s="239"/>
      <c r="AM682" s="239"/>
      <c r="AN682" s="239"/>
      <c r="AO682" s="157"/>
      <c r="AP682" s="157"/>
      <c r="AQ682" s="157"/>
      <c r="AR682" s="157"/>
      <c r="AS682" s="157"/>
      <c r="AT682" s="157"/>
      <c r="AU682" s="157"/>
      <c r="AV682" s="157"/>
      <c r="AW682" s="157"/>
      <c r="AX682" s="157"/>
      <c r="AY682" s="238"/>
      <c r="AZ682" s="239"/>
      <c r="BA682" s="239"/>
      <c r="BB682" s="239"/>
      <c r="BC682" s="239"/>
      <c r="BD682" s="157"/>
      <c r="BE682" s="157"/>
      <c r="BF682" s="157"/>
      <c r="BG682" s="157"/>
      <c r="BH682" s="157"/>
      <c r="BI682" s="157"/>
      <c r="BJ682" s="157"/>
    </row>
    <row r="683">
      <c r="A683" s="157"/>
      <c r="B683" s="157"/>
      <c r="C683" s="157"/>
      <c r="D683" s="157"/>
      <c r="E683" s="157"/>
      <c r="F683" s="238"/>
      <c r="G683" s="239"/>
      <c r="H683" s="239"/>
      <c r="I683" s="239"/>
      <c r="J683" s="239"/>
      <c r="K683" s="132"/>
      <c r="L683" s="131"/>
      <c r="M683" s="157"/>
      <c r="N683" s="157"/>
      <c r="O683" s="157"/>
      <c r="P683" s="157"/>
      <c r="Q683" s="157"/>
      <c r="R683" s="157"/>
      <c r="S683" s="157"/>
      <c r="T683" s="157"/>
      <c r="U683" s="238"/>
      <c r="V683" s="239"/>
      <c r="W683" s="239"/>
      <c r="X683" s="239"/>
      <c r="Y683" s="239"/>
      <c r="Z683" s="157"/>
      <c r="AA683" s="157"/>
      <c r="AB683" s="157"/>
      <c r="AC683" s="157"/>
      <c r="AD683" s="157"/>
      <c r="AE683" s="157"/>
      <c r="AF683" s="157"/>
      <c r="AG683" s="157"/>
      <c r="AH683" s="157"/>
      <c r="AI683" s="157"/>
      <c r="AJ683" s="238"/>
      <c r="AK683" s="239"/>
      <c r="AL683" s="239"/>
      <c r="AM683" s="239"/>
      <c r="AN683" s="239"/>
      <c r="AO683" s="157"/>
      <c r="AP683" s="157"/>
      <c r="AQ683" s="157"/>
      <c r="AR683" s="157"/>
      <c r="AS683" s="157"/>
      <c r="AT683" s="157"/>
      <c r="AU683" s="157"/>
      <c r="AV683" s="157"/>
      <c r="AW683" s="157"/>
      <c r="AX683" s="157"/>
      <c r="AY683" s="238"/>
      <c r="AZ683" s="239"/>
      <c r="BA683" s="239"/>
      <c r="BB683" s="239"/>
      <c r="BC683" s="239"/>
      <c r="BD683" s="157"/>
      <c r="BE683" s="157"/>
      <c r="BF683" s="157"/>
      <c r="BG683" s="157"/>
      <c r="BH683" s="157"/>
      <c r="BI683" s="157"/>
      <c r="BJ683" s="157"/>
    </row>
    <row r="684">
      <c r="A684" s="157"/>
      <c r="B684" s="157"/>
      <c r="C684" s="157"/>
      <c r="D684" s="157"/>
      <c r="E684" s="157"/>
      <c r="F684" s="238"/>
      <c r="G684" s="239"/>
      <c r="H684" s="239"/>
      <c r="I684" s="239"/>
      <c r="J684" s="239"/>
      <c r="K684" s="132"/>
      <c r="L684" s="131"/>
      <c r="M684" s="157"/>
      <c r="N684" s="157"/>
      <c r="O684" s="157"/>
      <c r="P684" s="157"/>
      <c r="Q684" s="157"/>
      <c r="R684" s="157"/>
      <c r="S684" s="157"/>
      <c r="T684" s="157"/>
      <c r="U684" s="238"/>
      <c r="V684" s="239"/>
      <c r="W684" s="239"/>
      <c r="X684" s="239"/>
      <c r="Y684" s="239"/>
      <c r="Z684" s="157"/>
      <c r="AA684" s="157"/>
      <c r="AB684" s="157"/>
      <c r="AC684" s="157"/>
      <c r="AD684" s="157"/>
      <c r="AE684" s="157"/>
      <c r="AF684" s="157"/>
      <c r="AG684" s="157"/>
      <c r="AH684" s="157"/>
      <c r="AI684" s="157"/>
      <c r="AJ684" s="238"/>
      <c r="AK684" s="239"/>
      <c r="AL684" s="239"/>
      <c r="AM684" s="239"/>
      <c r="AN684" s="239"/>
      <c r="AO684" s="157"/>
      <c r="AP684" s="157"/>
      <c r="AQ684" s="157"/>
      <c r="AR684" s="157"/>
      <c r="AS684" s="157"/>
      <c r="AT684" s="157"/>
      <c r="AU684" s="157"/>
      <c r="AV684" s="157"/>
      <c r="AW684" s="157"/>
      <c r="AX684" s="157"/>
      <c r="AY684" s="238"/>
      <c r="AZ684" s="239"/>
      <c r="BA684" s="239"/>
      <c r="BB684" s="239"/>
      <c r="BC684" s="239"/>
      <c r="BD684" s="157"/>
      <c r="BE684" s="157"/>
      <c r="BF684" s="157"/>
      <c r="BG684" s="157"/>
      <c r="BH684" s="157"/>
      <c r="BI684" s="157"/>
      <c r="BJ684" s="157"/>
    </row>
    <row r="685">
      <c r="A685" s="157"/>
      <c r="B685" s="157"/>
      <c r="C685" s="157"/>
      <c r="D685" s="157"/>
      <c r="E685" s="157"/>
      <c r="F685" s="238"/>
      <c r="G685" s="239"/>
      <c r="H685" s="239"/>
      <c r="I685" s="239"/>
      <c r="J685" s="239"/>
      <c r="K685" s="132"/>
      <c r="L685" s="131"/>
      <c r="M685" s="157"/>
      <c r="N685" s="157"/>
      <c r="O685" s="157"/>
      <c r="P685" s="157"/>
      <c r="Q685" s="157"/>
      <c r="R685" s="157"/>
      <c r="S685" s="157"/>
      <c r="T685" s="157"/>
      <c r="U685" s="238"/>
      <c r="V685" s="239"/>
      <c r="W685" s="239"/>
      <c r="X685" s="239"/>
      <c r="Y685" s="239"/>
      <c r="Z685" s="157"/>
      <c r="AA685" s="157"/>
      <c r="AB685" s="157"/>
      <c r="AC685" s="157"/>
      <c r="AD685" s="157"/>
      <c r="AE685" s="157"/>
      <c r="AF685" s="157"/>
      <c r="AG685" s="157"/>
      <c r="AH685" s="157"/>
      <c r="AI685" s="157"/>
      <c r="AJ685" s="238"/>
      <c r="AK685" s="239"/>
      <c r="AL685" s="239"/>
      <c r="AM685" s="239"/>
      <c r="AN685" s="239"/>
      <c r="AO685" s="157"/>
      <c r="AP685" s="157"/>
      <c r="AQ685" s="157"/>
      <c r="AR685" s="157"/>
      <c r="AS685" s="157"/>
      <c r="AT685" s="157"/>
      <c r="AU685" s="157"/>
      <c r="AV685" s="157"/>
      <c r="AW685" s="157"/>
      <c r="AX685" s="157"/>
      <c r="AY685" s="238"/>
      <c r="AZ685" s="239"/>
      <c r="BA685" s="239"/>
      <c r="BB685" s="239"/>
      <c r="BC685" s="239"/>
      <c r="BD685" s="157"/>
      <c r="BE685" s="157"/>
      <c r="BF685" s="157"/>
      <c r="BG685" s="157"/>
      <c r="BH685" s="157"/>
      <c r="BI685" s="157"/>
      <c r="BJ685" s="157"/>
    </row>
    <row r="686">
      <c r="A686" s="157"/>
      <c r="B686" s="157"/>
      <c r="C686" s="157"/>
      <c r="D686" s="157"/>
      <c r="E686" s="157"/>
      <c r="F686" s="238"/>
      <c r="G686" s="239"/>
      <c r="H686" s="239"/>
      <c r="I686" s="239"/>
      <c r="J686" s="239"/>
      <c r="K686" s="132"/>
      <c r="L686" s="131"/>
      <c r="M686" s="157"/>
      <c r="N686" s="157"/>
      <c r="O686" s="157"/>
      <c r="P686" s="157"/>
      <c r="Q686" s="157"/>
      <c r="R686" s="157"/>
      <c r="S686" s="157"/>
      <c r="T686" s="157"/>
      <c r="U686" s="238"/>
      <c r="V686" s="239"/>
      <c r="W686" s="239"/>
      <c r="X686" s="239"/>
      <c r="Y686" s="239"/>
      <c r="Z686" s="157"/>
      <c r="AA686" s="157"/>
      <c r="AB686" s="157"/>
      <c r="AC686" s="157"/>
      <c r="AD686" s="157"/>
      <c r="AE686" s="157"/>
      <c r="AF686" s="157"/>
      <c r="AG686" s="157"/>
      <c r="AH686" s="157"/>
      <c r="AI686" s="157"/>
      <c r="AJ686" s="238"/>
      <c r="AK686" s="239"/>
      <c r="AL686" s="239"/>
      <c r="AM686" s="239"/>
      <c r="AN686" s="239"/>
      <c r="AO686" s="157"/>
      <c r="AP686" s="157"/>
      <c r="AQ686" s="157"/>
      <c r="AR686" s="157"/>
      <c r="AS686" s="157"/>
      <c r="AT686" s="157"/>
      <c r="AU686" s="157"/>
      <c r="AV686" s="157"/>
      <c r="AW686" s="157"/>
      <c r="AX686" s="157"/>
      <c r="AY686" s="238"/>
      <c r="AZ686" s="239"/>
      <c r="BA686" s="239"/>
      <c r="BB686" s="239"/>
      <c r="BC686" s="239"/>
      <c r="BD686" s="157"/>
      <c r="BE686" s="157"/>
      <c r="BF686" s="157"/>
      <c r="BG686" s="157"/>
      <c r="BH686" s="157"/>
      <c r="BI686" s="157"/>
      <c r="BJ686" s="157"/>
    </row>
    <row r="687">
      <c r="A687" s="157"/>
      <c r="B687" s="157"/>
      <c r="C687" s="157"/>
      <c r="D687" s="157"/>
      <c r="E687" s="157"/>
      <c r="F687" s="238"/>
      <c r="G687" s="239"/>
      <c r="H687" s="239"/>
      <c r="I687" s="239"/>
      <c r="J687" s="239"/>
      <c r="K687" s="132"/>
      <c r="L687" s="131"/>
      <c r="M687" s="157"/>
      <c r="N687" s="157"/>
      <c r="O687" s="157"/>
      <c r="P687" s="157"/>
      <c r="Q687" s="157"/>
      <c r="R687" s="157"/>
      <c r="S687" s="157"/>
      <c r="T687" s="157"/>
      <c r="U687" s="238"/>
      <c r="V687" s="239"/>
      <c r="W687" s="239"/>
      <c r="X687" s="239"/>
      <c r="Y687" s="239"/>
      <c r="Z687" s="157"/>
      <c r="AA687" s="157"/>
      <c r="AB687" s="157"/>
      <c r="AC687" s="157"/>
      <c r="AD687" s="157"/>
      <c r="AE687" s="157"/>
      <c r="AF687" s="157"/>
      <c r="AG687" s="157"/>
      <c r="AH687" s="157"/>
      <c r="AI687" s="157"/>
      <c r="AJ687" s="238"/>
      <c r="AK687" s="239"/>
      <c r="AL687" s="239"/>
      <c r="AM687" s="239"/>
      <c r="AN687" s="239"/>
      <c r="AO687" s="157"/>
      <c r="AP687" s="157"/>
      <c r="AQ687" s="157"/>
      <c r="AR687" s="157"/>
      <c r="AS687" s="157"/>
      <c r="AT687" s="157"/>
      <c r="AU687" s="157"/>
      <c r="AV687" s="157"/>
      <c r="AW687" s="157"/>
      <c r="AX687" s="157"/>
      <c r="AY687" s="238"/>
      <c r="AZ687" s="239"/>
      <c r="BA687" s="239"/>
      <c r="BB687" s="239"/>
      <c r="BC687" s="239"/>
      <c r="BD687" s="157"/>
      <c r="BE687" s="157"/>
      <c r="BF687" s="157"/>
      <c r="BG687" s="157"/>
      <c r="BH687" s="157"/>
      <c r="BI687" s="157"/>
      <c r="BJ687" s="157"/>
    </row>
    <row r="688">
      <c r="A688" s="157"/>
      <c r="B688" s="157"/>
      <c r="C688" s="157"/>
      <c r="D688" s="157"/>
      <c r="E688" s="157"/>
      <c r="F688" s="238"/>
      <c r="G688" s="239"/>
      <c r="H688" s="239"/>
      <c r="I688" s="239"/>
      <c r="J688" s="239"/>
      <c r="K688" s="132"/>
      <c r="L688" s="131"/>
      <c r="M688" s="157"/>
      <c r="N688" s="157"/>
      <c r="O688" s="157"/>
      <c r="P688" s="157"/>
      <c r="Q688" s="157"/>
      <c r="R688" s="157"/>
      <c r="S688" s="157"/>
      <c r="T688" s="157"/>
      <c r="U688" s="238"/>
      <c r="V688" s="239"/>
      <c r="W688" s="239"/>
      <c r="X688" s="239"/>
      <c r="Y688" s="239"/>
      <c r="Z688" s="157"/>
      <c r="AA688" s="157"/>
      <c r="AB688" s="157"/>
      <c r="AC688" s="157"/>
      <c r="AD688" s="157"/>
      <c r="AE688" s="157"/>
      <c r="AF688" s="157"/>
      <c r="AG688" s="157"/>
      <c r="AH688" s="157"/>
      <c r="AI688" s="157"/>
      <c r="AJ688" s="238"/>
      <c r="AK688" s="239"/>
      <c r="AL688" s="239"/>
      <c r="AM688" s="239"/>
      <c r="AN688" s="239"/>
      <c r="AO688" s="157"/>
      <c r="AP688" s="157"/>
      <c r="AQ688" s="157"/>
      <c r="AR688" s="157"/>
      <c r="AS688" s="157"/>
      <c r="AT688" s="157"/>
      <c r="AU688" s="157"/>
      <c r="AV688" s="157"/>
      <c r="AW688" s="157"/>
      <c r="AX688" s="157"/>
      <c r="AY688" s="238"/>
      <c r="AZ688" s="239"/>
      <c r="BA688" s="239"/>
      <c r="BB688" s="239"/>
      <c r="BC688" s="239"/>
      <c r="BD688" s="157"/>
      <c r="BE688" s="157"/>
      <c r="BF688" s="157"/>
      <c r="BG688" s="157"/>
      <c r="BH688" s="157"/>
      <c r="BI688" s="157"/>
      <c r="BJ688" s="157"/>
    </row>
    <row r="689">
      <c r="A689" s="157"/>
      <c r="B689" s="157"/>
      <c r="C689" s="157"/>
      <c r="D689" s="157"/>
      <c r="E689" s="157"/>
      <c r="F689" s="238"/>
      <c r="G689" s="239"/>
      <c r="H689" s="239"/>
      <c r="I689" s="239"/>
      <c r="J689" s="239"/>
      <c r="K689" s="132"/>
      <c r="L689" s="131"/>
      <c r="M689" s="157"/>
      <c r="N689" s="157"/>
      <c r="O689" s="157"/>
      <c r="P689" s="157"/>
      <c r="Q689" s="157"/>
      <c r="R689" s="157"/>
      <c r="S689" s="157"/>
      <c r="T689" s="157"/>
      <c r="U689" s="238"/>
      <c r="V689" s="239"/>
      <c r="W689" s="239"/>
      <c r="X689" s="239"/>
      <c r="Y689" s="239"/>
      <c r="Z689" s="157"/>
      <c r="AA689" s="157"/>
      <c r="AB689" s="157"/>
      <c r="AC689" s="157"/>
      <c r="AD689" s="157"/>
      <c r="AE689" s="157"/>
      <c r="AF689" s="157"/>
      <c r="AG689" s="157"/>
      <c r="AH689" s="157"/>
      <c r="AI689" s="157"/>
      <c r="AJ689" s="238"/>
      <c r="AK689" s="239"/>
      <c r="AL689" s="239"/>
      <c r="AM689" s="239"/>
      <c r="AN689" s="239"/>
      <c r="AO689" s="157"/>
      <c r="AP689" s="157"/>
      <c r="AQ689" s="157"/>
      <c r="AR689" s="157"/>
      <c r="AS689" s="157"/>
      <c r="AT689" s="157"/>
      <c r="AU689" s="157"/>
      <c r="AV689" s="157"/>
      <c r="AW689" s="157"/>
      <c r="AX689" s="157"/>
      <c r="AY689" s="238"/>
      <c r="AZ689" s="239"/>
      <c r="BA689" s="239"/>
      <c r="BB689" s="239"/>
      <c r="BC689" s="239"/>
      <c r="BD689" s="157"/>
      <c r="BE689" s="157"/>
      <c r="BF689" s="157"/>
      <c r="BG689" s="157"/>
      <c r="BH689" s="157"/>
      <c r="BI689" s="157"/>
      <c r="BJ689" s="157"/>
    </row>
    <row r="690">
      <c r="A690" s="157"/>
      <c r="B690" s="157"/>
      <c r="C690" s="157"/>
      <c r="D690" s="157"/>
      <c r="E690" s="157"/>
      <c r="F690" s="238"/>
      <c r="G690" s="239"/>
      <c r="H690" s="239"/>
      <c r="I690" s="239"/>
      <c r="J690" s="239"/>
      <c r="K690" s="132"/>
      <c r="L690" s="131"/>
      <c r="M690" s="157"/>
      <c r="N690" s="157"/>
      <c r="O690" s="157"/>
      <c r="P690" s="157"/>
      <c r="Q690" s="157"/>
      <c r="R690" s="157"/>
      <c r="S690" s="157"/>
      <c r="T690" s="157"/>
      <c r="U690" s="238"/>
      <c r="V690" s="239"/>
      <c r="W690" s="239"/>
      <c r="X690" s="239"/>
      <c r="Y690" s="239"/>
      <c r="Z690" s="157"/>
      <c r="AA690" s="157"/>
      <c r="AB690" s="157"/>
      <c r="AC690" s="157"/>
      <c r="AD690" s="157"/>
      <c r="AE690" s="157"/>
      <c r="AF690" s="157"/>
      <c r="AG690" s="157"/>
      <c r="AH690" s="157"/>
      <c r="AI690" s="157"/>
      <c r="AJ690" s="238"/>
      <c r="AK690" s="239"/>
      <c r="AL690" s="239"/>
      <c r="AM690" s="239"/>
      <c r="AN690" s="239"/>
      <c r="AO690" s="157"/>
      <c r="AP690" s="157"/>
      <c r="AQ690" s="157"/>
      <c r="AR690" s="157"/>
      <c r="AS690" s="157"/>
      <c r="AT690" s="157"/>
      <c r="AU690" s="157"/>
      <c r="AV690" s="157"/>
      <c r="AW690" s="157"/>
      <c r="AX690" s="157"/>
      <c r="AY690" s="238"/>
      <c r="AZ690" s="239"/>
      <c r="BA690" s="239"/>
      <c r="BB690" s="239"/>
      <c r="BC690" s="239"/>
      <c r="BD690" s="157"/>
      <c r="BE690" s="157"/>
      <c r="BF690" s="157"/>
      <c r="BG690" s="157"/>
      <c r="BH690" s="157"/>
      <c r="BI690" s="157"/>
      <c r="BJ690" s="157"/>
    </row>
    <row r="691">
      <c r="A691" s="157"/>
      <c r="B691" s="157"/>
      <c r="C691" s="157"/>
      <c r="D691" s="157"/>
      <c r="E691" s="157"/>
      <c r="F691" s="238"/>
      <c r="G691" s="239"/>
      <c r="H691" s="239"/>
      <c r="I691" s="239"/>
      <c r="J691" s="239"/>
      <c r="K691" s="132"/>
      <c r="L691" s="131"/>
      <c r="M691" s="157"/>
      <c r="N691" s="157"/>
      <c r="O691" s="157"/>
      <c r="P691" s="157"/>
      <c r="Q691" s="157"/>
      <c r="R691" s="157"/>
      <c r="S691" s="157"/>
      <c r="T691" s="157"/>
      <c r="U691" s="238"/>
      <c r="V691" s="239"/>
      <c r="W691" s="239"/>
      <c r="X691" s="239"/>
      <c r="Y691" s="239"/>
      <c r="Z691" s="157"/>
      <c r="AA691" s="157"/>
      <c r="AB691" s="157"/>
      <c r="AC691" s="157"/>
      <c r="AD691" s="157"/>
      <c r="AE691" s="157"/>
      <c r="AF691" s="157"/>
      <c r="AG691" s="157"/>
      <c r="AH691" s="157"/>
      <c r="AI691" s="157"/>
      <c r="AJ691" s="238"/>
      <c r="AK691" s="239"/>
      <c r="AL691" s="239"/>
      <c r="AM691" s="239"/>
      <c r="AN691" s="239"/>
      <c r="AO691" s="157"/>
      <c r="AP691" s="157"/>
      <c r="AQ691" s="157"/>
      <c r="AR691" s="157"/>
      <c r="AS691" s="157"/>
      <c r="AT691" s="157"/>
      <c r="AU691" s="157"/>
      <c r="AV691" s="157"/>
      <c r="AW691" s="157"/>
      <c r="AX691" s="157"/>
      <c r="AY691" s="238"/>
      <c r="AZ691" s="239"/>
      <c r="BA691" s="239"/>
      <c r="BB691" s="239"/>
      <c r="BC691" s="239"/>
      <c r="BD691" s="157"/>
      <c r="BE691" s="157"/>
      <c r="BF691" s="157"/>
      <c r="BG691" s="157"/>
      <c r="BH691" s="157"/>
      <c r="BI691" s="157"/>
      <c r="BJ691" s="157"/>
    </row>
    <row r="692">
      <c r="A692" s="157"/>
      <c r="B692" s="157"/>
      <c r="C692" s="157"/>
      <c r="D692" s="157"/>
      <c r="E692" s="157"/>
      <c r="F692" s="238"/>
      <c r="G692" s="239"/>
      <c r="H692" s="239"/>
      <c r="I692" s="239"/>
      <c r="J692" s="239"/>
      <c r="K692" s="132"/>
      <c r="L692" s="131"/>
      <c r="M692" s="157"/>
      <c r="N692" s="157"/>
      <c r="O692" s="157"/>
      <c r="P692" s="157"/>
      <c r="Q692" s="157"/>
      <c r="R692" s="157"/>
      <c r="S692" s="157"/>
      <c r="T692" s="157"/>
      <c r="U692" s="238"/>
      <c r="V692" s="239"/>
      <c r="W692" s="239"/>
      <c r="X692" s="239"/>
      <c r="Y692" s="239"/>
      <c r="Z692" s="157"/>
      <c r="AA692" s="157"/>
      <c r="AB692" s="157"/>
      <c r="AC692" s="157"/>
      <c r="AD692" s="157"/>
      <c r="AE692" s="157"/>
      <c r="AF692" s="157"/>
      <c r="AG692" s="157"/>
      <c r="AH692" s="157"/>
      <c r="AI692" s="157"/>
      <c r="AJ692" s="238"/>
      <c r="AK692" s="239"/>
      <c r="AL692" s="239"/>
      <c r="AM692" s="239"/>
      <c r="AN692" s="239"/>
      <c r="AO692" s="157"/>
      <c r="AP692" s="157"/>
      <c r="AQ692" s="157"/>
      <c r="AR692" s="157"/>
      <c r="AS692" s="157"/>
      <c r="AT692" s="157"/>
      <c r="AU692" s="157"/>
      <c r="AV692" s="157"/>
      <c r="AW692" s="157"/>
      <c r="AX692" s="157"/>
      <c r="AY692" s="238"/>
      <c r="AZ692" s="239"/>
      <c r="BA692" s="239"/>
      <c r="BB692" s="239"/>
      <c r="BC692" s="239"/>
      <c r="BD692" s="157"/>
      <c r="BE692" s="157"/>
      <c r="BF692" s="157"/>
      <c r="BG692" s="157"/>
      <c r="BH692" s="157"/>
      <c r="BI692" s="157"/>
      <c r="BJ692" s="157"/>
    </row>
    <row r="693">
      <c r="A693" s="157"/>
      <c r="B693" s="157"/>
      <c r="C693" s="157"/>
      <c r="D693" s="157"/>
      <c r="E693" s="157"/>
      <c r="F693" s="238"/>
      <c r="G693" s="239"/>
      <c r="H693" s="239"/>
      <c r="I693" s="239"/>
      <c r="J693" s="239"/>
      <c r="K693" s="132"/>
      <c r="L693" s="131"/>
      <c r="M693" s="157"/>
      <c r="N693" s="157"/>
      <c r="O693" s="157"/>
      <c r="P693" s="157"/>
      <c r="Q693" s="157"/>
      <c r="R693" s="157"/>
      <c r="S693" s="157"/>
      <c r="T693" s="157"/>
      <c r="U693" s="238"/>
      <c r="V693" s="239"/>
      <c r="W693" s="239"/>
      <c r="X693" s="239"/>
      <c r="Y693" s="239"/>
      <c r="Z693" s="157"/>
      <c r="AA693" s="157"/>
      <c r="AB693" s="157"/>
      <c r="AC693" s="157"/>
      <c r="AD693" s="157"/>
      <c r="AE693" s="157"/>
      <c r="AF693" s="157"/>
      <c r="AG693" s="157"/>
      <c r="AH693" s="157"/>
      <c r="AI693" s="157"/>
      <c r="AJ693" s="238"/>
      <c r="AK693" s="239"/>
      <c r="AL693" s="239"/>
      <c r="AM693" s="239"/>
      <c r="AN693" s="239"/>
      <c r="AO693" s="157"/>
      <c r="AP693" s="157"/>
      <c r="AQ693" s="157"/>
      <c r="AR693" s="157"/>
      <c r="AS693" s="157"/>
      <c r="AT693" s="157"/>
      <c r="AU693" s="157"/>
      <c r="AV693" s="157"/>
      <c r="AW693" s="157"/>
      <c r="AX693" s="157"/>
      <c r="AY693" s="238"/>
      <c r="AZ693" s="239"/>
      <c r="BA693" s="239"/>
      <c r="BB693" s="239"/>
      <c r="BC693" s="239"/>
      <c r="BD693" s="157"/>
      <c r="BE693" s="157"/>
      <c r="BF693" s="157"/>
      <c r="BG693" s="157"/>
      <c r="BH693" s="157"/>
      <c r="BI693" s="157"/>
      <c r="BJ693" s="157"/>
    </row>
    <row r="694">
      <c r="A694" s="157"/>
      <c r="B694" s="157"/>
      <c r="C694" s="157"/>
      <c r="D694" s="157"/>
      <c r="E694" s="157"/>
      <c r="F694" s="238"/>
      <c r="G694" s="239"/>
      <c r="H694" s="239"/>
      <c r="I694" s="239"/>
      <c r="J694" s="239"/>
      <c r="K694" s="132"/>
      <c r="L694" s="131"/>
      <c r="M694" s="157"/>
      <c r="N694" s="157"/>
      <c r="O694" s="157"/>
      <c r="P694" s="157"/>
      <c r="Q694" s="157"/>
      <c r="R694" s="157"/>
      <c r="S694" s="157"/>
      <c r="T694" s="157"/>
      <c r="U694" s="238"/>
      <c r="V694" s="239"/>
      <c r="W694" s="239"/>
      <c r="X694" s="239"/>
      <c r="Y694" s="239"/>
      <c r="Z694" s="157"/>
      <c r="AA694" s="157"/>
      <c r="AB694" s="157"/>
      <c r="AC694" s="157"/>
      <c r="AD694" s="157"/>
      <c r="AE694" s="157"/>
      <c r="AF694" s="157"/>
      <c r="AG694" s="157"/>
      <c r="AH694" s="157"/>
      <c r="AI694" s="157"/>
      <c r="AJ694" s="238"/>
      <c r="AK694" s="239"/>
      <c r="AL694" s="239"/>
      <c r="AM694" s="239"/>
      <c r="AN694" s="239"/>
      <c r="AO694" s="157"/>
      <c r="AP694" s="157"/>
      <c r="AQ694" s="157"/>
      <c r="AR694" s="157"/>
      <c r="AS694" s="157"/>
      <c r="AT694" s="157"/>
      <c r="AU694" s="157"/>
      <c r="AV694" s="157"/>
      <c r="AW694" s="157"/>
      <c r="AX694" s="157"/>
      <c r="AY694" s="238"/>
      <c r="AZ694" s="239"/>
      <c r="BA694" s="239"/>
      <c r="BB694" s="239"/>
      <c r="BC694" s="239"/>
      <c r="BD694" s="157"/>
      <c r="BE694" s="157"/>
      <c r="BF694" s="157"/>
      <c r="BG694" s="157"/>
      <c r="BH694" s="157"/>
      <c r="BI694" s="157"/>
      <c r="BJ694" s="157"/>
    </row>
    <row r="695">
      <c r="A695" s="157"/>
      <c r="B695" s="157"/>
      <c r="C695" s="157"/>
      <c r="D695" s="157"/>
      <c r="E695" s="157"/>
      <c r="F695" s="238"/>
      <c r="G695" s="239"/>
      <c r="H695" s="239"/>
      <c r="I695" s="239"/>
      <c r="J695" s="239"/>
      <c r="K695" s="132"/>
      <c r="L695" s="131"/>
      <c r="M695" s="157"/>
      <c r="N695" s="157"/>
      <c r="O695" s="157"/>
      <c r="P695" s="157"/>
      <c r="Q695" s="157"/>
      <c r="R695" s="157"/>
      <c r="S695" s="157"/>
      <c r="T695" s="157"/>
      <c r="U695" s="238"/>
      <c r="V695" s="239"/>
      <c r="W695" s="239"/>
      <c r="X695" s="239"/>
      <c r="Y695" s="239"/>
      <c r="Z695" s="157"/>
      <c r="AA695" s="157"/>
      <c r="AB695" s="157"/>
      <c r="AC695" s="157"/>
      <c r="AD695" s="157"/>
      <c r="AE695" s="157"/>
      <c r="AF695" s="157"/>
      <c r="AG695" s="157"/>
      <c r="AH695" s="157"/>
      <c r="AI695" s="157"/>
      <c r="AJ695" s="238"/>
      <c r="AK695" s="239"/>
      <c r="AL695" s="239"/>
      <c r="AM695" s="239"/>
      <c r="AN695" s="239"/>
      <c r="AO695" s="157"/>
      <c r="AP695" s="157"/>
      <c r="AQ695" s="157"/>
      <c r="AR695" s="157"/>
      <c r="AS695" s="157"/>
      <c r="AT695" s="157"/>
      <c r="AU695" s="157"/>
      <c r="AV695" s="157"/>
      <c r="AW695" s="157"/>
      <c r="AX695" s="157"/>
      <c r="AY695" s="238"/>
      <c r="AZ695" s="239"/>
      <c r="BA695" s="239"/>
      <c r="BB695" s="239"/>
      <c r="BC695" s="239"/>
      <c r="BD695" s="157"/>
      <c r="BE695" s="157"/>
      <c r="BF695" s="157"/>
      <c r="BG695" s="157"/>
      <c r="BH695" s="157"/>
      <c r="BI695" s="157"/>
      <c r="BJ695" s="157"/>
    </row>
    <row r="696">
      <c r="A696" s="157"/>
      <c r="B696" s="157"/>
      <c r="C696" s="157"/>
      <c r="D696" s="157"/>
      <c r="E696" s="157"/>
      <c r="F696" s="238"/>
      <c r="G696" s="239"/>
      <c r="H696" s="239"/>
      <c r="I696" s="239"/>
      <c r="J696" s="239"/>
      <c r="K696" s="132"/>
      <c r="L696" s="131"/>
      <c r="M696" s="157"/>
      <c r="N696" s="157"/>
      <c r="O696" s="157"/>
      <c r="P696" s="157"/>
      <c r="Q696" s="157"/>
      <c r="R696" s="157"/>
      <c r="S696" s="157"/>
      <c r="T696" s="157"/>
      <c r="U696" s="238"/>
      <c r="V696" s="239"/>
      <c r="W696" s="239"/>
      <c r="X696" s="239"/>
      <c r="Y696" s="239"/>
      <c r="Z696" s="157"/>
      <c r="AA696" s="157"/>
      <c r="AB696" s="157"/>
      <c r="AC696" s="157"/>
      <c r="AD696" s="157"/>
      <c r="AE696" s="157"/>
      <c r="AF696" s="157"/>
      <c r="AG696" s="157"/>
      <c r="AH696" s="157"/>
      <c r="AI696" s="157"/>
      <c r="AJ696" s="238"/>
      <c r="AK696" s="239"/>
      <c r="AL696" s="239"/>
      <c r="AM696" s="239"/>
      <c r="AN696" s="239"/>
      <c r="AO696" s="157"/>
      <c r="AP696" s="157"/>
      <c r="AQ696" s="157"/>
      <c r="AR696" s="157"/>
      <c r="AS696" s="157"/>
      <c r="AT696" s="157"/>
      <c r="AU696" s="157"/>
      <c r="AV696" s="157"/>
      <c r="AW696" s="157"/>
      <c r="AX696" s="157"/>
      <c r="AY696" s="238"/>
      <c r="AZ696" s="239"/>
      <c r="BA696" s="239"/>
      <c r="BB696" s="239"/>
      <c r="BC696" s="239"/>
      <c r="BD696" s="157"/>
      <c r="BE696" s="157"/>
      <c r="BF696" s="157"/>
      <c r="BG696" s="157"/>
      <c r="BH696" s="157"/>
      <c r="BI696" s="157"/>
      <c r="BJ696" s="157"/>
    </row>
    <row r="697">
      <c r="A697" s="157"/>
      <c r="B697" s="157"/>
      <c r="C697" s="157"/>
      <c r="D697" s="157"/>
      <c r="E697" s="157"/>
      <c r="F697" s="238"/>
      <c r="G697" s="239"/>
      <c r="H697" s="239"/>
      <c r="I697" s="239"/>
      <c r="J697" s="239"/>
      <c r="K697" s="132"/>
      <c r="L697" s="131"/>
      <c r="M697" s="157"/>
      <c r="N697" s="157"/>
      <c r="O697" s="157"/>
      <c r="P697" s="157"/>
      <c r="Q697" s="157"/>
      <c r="R697" s="157"/>
      <c r="S697" s="157"/>
      <c r="T697" s="157"/>
      <c r="U697" s="238"/>
      <c r="V697" s="239"/>
      <c r="W697" s="239"/>
      <c r="X697" s="239"/>
      <c r="Y697" s="239"/>
      <c r="Z697" s="157"/>
      <c r="AA697" s="157"/>
      <c r="AB697" s="157"/>
      <c r="AC697" s="157"/>
      <c r="AD697" s="157"/>
      <c r="AE697" s="157"/>
      <c r="AF697" s="157"/>
      <c r="AG697" s="157"/>
      <c r="AH697" s="157"/>
      <c r="AI697" s="157"/>
      <c r="AJ697" s="238"/>
      <c r="AK697" s="239"/>
      <c r="AL697" s="239"/>
      <c r="AM697" s="239"/>
      <c r="AN697" s="239"/>
      <c r="AO697" s="157"/>
      <c r="AP697" s="157"/>
      <c r="AQ697" s="157"/>
      <c r="AR697" s="157"/>
      <c r="AS697" s="157"/>
      <c r="AT697" s="157"/>
      <c r="AU697" s="157"/>
      <c r="AV697" s="157"/>
      <c r="AW697" s="157"/>
      <c r="AX697" s="157"/>
      <c r="AY697" s="238"/>
      <c r="AZ697" s="239"/>
      <c r="BA697" s="239"/>
      <c r="BB697" s="239"/>
      <c r="BC697" s="239"/>
      <c r="BD697" s="157"/>
      <c r="BE697" s="157"/>
      <c r="BF697" s="157"/>
      <c r="BG697" s="157"/>
      <c r="BH697" s="157"/>
      <c r="BI697" s="157"/>
      <c r="BJ697" s="157"/>
    </row>
    <row r="698">
      <c r="A698" s="157"/>
      <c r="B698" s="157"/>
      <c r="C698" s="157"/>
      <c r="D698" s="157"/>
      <c r="E698" s="157"/>
      <c r="F698" s="238"/>
      <c r="G698" s="239"/>
      <c r="H698" s="239"/>
      <c r="I698" s="239"/>
      <c r="J698" s="239"/>
      <c r="K698" s="132"/>
      <c r="L698" s="131"/>
      <c r="M698" s="157"/>
      <c r="N698" s="157"/>
      <c r="O698" s="157"/>
      <c r="P698" s="157"/>
      <c r="Q698" s="157"/>
      <c r="R698" s="157"/>
      <c r="S698" s="157"/>
      <c r="T698" s="157"/>
      <c r="U698" s="238"/>
      <c r="V698" s="239"/>
      <c r="W698" s="239"/>
      <c r="X698" s="239"/>
      <c r="Y698" s="239"/>
      <c r="Z698" s="157"/>
      <c r="AA698" s="157"/>
      <c r="AB698" s="157"/>
      <c r="AC698" s="157"/>
      <c r="AD698" s="157"/>
      <c r="AE698" s="157"/>
      <c r="AF698" s="157"/>
      <c r="AG698" s="157"/>
      <c r="AH698" s="157"/>
      <c r="AI698" s="157"/>
      <c r="AJ698" s="238"/>
      <c r="AK698" s="239"/>
      <c r="AL698" s="239"/>
      <c r="AM698" s="239"/>
      <c r="AN698" s="239"/>
      <c r="AO698" s="157"/>
      <c r="AP698" s="157"/>
      <c r="AQ698" s="157"/>
      <c r="AR698" s="157"/>
      <c r="AS698" s="157"/>
      <c r="AT698" s="157"/>
      <c r="AU698" s="157"/>
      <c r="AV698" s="157"/>
      <c r="AW698" s="157"/>
      <c r="AX698" s="157"/>
      <c r="AY698" s="238"/>
      <c r="AZ698" s="239"/>
      <c r="BA698" s="239"/>
      <c r="BB698" s="239"/>
      <c r="BC698" s="239"/>
      <c r="BD698" s="157"/>
      <c r="BE698" s="157"/>
      <c r="BF698" s="157"/>
      <c r="BG698" s="157"/>
      <c r="BH698" s="157"/>
      <c r="BI698" s="157"/>
      <c r="BJ698" s="157"/>
    </row>
    <row r="699">
      <c r="A699" s="157"/>
      <c r="B699" s="157"/>
      <c r="C699" s="157"/>
      <c r="D699" s="157"/>
      <c r="E699" s="157"/>
      <c r="F699" s="238"/>
      <c r="G699" s="239"/>
      <c r="H699" s="239"/>
      <c r="I699" s="239"/>
      <c r="J699" s="239"/>
      <c r="K699" s="132"/>
      <c r="L699" s="131"/>
      <c r="M699" s="157"/>
      <c r="N699" s="157"/>
      <c r="O699" s="157"/>
      <c r="P699" s="157"/>
      <c r="Q699" s="157"/>
      <c r="R699" s="157"/>
      <c r="S699" s="157"/>
      <c r="T699" s="157"/>
      <c r="U699" s="238"/>
      <c r="V699" s="239"/>
      <c r="W699" s="239"/>
      <c r="X699" s="239"/>
      <c r="Y699" s="239"/>
      <c r="Z699" s="157"/>
      <c r="AA699" s="157"/>
      <c r="AB699" s="157"/>
      <c r="AC699" s="157"/>
      <c r="AD699" s="157"/>
      <c r="AE699" s="157"/>
      <c r="AF699" s="157"/>
      <c r="AG699" s="157"/>
      <c r="AH699" s="157"/>
      <c r="AI699" s="157"/>
      <c r="AJ699" s="238"/>
      <c r="AK699" s="239"/>
      <c r="AL699" s="239"/>
      <c r="AM699" s="239"/>
      <c r="AN699" s="239"/>
      <c r="AO699" s="157"/>
      <c r="AP699" s="157"/>
      <c r="AQ699" s="157"/>
      <c r="AR699" s="157"/>
      <c r="AS699" s="157"/>
      <c r="AT699" s="157"/>
      <c r="AU699" s="157"/>
      <c r="AV699" s="157"/>
      <c r="AW699" s="157"/>
      <c r="AX699" s="157"/>
      <c r="AY699" s="238"/>
      <c r="AZ699" s="239"/>
      <c r="BA699" s="239"/>
      <c r="BB699" s="239"/>
      <c r="BC699" s="239"/>
      <c r="BD699" s="157"/>
      <c r="BE699" s="157"/>
      <c r="BF699" s="157"/>
      <c r="BG699" s="157"/>
      <c r="BH699" s="157"/>
      <c r="BI699" s="157"/>
      <c r="BJ699" s="157"/>
    </row>
    <row r="700">
      <c r="A700" s="157"/>
      <c r="B700" s="157"/>
      <c r="C700" s="157"/>
      <c r="D700" s="157"/>
      <c r="E700" s="157"/>
      <c r="F700" s="238"/>
      <c r="G700" s="239"/>
      <c r="H700" s="239"/>
      <c r="I700" s="239"/>
      <c r="J700" s="239"/>
      <c r="K700" s="132"/>
      <c r="L700" s="131"/>
      <c r="M700" s="157"/>
      <c r="N700" s="157"/>
      <c r="O700" s="157"/>
      <c r="P700" s="157"/>
      <c r="Q700" s="157"/>
      <c r="R700" s="157"/>
      <c r="S700" s="157"/>
      <c r="T700" s="157"/>
      <c r="U700" s="238"/>
      <c r="V700" s="239"/>
      <c r="W700" s="239"/>
      <c r="X700" s="239"/>
      <c r="Y700" s="239"/>
      <c r="Z700" s="157"/>
      <c r="AA700" s="157"/>
      <c r="AB700" s="157"/>
      <c r="AC700" s="157"/>
      <c r="AD700" s="157"/>
      <c r="AE700" s="157"/>
      <c r="AF700" s="157"/>
      <c r="AG700" s="157"/>
      <c r="AH700" s="157"/>
      <c r="AI700" s="157"/>
      <c r="AJ700" s="238"/>
      <c r="AK700" s="239"/>
      <c r="AL700" s="239"/>
      <c r="AM700" s="239"/>
      <c r="AN700" s="239"/>
      <c r="AO700" s="157"/>
      <c r="AP700" s="157"/>
      <c r="AQ700" s="157"/>
      <c r="AR700" s="157"/>
      <c r="AS700" s="157"/>
      <c r="AT700" s="157"/>
      <c r="AU700" s="157"/>
      <c r="AV700" s="157"/>
      <c r="AW700" s="157"/>
      <c r="AX700" s="157"/>
      <c r="AY700" s="238"/>
      <c r="AZ700" s="239"/>
      <c r="BA700" s="239"/>
      <c r="BB700" s="239"/>
      <c r="BC700" s="239"/>
      <c r="BD700" s="157"/>
      <c r="BE700" s="157"/>
      <c r="BF700" s="157"/>
      <c r="BG700" s="157"/>
      <c r="BH700" s="157"/>
      <c r="BI700" s="157"/>
      <c r="BJ700" s="157"/>
    </row>
    <row r="701">
      <c r="A701" s="157"/>
      <c r="B701" s="157"/>
      <c r="C701" s="157"/>
      <c r="D701" s="157"/>
      <c r="E701" s="157"/>
      <c r="F701" s="238"/>
      <c r="G701" s="239"/>
      <c r="H701" s="239"/>
      <c r="I701" s="239"/>
      <c r="J701" s="239"/>
      <c r="K701" s="132"/>
      <c r="L701" s="131"/>
      <c r="M701" s="157"/>
      <c r="N701" s="157"/>
      <c r="O701" s="157"/>
      <c r="P701" s="157"/>
      <c r="Q701" s="157"/>
      <c r="R701" s="157"/>
      <c r="S701" s="157"/>
      <c r="T701" s="157"/>
      <c r="U701" s="238"/>
      <c r="V701" s="239"/>
      <c r="W701" s="239"/>
      <c r="X701" s="239"/>
      <c r="Y701" s="239"/>
      <c r="Z701" s="157"/>
      <c r="AA701" s="157"/>
      <c r="AB701" s="157"/>
      <c r="AC701" s="157"/>
      <c r="AD701" s="157"/>
      <c r="AE701" s="157"/>
      <c r="AF701" s="157"/>
      <c r="AG701" s="157"/>
      <c r="AH701" s="157"/>
      <c r="AI701" s="157"/>
      <c r="AJ701" s="238"/>
      <c r="AK701" s="239"/>
      <c r="AL701" s="239"/>
      <c r="AM701" s="239"/>
      <c r="AN701" s="239"/>
      <c r="AO701" s="157"/>
      <c r="AP701" s="157"/>
      <c r="AQ701" s="157"/>
      <c r="AR701" s="157"/>
      <c r="AS701" s="157"/>
      <c r="AT701" s="157"/>
      <c r="AU701" s="157"/>
      <c r="AV701" s="157"/>
      <c r="AW701" s="157"/>
      <c r="AX701" s="157"/>
      <c r="AY701" s="238"/>
      <c r="AZ701" s="239"/>
      <c r="BA701" s="239"/>
      <c r="BB701" s="239"/>
      <c r="BC701" s="239"/>
      <c r="BD701" s="157"/>
      <c r="BE701" s="157"/>
      <c r="BF701" s="157"/>
      <c r="BG701" s="157"/>
      <c r="BH701" s="157"/>
      <c r="BI701" s="157"/>
      <c r="BJ701" s="157"/>
    </row>
    <row r="702">
      <c r="A702" s="157"/>
      <c r="B702" s="157"/>
      <c r="C702" s="157"/>
      <c r="D702" s="157"/>
      <c r="E702" s="157"/>
      <c r="F702" s="238"/>
      <c r="G702" s="239"/>
      <c r="H702" s="239"/>
      <c r="I702" s="239"/>
      <c r="J702" s="239"/>
      <c r="K702" s="132"/>
      <c r="L702" s="131"/>
      <c r="M702" s="157"/>
      <c r="N702" s="157"/>
      <c r="O702" s="157"/>
      <c r="P702" s="157"/>
      <c r="Q702" s="157"/>
      <c r="R702" s="157"/>
      <c r="S702" s="157"/>
      <c r="T702" s="157"/>
      <c r="U702" s="238"/>
      <c r="V702" s="239"/>
      <c r="W702" s="239"/>
      <c r="X702" s="239"/>
      <c r="Y702" s="239"/>
      <c r="Z702" s="157"/>
      <c r="AA702" s="157"/>
      <c r="AB702" s="157"/>
      <c r="AC702" s="157"/>
      <c r="AD702" s="157"/>
      <c r="AE702" s="157"/>
      <c r="AF702" s="157"/>
      <c r="AG702" s="157"/>
      <c r="AH702" s="157"/>
      <c r="AI702" s="157"/>
      <c r="AJ702" s="238"/>
      <c r="AK702" s="239"/>
      <c r="AL702" s="239"/>
      <c r="AM702" s="239"/>
      <c r="AN702" s="239"/>
      <c r="AO702" s="157"/>
      <c r="AP702" s="157"/>
      <c r="AQ702" s="157"/>
      <c r="AR702" s="157"/>
      <c r="AS702" s="157"/>
      <c r="AT702" s="157"/>
      <c r="AU702" s="157"/>
      <c r="AV702" s="157"/>
      <c r="AW702" s="157"/>
      <c r="AX702" s="157"/>
      <c r="AY702" s="238"/>
      <c r="AZ702" s="239"/>
      <c r="BA702" s="239"/>
      <c r="BB702" s="239"/>
      <c r="BC702" s="239"/>
      <c r="BD702" s="157"/>
      <c r="BE702" s="157"/>
      <c r="BF702" s="157"/>
      <c r="BG702" s="157"/>
      <c r="BH702" s="157"/>
      <c r="BI702" s="157"/>
      <c r="BJ702" s="157"/>
    </row>
    <row r="703">
      <c r="A703" s="157"/>
      <c r="B703" s="157"/>
      <c r="C703" s="157"/>
      <c r="D703" s="157"/>
      <c r="E703" s="157"/>
      <c r="F703" s="238"/>
      <c r="G703" s="239"/>
      <c r="H703" s="239"/>
      <c r="I703" s="239"/>
      <c r="J703" s="239"/>
      <c r="K703" s="132"/>
      <c r="L703" s="131"/>
      <c r="M703" s="157"/>
      <c r="N703" s="157"/>
      <c r="O703" s="157"/>
      <c r="P703" s="157"/>
      <c r="Q703" s="157"/>
      <c r="R703" s="157"/>
      <c r="S703" s="157"/>
      <c r="T703" s="157"/>
      <c r="U703" s="238"/>
      <c r="V703" s="239"/>
      <c r="W703" s="239"/>
      <c r="X703" s="239"/>
      <c r="Y703" s="239"/>
      <c r="Z703" s="157"/>
      <c r="AA703" s="157"/>
      <c r="AB703" s="157"/>
      <c r="AC703" s="157"/>
      <c r="AD703" s="157"/>
      <c r="AE703" s="157"/>
      <c r="AF703" s="157"/>
      <c r="AG703" s="157"/>
      <c r="AH703" s="157"/>
      <c r="AI703" s="157"/>
      <c r="AJ703" s="238"/>
      <c r="AK703" s="239"/>
      <c r="AL703" s="239"/>
      <c r="AM703" s="239"/>
      <c r="AN703" s="239"/>
      <c r="AO703" s="157"/>
      <c r="AP703" s="157"/>
      <c r="AQ703" s="157"/>
      <c r="AR703" s="157"/>
      <c r="AS703" s="157"/>
      <c r="AT703" s="157"/>
      <c r="AU703" s="157"/>
      <c r="AV703" s="157"/>
      <c r="AW703" s="157"/>
      <c r="AX703" s="157"/>
      <c r="AY703" s="238"/>
      <c r="AZ703" s="239"/>
      <c r="BA703" s="239"/>
      <c r="BB703" s="239"/>
      <c r="BC703" s="239"/>
      <c r="BD703" s="157"/>
      <c r="BE703" s="157"/>
      <c r="BF703" s="157"/>
      <c r="BG703" s="157"/>
      <c r="BH703" s="157"/>
      <c r="BI703" s="157"/>
      <c r="BJ703" s="157"/>
    </row>
    <row r="704">
      <c r="A704" s="157"/>
      <c r="B704" s="157"/>
      <c r="C704" s="157"/>
      <c r="D704" s="157"/>
      <c r="E704" s="157"/>
      <c r="F704" s="238"/>
      <c r="G704" s="239"/>
      <c r="H704" s="239"/>
      <c r="I704" s="239"/>
      <c r="J704" s="239"/>
      <c r="K704" s="132"/>
      <c r="L704" s="131"/>
      <c r="M704" s="157"/>
      <c r="N704" s="157"/>
      <c r="O704" s="157"/>
      <c r="P704" s="157"/>
      <c r="Q704" s="157"/>
      <c r="R704" s="157"/>
      <c r="S704" s="157"/>
      <c r="T704" s="157"/>
      <c r="U704" s="238"/>
      <c r="V704" s="239"/>
      <c r="W704" s="239"/>
      <c r="X704" s="239"/>
      <c r="Y704" s="239"/>
      <c r="Z704" s="157"/>
      <c r="AA704" s="157"/>
      <c r="AB704" s="157"/>
      <c r="AC704" s="157"/>
      <c r="AD704" s="157"/>
      <c r="AE704" s="157"/>
      <c r="AF704" s="157"/>
      <c r="AG704" s="157"/>
      <c r="AH704" s="157"/>
      <c r="AI704" s="157"/>
      <c r="AJ704" s="238"/>
      <c r="AK704" s="239"/>
      <c r="AL704" s="239"/>
      <c r="AM704" s="239"/>
      <c r="AN704" s="239"/>
      <c r="AO704" s="157"/>
      <c r="AP704" s="157"/>
      <c r="AQ704" s="157"/>
      <c r="AR704" s="157"/>
      <c r="AS704" s="157"/>
      <c r="AT704" s="157"/>
      <c r="AU704" s="157"/>
      <c r="AV704" s="157"/>
      <c r="AW704" s="157"/>
      <c r="AX704" s="157"/>
      <c r="AY704" s="238"/>
      <c r="AZ704" s="239"/>
      <c r="BA704" s="239"/>
      <c r="BB704" s="239"/>
      <c r="BC704" s="239"/>
      <c r="BD704" s="157"/>
      <c r="BE704" s="157"/>
      <c r="BF704" s="157"/>
      <c r="BG704" s="157"/>
      <c r="BH704" s="157"/>
      <c r="BI704" s="157"/>
      <c r="BJ704" s="157"/>
    </row>
    <row r="705">
      <c r="A705" s="157"/>
      <c r="B705" s="157"/>
      <c r="C705" s="157"/>
      <c r="D705" s="157"/>
      <c r="E705" s="157"/>
      <c r="F705" s="238"/>
      <c r="G705" s="239"/>
      <c r="H705" s="239"/>
      <c r="I705" s="239"/>
      <c r="J705" s="239"/>
      <c r="K705" s="132"/>
      <c r="L705" s="131"/>
      <c r="M705" s="157"/>
      <c r="N705" s="157"/>
      <c r="O705" s="157"/>
      <c r="P705" s="157"/>
      <c r="Q705" s="157"/>
      <c r="R705" s="157"/>
      <c r="S705" s="157"/>
      <c r="T705" s="157"/>
      <c r="U705" s="238"/>
      <c r="V705" s="239"/>
      <c r="W705" s="239"/>
      <c r="X705" s="239"/>
      <c r="Y705" s="239"/>
      <c r="Z705" s="157"/>
      <c r="AA705" s="157"/>
      <c r="AB705" s="157"/>
      <c r="AC705" s="157"/>
      <c r="AD705" s="157"/>
      <c r="AE705" s="157"/>
      <c r="AF705" s="157"/>
      <c r="AG705" s="157"/>
      <c r="AH705" s="157"/>
      <c r="AI705" s="157"/>
      <c r="AJ705" s="238"/>
      <c r="AK705" s="239"/>
      <c r="AL705" s="239"/>
      <c r="AM705" s="239"/>
      <c r="AN705" s="239"/>
      <c r="AO705" s="157"/>
      <c r="AP705" s="157"/>
      <c r="AQ705" s="157"/>
      <c r="AR705" s="157"/>
      <c r="AS705" s="157"/>
      <c r="AT705" s="157"/>
      <c r="AU705" s="157"/>
      <c r="AV705" s="157"/>
      <c r="AW705" s="157"/>
      <c r="AX705" s="157"/>
      <c r="AY705" s="238"/>
      <c r="AZ705" s="239"/>
      <c r="BA705" s="239"/>
      <c r="BB705" s="239"/>
      <c r="BC705" s="239"/>
      <c r="BD705" s="157"/>
      <c r="BE705" s="157"/>
      <c r="BF705" s="157"/>
      <c r="BG705" s="157"/>
      <c r="BH705" s="157"/>
      <c r="BI705" s="157"/>
      <c r="BJ705" s="157"/>
    </row>
    <row r="706">
      <c r="A706" s="157"/>
      <c r="B706" s="157"/>
      <c r="C706" s="157"/>
      <c r="D706" s="157"/>
      <c r="E706" s="157"/>
      <c r="F706" s="238"/>
      <c r="G706" s="239"/>
      <c r="H706" s="239"/>
      <c r="I706" s="239"/>
      <c r="J706" s="239"/>
      <c r="K706" s="132"/>
      <c r="L706" s="131"/>
      <c r="M706" s="157"/>
      <c r="N706" s="157"/>
      <c r="O706" s="157"/>
      <c r="P706" s="157"/>
      <c r="Q706" s="157"/>
      <c r="R706" s="157"/>
      <c r="S706" s="157"/>
      <c r="T706" s="157"/>
      <c r="U706" s="238"/>
      <c r="V706" s="239"/>
      <c r="W706" s="239"/>
      <c r="X706" s="239"/>
      <c r="Y706" s="239"/>
      <c r="Z706" s="157"/>
      <c r="AA706" s="157"/>
      <c r="AB706" s="157"/>
      <c r="AC706" s="157"/>
      <c r="AD706" s="157"/>
      <c r="AE706" s="157"/>
      <c r="AF706" s="157"/>
      <c r="AG706" s="157"/>
      <c r="AH706" s="157"/>
      <c r="AI706" s="157"/>
      <c r="AJ706" s="238"/>
      <c r="AK706" s="239"/>
      <c r="AL706" s="239"/>
      <c r="AM706" s="239"/>
      <c r="AN706" s="239"/>
      <c r="AO706" s="157"/>
      <c r="AP706" s="157"/>
      <c r="AQ706" s="157"/>
      <c r="AR706" s="157"/>
      <c r="AS706" s="157"/>
      <c r="AT706" s="157"/>
      <c r="AU706" s="157"/>
      <c r="AV706" s="157"/>
      <c r="AW706" s="157"/>
      <c r="AX706" s="157"/>
      <c r="AY706" s="238"/>
      <c r="AZ706" s="239"/>
      <c r="BA706" s="239"/>
      <c r="BB706" s="239"/>
      <c r="BC706" s="239"/>
      <c r="BD706" s="157"/>
      <c r="BE706" s="157"/>
      <c r="BF706" s="157"/>
      <c r="BG706" s="157"/>
      <c r="BH706" s="157"/>
      <c r="BI706" s="157"/>
      <c r="BJ706" s="157"/>
    </row>
    <row r="707">
      <c r="A707" s="157"/>
      <c r="B707" s="157"/>
      <c r="C707" s="157"/>
      <c r="D707" s="157"/>
      <c r="E707" s="157"/>
      <c r="F707" s="238"/>
      <c r="G707" s="239"/>
      <c r="H707" s="239"/>
      <c r="I707" s="239"/>
      <c r="J707" s="239"/>
      <c r="K707" s="132"/>
      <c r="L707" s="131"/>
      <c r="M707" s="157"/>
      <c r="N707" s="157"/>
      <c r="O707" s="157"/>
      <c r="P707" s="157"/>
      <c r="Q707" s="157"/>
      <c r="R707" s="157"/>
      <c r="S707" s="157"/>
      <c r="T707" s="157"/>
      <c r="U707" s="238"/>
      <c r="V707" s="239"/>
      <c r="W707" s="239"/>
      <c r="X707" s="239"/>
      <c r="Y707" s="239"/>
      <c r="Z707" s="157"/>
      <c r="AA707" s="157"/>
      <c r="AB707" s="157"/>
      <c r="AC707" s="157"/>
      <c r="AD707" s="157"/>
      <c r="AE707" s="157"/>
      <c r="AF707" s="157"/>
      <c r="AG707" s="157"/>
      <c r="AH707" s="157"/>
      <c r="AI707" s="157"/>
      <c r="AJ707" s="238"/>
      <c r="AK707" s="239"/>
      <c r="AL707" s="239"/>
      <c r="AM707" s="239"/>
      <c r="AN707" s="239"/>
      <c r="AO707" s="157"/>
      <c r="AP707" s="157"/>
      <c r="AQ707" s="157"/>
      <c r="AR707" s="157"/>
      <c r="AS707" s="157"/>
      <c r="AT707" s="157"/>
      <c r="AU707" s="157"/>
      <c r="AV707" s="157"/>
      <c r="AW707" s="157"/>
      <c r="AX707" s="157"/>
      <c r="AY707" s="238"/>
      <c r="AZ707" s="239"/>
      <c r="BA707" s="239"/>
      <c r="BB707" s="239"/>
      <c r="BC707" s="239"/>
      <c r="BD707" s="157"/>
      <c r="BE707" s="157"/>
      <c r="BF707" s="157"/>
      <c r="BG707" s="157"/>
      <c r="BH707" s="157"/>
      <c r="BI707" s="157"/>
      <c r="BJ707" s="157"/>
    </row>
    <row r="708">
      <c r="A708" s="157"/>
      <c r="B708" s="157"/>
      <c r="C708" s="157"/>
      <c r="D708" s="157"/>
      <c r="E708" s="157"/>
      <c r="F708" s="238"/>
      <c r="G708" s="239"/>
      <c r="H708" s="239"/>
      <c r="I708" s="239"/>
      <c r="J708" s="239"/>
      <c r="K708" s="132"/>
      <c r="L708" s="131"/>
      <c r="M708" s="157"/>
      <c r="N708" s="157"/>
      <c r="O708" s="157"/>
      <c r="P708" s="157"/>
      <c r="Q708" s="157"/>
      <c r="R708" s="157"/>
      <c r="S708" s="157"/>
      <c r="T708" s="157"/>
      <c r="U708" s="238"/>
      <c r="V708" s="239"/>
      <c r="W708" s="239"/>
      <c r="X708" s="239"/>
      <c r="Y708" s="239"/>
      <c r="Z708" s="157"/>
      <c r="AA708" s="157"/>
      <c r="AB708" s="157"/>
      <c r="AC708" s="157"/>
      <c r="AD708" s="157"/>
      <c r="AE708" s="157"/>
      <c r="AF708" s="157"/>
      <c r="AG708" s="157"/>
      <c r="AH708" s="157"/>
      <c r="AI708" s="157"/>
      <c r="AJ708" s="238"/>
      <c r="AK708" s="239"/>
      <c r="AL708" s="239"/>
      <c r="AM708" s="239"/>
      <c r="AN708" s="239"/>
      <c r="AO708" s="157"/>
      <c r="AP708" s="157"/>
      <c r="AQ708" s="157"/>
      <c r="AR708" s="157"/>
      <c r="AS708" s="157"/>
      <c r="AT708" s="157"/>
      <c r="AU708" s="157"/>
      <c r="AV708" s="157"/>
      <c r="AW708" s="157"/>
      <c r="AX708" s="157"/>
      <c r="AY708" s="238"/>
      <c r="AZ708" s="239"/>
      <c r="BA708" s="239"/>
      <c r="BB708" s="239"/>
      <c r="BC708" s="239"/>
      <c r="BD708" s="157"/>
      <c r="BE708" s="157"/>
      <c r="BF708" s="157"/>
      <c r="BG708" s="157"/>
      <c r="BH708" s="157"/>
      <c r="BI708" s="157"/>
      <c r="BJ708" s="157"/>
    </row>
    <row r="709">
      <c r="A709" s="157"/>
      <c r="B709" s="157"/>
      <c r="C709" s="157"/>
      <c r="D709" s="157"/>
      <c r="E709" s="157"/>
      <c r="F709" s="238"/>
      <c r="G709" s="239"/>
      <c r="H709" s="239"/>
      <c r="I709" s="239"/>
      <c r="J709" s="239"/>
      <c r="K709" s="132"/>
      <c r="L709" s="131"/>
      <c r="M709" s="157"/>
      <c r="N709" s="157"/>
      <c r="O709" s="157"/>
      <c r="P709" s="157"/>
      <c r="Q709" s="157"/>
      <c r="R709" s="157"/>
      <c r="S709" s="157"/>
      <c r="T709" s="157"/>
      <c r="U709" s="238"/>
      <c r="V709" s="239"/>
      <c r="W709" s="239"/>
      <c r="X709" s="239"/>
      <c r="Y709" s="239"/>
      <c r="Z709" s="157"/>
      <c r="AA709" s="157"/>
      <c r="AB709" s="157"/>
      <c r="AC709" s="157"/>
      <c r="AD709" s="157"/>
      <c r="AE709" s="157"/>
      <c r="AF709" s="157"/>
      <c r="AG709" s="157"/>
      <c r="AH709" s="157"/>
      <c r="AI709" s="157"/>
      <c r="AJ709" s="238"/>
      <c r="AK709" s="239"/>
      <c r="AL709" s="239"/>
      <c r="AM709" s="239"/>
      <c r="AN709" s="239"/>
      <c r="AO709" s="157"/>
      <c r="AP709" s="157"/>
      <c r="AQ709" s="157"/>
      <c r="AR709" s="157"/>
      <c r="AS709" s="157"/>
      <c r="AT709" s="157"/>
      <c r="AU709" s="157"/>
      <c r="AV709" s="157"/>
      <c r="AW709" s="157"/>
      <c r="AX709" s="157"/>
      <c r="AY709" s="238"/>
      <c r="AZ709" s="239"/>
      <c r="BA709" s="239"/>
      <c r="BB709" s="239"/>
      <c r="BC709" s="239"/>
      <c r="BD709" s="157"/>
      <c r="BE709" s="157"/>
      <c r="BF709" s="157"/>
      <c r="BG709" s="157"/>
      <c r="BH709" s="157"/>
      <c r="BI709" s="157"/>
      <c r="BJ709" s="157"/>
    </row>
    <row r="710">
      <c r="A710" s="157"/>
      <c r="B710" s="157"/>
      <c r="C710" s="157"/>
      <c r="D710" s="157"/>
      <c r="E710" s="157"/>
      <c r="F710" s="238"/>
      <c r="G710" s="239"/>
      <c r="H710" s="239"/>
      <c r="I710" s="239"/>
      <c r="J710" s="239"/>
      <c r="K710" s="132"/>
      <c r="L710" s="131"/>
      <c r="M710" s="157"/>
      <c r="N710" s="157"/>
      <c r="O710" s="157"/>
      <c r="P710" s="157"/>
      <c r="Q710" s="157"/>
      <c r="R710" s="157"/>
      <c r="S710" s="157"/>
      <c r="T710" s="157"/>
      <c r="U710" s="238"/>
      <c r="V710" s="239"/>
      <c r="W710" s="239"/>
      <c r="X710" s="239"/>
      <c r="Y710" s="239"/>
      <c r="Z710" s="157"/>
      <c r="AA710" s="157"/>
      <c r="AB710" s="157"/>
      <c r="AC710" s="157"/>
      <c r="AD710" s="157"/>
      <c r="AE710" s="157"/>
      <c r="AF710" s="157"/>
      <c r="AG710" s="157"/>
      <c r="AH710" s="157"/>
      <c r="AI710" s="157"/>
      <c r="AJ710" s="238"/>
      <c r="AK710" s="239"/>
      <c r="AL710" s="239"/>
      <c r="AM710" s="239"/>
      <c r="AN710" s="239"/>
      <c r="AO710" s="157"/>
      <c r="AP710" s="157"/>
      <c r="AQ710" s="157"/>
      <c r="AR710" s="157"/>
      <c r="AS710" s="157"/>
      <c r="AT710" s="157"/>
      <c r="AU710" s="157"/>
      <c r="AV710" s="157"/>
      <c r="AW710" s="157"/>
      <c r="AX710" s="157"/>
      <c r="AY710" s="238"/>
      <c r="AZ710" s="239"/>
      <c r="BA710" s="239"/>
      <c r="BB710" s="239"/>
      <c r="BC710" s="239"/>
      <c r="BD710" s="157"/>
      <c r="BE710" s="157"/>
      <c r="BF710" s="157"/>
      <c r="BG710" s="157"/>
      <c r="BH710" s="157"/>
      <c r="BI710" s="157"/>
      <c r="BJ710" s="157"/>
    </row>
    <row r="711">
      <c r="A711" s="157"/>
      <c r="B711" s="157"/>
      <c r="C711" s="157"/>
      <c r="D711" s="157"/>
      <c r="E711" s="157"/>
      <c r="F711" s="238"/>
      <c r="G711" s="239"/>
      <c r="H711" s="239"/>
      <c r="I711" s="239"/>
      <c r="J711" s="239"/>
      <c r="K711" s="132"/>
      <c r="L711" s="131"/>
      <c r="M711" s="157"/>
      <c r="N711" s="157"/>
      <c r="O711" s="157"/>
      <c r="P711" s="157"/>
      <c r="Q711" s="157"/>
      <c r="R711" s="157"/>
      <c r="S711" s="157"/>
      <c r="T711" s="157"/>
      <c r="U711" s="238"/>
      <c r="V711" s="239"/>
      <c r="W711" s="239"/>
      <c r="X711" s="239"/>
      <c r="Y711" s="239"/>
      <c r="Z711" s="157"/>
      <c r="AA711" s="157"/>
      <c r="AB711" s="157"/>
      <c r="AC711" s="157"/>
      <c r="AD711" s="157"/>
      <c r="AE711" s="157"/>
      <c r="AF711" s="157"/>
      <c r="AG711" s="157"/>
      <c r="AH711" s="157"/>
      <c r="AI711" s="157"/>
      <c r="AJ711" s="238"/>
      <c r="AK711" s="239"/>
      <c r="AL711" s="239"/>
      <c r="AM711" s="239"/>
      <c r="AN711" s="239"/>
      <c r="AO711" s="157"/>
      <c r="AP711" s="157"/>
      <c r="AQ711" s="157"/>
      <c r="AR711" s="157"/>
      <c r="AS711" s="157"/>
      <c r="AT711" s="157"/>
      <c r="AU711" s="157"/>
      <c r="AV711" s="157"/>
      <c r="AW711" s="157"/>
      <c r="AX711" s="157"/>
      <c r="AY711" s="238"/>
      <c r="AZ711" s="239"/>
      <c r="BA711" s="239"/>
      <c r="BB711" s="239"/>
      <c r="BC711" s="239"/>
      <c r="BD711" s="157"/>
      <c r="BE711" s="157"/>
      <c r="BF711" s="157"/>
      <c r="BG711" s="157"/>
      <c r="BH711" s="157"/>
      <c r="BI711" s="157"/>
      <c r="BJ711" s="157"/>
    </row>
    <row r="712">
      <c r="A712" s="157"/>
      <c r="B712" s="157"/>
      <c r="C712" s="157"/>
      <c r="D712" s="157"/>
      <c r="E712" s="157"/>
      <c r="F712" s="238"/>
      <c r="G712" s="239"/>
      <c r="H712" s="239"/>
      <c r="I712" s="239"/>
      <c r="J712" s="239"/>
      <c r="K712" s="132"/>
      <c r="L712" s="131"/>
      <c r="M712" s="157"/>
      <c r="N712" s="157"/>
      <c r="O712" s="157"/>
      <c r="P712" s="157"/>
      <c r="Q712" s="157"/>
      <c r="R712" s="157"/>
      <c r="S712" s="157"/>
      <c r="T712" s="157"/>
      <c r="U712" s="238"/>
      <c r="V712" s="239"/>
      <c r="W712" s="239"/>
      <c r="X712" s="239"/>
      <c r="Y712" s="239"/>
      <c r="Z712" s="157"/>
      <c r="AA712" s="157"/>
      <c r="AB712" s="157"/>
      <c r="AC712" s="157"/>
      <c r="AD712" s="157"/>
      <c r="AE712" s="157"/>
      <c r="AF712" s="157"/>
      <c r="AG712" s="157"/>
      <c r="AH712" s="157"/>
      <c r="AI712" s="157"/>
      <c r="AJ712" s="238"/>
      <c r="AK712" s="239"/>
      <c r="AL712" s="239"/>
      <c r="AM712" s="239"/>
      <c r="AN712" s="239"/>
      <c r="AO712" s="157"/>
      <c r="AP712" s="157"/>
      <c r="AQ712" s="157"/>
      <c r="AR712" s="157"/>
      <c r="AS712" s="157"/>
      <c r="AT712" s="157"/>
      <c r="AU712" s="157"/>
      <c r="AV712" s="157"/>
      <c r="AW712" s="157"/>
      <c r="AX712" s="157"/>
      <c r="AY712" s="238"/>
      <c r="AZ712" s="239"/>
      <c r="BA712" s="239"/>
      <c r="BB712" s="239"/>
      <c r="BC712" s="239"/>
      <c r="BD712" s="157"/>
      <c r="BE712" s="157"/>
      <c r="BF712" s="157"/>
      <c r="BG712" s="157"/>
      <c r="BH712" s="157"/>
      <c r="BI712" s="157"/>
      <c r="BJ712" s="157"/>
    </row>
    <row r="713">
      <c r="A713" s="157"/>
      <c r="B713" s="157"/>
      <c r="C713" s="157"/>
      <c r="D713" s="157"/>
      <c r="E713" s="157"/>
      <c r="F713" s="238"/>
      <c r="G713" s="239"/>
      <c r="H713" s="239"/>
      <c r="I713" s="239"/>
      <c r="J713" s="239"/>
      <c r="K713" s="132"/>
      <c r="L713" s="131"/>
      <c r="M713" s="157"/>
      <c r="N713" s="157"/>
      <c r="O713" s="157"/>
      <c r="P713" s="157"/>
      <c r="Q713" s="157"/>
      <c r="R713" s="157"/>
      <c r="S713" s="157"/>
      <c r="T713" s="157"/>
      <c r="U713" s="238"/>
      <c r="V713" s="239"/>
      <c r="W713" s="239"/>
      <c r="X713" s="239"/>
      <c r="Y713" s="239"/>
      <c r="Z713" s="157"/>
      <c r="AA713" s="157"/>
      <c r="AB713" s="157"/>
      <c r="AC713" s="157"/>
      <c r="AD713" s="157"/>
      <c r="AE713" s="157"/>
      <c r="AF713" s="157"/>
      <c r="AG713" s="157"/>
      <c r="AH713" s="157"/>
      <c r="AI713" s="157"/>
      <c r="AJ713" s="238"/>
      <c r="AK713" s="239"/>
      <c r="AL713" s="239"/>
      <c r="AM713" s="239"/>
      <c r="AN713" s="239"/>
      <c r="AO713" s="157"/>
      <c r="AP713" s="157"/>
      <c r="AQ713" s="157"/>
      <c r="AR713" s="157"/>
      <c r="AS713" s="157"/>
      <c r="AT713" s="157"/>
      <c r="AU713" s="157"/>
      <c r="AV713" s="157"/>
      <c r="AW713" s="157"/>
      <c r="AX713" s="157"/>
      <c r="AY713" s="238"/>
      <c r="AZ713" s="239"/>
      <c r="BA713" s="239"/>
      <c r="BB713" s="239"/>
      <c r="BC713" s="239"/>
      <c r="BD713" s="157"/>
      <c r="BE713" s="157"/>
      <c r="BF713" s="157"/>
      <c r="BG713" s="157"/>
      <c r="BH713" s="157"/>
      <c r="BI713" s="157"/>
      <c r="BJ713" s="157"/>
    </row>
    <row r="714">
      <c r="A714" s="157"/>
      <c r="B714" s="157"/>
      <c r="C714" s="157"/>
      <c r="D714" s="157"/>
      <c r="E714" s="157"/>
      <c r="F714" s="238"/>
      <c r="G714" s="239"/>
      <c r="H714" s="239"/>
      <c r="I714" s="239"/>
      <c r="J714" s="239"/>
      <c r="K714" s="132"/>
      <c r="L714" s="131"/>
      <c r="M714" s="157"/>
      <c r="N714" s="157"/>
      <c r="O714" s="157"/>
      <c r="P714" s="157"/>
      <c r="Q714" s="157"/>
      <c r="R714" s="157"/>
      <c r="S714" s="157"/>
      <c r="T714" s="157"/>
      <c r="U714" s="238"/>
      <c r="V714" s="239"/>
      <c r="W714" s="239"/>
      <c r="X714" s="239"/>
      <c r="Y714" s="239"/>
      <c r="Z714" s="157"/>
      <c r="AA714" s="157"/>
      <c r="AB714" s="157"/>
      <c r="AC714" s="157"/>
      <c r="AD714" s="157"/>
      <c r="AE714" s="157"/>
      <c r="AF714" s="157"/>
      <c r="AG714" s="157"/>
      <c r="AH714" s="157"/>
      <c r="AI714" s="157"/>
      <c r="AJ714" s="238"/>
      <c r="AK714" s="239"/>
      <c r="AL714" s="239"/>
      <c r="AM714" s="239"/>
      <c r="AN714" s="239"/>
      <c r="AO714" s="157"/>
      <c r="AP714" s="157"/>
      <c r="AQ714" s="157"/>
      <c r="AR714" s="157"/>
      <c r="AS714" s="157"/>
      <c r="AT714" s="157"/>
      <c r="AU714" s="157"/>
      <c r="AV714" s="157"/>
      <c r="AW714" s="157"/>
      <c r="AX714" s="157"/>
      <c r="AY714" s="238"/>
      <c r="AZ714" s="239"/>
      <c r="BA714" s="239"/>
      <c r="BB714" s="239"/>
      <c r="BC714" s="239"/>
      <c r="BD714" s="157"/>
      <c r="BE714" s="157"/>
      <c r="BF714" s="157"/>
      <c r="BG714" s="157"/>
      <c r="BH714" s="157"/>
      <c r="BI714" s="157"/>
      <c r="BJ714" s="157"/>
    </row>
    <row r="715">
      <c r="A715" s="157"/>
      <c r="B715" s="157"/>
      <c r="C715" s="157"/>
      <c r="D715" s="157"/>
      <c r="E715" s="157"/>
      <c r="F715" s="238"/>
      <c r="G715" s="239"/>
      <c r="H715" s="239"/>
      <c r="I715" s="239"/>
      <c r="J715" s="239"/>
      <c r="K715" s="132"/>
      <c r="L715" s="131"/>
      <c r="M715" s="157"/>
      <c r="N715" s="157"/>
      <c r="O715" s="157"/>
      <c r="P715" s="157"/>
      <c r="Q715" s="157"/>
      <c r="R715" s="157"/>
      <c r="S715" s="157"/>
      <c r="T715" s="157"/>
      <c r="U715" s="238"/>
      <c r="V715" s="239"/>
      <c r="W715" s="239"/>
      <c r="X715" s="239"/>
      <c r="Y715" s="239"/>
      <c r="Z715" s="157"/>
      <c r="AA715" s="157"/>
      <c r="AB715" s="157"/>
      <c r="AC715" s="157"/>
      <c r="AD715" s="157"/>
      <c r="AE715" s="157"/>
      <c r="AF715" s="157"/>
      <c r="AG715" s="157"/>
      <c r="AH715" s="157"/>
      <c r="AI715" s="157"/>
      <c r="AJ715" s="238"/>
      <c r="AK715" s="239"/>
      <c r="AL715" s="239"/>
      <c r="AM715" s="239"/>
      <c r="AN715" s="239"/>
      <c r="AO715" s="157"/>
      <c r="AP715" s="157"/>
      <c r="AQ715" s="157"/>
      <c r="AR715" s="157"/>
      <c r="AS715" s="157"/>
      <c r="AT715" s="157"/>
      <c r="AU715" s="157"/>
      <c r="AV715" s="157"/>
      <c r="AW715" s="157"/>
      <c r="AX715" s="157"/>
      <c r="AY715" s="238"/>
      <c r="AZ715" s="239"/>
      <c r="BA715" s="239"/>
      <c r="BB715" s="239"/>
      <c r="BC715" s="239"/>
      <c r="BD715" s="157"/>
      <c r="BE715" s="157"/>
      <c r="BF715" s="157"/>
      <c r="BG715" s="157"/>
      <c r="BH715" s="157"/>
      <c r="BI715" s="157"/>
      <c r="BJ715" s="157"/>
    </row>
    <row r="716">
      <c r="A716" s="157"/>
      <c r="B716" s="157"/>
      <c r="C716" s="157"/>
      <c r="D716" s="157"/>
      <c r="E716" s="157"/>
      <c r="F716" s="238"/>
      <c r="G716" s="239"/>
      <c r="H716" s="239"/>
      <c r="I716" s="239"/>
      <c r="J716" s="239"/>
      <c r="K716" s="132"/>
      <c r="L716" s="131"/>
      <c r="M716" s="157"/>
      <c r="N716" s="157"/>
      <c r="O716" s="157"/>
      <c r="P716" s="157"/>
      <c r="Q716" s="157"/>
      <c r="R716" s="157"/>
      <c r="S716" s="157"/>
      <c r="T716" s="157"/>
      <c r="U716" s="238"/>
      <c r="V716" s="239"/>
      <c r="W716" s="239"/>
      <c r="X716" s="239"/>
      <c r="Y716" s="239"/>
      <c r="Z716" s="157"/>
      <c r="AA716" s="157"/>
      <c r="AB716" s="157"/>
      <c r="AC716" s="157"/>
      <c r="AD716" s="157"/>
      <c r="AE716" s="157"/>
      <c r="AF716" s="157"/>
      <c r="AG716" s="157"/>
      <c r="AH716" s="157"/>
      <c r="AI716" s="157"/>
      <c r="AJ716" s="238"/>
      <c r="AK716" s="239"/>
      <c r="AL716" s="239"/>
      <c r="AM716" s="239"/>
      <c r="AN716" s="239"/>
      <c r="AO716" s="157"/>
      <c r="AP716" s="157"/>
      <c r="AQ716" s="157"/>
      <c r="AR716" s="157"/>
      <c r="AS716" s="157"/>
      <c r="AT716" s="157"/>
      <c r="AU716" s="157"/>
      <c r="AV716" s="157"/>
      <c r="AW716" s="157"/>
      <c r="AX716" s="157"/>
      <c r="AY716" s="238"/>
      <c r="AZ716" s="239"/>
      <c r="BA716" s="239"/>
      <c r="BB716" s="239"/>
      <c r="BC716" s="239"/>
      <c r="BD716" s="157"/>
      <c r="BE716" s="157"/>
      <c r="BF716" s="157"/>
      <c r="BG716" s="157"/>
      <c r="BH716" s="157"/>
      <c r="BI716" s="157"/>
      <c r="BJ716" s="157"/>
    </row>
    <row r="717">
      <c r="A717" s="157"/>
      <c r="B717" s="157"/>
      <c r="C717" s="157"/>
      <c r="D717" s="157"/>
      <c r="E717" s="157"/>
      <c r="F717" s="238"/>
      <c r="G717" s="239"/>
      <c r="H717" s="239"/>
      <c r="I717" s="239"/>
      <c r="J717" s="239"/>
      <c r="K717" s="132"/>
      <c r="L717" s="131"/>
      <c r="M717" s="157"/>
      <c r="N717" s="157"/>
      <c r="O717" s="157"/>
      <c r="P717" s="157"/>
      <c r="Q717" s="157"/>
      <c r="R717" s="157"/>
      <c r="S717" s="157"/>
      <c r="T717" s="157"/>
      <c r="U717" s="238"/>
      <c r="V717" s="239"/>
      <c r="W717" s="239"/>
      <c r="X717" s="239"/>
      <c r="Y717" s="239"/>
      <c r="Z717" s="157"/>
      <c r="AA717" s="157"/>
      <c r="AB717" s="157"/>
      <c r="AC717" s="157"/>
      <c r="AD717" s="157"/>
      <c r="AE717" s="157"/>
      <c r="AF717" s="157"/>
      <c r="AG717" s="157"/>
      <c r="AH717" s="157"/>
      <c r="AI717" s="157"/>
      <c r="AJ717" s="238"/>
      <c r="AK717" s="239"/>
      <c r="AL717" s="239"/>
      <c r="AM717" s="239"/>
      <c r="AN717" s="239"/>
      <c r="AO717" s="157"/>
      <c r="AP717" s="157"/>
      <c r="AQ717" s="157"/>
      <c r="AR717" s="157"/>
      <c r="AS717" s="157"/>
      <c r="AT717" s="157"/>
      <c r="AU717" s="157"/>
      <c r="AV717" s="157"/>
      <c r="AW717" s="157"/>
      <c r="AX717" s="157"/>
      <c r="AY717" s="238"/>
      <c r="AZ717" s="239"/>
      <c r="BA717" s="239"/>
      <c r="BB717" s="239"/>
      <c r="BC717" s="239"/>
      <c r="BD717" s="157"/>
      <c r="BE717" s="157"/>
      <c r="BF717" s="157"/>
      <c r="BG717" s="157"/>
      <c r="BH717" s="157"/>
      <c r="BI717" s="157"/>
      <c r="BJ717" s="157"/>
    </row>
    <row r="718">
      <c r="A718" s="157"/>
      <c r="B718" s="157"/>
      <c r="C718" s="157"/>
      <c r="D718" s="157"/>
      <c r="E718" s="157"/>
      <c r="F718" s="238"/>
      <c r="G718" s="239"/>
      <c r="H718" s="239"/>
      <c r="I718" s="239"/>
      <c r="J718" s="239"/>
      <c r="K718" s="132"/>
      <c r="L718" s="131"/>
      <c r="M718" s="157"/>
      <c r="N718" s="157"/>
      <c r="O718" s="157"/>
      <c r="P718" s="157"/>
      <c r="Q718" s="157"/>
      <c r="R718" s="157"/>
      <c r="S718" s="157"/>
      <c r="T718" s="157"/>
      <c r="U718" s="238"/>
      <c r="V718" s="239"/>
      <c r="W718" s="239"/>
      <c r="X718" s="239"/>
      <c r="Y718" s="239"/>
      <c r="Z718" s="157"/>
      <c r="AA718" s="157"/>
      <c r="AB718" s="157"/>
      <c r="AC718" s="157"/>
      <c r="AD718" s="157"/>
      <c r="AE718" s="157"/>
      <c r="AF718" s="157"/>
      <c r="AG718" s="157"/>
      <c r="AH718" s="157"/>
      <c r="AI718" s="157"/>
      <c r="AJ718" s="238"/>
      <c r="AK718" s="239"/>
      <c r="AL718" s="239"/>
      <c r="AM718" s="239"/>
      <c r="AN718" s="239"/>
      <c r="AO718" s="157"/>
      <c r="AP718" s="157"/>
      <c r="AQ718" s="157"/>
      <c r="AR718" s="157"/>
      <c r="AS718" s="157"/>
      <c r="AT718" s="157"/>
      <c r="AU718" s="157"/>
      <c r="AV718" s="157"/>
      <c r="AW718" s="157"/>
      <c r="AX718" s="157"/>
      <c r="AY718" s="238"/>
      <c r="AZ718" s="239"/>
      <c r="BA718" s="239"/>
      <c r="BB718" s="239"/>
      <c r="BC718" s="239"/>
      <c r="BD718" s="157"/>
      <c r="BE718" s="157"/>
      <c r="BF718" s="157"/>
      <c r="BG718" s="157"/>
      <c r="BH718" s="157"/>
      <c r="BI718" s="157"/>
      <c r="BJ718" s="157"/>
    </row>
    <row r="719">
      <c r="A719" s="157"/>
      <c r="B719" s="157"/>
      <c r="C719" s="157"/>
      <c r="D719" s="157"/>
      <c r="E719" s="157"/>
      <c r="F719" s="238"/>
      <c r="G719" s="239"/>
      <c r="H719" s="239"/>
      <c r="I719" s="239"/>
      <c r="J719" s="239"/>
      <c r="K719" s="132"/>
      <c r="L719" s="131"/>
      <c r="M719" s="157"/>
      <c r="N719" s="157"/>
      <c r="O719" s="157"/>
      <c r="P719" s="157"/>
      <c r="Q719" s="157"/>
      <c r="R719" s="157"/>
      <c r="S719" s="157"/>
      <c r="T719" s="157"/>
      <c r="U719" s="238"/>
      <c r="V719" s="239"/>
      <c r="W719" s="239"/>
      <c r="X719" s="239"/>
      <c r="Y719" s="239"/>
      <c r="Z719" s="157"/>
      <c r="AA719" s="157"/>
      <c r="AB719" s="157"/>
      <c r="AC719" s="157"/>
      <c r="AD719" s="157"/>
      <c r="AE719" s="157"/>
      <c r="AF719" s="157"/>
      <c r="AG719" s="157"/>
      <c r="AH719" s="157"/>
      <c r="AI719" s="157"/>
      <c r="AJ719" s="238"/>
      <c r="AK719" s="239"/>
      <c r="AL719" s="239"/>
      <c r="AM719" s="239"/>
      <c r="AN719" s="239"/>
      <c r="AO719" s="157"/>
      <c r="AP719" s="157"/>
      <c r="AQ719" s="157"/>
      <c r="AR719" s="157"/>
      <c r="AS719" s="157"/>
      <c r="AT719" s="157"/>
      <c r="AU719" s="157"/>
      <c r="AV719" s="157"/>
      <c r="AW719" s="157"/>
      <c r="AX719" s="157"/>
      <c r="AY719" s="238"/>
      <c r="AZ719" s="239"/>
      <c r="BA719" s="239"/>
      <c r="BB719" s="239"/>
      <c r="BC719" s="239"/>
      <c r="BD719" s="157"/>
      <c r="BE719" s="157"/>
      <c r="BF719" s="157"/>
      <c r="BG719" s="157"/>
      <c r="BH719" s="157"/>
      <c r="BI719" s="157"/>
      <c r="BJ719" s="157"/>
    </row>
    <row r="720">
      <c r="A720" s="157"/>
      <c r="B720" s="157"/>
      <c r="C720" s="157"/>
      <c r="D720" s="157"/>
      <c r="E720" s="157"/>
      <c r="F720" s="238"/>
      <c r="G720" s="239"/>
      <c r="H720" s="239"/>
      <c r="I720" s="239"/>
      <c r="J720" s="239"/>
      <c r="K720" s="132"/>
      <c r="L720" s="131"/>
      <c r="M720" s="157"/>
      <c r="N720" s="157"/>
      <c r="O720" s="157"/>
      <c r="P720" s="157"/>
      <c r="Q720" s="157"/>
      <c r="R720" s="157"/>
      <c r="S720" s="157"/>
      <c r="T720" s="157"/>
      <c r="U720" s="238"/>
      <c r="V720" s="239"/>
      <c r="W720" s="239"/>
      <c r="X720" s="239"/>
      <c r="Y720" s="239"/>
      <c r="Z720" s="157"/>
      <c r="AA720" s="157"/>
      <c r="AB720" s="157"/>
      <c r="AC720" s="157"/>
      <c r="AD720" s="157"/>
      <c r="AE720" s="157"/>
      <c r="AF720" s="157"/>
      <c r="AG720" s="157"/>
      <c r="AH720" s="157"/>
      <c r="AI720" s="157"/>
      <c r="AJ720" s="238"/>
      <c r="AK720" s="239"/>
      <c r="AL720" s="239"/>
      <c r="AM720" s="239"/>
      <c r="AN720" s="239"/>
      <c r="AO720" s="157"/>
      <c r="AP720" s="157"/>
      <c r="AQ720" s="157"/>
      <c r="AR720" s="157"/>
      <c r="AS720" s="157"/>
      <c r="AT720" s="157"/>
      <c r="AU720" s="157"/>
      <c r="AV720" s="157"/>
      <c r="AW720" s="157"/>
      <c r="AX720" s="157"/>
      <c r="AY720" s="238"/>
      <c r="AZ720" s="239"/>
      <c r="BA720" s="239"/>
      <c r="BB720" s="239"/>
      <c r="BC720" s="239"/>
      <c r="BD720" s="157"/>
      <c r="BE720" s="157"/>
      <c r="BF720" s="157"/>
      <c r="BG720" s="157"/>
      <c r="BH720" s="157"/>
      <c r="BI720" s="157"/>
      <c r="BJ720" s="157"/>
    </row>
    <row r="721">
      <c r="A721" s="157"/>
      <c r="B721" s="157"/>
      <c r="C721" s="157"/>
      <c r="D721" s="157"/>
      <c r="E721" s="157"/>
      <c r="F721" s="238"/>
      <c r="G721" s="239"/>
      <c r="H721" s="239"/>
      <c r="I721" s="239"/>
      <c r="J721" s="239"/>
      <c r="K721" s="132"/>
      <c r="L721" s="131"/>
      <c r="M721" s="157"/>
      <c r="N721" s="157"/>
      <c r="O721" s="157"/>
      <c r="P721" s="157"/>
      <c r="Q721" s="157"/>
      <c r="R721" s="157"/>
      <c r="S721" s="157"/>
      <c r="T721" s="157"/>
      <c r="U721" s="238"/>
      <c r="V721" s="239"/>
      <c r="W721" s="239"/>
      <c r="X721" s="239"/>
      <c r="Y721" s="239"/>
      <c r="Z721" s="157"/>
      <c r="AA721" s="157"/>
      <c r="AB721" s="157"/>
      <c r="AC721" s="157"/>
      <c r="AD721" s="157"/>
      <c r="AE721" s="157"/>
      <c r="AF721" s="157"/>
      <c r="AG721" s="157"/>
      <c r="AH721" s="157"/>
      <c r="AI721" s="157"/>
      <c r="AJ721" s="238"/>
      <c r="AK721" s="239"/>
      <c r="AL721" s="239"/>
      <c r="AM721" s="239"/>
      <c r="AN721" s="239"/>
      <c r="AO721" s="157"/>
      <c r="AP721" s="157"/>
      <c r="AQ721" s="157"/>
      <c r="AR721" s="157"/>
      <c r="AS721" s="157"/>
      <c r="AT721" s="157"/>
      <c r="AU721" s="157"/>
      <c r="AV721" s="157"/>
      <c r="AW721" s="157"/>
      <c r="AX721" s="157"/>
      <c r="AY721" s="238"/>
      <c r="AZ721" s="239"/>
      <c r="BA721" s="239"/>
      <c r="BB721" s="239"/>
      <c r="BC721" s="239"/>
      <c r="BD721" s="157"/>
      <c r="BE721" s="157"/>
      <c r="BF721" s="157"/>
      <c r="BG721" s="157"/>
      <c r="BH721" s="157"/>
      <c r="BI721" s="157"/>
      <c r="BJ721" s="157"/>
    </row>
    <row r="722">
      <c r="A722" s="157"/>
      <c r="B722" s="157"/>
      <c r="C722" s="157"/>
      <c r="D722" s="157"/>
      <c r="E722" s="157"/>
      <c r="F722" s="238"/>
      <c r="G722" s="239"/>
      <c r="H722" s="239"/>
      <c r="I722" s="239"/>
      <c r="J722" s="239"/>
      <c r="K722" s="132"/>
      <c r="L722" s="131"/>
      <c r="M722" s="157"/>
      <c r="N722" s="157"/>
      <c r="O722" s="157"/>
      <c r="P722" s="157"/>
      <c r="Q722" s="157"/>
      <c r="R722" s="157"/>
      <c r="S722" s="157"/>
      <c r="T722" s="157"/>
      <c r="U722" s="238"/>
      <c r="V722" s="239"/>
      <c r="W722" s="239"/>
      <c r="X722" s="239"/>
      <c r="Y722" s="239"/>
      <c r="Z722" s="157"/>
      <c r="AA722" s="157"/>
      <c r="AB722" s="157"/>
      <c r="AC722" s="157"/>
      <c r="AD722" s="157"/>
      <c r="AE722" s="157"/>
      <c r="AF722" s="157"/>
      <c r="AG722" s="157"/>
      <c r="AH722" s="157"/>
      <c r="AI722" s="157"/>
      <c r="AJ722" s="238"/>
      <c r="AK722" s="239"/>
      <c r="AL722" s="239"/>
      <c r="AM722" s="239"/>
      <c r="AN722" s="239"/>
      <c r="AO722" s="157"/>
      <c r="AP722" s="157"/>
      <c r="AQ722" s="157"/>
      <c r="AR722" s="157"/>
      <c r="AS722" s="157"/>
      <c r="AT722" s="157"/>
      <c r="AU722" s="157"/>
      <c r="AV722" s="157"/>
      <c r="AW722" s="157"/>
      <c r="AX722" s="157"/>
      <c r="AY722" s="238"/>
      <c r="AZ722" s="239"/>
      <c r="BA722" s="239"/>
      <c r="BB722" s="239"/>
      <c r="BC722" s="239"/>
      <c r="BD722" s="157"/>
      <c r="BE722" s="157"/>
      <c r="BF722" s="157"/>
      <c r="BG722" s="157"/>
      <c r="BH722" s="157"/>
      <c r="BI722" s="157"/>
      <c r="BJ722" s="157"/>
    </row>
    <row r="723">
      <c r="A723" s="157"/>
      <c r="B723" s="157"/>
      <c r="C723" s="157"/>
      <c r="D723" s="157"/>
      <c r="E723" s="157"/>
      <c r="F723" s="238"/>
      <c r="G723" s="239"/>
      <c r="H723" s="239"/>
      <c r="I723" s="239"/>
      <c r="J723" s="239"/>
      <c r="K723" s="132"/>
      <c r="L723" s="131"/>
      <c r="M723" s="157"/>
      <c r="N723" s="157"/>
      <c r="O723" s="157"/>
      <c r="P723" s="157"/>
      <c r="Q723" s="157"/>
      <c r="R723" s="157"/>
      <c r="S723" s="157"/>
      <c r="T723" s="157"/>
      <c r="U723" s="238"/>
      <c r="V723" s="239"/>
      <c r="W723" s="239"/>
      <c r="X723" s="239"/>
      <c r="Y723" s="239"/>
      <c r="Z723" s="157"/>
      <c r="AA723" s="157"/>
      <c r="AB723" s="157"/>
      <c r="AC723" s="157"/>
      <c r="AD723" s="157"/>
      <c r="AE723" s="157"/>
      <c r="AF723" s="157"/>
      <c r="AG723" s="157"/>
      <c r="AH723" s="157"/>
      <c r="AI723" s="157"/>
      <c r="AJ723" s="238"/>
      <c r="AK723" s="239"/>
      <c r="AL723" s="239"/>
      <c r="AM723" s="239"/>
      <c r="AN723" s="239"/>
      <c r="AO723" s="157"/>
      <c r="AP723" s="157"/>
      <c r="AQ723" s="157"/>
      <c r="AR723" s="157"/>
      <c r="AS723" s="157"/>
      <c r="AT723" s="157"/>
      <c r="AU723" s="157"/>
      <c r="AV723" s="157"/>
      <c r="AW723" s="157"/>
      <c r="AX723" s="157"/>
      <c r="AY723" s="238"/>
      <c r="AZ723" s="239"/>
      <c r="BA723" s="239"/>
      <c r="BB723" s="239"/>
      <c r="BC723" s="239"/>
      <c r="BD723" s="157"/>
      <c r="BE723" s="157"/>
      <c r="BF723" s="157"/>
      <c r="BG723" s="157"/>
      <c r="BH723" s="157"/>
      <c r="BI723" s="157"/>
      <c r="BJ723" s="157"/>
    </row>
    <row r="724">
      <c r="A724" s="157"/>
      <c r="B724" s="157"/>
      <c r="C724" s="157"/>
      <c r="D724" s="157"/>
      <c r="E724" s="157"/>
      <c r="F724" s="238"/>
      <c r="G724" s="239"/>
      <c r="H724" s="239"/>
      <c r="I724" s="239"/>
      <c r="J724" s="239"/>
      <c r="K724" s="132"/>
      <c r="L724" s="131"/>
      <c r="M724" s="157"/>
      <c r="N724" s="157"/>
      <c r="O724" s="157"/>
      <c r="P724" s="157"/>
      <c r="Q724" s="157"/>
      <c r="R724" s="157"/>
      <c r="S724" s="157"/>
      <c r="T724" s="157"/>
      <c r="U724" s="238"/>
      <c r="V724" s="239"/>
      <c r="W724" s="239"/>
      <c r="X724" s="239"/>
      <c r="Y724" s="239"/>
      <c r="Z724" s="157"/>
      <c r="AA724" s="157"/>
      <c r="AB724" s="157"/>
      <c r="AC724" s="157"/>
      <c r="AD724" s="157"/>
      <c r="AE724" s="157"/>
      <c r="AF724" s="157"/>
      <c r="AG724" s="157"/>
      <c r="AH724" s="157"/>
      <c r="AI724" s="157"/>
      <c r="AJ724" s="238"/>
      <c r="AK724" s="239"/>
      <c r="AL724" s="239"/>
      <c r="AM724" s="239"/>
      <c r="AN724" s="239"/>
      <c r="AO724" s="157"/>
      <c r="AP724" s="157"/>
      <c r="AQ724" s="157"/>
      <c r="AR724" s="157"/>
      <c r="AS724" s="157"/>
      <c r="AT724" s="157"/>
      <c r="AU724" s="157"/>
      <c r="AV724" s="157"/>
      <c r="AW724" s="157"/>
      <c r="AX724" s="157"/>
      <c r="AY724" s="238"/>
      <c r="AZ724" s="239"/>
      <c r="BA724" s="239"/>
      <c r="BB724" s="239"/>
      <c r="BC724" s="239"/>
      <c r="BD724" s="157"/>
      <c r="BE724" s="157"/>
      <c r="BF724" s="157"/>
      <c r="BG724" s="157"/>
      <c r="BH724" s="157"/>
      <c r="BI724" s="157"/>
      <c r="BJ724" s="157"/>
    </row>
    <row r="725">
      <c r="A725" s="157"/>
      <c r="B725" s="157"/>
      <c r="C725" s="157"/>
      <c r="D725" s="157"/>
      <c r="E725" s="157"/>
      <c r="F725" s="238"/>
      <c r="G725" s="239"/>
      <c r="H725" s="239"/>
      <c r="I725" s="239"/>
      <c r="J725" s="239"/>
      <c r="K725" s="132"/>
      <c r="L725" s="131"/>
      <c r="M725" s="157"/>
      <c r="N725" s="157"/>
      <c r="O725" s="157"/>
      <c r="P725" s="157"/>
      <c r="Q725" s="157"/>
      <c r="R725" s="157"/>
      <c r="S725" s="157"/>
      <c r="T725" s="157"/>
      <c r="U725" s="238"/>
      <c r="V725" s="239"/>
      <c r="W725" s="239"/>
      <c r="X725" s="239"/>
      <c r="Y725" s="239"/>
      <c r="Z725" s="157"/>
      <c r="AA725" s="157"/>
      <c r="AB725" s="157"/>
      <c r="AC725" s="157"/>
      <c r="AD725" s="157"/>
      <c r="AE725" s="157"/>
      <c r="AF725" s="157"/>
      <c r="AG725" s="157"/>
      <c r="AH725" s="157"/>
      <c r="AI725" s="157"/>
      <c r="AJ725" s="238"/>
      <c r="AK725" s="239"/>
      <c r="AL725" s="239"/>
      <c r="AM725" s="239"/>
      <c r="AN725" s="239"/>
      <c r="AO725" s="157"/>
      <c r="AP725" s="157"/>
      <c r="AQ725" s="157"/>
      <c r="AR725" s="157"/>
      <c r="AS725" s="157"/>
      <c r="AT725" s="157"/>
      <c r="AU725" s="157"/>
      <c r="AV725" s="157"/>
      <c r="AW725" s="157"/>
      <c r="AX725" s="157"/>
      <c r="AY725" s="238"/>
      <c r="AZ725" s="239"/>
      <c r="BA725" s="239"/>
      <c r="BB725" s="239"/>
      <c r="BC725" s="239"/>
      <c r="BD725" s="157"/>
      <c r="BE725" s="157"/>
      <c r="BF725" s="157"/>
      <c r="BG725" s="157"/>
      <c r="BH725" s="157"/>
      <c r="BI725" s="157"/>
      <c r="BJ725" s="157"/>
    </row>
    <row r="726">
      <c r="A726" s="157"/>
      <c r="B726" s="157"/>
      <c r="C726" s="157"/>
      <c r="D726" s="157"/>
      <c r="E726" s="157"/>
      <c r="F726" s="238"/>
      <c r="G726" s="239"/>
      <c r="H726" s="239"/>
      <c r="I726" s="239"/>
      <c r="J726" s="239"/>
      <c r="K726" s="132"/>
      <c r="L726" s="131"/>
      <c r="M726" s="157"/>
      <c r="N726" s="157"/>
      <c r="O726" s="157"/>
      <c r="P726" s="157"/>
      <c r="Q726" s="157"/>
      <c r="R726" s="157"/>
      <c r="S726" s="157"/>
      <c r="T726" s="157"/>
      <c r="U726" s="238"/>
      <c r="V726" s="239"/>
      <c r="W726" s="239"/>
      <c r="X726" s="239"/>
      <c r="Y726" s="239"/>
      <c r="Z726" s="157"/>
      <c r="AA726" s="157"/>
      <c r="AB726" s="157"/>
      <c r="AC726" s="157"/>
      <c r="AD726" s="157"/>
      <c r="AE726" s="157"/>
      <c r="AF726" s="157"/>
      <c r="AG726" s="157"/>
      <c r="AH726" s="157"/>
      <c r="AI726" s="157"/>
      <c r="AJ726" s="238"/>
      <c r="AK726" s="239"/>
      <c r="AL726" s="239"/>
      <c r="AM726" s="239"/>
      <c r="AN726" s="239"/>
      <c r="AO726" s="157"/>
      <c r="AP726" s="157"/>
      <c r="AQ726" s="157"/>
      <c r="AR726" s="157"/>
      <c r="AS726" s="157"/>
      <c r="AT726" s="157"/>
      <c r="AU726" s="157"/>
      <c r="AV726" s="157"/>
      <c r="AW726" s="157"/>
      <c r="AX726" s="157"/>
      <c r="AY726" s="238"/>
      <c r="AZ726" s="239"/>
      <c r="BA726" s="239"/>
      <c r="BB726" s="239"/>
      <c r="BC726" s="239"/>
      <c r="BD726" s="157"/>
      <c r="BE726" s="157"/>
      <c r="BF726" s="157"/>
      <c r="BG726" s="157"/>
      <c r="BH726" s="157"/>
      <c r="BI726" s="157"/>
      <c r="BJ726" s="157"/>
    </row>
    <row r="727">
      <c r="A727" s="157"/>
      <c r="B727" s="157"/>
      <c r="C727" s="157"/>
      <c r="D727" s="157"/>
      <c r="E727" s="157"/>
      <c r="F727" s="238"/>
      <c r="G727" s="239"/>
      <c r="H727" s="239"/>
      <c r="I727" s="239"/>
      <c r="J727" s="239"/>
      <c r="K727" s="132"/>
      <c r="L727" s="131"/>
      <c r="M727" s="157"/>
      <c r="N727" s="157"/>
      <c r="O727" s="157"/>
      <c r="P727" s="157"/>
      <c r="Q727" s="157"/>
      <c r="R727" s="157"/>
      <c r="S727" s="157"/>
      <c r="T727" s="157"/>
      <c r="U727" s="238"/>
      <c r="V727" s="239"/>
      <c r="W727" s="239"/>
      <c r="X727" s="239"/>
      <c r="Y727" s="239"/>
      <c r="Z727" s="157"/>
      <c r="AA727" s="157"/>
      <c r="AB727" s="157"/>
      <c r="AC727" s="157"/>
      <c r="AD727" s="157"/>
      <c r="AE727" s="157"/>
      <c r="AF727" s="157"/>
      <c r="AG727" s="157"/>
      <c r="AH727" s="157"/>
      <c r="AI727" s="157"/>
      <c r="AJ727" s="238"/>
      <c r="AK727" s="239"/>
      <c r="AL727" s="239"/>
      <c r="AM727" s="239"/>
      <c r="AN727" s="239"/>
      <c r="AO727" s="157"/>
      <c r="AP727" s="157"/>
      <c r="AQ727" s="157"/>
      <c r="AR727" s="157"/>
      <c r="AS727" s="157"/>
      <c r="AT727" s="157"/>
      <c r="AU727" s="157"/>
      <c r="AV727" s="157"/>
      <c r="AW727" s="157"/>
      <c r="AX727" s="157"/>
      <c r="AY727" s="238"/>
      <c r="AZ727" s="239"/>
      <c r="BA727" s="239"/>
      <c r="BB727" s="239"/>
      <c r="BC727" s="239"/>
      <c r="BD727" s="157"/>
      <c r="BE727" s="157"/>
      <c r="BF727" s="157"/>
      <c r="BG727" s="157"/>
      <c r="BH727" s="157"/>
      <c r="BI727" s="157"/>
      <c r="BJ727" s="157"/>
    </row>
    <row r="728">
      <c r="A728" s="157"/>
      <c r="B728" s="157"/>
      <c r="C728" s="157"/>
      <c r="D728" s="157"/>
      <c r="E728" s="157"/>
      <c r="F728" s="238"/>
      <c r="G728" s="239"/>
      <c r="H728" s="239"/>
      <c r="I728" s="239"/>
      <c r="J728" s="239"/>
      <c r="K728" s="132"/>
      <c r="L728" s="131"/>
      <c r="M728" s="157"/>
      <c r="N728" s="157"/>
      <c r="O728" s="157"/>
      <c r="P728" s="157"/>
      <c r="Q728" s="157"/>
      <c r="R728" s="157"/>
      <c r="S728" s="157"/>
      <c r="T728" s="157"/>
      <c r="U728" s="238"/>
      <c r="V728" s="239"/>
      <c r="W728" s="239"/>
      <c r="X728" s="239"/>
      <c r="Y728" s="239"/>
      <c r="Z728" s="157"/>
      <c r="AA728" s="157"/>
      <c r="AB728" s="157"/>
      <c r="AC728" s="157"/>
      <c r="AD728" s="157"/>
      <c r="AE728" s="157"/>
      <c r="AF728" s="157"/>
      <c r="AG728" s="157"/>
      <c r="AH728" s="157"/>
      <c r="AI728" s="157"/>
      <c r="AJ728" s="238"/>
      <c r="AK728" s="239"/>
      <c r="AL728" s="239"/>
      <c r="AM728" s="239"/>
      <c r="AN728" s="239"/>
      <c r="AO728" s="157"/>
      <c r="AP728" s="157"/>
      <c r="AQ728" s="157"/>
      <c r="AR728" s="157"/>
      <c r="AS728" s="157"/>
      <c r="AT728" s="157"/>
      <c r="AU728" s="157"/>
      <c r="AV728" s="157"/>
      <c r="AW728" s="157"/>
      <c r="AX728" s="157"/>
      <c r="AY728" s="238"/>
      <c r="AZ728" s="239"/>
      <c r="BA728" s="239"/>
      <c r="BB728" s="239"/>
      <c r="BC728" s="239"/>
      <c r="BD728" s="157"/>
      <c r="BE728" s="157"/>
      <c r="BF728" s="157"/>
      <c r="BG728" s="157"/>
      <c r="BH728" s="157"/>
      <c r="BI728" s="157"/>
      <c r="BJ728" s="157"/>
    </row>
    <row r="729">
      <c r="A729" s="157"/>
      <c r="B729" s="157"/>
      <c r="C729" s="157"/>
      <c r="D729" s="157"/>
      <c r="E729" s="157"/>
      <c r="F729" s="238"/>
      <c r="G729" s="239"/>
      <c r="H729" s="239"/>
      <c r="I729" s="239"/>
      <c r="J729" s="239"/>
      <c r="K729" s="132"/>
      <c r="L729" s="131"/>
      <c r="M729" s="157"/>
      <c r="N729" s="157"/>
      <c r="O729" s="157"/>
      <c r="P729" s="157"/>
      <c r="Q729" s="157"/>
      <c r="R729" s="157"/>
      <c r="S729" s="157"/>
      <c r="T729" s="157"/>
      <c r="U729" s="238"/>
      <c r="V729" s="239"/>
      <c r="W729" s="239"/>
      <c r="X729" s="239"/>
      <c r="Y729" s="239"/>
      <c r="Z729" s="157"/>
      <c r="AA729" s="157"/>
      <c r="AB729" s="157"/>
      <c r="AC729" s="157"/>
      <c r="AD729" s="157"/>
      <c r="AE729" s="157"/>
      <c r="AF729" s="157"/>
      <c r="AG729" s="157"/>
      <c r="AH729" s="157"/>
      <c r="AI729" s="157"/>
      <c r="AJ729" s="238"/>
      <c r="AK729" s="239"/>
      <c r="AL729" s="239"/>
      <c r="AM729" s="239"/>
      <c r="AN729" s="239"/>
      <c r="AO729" s="157"/>
      <c r="AP729" s="157"/>
      <c r="AQ729" s="157"/>
      <c r="AR729" s="157"/>
      <c r="AS729" s="157"/>
      <c r="AT729" s="157"/>
      <c r="AU729" s="157"/>
      <c r="AV729" s="157"/>
      <c r="AW729" s="157"/>
      <c r="AX729" s="157"/>
      <c r="AY729" s="238"/>
      <c r="AZ729" s="239"/>
      <c r="BA729" s="239"/>
      <c r="BB729" s="239"/>
      <c r="BC729" s="239"/>
      <c r="BD729" s="157"/>
      <c r="BE729" s="157"/>
      <c r="BF729" s="157"/>
      <c r="BG729" s="157"/>
      <c r="BH729" s="157"/>
      <c r="BI729" s="157"/>
      <c r="BJ729" s="157"/>
    </row>
    <row r="730">
      <c r="A730" s="157"/>
      <c r="B730" s="157"/>
      <c r="C730" s="157"/>
      <c r="D730" s="157"/>
      <c r="E730" s="157"/>
      <c r="F730" s="238"/>
      <c r="G730" s="239"/>
      <c r="H730" s="239"/>
      <c r="I730" s="239"/>
      <c r="J730" s="239"/>
      <c r="K730" s="132"/>
      <c r="L730" s="131"/>
      <c r="M730" s="157"/>
      <c r="N730" s="157"/>
      <c r="O730" s="157"/>
      <c r="P730" s="157"/>
      <c r="Q730" s="157"/>
      <c r="R730" s="157"/>
      <c r="S730" s="157"/>
      <c r="T730" s="157"/>
      <c r="U730" s="238"/>
      <c r="V730" s="239"/>
      <c r="W730" s="239"/>
      <c r="X730" s="239"/>
      <c r="Y730" s="239"/>
      <c r="Z730" s="157"/>
      <c r="AA730" s="157"/>
      <c r="AB730" s="157"/>
      <c r="AC730" s="157"/>
      <c r="AD730" s="157"/>
      <c r="AE730" s="157"/>
      <c r="AF730" s="157"/>
      <c r="AG730" s="157"/>
      <c r="AH730" s="157"/>
      <c r="AI730" s="157"/>
      <c r="AJ730" s="238"/>
      <c r="AK730" s="239"/>
      <c r="AL730" s="239"/>
      <c r="AM730" s="239"/>
      <c r="AN730" s="239"/>
      <c r="AO730" s="157"/>
      <c r="AP730" s="157"/>
      <c r="AQ730" s="157"/>
      <c r="AR730" s="157"/>
      <c r="AS730" s="157"/>
      <c r="AT730" s="157"/>
      <c r="AU730" s="157"/>
      <c r="AV730" s="157"/>
      <c r="AW730" s="157"/>
      <c r="AX730" s="157"/>
      <c r="AY730" s="238"/>
      <c r="AZ730" s="239"/>
      <c r="BA730" s="239"/>
      <c r="BB730" s="239"/>
      <c r="BC730" s="239"/>
      <c r="BD730" s="157"/>
      <c r="BE730" s="157"/>
      <c r="BF730" s="157"/>
      <c r="BG730" s="157"/>
      <c r="BH730" s="157"/>
      <c r="BI730" s="157"/>
      <c r="BJ730" s="157"/>
    </row>
    <row r="731">
      <c r="A731" s="157"/>
      <c r="B731" s="157"/>
      <c r="C731" s="157"/>
      <c r="D731" s="157"/>
      <c r="E731" s="157"/>
      <c r="F731" s="238"/>
      <c r="G731" s="239"/>
      <c r="H731" s="239"/>
      <c r="I731" s="239"/>
      <c r="J731" s="239"/>
      <c r="K731" s="132"/>
      <c r="L731" s="131"/>
      <c r="M731" s="157"/>
      <c r="N731" s="157"/>
      <c r="O731" s="157"/>
      <c r="P731" s="157"/>
      <c r="Q731" s="157"/>
      <c r="R731" s="157"/>
      <c r="S731" s="157"/>
      <c r="T731" s="157"/>
      <c r="U731" s="238"/>
      <c r="V731" s="239"/>
      <c r="W731" s="239"/>
      <c r="X731" s="239"/>
      <c r="Y731" s="239"/>
      <c r="Z731" s="157"/>
      <c r="AA731" s="157"/>
      <c r="AB731" s="157"/>
      <c r="AC731" s="157"/>
      <c r="AD731" s="157"/>
      <c r="AE731" s="157"/>
      <c r="AF731" s="157"/>
      <c r="AG731" s="157"/>
      <c r="AH731" s="157"/>
      <c r="AI731" s="157"/>
      <c r="AJ731" s="238"/>
      <c r="AK731" s="239"/>
      <c r="AL731" s="239"/>
      <c r="AM731" s="239"/>
      <c r="AN731" s="239"/>
      <c r="AO731" s="157"/>
      <c r="AP731" s="157"/>
      <c r="AQ731" s="157"/>
      <c r="AR731" s="157"/>
      <c r="AS731" s="157"/>
      <c r="AT731" s="157"/>
      <c r="AU731" s="157"/>
      <c r="AV731" s="157"/>
      <c r="AW731" s="157"/>
      <c r="AX731" s="157"/>
      <c r="AY731" s="238"/>
      <c r="AZ731" s="239"/>
      <c r="BA731" s="239"/>
      <c r="BB731" s="239"/>
      <c r="BC731" s="239"/>
      <c r="BD731" s="157"/>
      <c r="BE731" s="157"/>
      <c r="BF731" s="157"/>
      <c r="BG731" s="157"/>
      <c r="BH731" s="157"/>
      <c r="BI731" s="157"/>
      <c r="BJ731" s="157"/>
    </row>
    <row r="732">
      <c r="A732" s="157"/>
      <c r="B732" s="157"/>
      <c r="C732" s="157"/>
      <c r="D732" s="157"/>
      <c r="E732" s="157"/>
      <c r="F732" s="238"/>
      <c r="G732" s="239"/>
      <c r="H732" s="239"/>
      <c r="I732" s="239"/>
      <c r="J732" s="239"/>
      <c r="K732" s="132"/>
      <c r="L732" s="131"/>
      <c r="M732" s="157"/>
      <c r="N732" s="157"/>
      <c r="O732" s="157"/>
      <c r="P732" s="157"/>
      <c r="Q732" s="157"/>
      <c r="R732" s="157"/>
      <c r="S732" s="157"/>
      <c r="T732" s="157"/>
      <c r="U732" s="238"/>
      <c r="V732" s="239"/>
      <c r="W732" s="239"/>
      <c r="X732" s="239"/>
      <c r="Y732" s="239"/>
      <c r="Z732" s="157"/>
      <c r="AA732" s="157"/>
      <c r="AB732" s="157"/>
      <c r="AC732" s="157"/>
      <c r="AD732" s="157"/>
      <c r="AE732" s="157"/>
      <c r="AF732" s="157"/>
      <c r="AG732" s="157"/>
      <c r="AH732" s="157"/>
      <c r="AI732" s="157"/>
      <c r="AJ732" s="238"/>
      <c r="AK732" s="239"/>
      <c r="AL732" s="239"/>
      <c r="AM732" s="239"/>
      <c r="AN732" s="239"/>
      <c r="AO732" s="157"/>
      <c r="AP732" s="157"/>
      <c r="AQ732" s="157"/>
      <c r="AR732" s="157"/>
      <c r="AS732" s="157"/>
      <c r="AT732" s="157"/>
      <c r="AU732" s="157"/>
      <c r="AV732" s="157"/>
      <c r="AW732" s="157"/>
      <c r="AX732" s="157"/>
      <c r="AY732" s="238"/>
      <c r="AZ732" s="239"/>
      <c r="BA732" s="239"/>
      <c r="BB732" s="239"/>
      <c r="BC732" s="239"/>
      <c r="BD732" s="157"/>
      <c r="BE732" s="157"/>
      <c r="BF732" s="157"/>
      <c r="BG732" s="157"/>
      <c r="BH732" s="157"/>
      <c r="BI732" s="157"/>
      <c r="BJ732" s="157"/>
    </row>
    <row r="733">
      <c r="A733" s="157"/>
      <c r="B733" s="157"/>
      <c r="C733" s="157"/>
      <c r="D733" s="157"/>
      <c r="E733" s="157"/>
      <c r="F733" s="238"/>
      <c r="G733" s="239"/>
      <c r="H733" s="239"/>
      <c r="I733" s="239"/>
      <c r="J733" s="239"/>
      <c r="K733" s="132"/>
      <c r="L733" s="131"/>
      <c r="M733" s="157"/>
      <c r="N733" s="157"/>
      <c r="O733" s="157"/>
      <c r="P733" s="157"/>
      <c r="Q733" s="157"/>
      <c r="R733" s="157"/>
      <c r="S733" s="157"/>
      <c r="T733" s="157"/>
      <c r="U733" s="238"/>
      <c r="V733" s="239"/>
      <c r="W733" s="239"/>
      <c r="X733" s="239"/>
      <c r="Y733" s="239"/>
      <c r="Z733" s="157"/>
      <c r="AA733" s="157"/>
      <c r="AB733" s="157"/>
      <c r="AC733" s="157"/>
      <c r="AD733" s="157"/>
      <c r="AE733" s="157"/>
      <c r="AF733" s="157"/>
      <c r="AG733" s="157"/>
      <c r="AH733" s="157"/>
      <c r="AI733" s="157"/>
      <c r="AJ733" s="238"/>
      <c r="AK733" s="239"/>
      <c r="AL733" s="239"/>
      <c r="AM733" s="239"/>
      <c r="AN733" s="239"/>
      <c r="AO733" s="157"/>
      <c r="AP733" s="157"/>
      <c r="AQ733" s="157"/>
      <c r="AR733" s="157"/>
      <c r="AS733" s="157"/>
      <c r="AT733" s="157"/>
      <c r="AU733" s="157"/>
      <c r="AV733" s="157"/>
      <c r="AW733" s="157"/>
      <c r="AX733" s="157"/>
      <c r="AY733" s="238"/>
      <c r="AZ733" s="239"/>
      <c r="BA733" s="239"/>
      <c r="BB733" s="239"/>
      <c r="BC733" s="239"/>
      <c r="BD733" s="157"/>
      <c r="BE733" s="157"/>
      <c r="BF733" s="157"/>
      <c r="BG733" s="157"/>
      <c r="BH733" s="157"/>
      <c r="BI733" s="157"/>
      <c r="BJ733" s="157"/>
    </row>
    <row r="734">
      <c r="A734" s="157"/>
      <c r="B734" s="157"/>
      <c r="C734" s="157"/>
      <c r="D734" s="157"/>
      <c r="E734" s="157"/>
      <c r="F734" s="238"/>
      <c r="G734" s="239"/>
      <c r="H734" s="239"/>
      <c r="I734" s="239"/>
      <c r="J734" s="239"/>
      <c r="K734" s="132"/>
      <c r="L734" s="131"/>
      <c r="M734" s="157"/>
      <c r="N734" s="157"/>
      <c r="O734" s="157"/>
      <c r="P734" s="157"/>
      <c r="Q734" s="157"/>
      <c r="R734" s="157"/>
      <c r="S734" s="157"/>
      <c r="T734" s="157"/>
      <c r="U734" s="238"/>
      <c r="V734" s="239"/>
      <c r="W734" s="239"/>
      <c r="X734" s="239"/>
      <c r="Y734" s="239"/>
      <c r="Z734" s="157"/>
      <c r="AA734" s="157"/>
      <c r="AB734" s="157"/>
      <c r="AC734" s="157"/>
      <c r="AD734" s="157"/>
      <c r="AE734" s="157"/>
      <c r="AF734" s="157"/>
      <c r="AG734" s="157"/>
      <c r="AH734" s="157"/>
      <c r="AI734" s="157"/>
      <c r="AJ734" s="238"/>
      <c r="AK734" s="239"/>
      <c r="AL734" s="239"/>
      <c r="AM734" s="239"/>
      <c r="AN734" s="239"/>
      <c r="AO734" s="157"/>
      <c r="AP734" s="157"/>
      <c r="AQ734" s="157"/>
      <c r="AR734" s="157"/>
      <c r="AS734" s="157"/>
      <c r="AT734" s="157"/>
      <c r="AU734" s="157"/>
      <c r="AV734" s="157"/>
      <c r="AW734" s="157"/>
      <c r="AX734" s="157"/>
      <c r="AY734" s="238"/>
      <c r="AZ734" s="239"/>
      <c r="BA734" s="239"/>
      <c r="BB734" s="239"/>
      <c r="BC734" s="239"/>
      <c r="BD734" s="157"/>
      <c r="BE734" s="157"/>
      <c r="BF734" s="157"/>
      <c r="BG734" s="157"/>
      <c r="BH734" s="157"/>
      <c r="BI734" s="157"/>
      <c r="BJ734" s="157"/>
    </row>
    <row r="735">
      <c r="A735" s="157"/>
      <c r="B735" s="157"/>
      <c r="C735" s="157"/>
      <c r="D735" s="157"/>
      <c r="E735" s="157"/>
      <c r="F735" s="238"/>
      <c r="G735" s="239"/>
      <c r="H735" s="239"/>
      <c r="I735" s="239"/>
      <c r="J735" s="239"/>
      <c r="K735" s="132"/>
      <c r="L735" s="131"/>
      <c r="M735" s="157"/>
      <c r="N735" s="157"/>
      <c r="O735" s="157"/>
      <c r="P735" s="157"/>
      <c r="Q735" s="157"/>
      <c r="R735" s="157"/>
      <c r="S735" s="157"/>
      <c r="T735" s="157"/>
      <c r="U735" s="238"/>
      <c r="V735" s="239"/>
      <c r="W735" s="239"/>
      <c r="X735" s="239"/>
      <c r="Y735" s="239"/>
      <c r="Z735" s="157"/>
      <c r="AA735" s="157"/>
      <c r="AB735" s="157"/>
      <c r="AC735" s="157"/>
      <c r="AD735" s="157"/>
      <c r="AE735" s="157"/>
      <c r="AF735" s="157"/>
      <c r="AG735" s="157"/>
      <c r="AH735" s="157"/>
      <c r="AI735" s="157"/>
      <c r="AJ735" s="238"/>
      <c r="AK735" s="239"/>
      <c r="AL735" s="239"/>
      <c r="AM735" s="239"/>
      <c r="AN735" s="239"/>
      <c r="AO735" s="157"/>
      <c r="AP735" s="157"/>
      <c r="AQ735" s="157"/>
      <c r="AR735" s="157"/>
      <c r="AS735" s="157"/>
      <c r="AT735" s="157"/>
      <c r="AU735" s="157"/>
      <c r="AV735" s="157"/>
      <c r="AW735" s="157"/>
      <c r="AX735" s="157"/>
      <c r="AY735" s="238"/>
      <c r="AZ735" s="239"/>
      <c r="BA735" s="239"/>
      <c r="BB735" s="239"/>
      <c r="BC735" s="239"/>
      <c r="BD735" s="157"/>
      <c r="BE735" s="157"/>
      <c r="BF735" s="157"/>
      <c r="BG735" s="157"/>
      <c r="BH735" s="157"/>
      <c r="BI735" s="157"/>
      <c r="BJ735" s="157"/>
    </row>
    <row r="736">
      <c r="A736" s="157"/>
      <c r="B736" s="157"/>
      <c r="C736" s="157"/>
      <c r="D736" s="157"/>
      <c r="E736" s="157"/>
      <c r="F736" s="238"/>
      <c r="G736" s="239"/>
      <c r="H736" s="239"/>
      <c r="I736" s="239"/>
      <c r="J736" s="239"/>
      <c r="K736" s="132"/>
      <c r="L736" s="131"/>
      <c r="M736" s="157"/>
      <c r="N736" s="157"/>
      <c r="O736" s="157"/>
      <c r="P736" s="157"/>
      <c r="Q736" s="157"/>
      <c r="R736" s="157"/>
      <c r="S736" s="157"/>
      <c r="T736" s="157"/>
      <c r="U736" s="238"/>
      <c r="V736" s="239"/>
      <c r="W736" s="239"/>
      <c r="X736" s="239"/>
      <c r="Y736" s="239"/>
      <c r="Z736" s="157"/>
      <c r="AA736" s="157"/>
      <c r="AB736" s="157"/>
      <c r="AC736" s="157"/>
      <c r="AD736" s="157"/>
      <c r="AE736" s="157"/>
      <c r="AF736" s="157"/>
      <c r="AG736" s="157"/>
      <c r="AH736" s="157"/>
      <c r="AI736" s="157"/>
      <c r="AJ736" s="238"/>
      <c r="AK736" s="239"/>
      <c r="AL736" s="239"/>
      <c r="AM736" s="239"/>
      <c r="AN736" s="239"/>
      <c r="AO736" s="157"/>
      <c r="AP736" s="157"/>
      <c r="AQ736" s="157"/>
      <c r="AR736" s="157"/>
      <c r="AS736" s="157"/>
      <c r="AT736" s="157"/>
      <c r="AU736" s="157"/>
      <c r="AV736" s="157"/>
      <c r="AW736" s="157"/>
      <c r="AX736" s="157"/>
      <c r="AY736" s="238"/>
      <c r="AZ736" s="239"/>
      <c r="BA736" s="239"/>
      <c r="BB736" s="239"/>
      <c r="BC736" s="239"/>
      <c r="BD736" s="157"/>
      <c r="BE736" s="157"/>
      <c r="BF736" s="157"/>
      <c r="BG736" s="157"/>
      <c r="BH736" s="157"/>
      <c r="BI736" s="157"/>
      <c r="BJ736" s="157"/>
    </row>
    <row r="737">
      <c r="A737" s="157"/>
      <c r="B737" s="157"/>
      <c r="C737" s="157"/>
      <c r="D737" s="157"/>
      <c r="E737" s="157"/>
      <c r="F737" s="238"/>
      <c r="G737" s="239"/>
      <c r="H737" s="239"/>
      <c r="I737" s="239"/>
      <c r="J737" s="239"/>
      <c r="K737" s="132"/>
      <c r="L737" s="131"/>
      <c r="M737" s="157"/>
      <c r="N737" s="157"/>
      <c r="O737" s="157"/>
      <c r="P737" s="157"/>
      <c r="Q737" s="157"/>
      <c r="R737" s="157"/>
      <c r="S737" s="157"/>
      <c r="T737" s="157"/>
      <c r="U737" s="238"/>
      <c r="V737" s="239"/>
      <c r="W737" s="239"/>
      <c r="X737" s="239"/>
      <c r="Y737" s="239"/>
      <c r="Z737" s="157"/>
      <c r="AA737" s="157"/>
      <c r="AB737" s="157"/>
      <c r="AC737" s="157"/>
      <c r="AD737" s="157"/>
      <c r="AE737" s="157"/>
      <c r="AF737" s="157"/>
      <c r="AG737" s="157"/>
      <c r="AH737" s="157"/>
      <c r="AI737" s="157"/>
      <c r="AJ737" s="238"/>
      <c r="AK737" s="239"/>
      <c r="AL737" s="239"/>
      <c r="AM737" s="239"/>
      <c r="AN737" s="239"/>
      <c r="AO737" s="157"/>
      <c r="AP737" s="157"/>
      <c r="AQ737" s="157"/>
      <c r="AR737" s="157"/>
      <c r="AS737" s="157"/>
      <c r="AT737" s="157"/>
      <c r="AU737" s="157"/>
      <c r="AV737" s="157"/>
      <c r="AW737" s="157"/>
      <c r="AX737" s="157"/>
      <c r="AY737" s="238"/>
      <c r="AZ737" s="239"/>
      <c r="BA737" s="239"/>
      <c r="BB737" s="239"/>
      <c r="BC737" s="239"/>
      <c r="BD737" s="157"/>
      <c r="BE737" s="157"/>
      <c r="BF737" s="157"/>
      <c r="BG737" s="157"/>
      <c r="BH737" s="157"/>
      <c r="BI737" s="157"/>
      <c r="BJ737" s="157"/>
    </row>
    <row r="738">
      <c r="A738" s="157"/>
      <c r="B738" s="157"/>
      <c r="C738" s="157"/>
      <c r="D738" s="157"/>
      <c r="E738" s="157"/>
      <c r="F738" s="238"/>
      <c r="G738" s="239"/>
      <c r="H738" s="239"/>
      <c r="I738" s="239"/>
      <c r="J738" s="239"/>
      <c r="K738" s="132"/>
      <c r="L738" s="131"/>
      <c r="M738" s="157"/>
      <c r="N738" s="157"/>
      <c r="O738" s="157"/>
      <c r="P738" s="157"/>
      <c r="Q738" s="157"/>
      <c r="R738" s="157"/>
      <c r="S738" s="157"/>
      <c r="T738" s="157"/>
      <c r="U738" s="238"/>
      <c r="V738" s="239"/>
      <c r="W738" s="239"/>
      <c r="X738" s="239"/>
      <c r="Y738" s="239"/>
      <c r="Z738" s="157"/>
      <c r="AA738" s="157"/>
      <c r="AB738" s="157"/>
      <c r="AC738" s="157"/>
      <c r="AD738" s="157"/>
      <c r="AE738" s="157"/>
      <c r="AF738" s="157"/>
      <c r="AG738" s="157"/>
      <c r="AH738" s="157"/>
      <c r="AI738" s="157"/>
      <c r="AJ738" s="238"/>
      <c r="AK738" s="239"/>
      <c r="AL738" s="239"/>
      <c r="AM738" s="239"/>
      <c r="AN738" s="239"/>
      <c r="AO738" s="157"/>
      <c r="AP738" s="157"/>
      <c r="AQ738" s="157"/>
      <c r="AR738" s="157"/>
      <c r="AS738" s="157"/>
      <c r="AT738" s="157"/>
      <c r="AU738" s="157"/>
      <c r="AV738" s="157"/>
      <c r="AW738" s="157"/>
      <c r="AX738" s="157"/>
      <c r="AY738" s="238"/>
      <c r="AZ738" s="239"/>
      <c r="BA738" s="239"/>
      <c r="BB738" s="239"/>
      <c r="BC738" s="239"/>
      <c r="BD738" s="157"/>
      <c r="BE738" s="157"/>
      <c r="BF738" s="157"/>
      <c r="BG738" s="157"/>
      <c r="BH738" s="157"/>
      <c r="BI738" s="157"/>
      <c r="BJ738" s="157"/>
    </row>
    <row r="739">
      <c r="A739" s="157"/>
      <c r="B739" s="157"/>
      <c r="C739" s="157"/>
      <c r="D739" s="157"/>
      <c r="E739" s="157"/>
      <c r="F739" s="238"/>
      <c r="G739" s="239"/>
      <c r="H739" s="239"/>
      <c r="I739" s="239"/>
      <c r="J739" s="239"/>
      <c r="K739" s="132"/>
      <c r="L739" s="131"/>
      <c r="M739" s="157"/>
      <c r="N739" s="157"/>
      <c r="O739" s="157"/>
      <c r="P739" s="157"/>
      <c r="Q739" s="157"/>
      <c r="R739" s="157"/>
      <c r="S739" s="157"/>
      <c r="T739" s="157"/>
      <c r="U739" s="238"/>
      <c r="V739" s="239"/>
      <c r="W739" s="239"/>
      <c r="X739" s="239"/>
      <c r="Y739" s="239"/>
      <c r="Z739" s="157"/>
      <c r="AA739" s="157"/>
      <c r="AB739" s="157"/>
      <c r="AC739" s="157"/>
      <c r="AD739" s="157"/>
      <c r="AE739" s="157"/>
      <c r="AF739" s="157"/>
      <c r="AG739" s="157"/>
      <c r="AH739" s="157"/>
      <c r="AI739" s="157"/>
      <c r="AJ739" s="238"/>
      <c r="AK739" s="239"/>
      <c r="AL739" s="239"/>
      <c r="AM739" s="239"/>
      <c r="AN739" s="239"/>
      <c r="AO739" s="157"/>
      <c r="AP739" s="157"/>
      <c r="AQ739" s="157"/>
      <c r="AR739" s="157"/>
      <c r="AS739" s="157"/>
      <c r="AT739" s="157"/>
      <c r="AU739" s="157"/>
      <c r="AV739" s="157"/>
      <c r="AW739" s="157"/>
      <c r="AX739" s="157"/>
      <c r="AY739" s="238"/>
      <c r="AZ739" s="239"/>
      <c r="BA739" s="239"/>
      <c r="BB739" s="239"/>
      <c r="BC739" s="239"/>
      <c r="BD739" s="157"/>
      <c r="BE739" s="157"/>
      <c r="BF739" s="157"/>
      <c r="BG739" s="157"/>
      <c r="BH739" s="157"/>
      <c r="BI739" s="157"/>
      <c r="BJ739" s="157"/>
    </row>
    <row r="740">
      <c r="A740" s="157"/>
      <c r="B740" s="157"/>
      <c r="C740" s="157"/>
      <c r="D740" s="157"/>
      <c r="E740" s="157"/>
      <c r="F740" s="238"/>
      <c r="G740" s="239"/>
      <c r="H740" s="239"/>
      <c r="I740" s="239"/>
      <c r="J740" s="239"/>
      <c r="K740" s="132"/>
      <c r="L740" s="131"/>
      <c r="M740" s="157"/>
      <c r="N740" s="157"/>
      <c r="O740" s="157"/>
      <c r="P740" s="157"/>
      <c r="Q740" s="157"/>
      <c r="R740" s="157"/>
      <c r="S740" s="157"/>
      <c r="T740" s="157"/>
      <c r="U740" s="238"/>
      <c r="V740" s="239"/>
      <c r="W740" s="239"/>
      <c r="X740" s="239"/>
      <c r="Y740" s="239"/>
      <c r="Z740" s="157"/>
      <c r="AA740" s="157"/>
      <c r="AB740" s="157"/>
      <c r="AC740" s="157"/>
      <c r="AD740" s="157"/>
      <c r="AE740" s="157"/>
      <c r="AF740" s="157"/>
      <c r="AG740" s="157"/>
      <c r="AH740" s="157"/>
      <c r="AI740" s="157"/>
      <c r="AJ740" s="238"/>
      <c r="AK740" s="239"/>
      <c r="AL740" s="239"/>
      <c r="AM740" s="239"/>
      <c r="AN740" s="239"/>
      <c r="AO740" s="157"/>
      <c r="AP740" s="157"/>
      <c r="AQ740" s="157"/>
      <c r="AR740" s="157"/>
      <c r="AS740" s="157"/>
      <c r="AT740" s="157"/>
      <c r="AU740" s="157"/>
      <c r="AV740" s="157"/>
      <c r="AW740" s="157"/>
      <c r="AX740" s="157"/>
      <c r="AY740" s="238"/>
      <c r="AZ740" s="239"/>
      <c r="BA740" s="239"/>
      <c r="BB740" s="239"/>
      <c r="BC740" s="239"/>
      <c r="BD740" s="157"/>
      <c r="BE740" s="157"/>
      <c r="BF740" s="157"/>
      <c r="BG740" s="157"/>
      <c r="BH740" s="157"/>
      <c r="BI740" s="157"/>
      <c r="BJ740" s="157"/>
    </row>
    <row r="741">
      <c r="A741" s="157"/>
      <c r="B741" s="157"/>
      <c r="C741" s="157"/>
      <c r="D741" s="157"/>
      <c r="E741" s="157"/>
      <c r="F741" s="238"/>
      <c r="G741" s="239"/>
      <c r="H741" s="239"/>
      <c r="I741" s="239"/>
      <c r="J741" s="239"/>
      <c r="K741" s="132"/>
      <c r="L741" s="131"/>
      <c r="M741" s="157"/>
      <c r="N741" s="157"/>
      <c r="O741" s="157"/>
      <c r="P741" s="157"/>
      <c r="Q741" s="157"/>
      <c r="R741" s="157"/>
      <c r="S741" s="157"/>
      <c r="T741" s="157"/>
      <c r="U741" s="238"/>
      <c r="V741" s="239"/>
      <c r="W741" s="239"/>
      <c r="X741" s="239"/>
      <c r="Y741" s="239"/>
      <c r="Z741" s="157"/>
      <c r="AA741" s="157"/>
      <c r="AB741" s="157"/>
      <c r="AC741" s="157"/>
      <c r="AD741" s="157"/>
      <c r="AE741" s="157"/>
      <c r="AF741" s="157"/>
      <c r="AG741" s="157"/>
      <c r="AH741" s="157"/>
      <c r="AI741" s="157"/>
      <c r="AJ741" s="238"/>
      <c r="AK741" s="239"/>
      <c r="AL741" s="239"/>
      <c r="AM741" s="239"/>
      <c r="AN741" s="239"/>
      <c r="AO741" s="157"/>
      <c r="AP741" s="157"/>
      <c r="AQ741" s="157"/>
      <c r="AR741" s="157"/>
      <c r="AS741" s="157"/>
      <c r="AT741" s="157"/>
      <c r="AU741" s="157"/>
      <c r="AV741" s="157"/>
      <c r="AW741" s="157"/>
      <c r="AX741" s="157"/>
      <c r="AY741" s="238"/>
      <c r="AZ741" s="239"/>
      <c r="BA741" s="239"/>
      <c r="BB741" s="239"/>
      <c r="BC741" s="239"/>
      <c r="BD741" s="157"/>
      <c r="BE741" s="157"/>
      <c r="BF741" s="157"/>
      <c r="BG741" s="157"/>
      <c r="BH741" s="157"/>
      <c r="BI741" s="157"/>
      <c r="BJ741" s="157"/>
    </row>
    <row r="742">
      <c r="A742" s="157"/>
      <c r="B742" s="157"/>
      <c r="C742" s="157"/>
      <c r="D742" s="157"/>
      <c r="E742" s="157"/>
      <c r="F742" s="238"/>
      <c r="G742" s="239"/>
      <c r="H742" s="239"/>
      <c r="I742" s="239"/>
      <c r="J742" s="239"/>
      <c r="K742" s="132"/>
      <c r="L742" s="131"/>
      <c r="M742" s="157"/>
      <c r="N742" s="157"/>
      <c r="O742" s="157"/>
      <c r="P742" s="157"/>
      <c r="Q742" s="157"/>
      <c r="R742" s="157"/>
      <c r="S742" s="157"/>
      <c r="T742" s="157"/>
      <c r="U742" s="238"/>
      <c r="V742" s="239"/>
      <c r="W742" s="239"/>
      <c r="X742" s="239"/>
      <c r="Y742" s="239"/>
      <c r="Z742" s="157"/>
      <c r="AA742" s="157"/>
      <c r="AB742" s="157"/>
      <c r="AC742" s="157"/>
      <c r="AD742" s="157"/>
      <c r="AE742" s="157"/>
      <c r="AF742" s="157"/>
      <c r="AG742" s="157"/>
      <c r="AH742" s="157"/>
      <c r="AI742" s="157"/>
      <c r="AJ742" s="238"/>
      <c r="AK742" s="239"/>
      <c r="AL742" s="239"/>
      <c r="AM742" s="239"/>
      <c r="AN742" s="239"/>
      <c r="AO742" s="157"/>
      <c r="AP742" s="157"/>
      <c r="AQ742" s="157"/>
      <c r="AR742" s="157"/>
      <c r="AS742" s="157"/>
      <c r="AT742" s="157"/>
      <c r="AU742" s="157"/>
      <c r="AV742" s="157"/>
      <c r="AW742" s="157"/>
      <c r="AX742" s="157"/>
      <c r="AY742" s="238"/>
      <c r="AZ742" s="239"/>
      <c r="BA742" s="239"/>
      <c r="BB742" s="239"/>
      <c r="BC742" s="239"/>
      <c r="BD742" s="157"/>
      <c r="BE742" s="157"/>
      <c r="BF742" s="157"/>
      <c r="BG742" s="157"/>
      <c r="BH742" s="157"/>
      <c r="BI742" s="157"/>
      <c r="BJ742" s="157"/>
    </row>
    <row r="743">
      <c r="A743" s="157"/>
      <c r="B743" s="157"/>
      <c r="C743" s="157"/>
      <c r="D743" s="157"/>
      <c r="E743" s="157"/>
      <c r="F743" s="238"/>
      <c r="G743" s="239"/>
      <c r="H743" s="239"/>
      <c r="I743" s="239"/>
      <c r="J743" s="239"/>
      <c r="K743" s="132"/>
      <c r="L743" s="131"/>
      <c r="M743" s="157"/>
      <c r="N743" s="157"/>
      <c r="O743" s="157"/>
      <c r="P743" s="157"/>
      <c r="Q743" s="157"/>
      <c r="R743" s="157"/>
      <c r="S743" s="157"/>
      <c r="T743" s="157"/>
      <c r="U743" s="238"/>
      <c r="V743" s="239"/>
      <c r="W743" s="239"/>
      <c r="X743" s="239"/>
      <c r="Y743" s="239"/>
      <c r="Z743" s="157"/>
      <c r="AA743" s="157"/>
      <c r="AB743" s="157"/>
      <c r="AC743" s="157"/>
      <c r="AD743" s="157"/>
      <c r="AE743" s="157"/>
      <c r="AF743" s="157"/>
      <c r="AG743" s="157"/>
      <c r="AH743" s="157"/>
      <c r="AI743" s="157"/>
      <c r="AJ743" s="238"/>
      <c r="AK743" s="239"/>
      <c r="AL743" s="239"/>
      <c r="AM743" s="239"/>
      <c r="AN743" s="239"/>
      <c r="AO743" s="157"/>
      <c r="AP743" s="157"/>
      <c r="AQ743" s="157"/>
      <c r="AR743" s="157"/>
      <c r="AS743" s="157"/>
      <c r="AT743" s="157"/>
      <c r="AU743" s="157"/>
      <c r="AV743" s="157"/>
      <c r="AW743" s="157"/>
      <c r="AX743" s="157"/>
      <c r="AY743" s="238"/>
      <c r="AZ743" s="239"/>
      <c r="BA743" s="239"/>
      <c r="BB743" s="239"/>
      <c r="BC743" s="239"/>
      <c r="BD743" s="157"/>
      <c r="BE743" s="157"/>
      <c r="BF743" s="157"/>
      <c r="BG743" s="157"/>
      <c r="BH743" s="157"/>
      <c r="BI743" s="157"/>
      <c r="BJ743" s="157"/>
    </row>
    <row r="744">
      <c r="A744" s="157"/>
      <c r="B744" s="157"/>
      <c r="C744" s="157"/>
      <c r="D744" s="157"/>
      <c r="E744" s="157"/>
      <c r="F744" s="238"/>
      <c r="G744" s="239"/>
      <c r="H744" s="239"/>
      <c r="I744" s="239"/>
      <c r="J744" s="239"/>
      <c r="K744" s="132"/>
      <c r="L744" s="131"/>
      <c r="M744" s="157"/>
      <c r="N744" s="157"/>
      <c r="O744" s="157"/>
      <c r="P744" s="157"/>
      <c r="Q744" s="157"/>
      <c r="R744" s="157"/>
      <c r="S744" s="157"/>
      <c r="T744" s="157"/>
      <c r="U744" s="238"/>
      <c r="V744" s="239"/>
      <c r="W744" s="239"/>
      <c r="X744" s="239"/>
      <c r="Y744" s="239"/>
      <c r="Z744" s="157"/>
      <c r="AA744" s="157"/>
      <c r="AB744" s="157"/>
      <c r="AC744" s="157"/>
      <c r="AD744" s="157"/>
      <c r="AE744" s="157"/>
      <c r="AF744" s="157"/>
      <c r="AG744" s="157"/>
      <c r="AH744" s="157"/>
      <c r="AI744" s="157"/>
      <c r="AJ744" s="238"/>
      <c r="AK744" s="239"/>
      <c r="AL744" s="239"/>
      <c r="AM744" s="239"/>
      <c r="AN744" s="239"/>
      <c r="AO744" s="157"/>
      <c r="AP744" s="157"/>
      <c r="AQ744" s="157"/>
      <c r="AR744" s="157"/>
      <c r="AS744" s="157"/>
      <c r="AT744" s="157"/>
      <c r="AU744" s="157"/>
      <c r="AV744" s="157"/>
      <c r="AW744" s="157"/>
      <c r="AX744" s="157"/>
      <c r="AY744" s="238"/>
      <c r="AZ744" s="239"/>
      <c r="BA744" s="239"/>
      <c r="BB744" s="239"/>
      <c r="BC744" s="239"/>
      <c r="BD744" s="157"/>
      <c r="BE744" s="157"/>
      <c r="BF744" s="157"/>
      <c r="BG744" s="157"/>
      <c r="BH744" s="157"/>
      <c r="BI744" s="157"/>
      <c r="BJ744" s="157"/>
    </row>
    <row r="745">
      <c r="A745" s="157"/>
      <c r="B745" s="157"/>
      <c r="C745" s="157"/>
      <c r="D745" s="157"/>
      <c r="E745" s="157"/>
      <c r="F745" s="238"/>
      <c r="G745" s="239"/>
      <c r="H745" s="239"/>
      <c r="I745" s="239"/>
      <c r="J745" s="239"/>
      <c r="K745" s="132"/>
      <c r="L745" s="131"/>
      <c r="M745" s="157"/>
      <c r="N745" s="157"/>
      <c r="O745" s="157"/>
      <c r="P745" s="157"/>
      <c r="Q745" s="157"/>
      <c r="R745" s="157"/>
      <c r="S745" s="157"/>
      <c r="T745" s="157"/>
      <c r="U745" s="238"/>
      <c r="V745" s="239"/>
      <c r="W745" s="239"/>
      <c r="X745" s="239"/>
      <c r="Y745" s="239"/>
      <c r="Z745" s="157"/>
      <c r="AA745" s="157"/>
      <c r="AB745" s="157"/>
      <c r="AC745" s="157"/>
      <c r="AD745" s="157"/>
      <c r="AE745" s="157"/>
      <c r="AF745" s="157"/>
      <c r="AG745" s="157"/>
      <c r="AH745" s="157"/>
      <c r="AI745" s="157"/>
      <c r="AJ745" s="238"/>
      <c r="AK745" s="239"/>
      <c r="AL745" s="239"/>
      <c r="AM745" s="239"/>
      <c r="AN745" s="239"/>
      <c r="AO745" s="157"/>
      <c r="AP745" s="157"/>
      <c r="AQ745" s="157"/>
      <c r="AR745" s="157"/>
      <c r="AS745" s="157"/>
      <c r="AT745" s="157"/>
      <c r="AU745" s="157"/>
      <c r="AV745" s="157"/>
      <c r="AW745" s="157"/>
      <c r="AX745" s="157"/>
      <c r="AY745" s="238"/>
      <c r="AZ745" s="239"/>
      <c r="BA745" s="239"/>
      <c r="BB745" s="239"/>
      <c r="BC745" s="239"/>
      <c r="BD745" s="157"/>
      <c r="BE745" s="157"/>
      <c r="BF745" s="157"/>
      <c r="BG745" s="157"/>
      <c r="BH745" s="157"/>
      <c r="BI745" s="157"/>
      <c r="BJ745" s="157"/>
    </row>
    <row r="746">
      <c r="A746" s="157"/>
      <c r="B746" s="157"/>
      <c r="C746" s="157"/>
      <c r="D746" s="157"/>
      <c r="E746" s="157"/>
      <c r="F746" s="238"/>
      <c r="G746" s="239"/>
      <c r="H746" s="239"/>
      <c r="I746" s="239"/>
      <c r="J746" s="239"/>
      <c r="K746" s="132"/>
      <c r="L746" s="131"/>
      <c r="M746" s="157"/>
      <c r="N746" s="157"/>
      <c r="O746" s="157"/>
      <c r="P746" s="157"/>
      <c r="Q746" s="157"/>
      <c r="R746" s="157"/>
      <c r="S746" s="157"/>
      <c r="T746" s="157"/>
      <c r="U746" s="238"/>
      <c r="V746" s="239"/>
      <c r="W746" s="239"/>
      <c r="X746" s="239"/>
      <c r="Y746" s="239"/>
      <c r="Z746" s="157"/>
      <c r="AA746" s="157"/>
      <c r="AB746" s="157"/>
      <c r="AC746" s="157"/>
      <c r="AD746" s="157"/>
      <c r="AE746" s="157"/>
      <c r="AF746" s="157"/>
      <c r="AG746" s="157"/>
      <c r="AH746" s="157"/>
      <c r="AI746" s="157"/>
      <c r="AJ746" s="238"/>
      <c r="AK746" s="239"/>
      <c r="AL746" s="239"/>
      <c r="AM746" s="239"/>
      <c r="AN746" s="239"/>
      <c r="AO746" s="157"/>
      <c r="AP746" s="157"/>
      <c r="AQ746" s="157"/>
      <c r="AR746" s="157"/>
      <c r="AS746" s="157"/>
      <c r="AT746" s="157"/>
      <c r="AU746" s="157"/>
      <c r="AV746" s="157"/>
      <c r="AW746" s="157"/>
      <c r="AX746" s="157"/>
      <c r="AY746" s="238"/>
      <c r="AZ746" s="239"/>
      <c r="BA746" s="239"/>
      <c r="BB746" s="239"/>
      <c r="BC746" s="239"/>
      <c r="BD746" s="157"/>
      <c r="BE746" s="157"/>
      <c r="BF746" s="157"/>
      <c r="BG746" s="157"/>
      <c r="BH746" s="157"/>
      <c r="BI746" s="157"/>
      <c r="BJ746" s="157"/>
    </row>
    <row r="747">
      <c r="A747" s="157"/>
      <c r="B747" s="157"/>
      <c r="C747" s="157"/>
      <c r="D747" s="157"/>
      <c r="E747" s="157"/>
      <c r="F747" s="238"/>
      <c r="G747" s="239"/>
      <c r="H747" s="239"/>
      <c r="I747" s="239"/>
      <c r="J747" s="239"/>
      <c r="K747" s="132"/>
      <c r="L747" s="131"/>
      <c r="M747" s="157"/>
      <c r="N747" s="157"/>
      <c r="O747" s="157"/>
      <c r="P747" s="157"/>
      <c r="Q747" s="157"/>
      <c r="R747" s="157"/>
      <c r="S747" s="157"/>
      <c r="T747" s="157"/>
      <c r="U747" s="238"/>
      <c r="V747" s="239"/>
      <c r="W747" s="239"/>
      <c r="X747" s="239"/>
      <c r="Y747" s="239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238"/>
      <c r="AK747" s="239"/>
      <c r="AL747" s="239"/>
      <c r="AM747" s="239"/>
      <c r="AN747" s="239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238"/>
      <c r="AZ747" s="239"/>
      <c r="BA747" s="239"/>
      <c r="BB747" s="239"/>
      <c r="BC747" s="239"/>
      <c r="BD747" s="157"/>
      <c r="BE747" s="157"/>
      <c r="BF747" s="157"/>
      <c r="BG747" s="157"/>
      <c r="BH747" s="157"/>
      <c r="BI747" s="157"/>
      <c r="BJ747" s="157"/>
    </row>
    <row r="748">
      <c r="A748" s="157"/>
      <c r="B748" s="157"/>
      <c r="C748" s="157"/>
      <c r="D748" s="157"/>
      <c r="E748" s="157"/>
      <c r="F748" s="238"/>
      <c r="G748" s="239"/>
      <c r="H748" s="239"/>
      <c r="I748" s="239"/>
      <c r="J748" s="239"/>
      <c r="K748" s="132"/>
      <c r="L748" s="131"/>
      <c r="M748" s="157"/>
      <c r="N748" s="157"/>
      <c r="O748" s="157"/>
      <c r="P748" s="157"/>
      <c r="Q748" s="157"/>
      <c r="R748" s="157"/>
      <c r="S748" s="157"/>
      <c r="T748" s="157"/>
      <c r="U748" s="238"/>
      <c r="V748" s="239"/>
      <c r="W748" s="239"/>
      <c r="X748" s="239"/>
      <c r="Y748" s="239"/>
      <c r="Z748" s="157"/>
      <c r="AA748" s="157"/>
      <c r="AB748" s="157"/>
      <c r="AC748" s="157"/>
      <c r="AD748" s="157"/>
      <c r="AE748" s="157"/>
      <c r="AF748" s="157"/>
      <c r="AG748" s="157"/>
      <c r="AH748" s="157"/>
      <c r="AI748" s="157"/>
      <c r="AJ748" s="238"/>
      <c r="AK748" s="239"/>
      <c r="AL748" s="239"/>
      <c r="AM748" s="239"/>
      <c r="AN748" s="239"/>
      <c r="AO748" s="157"/>
      <c r="AP748" s="157"/>
      <c r="AQ748" s="157"/>
      <c r="AR748" s="157"/>
      <c r="AS748" s="157"/>
      <c r="AT748" s="157"/>
      <c r="AU748" s="157"/>
      <c r="AV748" s="157"/>
      <c r="AW748" s="157"/>
      <c r="AX748" s="157"/>
      <c r="AY748" s="238"/>
      <c r="AZ748" s="239"/>
      <c r="BA748" s="239"/>
      <c r="BB748" s="239"/>
      <c r="BC748" s="239"/>
      <c r="BD748" s="157"/>
      <c r="BE748" s="157"/>
      <c r="BF748" s="157"/>
      <c r="BG748" s="157"/>
      <c r="BH748" s="157"/>
      <c r="BI748" s="157"/>
      <c r="BJ748" s="157"/>
    </row>
    <row r="749">
      <c r="A749" s="157"/>
      <c r="B749" s="157"/>
      <c r="C749" s="157"/>
      <c r="D749" s="157"/>
      <c r="E749" s="157"/>
      <c r="F749" s="238"/>
      <c r="G749" s="239"/>
      <c r="H749" s="239"/>
      <c r="I749" s="239"/>
      <c r="J749" s="239"/>
      <c r="K749" s="132"/>
      <c r="L749" s="131"/>
      <c r="M749" s="157"/>
      <c r="N749" s="157"/>
      <c r="O749" s="157"/>
      <c r="P749" s="157"/>
      <c r="Q749" s="157"/>
      <c r="R749" s="157"/>
      <c r="S749" s="157"/>
      <c r="T749" s="157"/>
      <c r="U749" s="238"/>
      <c r="V749" s="239"/>
      <c r="W749" s="239"/>
      <c r="X749" s="239"/>
      <c r="Y749" s="239"/>
      <c r="Z749" s="157"/>
      <c r="AA749" s="157"/>
      <c r="AB749" s="157"/>
      <c r="AC749" s="157"/>
      <c r="AD749" s="157"/>
      <c r="AE749" s="157"/>
      <c r="AF749" s="157"/>
      <c r="AG749" s="157"/>
      <c r="AH749" s="157"/>
      <c r="AI749" s="157"/>
      <c r="AJ749" s="238"/>
      <c r="AK749" s="239"/>
      <c r="AL749" s="239"/>
      <c r="AM749" s="239"/>
      <c r="AN749" s="239"/>
      <c r="AO749" s="157"/>
      <c r="AP749" s="157"/>
      <c r="AQ749" s="157"/>
      <c r="AR749" s="157"/>
      <c r="AS749" s="157"/>
      <c r="AT749" s="157"/>
      <c r="AU749" s="157"/>
      <c r="AV749" s="157"/>
      <c r="AW749" s="157"/>
      <c r="AX749" s="157"/>
      <c r="AY749" s="238"/>
      <c r="AZ749" s="239"/>
      <c r="BA749" s="239"/>
      <c r="BB749" s="239"/>
      <c r="BC749" s="239"/>
      <c r="BD749" s="157"/>
      <c r="BE749" s="157"/>
      <c r="BF749" s="157"/>
      <c r="BG749" s="157"/>
      <c r="BH749" s="157"/>
      <c r="BI749" s="157"/>
      <c r="BJ749" s="157"/>
    </row>
    <row r="750">
      <c r="A750" s="157"/>
      <c r="B750" s="157"/>
      <c r="C750" s="157"/>
      <c r="D750" s="157"/>
      <c r="E750" s="157"/>
      <c r="F750" s="238"/>
      <c r="G750" s="239"/>
      <c r="H750" s="239"/>
      <c r="I750" s="239"/>
      <c r="J750" s="239"/>
      <c r="K750" s="132"/>
      <c r="L750" s="131"/>
      <c r="M750" s="157"/>
      <c r="N750" s="157"/>
      <c r="O750" s="157"/>
      <c r="P750" s="157"/>
      <c r="Q750" s="157"/>
      <c r="R750" s="157"/>
      <c r="S750" s="157"/>
      <c r="T750" s="157"/>
      <c r="U750" s="238"/>
      <c r="V750" s="239"/>
      <c r="W750" s="239"/>
      <c r="X750" s="239"/>
      <c r="Y750" s="239"/>
      <c r="Z750" s="157"/>
      <c r="AA750" s="157"/>
      <c r="AB750" s="157"/>
      <c r="AC750" s="157"/>
      <c r="AD750" s="157"/>
      <c r="AE750" s="157"/>
      <c r="AF750" s="157"/>
      <c r="AG750" s="157"/>
      <c r="AH750" s="157"/>
      <c r="AI750" s="157"/>
      <c r="AJ750" s="238"/>
      <c r="AK750" s="239"/>
      <c r="AL750" s="239"/>
      <c r="AM750" s="239"/>
      <c r="AN750" s="239"/>
      <c r="AO750" s="157"/>
      <c r="AP750" s="157"/>
      <c r="AQ750" s="157"/>
      <c r="AR750" s="157"/>
      <c r="AS750" s="157"/>
      <c r="AT750" s="157"/>
      <c r="AU750" s="157"/>
      <c r="AV750" s="157"/>
      <c r="AW750" s="157"/>
      <c r="AX750" s="157"/>
      <c r="AY750" s="238"/>
      <c r="AZ750" s="239"/>
      <c r="BA750" s="239"/>
      <c r="BB750" s="239"/>
      <c r="BC750" s="239"/>
      <c r="BD750" s="157"/>
      <c r="BE750" s="157"/>
      <c r="BF750" s="157"/>
      <c r="BG750" s="157"/>
      <c r="BH750" s="157"/>
      <c r="BI750" s="157"/>
      <c r="BJ750" s="157"/>
    </row>
    <row r="751">
      <c r="A751" s="157"/>
      <c r="B751" s="157"/>
      <c r="C751" s="157"/>
      <c r="D751" s="157"/>
      <c r="E751" s="157"/>
      <c r="F751" s="238"/>
      <c r="G751" s="239"/>
      <c r="H751" s="239"/>
      <c r="I751" s="239"/>
      <c r="J751" s="239"/>
      <c r="K751" s="132"/>
      <c r="L751" s="131"/>
      <c r="M751" s="157"/>
      <c r="N751" s="157"/>
      <c r="O751" s="157"/>
      <c r="P751" s="157"/>
      <c r="Q751" s="157"/>
      <c r="R751" s="157"/>
      <c r="S751" s="157"/>
      <c r="T751" s="157"/>
      <c r="U751" s="238"/>
      <c r="V751" s="239"/>
      <c r="W751" s="239"/>
      <c r="X751" s="239"/>
      <c r="Y751" s="239"/>
      <c r="Z751" s="157"/>
      <c r="AA751" s="157"/>
      <c r="AB751" s="157"/>
      <c r="AC751" s="157"/>
      <c r="AD751" s="157"/>
      <c r="AE751" s="157"/>
      <c r="AF751" s="157"/>
      <c r="AG751" s="157"/>
      <c r="AH751" s="157"/>
      <c r="AI751" s="157"/>
      <c r="AJ751" s="238"/>
      <c r="AK751" s="239"/>
      <c r="AL751" s="239"/>
      <c r="AM751" s="239"/>
      <c r="AN751" s="239"/>
      <c r="AO751" s="157"/>
      <c r="AP751" s="157"/>
      <c r="AQ751" s="157"/>
      <c r="AR751" s="157"/>
      <c r="AS751" s="157"/>
      <c r="AT751" s="157"/>
      <c r="AU751" s="157"/>
      <c r="AV751" s="157"/>
      <c r="AW751" s="157"/>
      <c r="AX751" s="157"/>
      <c r="AY751" s="238"/>
      <c r="AZ751" s="239"/>
      <c r="BA751" s="239"/>
      <c r="BB751" s="239"/>
      <c r="BC751" s="239"/>
      <c r="BD751" s="157"/>
      <c r="BE751" s="157"/>
      <c r="BF751" s="157"/>
      <c r="BG751" s="157"/>
      <c r="BH751" s="157"/>
      <c r="BI751" s="157"/>
      <c r="BJ751" s="157"/>
    </row>
    <row r="752">
      <c r="A752" s="157"/>
      <c r="B752" s="157"/>
      <c r="C752" s="157"/>
      <c r="D752" s="157"/>
      <c r="E752" s="157"/>
      <c r="F752" s="238"/>
      <c r="G752" s="239"/>
      <c r="H752" s="239"/>
      <c r="I752" s="239"/>
      <c r="J752" s="239"/>
      <c r="K752" s="132"/>
      <c r="L752" s="131"/>
      <c r="M752" s="157"/>
      <c r="N752" s="157"/>
      <c r="O752" s="157"/>
      <c r="P752" s="157"/>
      <c r="Q752" s="157"/>
      <c r="R752" s="157"/>
      <c r="S752" s="157"/>
      <c r="T752" s="157"/>
      <c r="U752" s="238"/>
      <c r="V752" s="239"/>
      <c r="W752" s="239"/>
      <c r="X752" s="239"/>
      <c r="Y752" s="239"/>
      <c r="Z752" s="157"/>
      <c r="AA752" s="157"/>
      <c r="AB752" s="157"/>
      <c r="AC752" s="157"/>
      <c r="AD752" s="157"/>
      <c r="AE752" s="157"/>
      <c r="AF752" s="157"/>
      <c r="AG752" s="157"/>
      <c r="AH752" s="157"/>
      <c r="AI752" s="157"/>
      <c r="AJ752" s="238"/>
      <c r="AK752" s="239"/>
      <c r="AL752" s="239"/>
      <c r="AM752" s="239"/>
      <c r="AN752" s="239"/>
      <c r="AO752" s="157"/>
      <c r="AP752" s="157"/>
      <c r="AQ752" s="157"/>
      <c r="AR752" s="157"/>
      <c r="AS752" s="157"/>
      <c r="AT752" s="157"/>
      <c r="AU752" s="157"/>
      <c r="AV752" s="157"/>
      <c r="AW752" s="157"/>
      <c r="AX752" s="157"/>
      <c r="AY752" s="238"/>
      <c r="AZ752" s="239"/>
      <c r="BA752" s="239"/>
      <c r="BB752" s="239"/>
      <c r="BC752" s="239"/>
      <c r="BD752" s="157"/>
      <c r="BE752" s="157"/>
      <c r="BF752" s="157"/>
      <c r="BG752" s="157"/>
      <c r="BH752" s="157"/>
      <c r="BI752" s="157"/>
      <c r="BJ752" s="157"/>
    </row>
    <row r="753">
      <c r="A753" s="157"/>
      <c r="B753" s="157"/>
      <c r="C753" s="157"/>
      <c r="D753" s="157"/>
      <c r="E753" s="157"/>
      <c r="F753" s="238"/>
      <c r="G753" s="239"/>
      <c r="H753" s="239"/>
      <c r="I753" s="239"/>
      <c r="J753" s="239"/>
      <c r="K753" s="132"/>
      <c r="L753" s="131"/>
      <c r="M753" s="157"/>
      <c r="N753" s="157"/>
      <c r="O753" s="157"/>
      <c r="P753" s="157"/>
      <c r="Q753" s="157"/>
      <c r="R753" s="157"/>
      <c r="S753" s="157"/>
      <c r="T753" s="157"/>
      <c r="U753" s="238"/>
      <c r="V753" s="239"/>
      <c r="W753" s="239"/>
      <c r="X753" s="239"/>
      <c r="Y753" s="239"/>
      <c r="Z753" s="157"/>
      <c r="AA753" s="157"/>
      <c r="AB753" s="157"/>
      <c r="AC753" s="157"/>
      <c r="AD753" s="157"/>
      <c r="AE753" s="157"/>
      <c r="AF753" s="157"/>
      <c r="AG753" s="157"/>
      <c r="AH753" s="157"/>
      <c r="AI753" s="157"/>
      <c r="AJ753" s="238"/>
      <c r="AK753" s="239"/>
      <c r="AL753" s="239"/>
      <c r="AM753" s="239"/>
      <c r="AN753" s="239"/>
      <c r="AO753" s="157"/>
      <c r="AP753" s="157"/>
      <c r="AQ753" s="157"/>
      <c r="AR753" s="157"/>
      <c r="AS753" s="157"/>
      <c r="AT753" s="157"/>
      <c r="AU753" s="157"/>
      <c r="AV753" s="157"/>
      <c r="AW753" s="157"/>
      <c r="AX753" s="157"/>
      <c r="AY753" s="238"/>
      <c r="AZ753" s="239"/>
      <c r="BA753" s="239"/>
      <c r="BB753" s="239"/>
      <c r="BC753" s="239"/>
      <c r="BD753" s="157"/>
      <c r="BE753" s="157"/>
      <c r="BF753" s="157"/>
      <c r="BG753" s="157"/>
      <c r="BH753" s="157"/>
      <c r="BI753" s="157"/>
      <c r="BJ753" s="157"/>
    </row>
    <row r="754">
      <c r="A754" s="157"/>
      <c r="B754" s="157"/>
      <c r="C754" s="157"/>
      <c r="D754" s="157"/>
      <c r="E754" s="157"/>
      <c r="F754" s="238"/>
      <c r="G754" s="239"/>
      <c r="H754" s="239"/>
      <c r="I754" s="239"/>
      <c r="J754" s="239"/>
      <c r="K754" s="132"/>
      <c r="L754" s="131"/>
      <c r="M754" s="157"/>
      <c r="N754" s="157"/>
      <c r="O754" s="157"/>
      <c r="P754" s="157"/>
      <c r="Q754" s="157"/>
      <c r="R754" s="157"/>
      <c r="S754" s="157"/>
      <c r="T754" s="157"/>
      <c r="U754" s="238"/>
      <c r="V754" s="239"/>
      <c r="W754" s="239"/>
      <c r="X754" s="239"/>
      <c r="Y754" s="239"/>
      <c r="Z754" s="157"/>
      <c r="AA754" s="157"/>
      <c r="AB754" s="157"/>
      <c r="AC754" s="157"/>
      <c r="AD754" s="157"/>
      <c r="AE754" s="157"/>
      <c r="AF754" s="157"/>
      <c r="AG754" s="157"/>
      <c r="AH754" s="157"/>
      <c r="AI754" s="157"/>
      <c r="AJ754" s="238"/>
      <c r="AK754" s="239"/>
      <c r="AL754" s="239"/>
      <c r="AM754" s="239"/>
      <c r="AN754" s="239"/>
      <c r="AO754" s="157"/>
      <c r="AP754" s="157"/>
      <c r="AQ754" s="157"/>
      <c r="AR754" s="157"/>
      <c r="AS754" s="157"/>
      <c r="AT754" s="157"/>
      <c r="AU754" s="157"/>
      <c r="AV754" s="157"/>
      <c r="AW754" s="157"/>
      <c r="AX754" s="157"/>
      <c r="AY754" s="238"/>
      <c r="AZ754" s="239"/>
      <c r="BA754" s="239"/>
      <c r="BB754" s="239"/>
      <c r="BC754" s="239"/>
      <c r="BD754" s="157"/>
      <c r="BE754" s="157"/>
      <c r="BF754" s="157"/>
      <c r="BG754" s="157"/>
      <c r="BH754" s="157"/>
      <c r="BI754" s="157"/>
      <c r="BJ754" s="157"/>
    </row>
    <row r="755">
      <c r="A755" s="157"/>
      <c r="B755" s="157"/>
      <c r="C755" s="157"/>
      <c r="D755" s="157"/>
      <c r="E755" s="157"/>
      <c r="F755" s="238"/>
      <c r="G755" s="239"/>
      <c r="H755" s="239"/>
      <c r="I755" s="239"/>
      <c r="J755" s="239"/>
      <c r="K755" s="132"/>
      <c r="L755" s="131"/>
      <c r="M755" s="157"/>
      <c r="N755" s="157"/>
      <c r="O755" s="157"/>
      <c r="P755" s="157"/>
      <c r="Q755" s="157"/>
      <c r="R755" s="157"/>
      <c r="S755" s="157"/>
      <c r="T755" s="157"/>
      <c r="U755" s="238"/>
      <c r="V755" s="239"/>
      <c r="W755" s="239"/>
      <c r="X755" s="239"/>
      <c r="Y755" s="239"/>
      <c r="Z755" s="157"/>
      <c r="AA755" s="157"/>
      <c r="AB755" s="157"/>
      <c r="AC755" s="157"/>
      <c r="AD755" s="157"/>
      <c r="AE755" s="157"/>
      <c r="AF755" s="157"/>
      <c r="AG755" s="157"/>
      <c r="AH755" s="157"/>
      <c r="AI755" s="157"/>
      <c r="AJ755" s="238"/>
      <c r="AK755" s="239"/>
      <c r="AL755" s="239"/>
      <c r="AM755" s="239"/>
      <c r="AN755" s="239"/>
      <c r="AO755" s="157"/>
      <c r="AP755" s="157"/>
      <c r="AQ755" s="157"/>
      <c r="AR755" s="157"/>
      <c r="AS755" s="157"/>
      <c r="AT755" s="157"/>
      <c r="AU755" s="157"/>
      <c r="AV755" s="157"/>
      <c r="AW755" s="157"/>
      <c r="AX755" s="157"/>
      <c r="AY755" s="238"/>
      <c r="AZ755" s="239"/>
      <c r="BA755" s="239"/>
      <c r="BB755" s="239"/>
      <c r="BC755" s="239"/>
      <c r="BD755" s="157"/>
      <c r="BE755" s="157"/>
      <c r="BF755" s="157"/>
      <c r="BG755" s="157"/>
      <c r="BH755" s="157"/>
      <c r="BI755" s="157"/>
      <c r="BJ755" s="157"/>
    </row>
    <row r="756">
      <c r="A756" s="157"/>
      <c r="B756" s="157"/>
      <c r="C756" s="157"/>
      <c r="D756" s="157"/>
      <c r="E756" s="157"/>
      <c r="F756" s="238"/>
      <c r="G756" s="239"/>
      <c r="H756" s="239"/>
      <c r="I756" s="239"/>
      <c r="J756" s="239"/>
      <c r="K756" s="132"/>
      <c r="L756" s="131"/>
      <c r="M756" s="157"/>
      <c r="N756" s="157"/>
      <c r="O756" s="157"/>
      <c r="P756" s="157"/>
      <c r="Q756" s="157"/>
      <c r="R756" s="157"/>
      <c r="S756" s="157"/>
      <c r="T756" s="157"/>
      <c r="U756" s="238"/>
      <c r="V756" s="239"/>
      <c r="W756" s="239"/>
      <c r="X756" s="239"/>
      <c r="Y756" s="239"/>
      <c r="Z756" s="157"/>
      <c r="AA756" s="157"/>
      <c r="AB756" s="157"/>
      <c r="AC756" s="157"/>
      <c r="AD756" s="157"/>
      <c r="AE756" s="157"/>
      <c r="AF756" s="157"/>
      <c r="AG756" s="157"/>
      <c r="AH756" s="157"/>
      <c r="AI756" s="157"/>
      <c r="AJ756" s="238"/>
      <c r="AK756" s="239"/>
      <c r="AL756" s="239"/>
      <c r="AM756" s="239"/>
      <c r="AN756" s="239"/>
      <c r="AO756" s="157"/>
      <c r="AP756" s="157"/>
      <c r="AQ756" s="157"/>
      <c r="AR756" s="157"/>
      <c r="AS756" s="157"/>
      <c r="AT756" s="157"/>
      <c r="AU756" s="157"/>
      <c r="AV756" s="157"/>
      <c r="AW756" s="157"/>
      <c r="AX756" s="157"/>
      <c r="AY756" s="238"/>
      <c r="AZ756" s="239"/>
      <c r="BA756" s="239"/>
      <c r="BB756" s="239"/>
      <c r="BC756" s="239"/>
      <c r="BD756" s="157"/>
      <c r="BE756" s="157"/>
      <c r="BF756" s="157"/>
      <c r="BG756" s="157"/>
      <c r="BH756" s="157"/>
      <c r="BI756" s="157"/>
      <c r="BJ756" s="157"/>
    </row>
    <row r="757">
      <c r="A757" s="157"/>
      <c r="B757" s="157"/>
      <c r="C757" s="157"/>
      <c r="D757" s="157"/>
      <c r="E757" s="157"/>
      <c r="F757" s="238"/>
      <c r="G757" s="239"/>
      <c r="H757" s="239"/>
      <c r="I757" s="239"/>
      <c r="J757" s="239"/>
      <c r="K757" s="132"/>
      <c r="L757" s="131"/>
      <c r="M757" s="157"/>
      <c r="N757" s="157"/>
      <c r="O757" s="157"/>
      <c r="P757" s="157"/>
      <c r="Q757" s="157"/>
      <c r="R757" s="157"/>
      <c r="S757" s="157"/>
      <c r="T757" s="157"/>
      <c r="U757" s="238"/>
      <c r="V757" s="239"/>
      <c r="W757" s="239"/>
      <c r="X757" s="239"/>
      <c r="Y757" s="239"/>
      <c r="Z757" s="157"/>
      <c r="AA757" s="157"/>
      <c r="AB757" s="157"/>
      <c r="AC757" s="157"/>
      <c r="AD757" s="157"/>
      <c r="AE757" s="157"/>
      <c r="AF757" s="157"/>
      <c r="AG757" s="157"/>
      <c r="AH757" s="157"/>
      <c r="AI757" s="157"/>
      <c r="AJ757" s="238"/>
      <c r="AK757" s="239"/>
      <c r="AL757" s="239"/>
      <c r="AM757" s="239"/>
      <c r="AN757" s="239"/>
      <c r="AO757" s="157"/>
      <c r="AP757" s="157"/>
      <c r="AQ757" s="157"/>
      <c r="AR757" s="157"/>
      <c r="AS757" s="157"/>
      <c r="AT757" s="157"/>
      <c r="AU757" s="157"/>
      <c r="AV757" s="157"/>
      <c r="AW757" s="157"/>
      <c r="AX757" s="157"/>
      <c r="AY757" s="238"/>
      <c r="AZ757" s="239"/>
      <c r="BA757" s="239"/>
      <c r="BB757" s="239"/>
      <c r="BC757" s="239"/>
      <c r="BD757" s="157"/>
      <c r="BE757" s="157"/>
      <c r="BF757" s="157"/>
      <c r="BG757" s="157"/>
      <c r="BH757" s="157"/>
      <c r="BI757" s="157"/>
      <c r="BJ757" s="157"/>
    </row>
    <row r="758">
      <c r="A758" s="157"/>
      <c r="B758" s="157"/>
      <c r="C758" s="157"/>
      <c r="D758" s="157"/>
      <c r="E758" s="157"/>
      <c r="F758" s="238"/>
      <c r="G758" s="239"/>
      <c r="H758" s="239"/>
      <c r="I758" s="239"/>
      <c r="J758" s="239"/>
      <c r="K758" s="132"/>
      <c r="L758" s="131"/>
      <c r="M758" s="157"/>
      <c r="N758" s="157"/>
      <c r="O758" s="157"/>
      <c r="P758" s="157"/>
      <c r="Q758" s="157"/>
      <c r="R758" s="157"/>
      <c r="S758" s="157"/>
      <c r="T758" s="157"/>
      <c r="U758" s="238"/>
      <c r="V758" s="239"/>
      <c r="W758" s="239"/>
      <c r="X758" s="239"/>
      <c r="Y758" s="239"/>
      <c r="Z758" s="157"/>
      <c r="AA758" s="157"/>
      <c r="AB758" s="157"/>
      <c r="AC758" s="157"/>
      <c r="AD758" s="157"/>
      <c r="AE758" s="157"/>
      <c r="AF758" s="157"/>
      <c r="AG758" s="157"/>
      <c r="AH758" s="157"/>
      <c r="AI758" s="157"/>
      <c r="AJ758" s="238"/>
      <c r="AK758" s="239"/>
      <c r="AL758" s="239"/>
      <c r="AM758" s="239"/>
      <c r="AN758" s="239"/>
      <c r="AO758" s="157"/>
      <c r="AP758" s="157"/>
      <c r="AQ758" s="157"/>
      <c r="AR758" s="157"/>
      <c r="AS758" s="157"/>
      <c r="AT758" s="157"/>
      <c r="AU758" s="157"/>
      <c r="AV758" s="157"/>
      <c r="AW758" s="157"/>
      <c r="AX758" s="157"/>
      <c r="AY758" s="238"/>
      <c r="AZ758" s="239"/>
      <c r="BA758" s="239"/>
      <c r="BB758" s="239"/>
      <c r="BC758" s="239"/>
      <c r="BD758" s="157"/>
      <c r="BE758" s="157"/>
      <c r="BF758" s="157"/>
      <c r="BG758" s="157"/>
      <c r="BH758" s="157"/>
      <c r="BI758" s="157"/>
      <c r="BJ758" s="157"/>
    </row>
    <row r="759">
      <c r="A759" s="157"/>
      <c r="B759" s="157"/>
      <c r="C759" s="157"/>
      <c r="D759" s="157"/>
      <c r="E759" s="157"/>
      <c r="F759" s="238"/>
      <c r="G759" s="239"/>
      <c r="H759" s="239"/>
      <c r="I759" s="239"/>
      <c r="J759" s="239"/>
      <c r="K759" s="132"/>
      <c r="L759" s="131"/>
      <c r="M759" s="157"/>
      <c r="N759" s="157"/>
      <c r="O759" s="157"/>
      <c r="P759" s="157"/>
      <c r="Q759" s="157"/>
      <c r="R759" s="157"/>
      <c r="S759" s="157"/>
      <c r="T759" s="157"/>
      <c r="U759" s="238"/>
      <c r="V759" s="239"/>
      <c r="W759" s="239"/>
      <c r="X759" s="239"/>
      <c r="Y759" s="239"/>
      <c r="Z759" s="157"/>
      <c r="AA759" s="157"/>
      <c r="AB759" s="157"/>
      <c r="AC759" s="157"/>
      <c r="AD759" s="157"/>
      <c r="AE759" s="157"/>
      <c r="AF759" s="157"/>
      <c r="AG759" s="157"/>
      <c r="AH759" s="157"/>
      <c r="AI759" s="157"/>
      <c r="AJ759" s="238"/>
      <c r="AK759" s="239"/>
      <c r="AL759" s="239"/>
      <c r="AM759" s="239"/>
      <c r="AN759" s="239"/>
      <c r="AO759" s="157"/>
      <c r="AP759" s="157"/>
      <c r="AQ759" s="157"/>
      <c r="AR759" s="157"/>
      <c r="AS759" s="157"/>
      <c r="AT759" s="157"/>
      <c r="AU759" s="157"/>
      <c r="AV759" s="157"/>
      <c r="AW759" s="157"/>
      <c r="AX759" s="157"/>
      <c r="AY759" s="238"/>
      <c r="AZ759" s="239"/>
      <c r="BA759" s="239"/>
      <c r="BB759" s="239"/>
      <c r="BC759" s="239"/>
      <c r="BD759" s="157"/>
      <c r="BE759" s="157"/>
      <c r="BF759" s="157"/>
      <c r="BG759" s="157"/>
      <c r="BH759" s="157"/>
      <c r="BI759" s="157"/>
      <c r="BJ759" s="157"/>
    </row>
    <row r="760">
      <c r="A760" s="157"/>
      <c r="B760" s="157"/>
      <c r="C760" s="157"/>
      <c r="D760" s="157"/>
      <c r="E760" s="157"/>
      <c r="F760" s="238"/>
      <c r="G760" s="239"/>
      <c r="H760" s="239"/>
      <c r="I760" s="239"/>
      <c r="J760" s="239"/>
      <c r="K760" s="132"/>
      <c r="L760" s="131"/>
      <c r="M760" s="157"/>
      <c r="N760" s="157"/>
      <c r="O760" s="157"/>
      <c r="P760" s="157"/>
      <c r="Q760" s="157"/>
      <c r="R760" s="157"/>
      <c r="S760" s="157"/>
      <c r="T760" s="157"/>
      <c r="U760" s="238"/>
      <c r="V760" s="239"/>
      <c r="W760" s="239"/>
      <c r="X760" s="239"/>
      <c r="Y760" s="239"/>
      <c r="Z760" s="157"/>
      <c r="AA760" s="157"/>
      <c r="AB760" s="157"/>
      <c r="AC760" s="157"/>
      <c r="AD760" s="157"/>
      <c r="AE760" s="157"/>
      <c r="AF760" s="157"/>
      <c r="AG760" s="157"/>
      <c r="AH760" s="157"/>
      <c r="AI760" s="157"/>
      <c r="AJ760" s="238"/>
      <c r="AK760" s="239"/>
      <c r="AL760" s="239"/>
      <c r="AM760" s="239"/>
      <c r="AN760" s="239"/>
      <c r="AO760" s="157"/>
      <c r="AP760" s="157"/>
      <c r="AQ760" s="157"/>
      <c r="AR760" s="157"/>
      <c r="AS760" s="157"/>
      <c r="AT760" s="157"/>
      <c r="AU760" s="157"/>
      <c r="AV760" s="157"/>
      <c r="AW760" s="157"/>
      <c r="AX760" s="157"/>
      <c r="AY760" s="238"/>
      <c r="AZ760" s="239"/>
      <c r="BA760" s="239"/>
      <c r="BB760" s="239"/>
      <c r="BC760" s="239"/>
      <c r="BD760" s="157"/>
      <c r="BE760" s="157"/>
      <c r="BF760" s="157"/>
      <c r="BG760" s="157"/>
      <c r="BH760" s="157"/>
      <c r="BI760" s="157"/>
      <c r="BJ760" s="157"/>
    </row>
    <row r="761">
      <c r="A761" s="157"/>
      <c r="B761" s="157"/>
      <c r="C761" s="157"/>
      <c r="D761" s="157"/>
      <c r="E761" s="157"/>
      <c r="F761" s="238"/>
      <c r="G761" s="239"/>
      <c r="H761" s="239"/>
      <c r="I761" s="239"/>
      <c r="J761" s="239"/>
      <c r="K761" s="132"/>
      <c r="L761" s="131"/>
      <c r="M761" s="157"/>
      <c r="N761" s="157"/>
      <c r="O761" s="157"/>
      <c r="P761" s="157"/>
      <c r="Q761" s="157"/>
      <c r="R761" s="157"/>
      <c r="S761" s="157"/>
      <c r="T761" s="157"/>
      <c r="U761" s="238"/>
      <c r="V761" s="239"/>
      <c r="W761" s="239"/>
      <c r="X761" s="239"/>
      <c r="Y761" s="239"/>
      <c r="Z761" s="157"/>
      <c r="AA761" s="157"/>
      <c r="AB761" s="157"/>
      <c r="AC761" s="157"/>
      <c r="AD761" s="157"/>
      <c r="AE761" s="157"/>
      <c r="AF761" s="157"/>
      <c r="AG761" s="157"/>
      <c r="AH761" s="157"/>
      <c r="AI761" s="157"/>
      <c r="AJ761" s="238"/>
      <c r="AK761" s="239"/>
      <c r="AL761" s="239"/>
      <c r="AM761" s="239"/>
      <c r="AN761" s="239"/>
      <c r="AO761" s="157"/>
      <c r="AP761" s="157"/>
      <c r="AQ761" s="157"/>
      <c r="AR761" s="157"/>
      <c r="AS761" s="157"/>
      <c r="AT761" s="157"/>
      <c r="AU761" s="157"/>
      <c r="AV761" s="157"/>
      <c r="AW761" s="157"/>
      <c r="AX761" s="157"/>
      <c r="AY761" s="238"/>
      <c r="AZ761" s="239"/>
      <c r="BA761" s="239"/>
      <c r="BB761" s="239"/>
      <c r="BC761" s="239"/>
      <c r="BD761" s="157"/>
      <c r="BE761" s="157"/>
      <c r="BF761" s="157"/>
      <c r="BG761" s="157"/>
      <c r="BH761" s="157"/>
      <c r="BI761" s="157"/>
      <c r="BJ761" s="157"/>
    </row>
    <row r="762">
      <c r="A762" s="157"/>
      <c r="B762" s="157"/>
      <c r="C762" s="157"/>
      <c r="D762" s="157"/>
      <c r="E762" s="157"/>
      <c r="F762" s="238"/>
      <c r="G762" s="239"/>
      <c r="H762" s="239"/>
      <c r="I762" s="239"/>
      <c r="J762" s="239"/>
      <c r="K762" s="132"/>
      <c r="L762" s="131"/>
      <c r="M762" s="157"/>
      <c r="N762" s="157"/>
      <c r="O762" s="157"/>
      <c r="P762" s="157"/>
      <c r="Q762" s="157"/>
      <c r="R762" s="157"/>
      <c r="S762" s="157"/>
      <c r="T762" s="157"/>
      <c r="U762" s="238"/>
      <c r="V762" s="239"/>
      <c r="W762" s="239"/>
      <c r="X762" s="239"/>
      <c r="Y762" s="239"/>
      <c r="Z762" s="157"/>
      <c r="AA762" s="157"/>
      <c r="AB762" s="157"/>
      <c r="AC762" s="157"/>
      <c r="AD762" s="157"/>
      <c r="AE762" s="157"/>
      <c r="AF762" s="157"/>
      <c r="AG762" s="157"/>
      <c r="AH762" s="157"/>
      <c r="AI762" s="157"/>
      <c r="AJ762" s="238"/>
      <c r="AK762" s="239"/>
      <c r="AL762" s="239"/>
      <c r="AM762" s="239"/>
      <c r="AN762" s="239"/>
      <c r="AO762" s="157"/>
      <c r="AP762" s="157"/>
      <c r="AQ762" s="157"/>
      <c r="AR762" s="157"/>
      <c r="AS762" s="157"/>
      <c r="AT762" s="157"/>
      <c r="AU762" s="157"/>
      <c r="AV762" s="157"/>
      <c r="AW762" s="157"/>
      <c r="AX762" s="157"/>
      <c r="AY762" s="238"/>
      <c r="AZ762" s="239"/>
      <c r="BA762" s="239"/>
      <c r="BB762" s="239"/>
      <c r="BC762" s="239"/>
      <c r="BD762" s="157"/>
      <c r="BE762" s="157"/>
      <c r="BF762" s="157"/>
      <c r="BG762" s="157"/>
      <c r="BH762" s="157"/>
      <c r="BI762" s="157"/>
      <c r="BJ762" s="157"/>
    </row>
    <row r="763">
      <c r="A763" s="157"/>
      <c r="B763" s="157"/>
      <c r="C763" s="157"/>
      <c r="D763" s="157"/>
      <c r="E763" s="157"/>
      <c r="F763" s="238"/>
      <c r="G763" s="239"/>
      <c r="H763" s="239"/>
      <c r="I763" s="239"/>
      <c r="J763" s="239"/>
      <c r="K763" s="132"/>
      <c r="L763" s="131"/>
      <c r="M763" s="157"/>
      <c r="N763" s="157"/>
      <c r="O763" s="157"/>
      <c r="P763" s="157"/>
      <c r="Q763" s="157"/>
      <c r="R763" s="157"/>
      <c r="S763" s="157"/>
      <c r="T763" s="157"/>
      <c r="U763" s="238"/>
      <c r="V763" s="239"/>
      <c r="W763" s="239"/>
      <c r="X763" s="239"/>
      <c r="Y763" s="239"/>
      <c r="Z763" s="157"/>
      <c r="AA763" s="157"/>
      <c r="AB763" s="157"/>
      <c r="AC763" s="157"/>
      <c r="AD763" s="157"/>
      <c r="AE763" s="157"/>
      <c r="AF763" s="157"/>
      <c r="AG763" s="157"/>
      <c r="AH763" s="157"/>
      <c r="AI763" s="157"/>
      <c r="AJ763" s="238"/>
      <c r="AK763" s="239"/>
      <c r="AL763" s="239"/>
      <c r="AM763" s="239"/>
      <c r="AN763" s="239"/>
      <c r="AO763" s="157"/>
      <c r="AP763" s="157"/>
      <c r="AQ763" s="157"/>
      <c r="AR763" s="157"/>
      <c r="AS763" s="157"/>
      <c r="AT763" s="157"/>
      <c r="AU763" s="157"/>
      <c r="AV763" s="157"/>
      <c r="AW763" s="157"/>
      <c r="AX763" s="157"/>
      <c r="AY763" s="238"/>
      <c r="AZ763" s="239"/>
      <c r="BA763" s="239"/>
      <c r="BB763" s="239"/>
      <c r="BC763" s="239"/>
      <c r="BD763" s="157"/>
      <c r="BE763" s="157"/>
      <c r="BF763" s="157"/>
      <c r="BG763" s="157"/>
      <c r="BH763" s="157"/>
      <c r="BI763" s="157"/>
      <c r="BJ763" s="157"/>
    </row>
    <row r="764">
      <c r="A764" s="157"/>
      <c r="B764" s="157"/>
      <c r="C764" s="157"/>
      <c r="D764" s="157"/>
      <c r="E764" s="157"/>
      <c r="F764" s="238"/>
      <c r="G764" s="239"/>
      <c r="H764" s="239"/>
      <c r="I764" s="239"/>
      <c r="J764" s="239"/>
      <c r="K764" s="132"/>
      <c r="L764" s="131"/>
      <c r="M764" s="157"/>
      <c r="N764" s="157"/>
      <c r="O764" s="157"/>
      <c r="P764" s="157"/>
      <c r="Q764" s="157"/>
      <c r="R764" s="157"/>
      <c r="S764" s="157"/>
      <c r="T764" s="157"/>
      <c r="U764" s="238"/>
      <c r="V764" s="239"/>
      <c r="W764" s="239"/>
      <c r="X764" s="239"/>
      <c r="Y764" s="239"/>
      <c r="Z764" s="157"/>
      <c r="AA764" s="157"/>
      <c r="AB764" s="157"/>
      <c r="AC764" s="157"/>
      <c r="AD764" s="157"/>
      <c r="AE764" s="157"/>
      <c r="AF764" s="157"/>
      <c r="AG764" s="157"/>
      <c r="AH764" s="157"/>
      <c r="AI764" s="157"/>
      <c r="AJ764" s="238"/>
      <c r="AK764" s="239"/>
      <c r="AL764" s="239"/>
      <c r="AM764" s="239"/>
      <c r="AN764" s="239"/>
      <c r="AO764" s="157"/>
      <c r="AP764" s="157"/>
      <c r="AQ764" s="157"/>
      <c r="AR764" s="157"/>
      <c r="AS764" s="157"/>
      <c r="AT764" s="157"/>
      <c r="AU764" s="157"/>
      <c r="AV764" s="157"/>
      <c r="AW764" s="157"/>
      <c r="AX764" s="157"/>
      <c r="AY764" s="238"/>
      <c r="AZ764" s="239"/>
      <c r="BA764" s="239"/>
      <c r="BB764" s="239"/>
      <c r="BC764" s="239"/>
      <c r="BD764" s="157"/>
      <c r="BE764" s="157"/>
      <c r="BF764" s="157"/>
      <c r="BG764" s="157"/>
      <c r="BH764" s="157"/>
      <c r="BI764" s="157"/>
      <c r="BJ764" s="157"/>
    </row>
    <row r="765">
      <c r="A765" s="157"/>
      <c r="B765" s="157"/>
      <c r="C765" s="157"/>
      <c r="D765" s="157"/>
      <c r="E765" s="157"/>
      <c r="F765" s="238"/>
      <c r="G765" s="239"/>
      <c r="H765" s="239"/>
      <c r="I765" s="239"/>
      <c r="J765" s="239"/>
      <c r="K765" s="132"/>
      <c r="L765" s="131"/>
      <c r="M765" s="157"/>
      <c r="N765" s="157"/>
      <c r="O765" s="157"/>
      <c r="P765" s="157"/>
      <c r="Q765" s="157"/>
      <c r="R765" s="157"/>
      <c r="S765" s="157"/>
      <c r="T765" s="157"/>
      <c r="U765" s="238"/>
      <c r="V765" s="239"/>
      <c r="W765" s="239"/>
      <c r="X765" s="239"/>
      <c r="Y765" s="239"/>
      <c r="Z765" s="157"/>
      <c r="AA765" s="157"/>
      <c r="AB765" s="157"/>
      <c r="AC765" s="157"/>
      <c r="AD765" s="157"/>
      <c r="AE765" s="157"/>
      <c r="AF765" s="157"/>
      <c r="AG765" s="157"/>
      <c r="AH765" s="157"/>
      <c r="AI765" s="157"/>
      <c r="AJ765" s="238"/>
      <c r="AK765" s="239"/>
      <c r="AL765" s="239"/>
      <c r="AM765" s="239"/>
      <c r="AN765" s="239"/>
      <c r="AO765" s="157"/>
      <c r="AP765" s="157"/>
      <c r="AQ765" s="157"/>
      <c r="AR765" s="157"/>
      <c r="AS765" s="157"/>
      <c r="AT765" s="157"/>
      <c r="AU765" s="157"/>
      <c r="AV765" s="157"/>
      <c r="AW765" s="157"/>
      <c r="AX765" s="157"/>
      <c r="AY765" s="238"/>
      <c r="AZ765" s="239"/>
      <c r="BA765" s="239"/>
      <c r="BB765" s="239"/>
      <c r="BC765" s="239"/>
      <c r="BD765" s="157"/>
      <c r="BE765" s="157"/>
      <c r="BF765" s="157"/>
      <c r="BG765" s="157"/>
      <c r="BH765" s="157"/>
      <c r="BI765" s="157"/>
      <c r="BJ765" s="157"/>
    </row>
    <row r="766">
      <c r="A766" s="157"/>
      <c r="B766" s="157"/>
      <c r="C766" s="157"/>
      <c r="D766" s="157"/>
      <c r="E766" s="157"/>
      <c r="F766" s="238"/>
      <c r="G766" s="239"/>
      <c r="H766" s="239"/>
      <c r="I766" s="239"/>
      <c r="J766" s="239"/>
      <c r="K766" s="132"/>
      <c r="L766" s="131"/>
      <c r="M766" s="157"/>
      <c r="N766" s="157"/>
      <c r="O766" s="157"/>
      <c r="P766" s="157"/>
      <c r="Q766" s="157"/>
      <c r="R766" s="157"/>
      <c r="S766" s="157"/>
      <c r="T766" s="157"/>
      <c r="U766" s="238"/>
      <c r="V766" s="239"/>
      <c r="W766" s="239"/>
      <c r="X766" s="239"/>
      <c r="Y766" s="239"/>
      <c r="Z766" s="157"/>
      <c r="AA766" s="157"/>
      <c r="AB766" s="157"/>
      <c r="AC766" s="157"/>
      <c r="AD766" s="157"/>
      <c r="AE766" s="157"/>
      <c r="AF766" s="157"/>
      <c r="AG766" s="157"/>
      <c r="AH766" s="157"/>
      <c r="AI766" s="157"/>
      <c r="AJ766" s="238"/>
      <c r="AK766" s="239"/>
      <c r="AL766" s="239"/>
      <c r="AM766" s="239"/>
      <c r="AN766" s="239"/>
      <c r="AO766" s="157"/>
      <c r="AP766" s="157"/>
      <c r="AQ766" s="157"/>
      <c r="AR766" s="157"/>
      <c r="AS766" s="157"/>
      <c r="AT766" s="157"/>
      <c r="AU766" s="157"/>
      <c r="AV766" s="157"/>
      <c r="AW766" s="157"/>
      <c r="AX766" s="157"/>
      <c r="AY766" s="238"/>
      <c r="AZ766" s="239"/>
      <c r="BA766" s="239"/>
      <c r="BB766" s="239"/>
      <c r="BC766" s="239"/>
      <c r="BD766" s="157"/>
      <c r="BE766" s="157"/>
      <c r="BF766" s="157"/>
      <c r="BG766" s="157"/>
      <c r="BH766" s="157"/>
      <c r="BI766" s="157"/>
      <c r="BJ766" s="157"/>
    </row>
    <row r="767">
      <c r="A767" s="157"/>
      <c r="B767" s="157"/>
      <c r="C767" s="157"/>
      <c r="D767" s="157"/>
      <c r="E767" s="157"/>
      <c r="F767" s="238"/>
      <c r="G767" s="239"/>
      <c r="H767" s="239"/>
      <c r="I767" s="239"/>
      <c r="J767" s="239"/>
      <c r="K767" s="132"/>
      <c r="L767" s="131"/>
      <c r="M767" s="157"/>
      <c r="N767" s="157"/>
      <c r="O767" s="157"/>
      <c r="P767" s="157"/>
      <c r="Q767" s="157"/>
      <c r="R767" s="157"/>
      <c r="S767" s="157"/>
      <c r="T767" s="157"/>
      <c r="U767" s="238"/>
      <c r="V767" s="239"/>
      <c r="W767" s="239"/>
      <c r="X767" s="239"/>
      <c r="Y767" s="239"/>
      <c r="Z767" s="157"/>
      <c r="AA767" s="157"/>
      <c r="AB767" s="157"/>
      <c r="AC767" s="157"/>
      <c r="AD767" s="157"/>
      <c r="AE767" s="157"/>
      <c r="AF767" s="157"/>
      <c r="AG767" s="157"/>
      <c r="AH767" s="157"/>
      <c r="AI767" s="157"/>
      <c r="AJ767" s="238"/>
      <c r="AK767" s="239"/>
      <c r="AL767" s="239"/>
      <c r="AM767" s="239"/>
      <c r="AN767" s="239"/>
      <c r="AO767" s="157"/>
      <c r="AP767" s="157"/>
      <c r="AQ767" s="157"/>
      <c r="AR767" s="157"/>
      <c r="AS767" s="157"/>
      <c r="AT767" s="157"/>
      <c r="AU767" s="157"/>
      <c r="AV767" s="157"/>
      <c r="AW767" s="157"/>
      <c r="AX767" s="157"/>
      <c r="AY767" s="238"/>
      <c r="AZ767" s="239"/>
      <c r="BA767" s="239"/>
      <c r="BB767" s="239"/>
      <c r="BC767" s="239"/>
      <c r="BD767" s="157"/>
      <c r="BE767" s="157"/>
      <c r="BF767" s="157"/>
      <c r="BG767" s="157"/>
      <c r="BH767" s="157"/>
      <c r="BI767" s="157"/>
      <c r="BJ767" s="157"/>
    </row>
    <row r="768">
      <c r="A768" s="157"/>
      <c r="B768" s="157"/>
      <c r="C768" s="157"/>
      <c r="D768" s="157"/>
      <c r="E768" s="157"/>
      <c r="F768" s="238"/>
      <c r="G768" s="239"/>
      <c r="H768" s="239"/>
      <c r="I768" s="239"/>
      <c r="J768" s="239"/>
      <c r="K768" s="132"/>
      <c r="L768" s="131"/>
      <c r="M768" s="157"/>
      <c r="N768" s="157"/>
      <c r="O768" s="157"/>
      <c r="P768" s="157"/>
      <c r="Q768" s="157"/>
      <c r="R768" s="157"/>
      <c r="S768" s="157"/>
      <c r="T768" s="157"/>
      <c r="U768" s="238"/>
      <c r="V768" s="239"/>
      <c r="W768" s="239"/>
      <c r="X768" s="239"/>
      <c r="Y768" s="239"/>
      <c r="Z768" s="157"/>
      <c r="AA768" s="157"/>
      <c r="AB768" s="157"/>
      <c r="AC768" s="157"/>
      <c r="AD768" s="157"/>
      <c r="AE768" s="157"/>
      <c r="AF768" s="157"/>
      <c r="AG768" s="157"/>
      <c r="AH768" s="157"/>
      <c r="AI768" s="157"/>
      <c r="AJ768" s="238"/>
      <c r="AK768" s="239"/>
      <c r="AL768" s="239"/>
      <c r="AM768" s="239"/>
      <c r="AN768" s="239"/>
      <c r="AO768" s="157"/>
      <c r="AP768" s="157"/>
      <c r="AQ768" s="157"/>
      <c r="AR768" s="157"/>
      <c r="AS768" s="157"/>
      <c r="AT768" s="157"/>
      <c r="AU768" s="157"/>
      <c r="AV768" s="157"/>
      <c r="AW768" s="157"/>
      <c r="AX768" s="157"/>
      <c r="AY768" s="238"/>
      <c r="AZ768" s="239"/>
      <c r="BA768" s="239"/>
      <c r="BB768" s="239"/>
      <c r="BC768" s="239"/>
      <c r="BD768" s="157"/>
      <c r="BE768" s="157"/>
      <c r="BF768" s="157"/>
      <c r="BG768" s="157"/>
      <c r="BH768" s="157"/>
      <c r="BI768" s="157"/>
      <c r="BJ768" s="157"/>
    </row>
    <row r="769">
      <c r="A769" s="157"/>
      <c r="B769" s="157"/>
      <c r="C769" s="157"/>
      <c r="D769" s="157"/>
      <c r="E769" s="157"/>
      <c r="F769" s="238"/>
      <c r="G769" s="239"/>
      <c r="H769" s="239"/>
      <c r="I769" s="239"/>
      <c r="J769" s="239"/>
      <c r="K769" s="132"/>
      <c r="L769" s="131"/>
      <c r="M769" s="157"/>
      <c r="N769" s="157"/>
      <c r="O769" s="157"/>
      <c r="P769" s="157"/>
      <c r="Q769" s="157"/>
      <c r="R769" s="157"/>
      <c r="S769" s="157"/>
      <c r="T769" s="157"/>
      <c r="U769" s="238"/>
      <c r="V769" s="239"/>
      <c r="W769" s="239"/>
      <c r="X769" s="239"/>
      <c r="Y769" s="239"/>
      <c r="Z769" s="157"/>
      <c r="AA769" s="157"/>
      <c r="AB769" s="157"/>
      <c r="AC769" s="157"/>
      <c r="AD769" s="157"/>
      <c r="AE769" s="157"/>
      <c r="AF769" s="157"/>
      <c r="AG769" s="157"/>
      <c r="AH769" s="157"/>
      <c r="AI769" s="157"/>
      <c r="AJ769" s="238"/>
      <c r="AK769" s="239"/>
      <c r="AL769" s="239"/>
      <c r="AM769" s="239"/>
      <c r="AN769" s="239"/>
      <c r="AO769" s="157"/>
      <c r="AP769" s="157"/>
      <c r="AQ769" s="157"/>
      <c r="AR769" s="157"/>
      <c r="AS769" s="157"/>
      <c r="AT769" s="157"/>
      <c r="AU769" s="157"/>
      <c r="AV769" s="157"/>
      <c r="AW769" s="157"/>
      <c r="AX769" s="157"/>
      <c r="AY769" s="238"/>
      <c r="AZ769" s="239"/>
      <c r="BA769" s="239"/>
      <c r="BB769" s="239"/>
      <c r="BC769" s="239"/>
      <c r="BD769" s="157"/>
      <c r="BE769" s="157"/>
      <c r="BF769" s="157"/>
      <c r="BG769" s="157"/>
      <c r="BH769" s="157"/>
      <c r="BI769" s="157"/>
      <c r="BJ769" s="157"/>
    </row>
    <row r="770">
      <c r="A770" s="157"/>
      <c r="B770" s="157"/>
      <c r="C770" s="157"/>
      <c r="D770" s="157"/>
      <c r="E770" s="157"/>
      <c r="F770" s="238"/>
      <c r="G770" s="239"/>
      <c r="H770" s="239"/>
      <c r="I770" s="239"/>
      <c r="J770" s="239"/>
      <c r="K770" s="132"/>
      <c r="L770" s="131"/>
      <c r="M770" s="157"/>
      <c r="N770" s="157"/>
      <c r="O770" s="157"/>
      <c r="P770" s="157"/>
      <c r="Q770" s="157"/>
      <c r="R770" s="157"/>
      <c r="S770" s="157"/>
      <c r="T770" s="157"/>
      <c r="U770" s="238"/>
      <c r="V770" s="239"/>
      <c r="W770" s="239"/>
      <c r="X770" s="239"/>
      <c r="Y770" s="239"/>
      <c r="Z770" s="157"/>
      <c r="AA770" s="157"/>
      <c r="AB770" s="157"/>
      <c r="AC770" s="157"/>
      <c r="AD770" s="157"/>
      <c r="AE770" s="157"/>
      <c r="AF770" s="157"/>
      <c r="AG770" s="157"/>
      <c r="AH770" s="157"/>
      <c r="AI770" s="157"/>
      <c r="AJ770" s="238"/>
      <c r="AK770" s="239"/>
      <c r="AL770" s="239"/>
      <c r="AM770" s="239"/>
      <c r="AN770" s="239"/>
      <c r="AO770" s="157"/>
      <c r="AP770" s="157"/>
      <c r="AQ770" s="157"/>
      <c r="AR770" s="157"/>
      <c r="AS770" s="157"/>
      <c r="AT770" s="157"/>
      <c r="AU770" s="157"/>
      <c r="AV770" s="157"/>
      <c r="AW770" s="157"/>
      <c r="AX770" s="157"/>
      <c r="AY770" s="238"/>
      <c r="AZ770" s="239"/>
      <c r="BA770" s="239"/>
      <c r="BB770" s="239"/>
      <c r="BC770" s="239"/>
      <c r="BD770" s="157"/>
      <c r="BE770" s="157"/>
      <c r="BF770" s="157"/>
      <c r="BG770" s="157"/>
      <c r="BH770" s="157"/>
      <c r="BI770" s="157"/>
      <c r="BJ770" s="157"/>
    </row>
    <row r="771">
      <c r="A771" s="157"/>
      <c r="B771" s="157"/>
      <c r="C771" s="157"/>
      <c r="D771" s="157"/>
      <c r="E771" s="157"/>
      <c r="F771" s="238"/>
      <c r="G771" s="239"/>
      <c r="H771" s="239"/>
      <c r="I771" s="239"/>
      <c r="J771" s="239"/>
      <c r="K771" s="132"/>
      <c r="L771" s="131"/>
      <c r="M771" s="157"/>
      <c r="N771" s="157"/>
      <c r="O771" s="157"/>
      <c r="P771" s="157"/>
      <c r="Q771" s="157"/>
      <c r="R771" s="157"/>
      <c r="S771" s="157"/>
      <c r="T771" s="157"/>
      <c r="U771" s="238"/>
      <c r="V771" s="239"/>
      <c r="W771" s="239"/>
      <c r="X771" s="239"/>
      <c r="Y771" s="239"/>
      <c r="Z771" s="157"/>
      <c r="AA771" s="157"/>
      <c r="AB771" s="157"/>
      <c r="AC771" s="157"/>
      <c r="AD771" s="157"/>
      <c r="AE771" s="157"/>
      <c r="AF771" s="157"/>
      <c r="AG771" s="157"/>
      <c r="AH771" s="157"/>
      <c r="AI771" s="157"/>
      <c r="AJ771" s="238"/>
      <c r="AK771" s="239"/>
      <c r="AL771" s="239"/>
      <c r="AM771" s="239"/>
      <c r="AN771" s="239"/>
      <c r="AO771" s="157"/>
      <c r="AP771" s="157"/>
      <c r="AQ771" s="157"/>
      <c r="AR771" s="157"/>
      <c r="AS771" s="157"/>
      <c r="AT771" s="157"/>
      <c r="AU771" s="157"/>
      <c r="AV771" s="157"/>
      <c r="AW771" s="157"/>
      <c r="AX771" s="157"/>
      <c r="AY771" s="238"/>
      <c r="AZ771" s="239"/>
      <c r="BA771" s="239"/>
      <c r="BB771" s="239"/>
      <c r="BC771" s="239"/>
      <c r="BD771" s="157"/>
      <c r="BE771" s="157"/>
      <c r="BF771" s="157"/>
      <c r="BG771" s="157"/>
      <c r="BH771" s="157"/>
      <c r="BI771" s="157"/>
      <c r="BJ771" s="157"/>
    </row>
    <row r="772">
      <c r="A772" s="157"/>
      <c r="B772" s="157"/>
      <c r="C772" s="157"/>
      <c r="D772" s="157"/>
      <c r="E772" s="157"/>
      <c r="F772" s="238"/>
      <c r="G772" s="239"/>
      <c r="H772" s="239"/>
      <c r="I772" s="239"/>
      <c r="J772" s="239"/>
      <c r="K772" s="132"/>
      <c r="L772" s="131"/>
      <c r="M772" s="157"/>
      <c r="N772" s="157"/>
      <c r="O772" s="157"/>
      <c r="P772" s="157"/>
      <c r="Q772" s="157"/>
      <c r="R772" s="157"/>
      <c r="S772" s="157"/>
      <c r="T772" s="157"/>
      <c r="U772" s="238"/>
      <c r="V772" s="239"/>
      <c r="W772" s="239"/>
      <c r="X772" s="239"/>
      <c r="Y772" s="239"/>
      <c r="Z772" s="157"/>
      <c r="AA772" s="157"/>
      <c r="AB772" s="157"/>
      <c r="AC772" s="157"/>
      <c r="AD772" s="157"/>
      <c r="AE772" s="157"/>
      <c r="AF772" s="157"/>
      <c r="AG772" s="157"/>
      <c r="AH772" s="157"/>
      <c r="AI772" s="157"/>
      <c r="AJ772" s="238"/>
      <c r="AK772" s="239"/>
      <c r="AL772" s="239"/>
      <c r="AM772" s="239"/>
      <c r="AN772" s="239"/>
      <c r="AO772" s="157"/>
      <c r="AP772" s="157"/>
      <c r="AQ772" s="157"/>
      <c r="AR772" s="157"/>
      <c r="AS772" s="157"/>
      <c r="AT772" s="157"/>
      <c r="AU772" s="157"/>
      <c r="AV772" s="157"/>
      <c r="AW772" s="157"/>
      <c r="AX772" s="157"/>
      <c r="AY772" s="238"/>
      <c r="AZ772" s="239"/>
      <c r="BA772" s="239"/>
      <c r="BB772" s="239"/>
      <c r="BC772" s="239"/>
      <c r="BD772" s="157"/>
      <c r="BE772" s="157"/>
      <c r="BF772" s="157"/>
      <c r="BG772" s="157"/>
      <c r="BH772" s="157"/>
      <c r="BI772" s="157"/>
      <c r="BJ772" s="157"/>
    </row>
    <row r="773">
      <c r="A773" s="157"/>
      <c r="B773" s="157"/>
      <c r="C773" s="157"/>
      <c r="D773" s="157"/>
      <c r="E773" s="157"/>
      <c r="F773" s="238"/>
      <c r="G773" s="239"/>
      <c r="H773" s="239"/>
      <c r="I773" s="239"/>
      <c r="J773" s="239"/>
      <c r="K773" s="132"/>
      <c r="L773" s="131"/>
      <c r="M773" s="157"/>
      <c r="N773" s="157"/>
      <c r="O773" s="157"/>
      <c r="P773" s="157"/>
      <c r="Q773" s="157"/>
      <c r="R773" s="157"/>
      <c r="S773" s="157"/>
      <c r="T773" s="157"/>
      <c r="U773" s="238"/>
      <c r="V773" s="239"/>
      <c r="W773" s="239"/>
      <c r="X773" s="239"/>
      <c r="Y773" s="239"/>
      <c r="Z773" s="157"/>
      <c r="AA773" s="157"/>
      <c r="AB773" s="157"/>
      <c r="AC773" s="157"/>
      <c r="AD773" s="157"/>
      <c r="AE773" s="157"/>
      <c r="AF773" s="157"/>
      <c r="AG773" s="157"/>
      <c r="AH773" s="157"/>
      <c r="AI773" s="157"/>
      <c r="AJ773" s="238"/>
      <c r="AK773" s="239"/>
      <c r="AL773" s="239"/>
      <c r="AM773" s="239"/>
      <c r="AN773" s="239"/>
      <c r="AO773" s="157"/>
      <c r="AP773" s="157"/>
      <c r="AQ773" s="157"/>
      <c r="AR773" s="157"/>
      <c r="AS773" s="157"/>
      <c r="AT773" s="157"/>
      <c r="AU773" s="157"/>
      <c r="AV773" s="157"/>
      <c r="AW773" s="157"/>
      <c r="AX773" s="157"/>
      <c r="AY773" s="238"/>
      <c r="AZ773" s="239"/>
      <c r="BA773" s="239"/>
      <c r="BB773" s="239"/>
      <c r="BC773" s="239"/>
      <c r="BD773" s="157"/>
      <c r="BE773" s="157"/>
      <c r="BF773" s="157"/>
      <c r="BG773" s="157"/>
      <c r="BH773" s="157"/>
      <c r="BI773" s="157"/>
      <c r="BJ773" s="157"/>
    </row>
    <row r="774">
      <c r="A774" s="157"/>
      <c r="B774" s="157"/>
      <c r="C774" s="157"/>
      <c r="D774" s="157"/>
      <c r="E774" s="157"/>
      <c r="F774" s="238"/>
      <c r="G774" s="239"/>
      <c r="H774" s="239"/>
      <c r="I774" s="239"/>
      <c r="J774" s="239"/>
      <c r="K774" s="132"/>
      <c r="L774" s="131"/>
      <c r="M774" s="157"/>
      <c r="N774" s="157"/>
      <c r="O774" s="157"/>
      <c r="P774" s="157"/>
      <c r="Q774" s="157"/>
      <c r="R774" s="157"/>
      <c r="S774" s="157"/>
      <c r="T774" s="157"/>
      <c r="U774" s="238"/>
      <c r="V774" s="239"/>
      <c r="W774" s="239"/>
      <c r="X774" s="239"/>
      <c r="Y774" s="239"/>
      <c r="Z774" s="157"/>
      <c r="AA774" s="157"/>
      <c r="AB774" s="157"/>
      <c r="AC774" s="157"/>
      <c r="AD774" s="157"/>
      <c r="AE774" s="157"/>
      <c r="AF774" s="157"/>
      <c r="AG774" s="157"/>
      <c r="AH774" s="157"/>
      <c r="AI774" s="157"/>
      <c r="AJ774" s="238"/>
      <c r="AK774" s="239"/>
      <c r="AL774" s="239"/>
      <c r="AM774" s="239"/>
      <c r="AN774" s="239"/>
      <c r="AO774" s="157"/>
      <c r="AP774" s="157"/>
      <c r="AQ774" s="157"/>
      <c r="AR774" s="157"/>
      <c r="AS774" s="157"/>
      <c r="AT774" s="157"/>
      <c r="AU774" s="157"/>
      <c r="AV774" s="157"/>
      <c r="AW774" s="157"/>
      <c r="AX774" s="157"/>
      <c r="AY774" s="238"/>
      <c r="AZ774" s="239"/>
      <c r="BA774" s="239"/>
      <c r="BB774" s="239"/>
      <c r="BC774" s="239"/>
      <c r="BD774" s="157"/>
      <c r="BE774" s="157"/>
      <c r="BF774" s="157"/>
      <c r="BG774" s="157"/>
      <c r="BH774" s="157"/>
      <c r="BI774" s="157"/>
      <c r="BJ774" s="157"/>
    </row>
    <row r="775">
      <c r="A775" s="157"/>
      <c r="B775" s="157"/>
      <c r="C775" s="157"/>
      <c r="D775" s="157"/>
      <c r="E775" s="157"/>
      <c r="F775" s="238"/>
      <c r="G775" s="239"/>
      <c r="H775" s="239"/>
      <c r="I775" s="239"/>
      <c r="J775" s="239"/>
      <c r="K775" s="132"/>
      <c r="L775" s="131"/>
      <c r="M775" s="157"/>
      <c r="N775" s="157"/>
      <c r="O775" s="157"/>
      <c r="P775" s="157"/>
      <c r="Q775" s="157"/>
      <c r="R775" s="157"/>
      <c r="S775" s="157"/>
      <c r="T775" s="157"/>
      <c r="U775" s="238"/>
      <c r="V775" s="239"/>
      <c r="W775" s="239"/>
      <c r="X775" s="239"/>
      <c r="Y775" s="239"/>
      <c r="Z775" s="157"/>
      <c r="AA775" s="157"/>
      <c r="AB775" s="157"/>
      <c r="AC775" s="157"/>
      <c r="AD775" s="157"/>
      <c r="AE775" s="157"/>
      <c r="AF775" s="157"/>
      <c r="AG775" s="157"/>
      <c r="AH775" s="157"/>
      <c r="AI775" s="157"/>
      <c r="AJ775" s="238"/>
      <c r="AK775" s="239"/>
      <c r="AL775" s="239"/>
      <c r="AM775" s="239"/>
      <c r="AN775" s="239"/>
      <c r="AO775" s="157"/>
      <c r="AP775" s="157"/>
      <c r="AQ775" s="157"/>
      <c r="AR775" s="157"/>
      <c r="AS775" s="157"/>
      <c r="AT775" s="157"/>
      <c r="AU775" s="157"/>
      <c r="AV775" s="157"/>
      <c r="AW775" s="157"/>
      <c r="AX775" s="157"/>
      <c r="AY775" s="238"/>
      <c r="AZ775" s="239"/>
      <c r="BA775" s="239"/>
      <c r="BB775" s="239"/>
      <c r="BC775" s="239"/>
      <c r="BD775" s="157"/>
      <c r="BE775" s="157"/>
      <c r="BF775" s="157"/>
      <c r="BG775" s="157"/>
      <c r="BH775" s="157"/>
      <c r="BI775" s="157"/>
      <c r="BJ775" s="157"/>
    </row>
    <row r="776">
      <c r="A776" s="157"/>
      <c r="B776" s="157"/>
      <c r="C776" s="157"/>
      <c r="D776" s="157"/>
      <c r="E776" s="157"/>
      <c r="F776" s="238"/>
      <c r="G776" s="239"/>
      <c r="H776" s="239"/>
      <c r="I776" s="239"/>
      <c r="J776" s="239"/>
      <c r="K776" s="132"/>
      <c r="L776" s="131"/>
      <c r="M776" s="157"/>
      <c r="N776" s="157"/>
      <c r="O776" s="157"/>
      <c r="P776" s="157"/>
      <c r="Q776" s="157"/>
      <c r="R776" s="157"/>
      <c r="S776" s="157"/>
      <c r="T776" s="157"/>
      <c r="U776" s="238"/>
      <c r="V776" s="239"/>
      <c r="W776" s="239"/>
      <c r="X776" s="239"/>
      <c r="Y776" s="239"/>
      <c r="Z776" s="157"/>
      <c r="AA776" s="157"/>
      <c r="AB776" s="157"/>
      <c r="AC776" s="157"/>
      <c r="AD776" s="157"/>
      <c r="AE776" s="157"/>
      <c r="AF776" s="157"/>
      <c r="AG776" s="157"/>
      <c r="AH776" s="157"/>
      <c r="AI776" s="157"/>
      <c r="AJ776" s="238"/>
      <c r="AK776" s="239"/>
      <c r="AL776" s="239"/>
      <c r="AM776" s="239"/>
      <c r="AN776" s="239"/>
      <c r="AO776" s="157"/>
      <c r="AP776" s="157"/>
      <c r="AQ776" s="157"/>
      <c r="AR776" s="157"/>
      <c r="AS776" s="157"/>
      <c r="AT776" s="157"/>
      <c r="AU776" s="157"/>
      <c r="AV776" s="157"/>
      <c r="AW776" s="157"/>
      <c r="AX776" s="157"/>
      <c r="AY776" s="238"/>
      <c r="AZ776" s="239"/>
      <c r="BA776" s="239"/>
      <c r="BB776" s="239"/>
      <c r="BC776" s="239"/>
      <c r="BD776" s="157"/>
      <c r="BE776" s="157"/>
      <c r="BF776" s="157"/>
      <c r="BG776" s="157"/>
      <c r="BH776" s="157"/>
      <c r="BI776" s="157"/>
      <c r="BJ776" s="157"/>
    </row>
    <row r="777">
      <c r="A777" s="157"/>
      <c r="B777" s="157"/>
      <c r="C777" s="157"/>
      <c r="D777" s="157"/>
      <c r="E777" s="157"/>
      <c r="F777" s="238"/>
      <c r="G777" s="239"/>
      <c r="H777" s="239"/>
      <c r="I777" s="239"/>
      <c r="J777" s="239"/>
      <c r="K777" s="132"/>
      <c r="L777" s="131"/>
      <c r="M777" s="157"/>
      <c r="N777" s="157"/>
      <c r="O777" s="157"/>
      <c r="P777" s="157"/>
      <c r="Q777" s="157"/>
      <c r="R777" s="157"/>
      <c r="S777" s="157"/>
      <c r="T777" s="157"/>
      <c r="U777" s="238"/>
      <c r="V777" s="239"/>
      <c r="W777" s="239"/>
      <c r="X777" s="239"/>
      <c r="Y777" s="239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238"/>
      <c r="AK777" s="239"/>
      <c r="AL777" s="239"/>
      <c r="AM777" s="239"/>
      <c r="AN777" s="239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238"/>
      <c r="AZ777" s="239"/>
      <c r="BA777" s="239"/>
      <c r="BB777" s="239"/>
      <c r="BC777" s="239"/>
      <c r="BD777" s="157"/>
      <c r="BE777" s="157"/>
      <c r="BF777" s="157"/>
      <c r="BG777" s="157"/>
      <c r="BH777" s="157"/>
      <c r="BI777" s="157"/>
      <c r="BJ777" s="157"/>
    </row>
    <row r="778">
      <c r="A778" s="157"/>
      <c r="B778" s="157"/>
      <c r="C778" s="157"/>
      <c r="D778" s="157"/>
      <c r="E778" s="157"/>
      <c r="F778" s="238"/>
      <c r="G778" s="239"/>
      <c r="H778" s="239"/>
      <c r="I778" s="239"/>
      <c r="J778" s="239"/>
      <c r="K778" s="132"/>
      <c r="L778" s="131"/>
      <c r="M778" s="157"/>
      <c r="N778" s="157"/>
      <c r="O778" s="157"/>
      <c r="P778" s="157"/>
      <c r="Q778" s="157"/>
      <c r="R778" s="157"/>
      <c r="S778" s="157"/>
      <c r="T778" s="157"/>
      <c r="U778" s="238"/>
      <c r="V778" s="239"/>
      <c r="W778" s="239"/>
      <c r="X778" s="239"/>
      <c r="Y778" s="239"/>
      <c r="Z778" s="157"/>
      <c r="AA778" s="157"/>
      <c r="AB778" s="157"/>
      <c r="AC778" s="157"/>
      <c r="AD778" s="157"/>
      <c r="AE778" s="157"/>
      <c r="AF778" s="157"/>
      <c r="AG778" s="157"/>
      <c r="AH778" s="157"/>
      <c r="AI778" s="157"/>
      <c r="AJ778" s="238"/>
      <c r="AK778" s="239"/>
      <c r="AL778" s="239"/>
      <c r="AM778" s="239"/>
      <c r="AN778" s="239"/>
      <c r="AO778" s="157"/>
      <c r="AP778" s="157"/>
      <c r="AQ778" s="157"/>
      <c r="AR778" s="157"/>
      <c r="AS778" s="157"/>
      <c r="AT778" s="157"/>
      <c r="AU778" s="157"/>
      <c r="AV778" s="157"/>
      <c r="AW778" s="157"/>
      <c r="AX778" s="157"/>
      <c r="AY778" s="238"/>
      <c r="AZ778" s="239"/>
      <c r="BA778" s="239"/>
      <c r="BB778" s="239"/>
      <c r="BC778" s="239"/>
      <c r="BD778" s="157"/>
      <c r="BE778" s="157"/>
      <c r="BF778" s="157"/>
      <c r="BG778" s="157"/>
      <c r="BH778" s="157"/>
      <c r="BI778" s="157"/>
      <c r="BJ778" s="157"/>
    </row>
    <row r="779">
      <c r="A779" s="157"/>
      <c r="B779" s="157"/>
      <c r="C779" s="157"/>
      <c r="D779" s="157"/>
      <c r="E779" s="157"/>
      <c r="F779" s="238"/>
      <c r="G779" s="239"/>
      <c r="H779" s="239"/>
      <c r="I779" s="239"/>
      <c r="J779" s="239"/>
      <c r="K779" s="132"/>
      <c r="L779" s="131"/>
      <c r="M779" s="157"/>
      <c r="N779" s="157"/>
      <c r="O779" s="157"/>
      <c r="P779" s="157"/>
      <c r="Q779" s="157"/>
      <c r="R779" s="157"/>
      <c r="S779" s="157"/>
      <c r="T779" s="157"/>
      <c r="U779" s="238"/>
      <c r="V779" s="239"/>
      <c r="W779" s="239"/>
      <c r="X779" s="239"/>
      <c r="Y779" s="239"/>
      <c r="Z779" s="157"/>
      <c r="AA779" s="157"/>
      <c r="AB779" s="157"/>
      <c r="AC779" s="157"/>
      <c r="AD779" s="157"/>
      <c r="AE779" s="157"/>
      <c r="AF779" s="157"/>
      <c r="AG779" s="157"/>
      <c r="AH779" s="157"/>
      <c r="AI779" s="157"/>
      <c r="AJ779" s="238"/>
      <c r="AK779" s="239"/>
      <c r="AL779" s="239"/>
      <c r="AM779" s="239"/>
      <c r="AN779" s="239"/>
      <c r="AO779" s="157"/>
      <c r="AP779" s="157"/>
      <c r="AQ779" s="157"/>
      <c r="AR779" s="157"/>
      <c r="AS779" s="157"/>
      <c r="AT779" s="157"/>
      <c r="AU779" s="157"/>
      <c r="AV779" s="157"/>
      <c r="AW779" s="157"/>
      <c r="AX779" s="157"/>
      <c r="AY779" s="238"/>
      <c r="AZ779" s="239"/>
      <c r="BA779" s="239"/>
      <c r="BB779" s="239"/>
      <c r="BC779" s="239"/>
      <c r="BD779" s="157"/>
      <c r="BE779" s="157"/>
      <c r="BF779" s="157"/>
      <c r="BG779" s="157"/>
      <c r="BH779" s="157"/>
      <c r="BI779" s="157"/>
      <c r="BJ779" s="157"/>
    </row>
    <row r="780">
      <c r="A780" s="157"/>
      <c r="B780" s="157"/>
      <c r="C780" s="157"/>
      <c r="D780" s="157"/>
      <c r="E780" s="157"/>
      <c r="F780" s="238"/>
      <c r="G780" s="239"/>
      <c r="H780" s="239"/>
      <c r="I780" s="239"/>
      <c r="J780" s="239"/>
      <c r="K780" s="132"/>
      <c r="L780" s="131"/>
      <c r="M780" s="157"/>
      <c r="N780" s="157"/>
      <c r="O780" s="157"/>
      <c r="P780" s="157"/>
      <c r="Q780" s="157"/>
      <c r="R780" s="157"/>
      <c r="S780" s="157"/>
      <c r="T780" s="157"/>
      <c r="U780" s="238"/>
      <c r="V780" s="239"/>
      <c r="W780" s="239"/>
      <c r="X780" s="239"/>
      <c r="Y780" s="239"/>
      <c r="Z780" s="157"/>
      <c r="AA780" s="157"/>
      <c r="AB780" s="157"/>
      <c r="AC780" s="157"/>
      <c r="AD780" s="157"/>
      <c r="AE780" s="157"/>
      <c r="AF780" s="157"/>
      <c r="AG780" s="157"/>
      <c r="AH780" s="157"/>
      <c r="AI780" s="157"/>
      <c r="AJ780" s="238"/>
      <c r="AK780" s="239"/>
      <c r="AL780" s="239"/>
      <c r="AM780" s="239"/>
      <c r="AN780" s="239"/>
      <c r="AO780" s="157"/>
      <c r="AP780" s="157"/>
      <c r="AQ780" s="157"/>
      <c r="AR780" s="157"/>
      <c r="AS780" s="157"/>
      <c r="AT780" s="157"/>
      <c r="AU780" s="157"/>
      <c r="AV780" s="157"/>
      <c r="AW780" s="157"/>
      <c r="AX780" s="157"/>
      <c r="AY780" s="238"/>
      <c r="AZ780" s="239"/>
      <c r="BA780" s="239"/>
      <c r="BB780" s="239"/>
      <c r="BC780" s="239"/>
      <c r="BD780" s="157"/>
      <c r="BE780" s="157"/>
      <c r="BF780" s="157"/>
      <c r="BG780" s="157"/>
      <c r="BH780" s="157"/>
      <c r="BI780" s="157"/>
      <c r="BJ780" s="157"/>
    </row>
    <row r="781">
      <c r="A781" s="157"/>
      <c r="B781" s="157"/>
      <c r="C781" s="157"/>
      <c r="D781" s="157"/>
      <c r="E781" s="157"/>
      <c r="F781" s="238"/>
      <c r="G781" s="239"/>
      <c r="H781" s="239"/>
      <c r="I781" s="239"/>
      <c r="J781" s="239"/>
      <c r="K781" s="132"/>
      <c r="L781" s="131"/>
      <c r="M781" s="157"/>
      <c r="N781" s="157"/>
      <c r="O781" s="157"/>
      <c r="P781" s="157"/>
      <c r="Q781" s="157"/>
      <c r="R781" s="157"/>
      <c r="S781" s="157"/>
      <c r="T781" s="157"/>
      <c r="U781" s="238"/>
      <c r="V781" s="239"/>
      <c r="W781" s="239"/>
      <c r="X781" s="239"/>
      <c r="Y781" s="239"/>
      <c r="Z781" s="157"/>
      <c r="AA781" s="157"/>
      <c r="AB781" s="157"/>
      <c r="AC781" s="157"/>
      <c r="AD781" s="157"/>
      <c r="AE781" s="157"/>
      <c r="AF781" s="157"/>
      <c r="AG781" s="157"/>
      <c r="AH781" s="157"/>
      <c r="AI781" s="157"/>
      <c r="AJ781" s="238"/>
      <c r="AK781" s="239"/>
      <c r="AL781" s="239"/>
      <c r="AM781" s="239"/>
      <c r="AN781" s="239"/>
      <c r="AO781" s="157"/>
      <c r="AP781" s="157"/>
      <c r="AQ781" s="157"/>
      <c r="AR781" s="157"/>
      <c r="AS781" s="157"/>
      <c r="AT781" s="157"/>
      <c r="AU781" s="157"/>
      <c r="AV781" s="157"/>
      <c r="AW781" s="157"/>
      <c r="AX781" s="157"/>
      <c r="AY781" s="238"/>
      <c r="AZ781" s="239"/>
      <c r="BA781" s="239"/>
      <c r="BB781" s="239"/>
      <c r="BC781" s="239"/>
      <c r="BD781" s="157"/>
      <c r="BE781" s="157"/>
      <c r="BF781" s="157"/>
      <c r="BG781" s="157"/>
      <c r="BH781" s="157"/>
      <c r="BI781" s="157"/>
      <c r="BJ781" s="157"/>
    </row>
    <row r="782">
      <c r="A782" s="157"/>
      <c r="B782" s="157"/>
      <c r="C782" s="157"/>
      <c r="D782" s="157"/>
      <c r="E782" s="157"/>
      <c r="F782" s="238"/>
      <c r="G782" s="239"/>
      <c r="H782" s="239"/>
      <c r="I782" s="239"/>
      <c r="J782" s="239"/>
      <c r="K782" s="132"/>
      <c r="L782" s="131"/>
      <c r="M782" s="157"/>
      <c r="N782" s="157"/>
      <c r="O782" s="157"/>
      <c r="P782" s="157"/>
      <c r="Q782" s="157"/>
      <c r="R782" s="157"/>
      <c r="S782" s="157"/>
      <c r="T782" s="157"/>
      <c r="U782" s="238"/>
      <c r="V782" s="239"/>
      <c r="W782" s="239"/>
      <c r="X782" s="239"/>
      <c r="Y782" s="239"/>
      <c r="Z782" s="157"/>
      <c r="AA782" s="157"/>
      <c r="AB782" s="157"/>
      <c r="AC782" s="157"/>
      <c r="AD782" s="157"/>
      <c r="AE782" s="157"/>
      <c r="AF782" s="157"/>
      <c r="AG782" s="157"/>
      <c r="AH782" s="157"/>
      <c r="AI782" s="157"/>
      <c r="AJ782" s="238"/>
      <c r="AK782" s="239"/>
      <c r="AL782" s="239"/>
      <c r="AM782" s="239"/>
      <c r="AN782" s="239"/>
      <c r="AO782" s="157"/>
      <c r="AP782" s="157"/>
      <c r="AQ782" s="157"/>
      <c r="AR782" s="157"/>
      <c r="AS782" s="157"/>
      <c r="AT782" s="157"/>
      <c r="AU782" s="157"/>
      <c r="AV782" s="157"/>
      <c r="AW782" s="157"/>
      <c r="AX782" s="157"/>
      <c r="AY782" s="238"/>
      <c r="AZ782" s="239"/>
      <c r="BA782" s="239"/>
      <c r="BB782" s="239"/>
      <c r="BC782" s="239"/>
      <c r="BD782" s="157"/>
      <c r="BE782" s="157"/>
      <c r="BF782" s="157"/>
      <c r="BG782" s="157"/>
      <c r="BH782" s="157"/>
      <c r="BI782" s="157"/>
      <c r="BJ782" s="157"/>
    </row>
    <row r="783">
      <c r="A783" s="157"/>
      <c r="B783" s="157"/>
      <c r="C783" s="157"/>
      <c r="D783" s="157"/>
      <c r="E783" s="157"/>
      <c r="F783" s="238"/>
      <c r="G783" s="239"/>
      <c r="H783" s="239"/>
      <c r="I783" s="239"/>
      <c r="J783" s="239"/>
      <c r="K783" s="132"/>
      <c r="L783" s="131"/>
      <c r="M783" s="157"/>
      <c r="N783" s="157"/>
      <c r="O783" s="157"/>
      <c r="P783" s="157"/>
      <c r="Q783" s="157"/>
      <c r="R783" s="157"/>
      <c r="S783" s="157"/>
      <c r="T783" s="157"/>
      <c r="U783" s="238"/>
      <c r="V783" s="239"/>
      <c r="W783" s="239"/>
      <c r="X783" s="239"/>
      <c r="Y783" s="239"/>
      <c r="Z783" s="157"/>
      <c r="AA783" s="157"/>
      <c r="AB783" s="157"/>
      <c r="AC783" s="157"/>
      <c r="AD783" s="157"/>
      <c r="AE783" s="157"/>
      <c r="AF783" s="157"/>
      <c r="AG783" s="157"/>
      <c r="AH783" s="157"/>
      <c r="AI783" s="157"/>
      <c r="AJ783" s="238"/>
      <c r="AK783" s="239"/>
      <c r="AL783" s="239"/>
      <c r="AM783" s="239"/>
      <c r="AN783" s="239"/>
      <c r="AO783" s="157"/>
      <c r="AP783" s="157"/>
      <c r="AQ783" s="157"/>
      <c r="AR783" s="157"/>
      <c r="AS783" s="157"/>
      <c r="AT783" s="157"/>
      <c r="AU783" s="157"/>
      <c r="AV783" s="157"/>
      <c r="AW783" s="157"/>
      <c r="AX783" s="157"/>
      <c r="AY783" s="238"/>
      <c r="AZ783" s="239"/>
      <c r="BA783" s="239"/>
      <c r="BB783" s="239"/>
      <c r="BC783" s="239"/>
      <c r="BD783" s="157"/>
      <c r="BE783" s="157"/>
      <c r="BF783" s="157"/>
      <c r="BG783" s="157"/>
      <c r="BH783" s="157"/>
      <c r="BI783" s="157"/>
      <c r="BJ783" s="157"/>
    </row>
    <row r="784">
      <c r="A784" s="157"/>
      <c r="B784" s="157"/>
      <c r="C784" s="157"/>
      <c r="D784" s="157"/>
      <c r="E784" s="157"/>
      <c r="F784" s="238"/>
      <c r="G784" s="239"/>
      <c r="H784" s="239"/>
      <c r="I784" s="239"/>
      <c r="J784" s="239"/>
      <c r="K784" s="132"/>
      <c r="L784" s="131"/>
      <c r="M784" s="157"/>
      <c r="N784" s="157"/>
      <c r="O784" s="157"/>
      <c r="P784" s="157"/>
      <c r="Q784" s="157"/>
      <c r="R784" s="157"/>
      <c r="S784" s="157"/>
      <c r="T784" s="157"/>
      <c r="U784" s="238"/>
      <c r="V784" s="239"/>
      <c r="W784" s="239"/>
      <c r="X784" s="239"/>
      <c r="Y784" s="239"/>
      <c r="Z784" s="157"/>
      <c r="AA784" s="157"/>
      <c r="AB784" s="157"/>
      <c r="AC784" s="157"/>
      <c r="AD784" s="157"/>
      <c r="AE784" s="157"/>
      <c r="AF784" s="157"/>
      <c r="AG784" s="157"/>
      <c r="AH784" s="157"/>
      <c r="AI784" s="157"/>
      <c r="AJ784" s="238"/>
      <c r="AK784" s="239"/>
      <c r="AL784" s="239"/>
      <c r="AM784" s="239"/>
      <c r="AN784" s="239"/>
      <c r="AO784" s="157"/>
      <c r="AP784" s="157"/>
      <c r="AQ784" s="157"/>
      <c r="AR784" s="157"/>
      <c r="AS784" s="157"/>
      <c r="AT784" s="157"/>
      <c r="AU784" s="157"/>
      <c r="AV784" s="157"/>
      <c r="AW784" s="157"/>
      <c r="AX784" s="157"/>
      <c r="AY784" s="238"/>
      <c r="AZ784" s="239"/>
      <c r="BA784" s="239"/>
      <c r="BB784" s="239"/>
      <c r="BC784" s="239"/>
      <c r="BD784" s="157"/>
      <c r="BE784" s="157"/>
      <c r="BF784" s="157"/>
      <c r="BG784" s="157"/>
      <c r="BH784" s="157"/>
      <c r="BI784" s="157"/>
      <c r="BJ784" s="157"/>
    </row>
    <row r="785">
      <c r="A785" s="157"/>
      <c r="B785" s="157"/>
      <c r="C785" s="157"/>
      <c r="D785" s="157"/>
      <c r="E785" s="157"/>
      <c r="F785" s="238"/>
      <c r="G785" s="239"/>
      <c r="H785" s="239"/>
      <c r="I785" s="239"/>
      <c r="J785" s="239"/>
      <c r="K785" s="132"/>
      <c r="L785" s="131"/>
      <c r="M785" s="157"/>
      <c r="N785" s="157"/>
      <c r="O785" s="157"/>
      <c r="P785" s="157"/>
      <c r="Q785" s="157"/>
      <c r="R785" s="157"/>
      <c r="S785" s="157"/>
      <c r="T785" s="157"/>
      <c r="U785" s="238"/>
      <c r="V785" s="239"/>
      <c r="W785" s="239"/>
      <c r="X785" s="239"/>
      <c r="Y785" s="239"/>
      <c r="Z785" s="157"/>
      <c r="AA785" s="157"/>
      <c r="AB785" s="157"/>
      <c r="AC785" s="157"/>
      <c r="AD785" s="157"/>
      <c r="AE785" s="157"/>
      <c r="AF785" s="157"/>
      <c r="AG785" s="157"/>
      <c r="AH785" s="157"/>
      <c r="AI785" s="157"/>
      <c r="AJ785" s="238"/>
      <c r="AK785" s="239"/>
      <c r="AL785" s="239"/>
      <c r="AM785" s="239"/>
      <c r="AN785" s="239"/>
      <c r="AO785" s="157"/>
      <c r="AP785" s="157"/>
      <c r="AQ785" s="157"/>
      <c r="AR785" s="157"/>
      <c r="AS785" s="157"/>
      <c r="AT785" s="157"/>
      <c r="AU785" s="157"/>
      <c r="AV785" s="157"/>
      <c r="AW785" s="157"/>
      <c r="AX785" s="157"/>
      <c r="AY785" s="238"/>
      <c r="AZ785" s="239"/>
      <c r="BA785" s="239"/>
      <c r="BB785" s="239"/>
      <c r="BC785" s="239"/>
      <c r="BD785" s="157"/>
      <c r="BE785" s="157"/>
      <c r="BF785" s="157"/>
      <c r="BG785" s="157"/>
      <c r="BH785" s="157"/>
      <c r="BI785" s="157"/>
      <c r="BJ785" s="157"/>
    </row>
    <row r="786">
      <c r="A786" s="157"/>
      <c r="B786" s="157"/>
      <c r="C786" s="157"/>
      <c r="D786" s="157"/>
      <c r="E786" s="157"/>
      <c r="F786" s="238"/>
      <c r="G786" s="239"/>
      <c r="H786" s="239"/>
      <c r="I786" s="239"/>
      <c r="J786" s="239"/>
      <c r="K786" s="132"/>
      <c r="L786" s="131"/>
      <c r="M786" s="157"/>
      <c r="N786" s="157"/>
      <c r="O786" s="157"/>
      <c r="P786" s="157"/>
      <c r="Q786" s="157"/>
      <c r="R786" s="157"/>
      <c r="S786" s="157"/>
      <c r="T786" s="157"/>
      <c r="U786" s="238"/>
      <c r="V786" s="239"/>
      <c r="W786" s="239"/>
      <c r="X786" s="239"/>
      <c r="Y786" s="239"/>
      <c r="Z786" s="157"/>
      <c r="AA786" s="157"/>
      <c r="AB786" s="157"/>
      <c r="AC786" s="157"/>
      <c r="AD786" s="157"/>
      <c r="AE786" s="157"/>
      <c r="AF786" s="157"/>
      <c r="AG786" s="157"/>
      <c r="AH786" s="157"/>
      <c r="AI786" s="157"/>
      <c r="AJ786" s="238"/>
      <c r="AK786" s="239"/>
      <c r="AL786" s="239"/>
      <c r="AM786" s="239"/>
      <c r="AN786" s="239"/>
      <c r="AO786" s="157"/>
      <c r="AP786" s="157"/>
      <c r="AQ786" s="157"/>
      <c r="AR786" s="157"/>
      <c r="AS786" s="157"/>
      <c r="AT786" s="157"/>
      <c r="AU786" s="157"/>
      <c r="AV786" s="157"/>
      <c r="AW786" s="157"/>
      <c r="AX786" s="157"/>
      <c r="AY786" s="238"/>
      <c r="AZ786" s="239"/>
      <c r="BA786" s="239"/>
      <c r="BB786" s="239"/>
      <c r="BC786" s="239"/>
      <c r="BD786" s="157"/>
      <c r="BE786" s="157"/>
      <c r="BF786" s="157"/>
      <c r="BG786" s="157"/>
      <c r="BH786" s="157"/>
      <c r="BI786" s="157"/>
      <c r="BJ786" s="157"/>
    </row>
    <row r="787">
      <c r="A787" s="157"/>
      <c r="B787" s="157"/>
      <c r="C787" s="157"/>
      <c r="D787" s="157"/>
      <c r="E787" s="157"/>
      <c r="F787" s="238"/>
      <c r="G787" s="239"/>
      <c r="H787" s="239"/>
      <c r="I787" s="239"/>
      <c r="J787" s="239"/>
      <c r="K787" s="132"/>
      <c r="L787" s="131"/>
      <c r="M787" s="157"/>
      <c r="N787" s="157"/>
      <c r="O787" s="157"/>
      <c r="P787" s="157"/>
      <c r="Q787" s="157"/>
      <c r="R787" s="157"/>
      <c r="S787" s="157"/>
      <c r="T787" s="157"/>
      <c r="U787" s="238"/>
      <c r="V787" s="239"/>
      <c r="W787" s="239"/>
      <c r="X787" s="239"/>
      <c r="Y787" s="239"/>
      <c r="Z787" s="157"/>
      <c r="AA787" s="157"/>
      <c r="AB787" s="157"/>
      <c r="AC787" s="157"/>
      <c r="AD787" s="157"/>
      <c r="AE787" s="157"/>
      <c r="AF787" s="157"/>
      <c r="AG787" s="157"/>
      <c r="AH787" s="157"/>
      <c r="AI787" s="157"/>
      <c r="AJ787" s="238"/>
      <c r="AK787" s="239"/>
      <c r="AL787" s="239"/>
      <c r="AM787" s="239"/>
      <c r="AN787" s="239"/>
      <c r="AO787" s="157"/>
      <c r="AP787" s="157"/>
      <c r="AQ787" s="157"/>
      <c r="AR787" s="157"/>
      <c r="AS787" s="157"/>
      <c r="AT787" s="157"/>
      <c r="AU787" s="157"/>
      <c r="AV787" s="157"/>
      <c r="AW787" s="157"/>
      <c r="AX787" s="157"/>
      <c r="AY787" s="238"/>
      <c r="AZ787" s="239"/>
      <c r="BA787" s="239"/>
      <c r="BB787" s="239"/>
      <c r="BC787" s="239"/>
      <c r="BD787" s="157"/>
      <c r="BE787" s="157"/>
      <c r="BF787" s="157"/>
      <c r="BG787" s="157"/>
      <c r="BH787" s="157"/>
      <c r="BI787" s="157"/>
      <c r="BJ787" s="157"/>
    </row>
    <row r="788">
      <c r="A788" s="157"/>
      <c r="B788" s="157"/>
      <c r="C788" s="157"/>
      <c r="D788" s="157"/>
      <c r="E788" s="157"/>
      <c r="F788" s="238"/>
      <c r="G788" s="239"/>
      <c r="H788" s="239"/>
      <c r="I788" s="239"/>
      <c r="J788" s="239"/>
      <c r="K788" s="132"/>
      <c r="L788" s="131"/>
      <c r="M788" s="157"/>
      <c r="N788" s="157"/>
      <c r="O788" s="157"/>
      <c r="P788" s="157"/>
      <c r="Q788" s="157"/>
      <c r="R788" s="157"/>
      <c r="S788" s="157"/>
      <c r="T788" s="157"/>
      <c r="U788" s="238"/>
      <c r="V788" s="239"/>
      <c r="W788" s="239"/>
      <c r="X788" s="239"/>
      <c r="Y788" s="239"/>
      <c r="Z788" s="157"/>
      <c r="AA788" s="157"/>
      <c r="AB788" s="157"/>
      <c r="AC788" s="157"/>
      <c r="AD788" s="157"/>
      <c r="AE788" s="157"/>
      <c r="AF788" s="157"/>
      <c r="AG788" s="157"/>
      <c r="AH788" s="157"/>
      <c r="AI788" s="157"/>
      <c r="AJ788" s="238"/>
      <c r="AK788" s="239"/>
      <c r="AL788" s="239"/>
      <c r="AM788" s="239"/>
      <c r="AN788" s="239"/>
      <c r="AO788" s="157"/>
      <c r="AP788" s="157"/>
      <c r="AQ788" s="157"/>
      <c r="AR788" s="157"/>
      <c r="AS788" s="157"/>
      <c r="AT788" s="157"/>
      <c r="AU788" s="157"/>
      <c r="AV788" s="157"/>
      <c r="AW788" s="157"/>
      <c r="AX788" s="157"/>
      <c r="AY788" s="238"/>
      <c r="AZ788" s="239"/>
      <c r="BA788" s="239"/>
      <c r="BB788" s="239"/>
      <c r="BC788" s="239"/>
      <c r="BD788" s="157"/>
      <c r="BE788" s="157"/>
      <c r="BF788" s="157"/>
      <c r="BG788" s="157"/>
      <c r="BH788" s="157"/>
      <c r="BI788" s="157"/>
      <c r="BJ788" s="157"/>
    </row>
    <row r="789">
      <c r="A789" s="157"/>
      <c r="B789" s="157"/>
      <c r="C789" s="157"/>
      <c r="D789" s="157"/>
      <c r="E789" s="157"/>
      <c r="F789" s="238"/>
      <c r="G789" s="239"/>
      <c r="H789" s="239"/>
      <c r="I789" s="239"/>
      <c r="J789" s="239"/>
      <c r="K789" s="132"/>
      <c r="L789" s="131"/>
      <c r="M789" s="157"/>
      <c r="N789" s="157"/>
      <c r="O789" s="157"/>
      <c r="P789" s="157"/>
      <c r="Q789" s="157"/>
      <c r="R789" s="157"/>
      <c r="S789" s="157"/>
      <c r="T789" s="157"/>
      <c r="U789" s="238"/>
      <c r="V789" s="239"/>
      <c r="W789" s="239"/>
      <c r="X789" s="239"/>
      <c r="Y789" s="239"/>
      <c r="Z789" s="157"/>
      <c r="AA789" s="157"/>
      <c r="AB789" s="157"/>
      <c r="AC789" s="157"/>
      <c r="AD789" s="157"/>
      <c r="AE789" s="157"/>
      <c r="AF789" s="157"/>
      <c r="AG789" s="157"/>
      <c r="AH789" s="157"/>
      <c r="AI789" s="157"/>
      <c r="AJ789" s="238"/>
      <c r="AK789" s="239"/>
      <c r="AL789" s="239"/>
      <c r="AM789" s="239"/>
      <c r="AN789" s="239"/>
      <c r="AO789" s="157"/>
      <c r="AP789" s="157"/>
      <c r="AQ789" s="157"/>
      <c r="AR789" s="157"/>
      <c r="AS789" s="157"/>
      <c r="AT789" s="157"/>
      <c r="AU789" s="157"/>
      <c r="AV789" s="157"/>
      <c r="AW789" s="157"/>
      <c r="AX789" s="157"/>
      <c r="AY789" s="238"/>
      <c r="AZ789" s="239"/>
      <c r="BA789" s="239"/>
      <c r="BB789" s="239"/>
      <c r="BC789" s="239"/>
      <c r="BD789" s="157"/>
      <c r="BE789" s="157"/>
      <c r="BF789" s="157"/>
      <c r="BG789" s="157"/>
      <c r="BH789" s="157"/>
      <c r="BI789" s="157"/>
      <c r="BJ789" s="157"/>
    </row>
    <row r="790">
      <c r="A790" s="157"/>
      <c r="B790" s="157"/>
      <c r="C790" s="157"/>
      <c r="D790" s="157"/>
      <c r="E790" s="157"/>
      <c r="F790" s="238"/>
      <c r="G790" s="239"/>
      <c r="H790" s="239"/>
      <c r="I790" s="239"/>
      <c r="J790" s="239"/>
      <c r="K790" s="132"/>
      <c r="L790" s="131"/>
      <c r="M790" s="157"/>
      <c r="N790" s="157"/>
      <c r="O790" s="157"/>
      <c r="P790" s="157"/>
      <c r="Q790" s="157"/>
      <c r="R790" s="157"/>
      <c r="S790" s="157"/>
      <c r="T790" s="157"/>
      <c r="U790" s="238"/>
      <c r="V790" s="239"/>
      <c r="W790" s="239"/>
      <c r="X790" s="239"/>
      <c r="Y790" s="239"/>
      <c r="Z790" s="157"/>
      <c r="AA790" s="157"/>
      <c r="AB790" s="157"/>
      <c r="AC790" s="157"/>
      <c r="AD790" s="157"/>
      <c r="AE790" s="157"/>
      <c r="AF790" s="157"/>
      <c r="AG790" s="157"/>
      <c r="AH790" s="157"/>
      <c r="AI790" s="157"/>
      <c r="AJ790" s="238"/>
      <c r="AK790" s="239"/>
      <c r="AL790" s="239"/>
      <c r="AM790" s="239"/>
      <c r="AN790" s="239"/>
      <c r="AO790" s="157"/>
      <c r="AP790" s="157"/>
      <c r="AQ790" s="157"/>
      <c r="AR790" s="157"/>
      <c r="AS790" s="157"/>
      <c r="AT790" s="157"/>
      <c r="AU790" s="157"/>
      <c r="AV790" s="157"/>
      <c r="AW790" s="157"/>
      <c r="AX790" s="157"/>
      <c r="AY790" s="238"/>
      <c r="AZ790" s="239"/>
      <c r="BA790" s="239"/>
      <c r="BB790" s="239"/>
      <c r="BC790" s="239"/>
      <c r="BD790" s="157"/>
      <c r="BE790" s="157"/>
      <c r="BF790" s="157"/>
      <c r="BG790" s="157"/>
      <c r="BH790" s="157"/>
      <c r="BI790" s="157"/>
      <c r="BJ790" s="157"/>
    </row>
    <row r="791">
      <c r="A791" s="157"/>
      <c r="B791" s="157"/>
      <c r="C791" s="157"/>
      <c r="D791" s="157"/>
      <c r="E791" s="157"/>
      <c r="F791" s="238"/>
      <c r="G791" s="239"/>
      <c r="H791" s="239"/>
      <c r="I791" s="239"/>
      <c r="J791" s="239"/>
      <c r="K791" s="132"/>
      <c r="L791" s="131"/>
      <c r="M791" s="157"/>
      <c r="N791" s="157"/>
      <c r="O791" s="157"/>
      <c r="P791" s="157"/>
      <c r="Q791" s="157"/>
      <c r="R791" s="157"/>
      <c r="S791" s="157"/>
      <c r="T791" s="157"/>
      <c r="U791" s="238"/>
      <c r="V791" s="239"/>
      <c r="W791" s="239"/>
      <c r="X791" s="239"/>
      <c r="Y791" s="239"/>
      <c r="Z791" s="157"/>
      <c r="AA791" s="157"/>
      <c r="AB791" s="157"/>
      <c r="AC791" s="157"/>
      <c r="AD791" s="157"/>
      <c r="AE791" s="157"/>
      <c r="AF791" s="157"/>
      <c r="AG791" s="157"/>
      <c r="AH791" s="157"/>
      <c r="AI791" s="157"/>
      <c r="AJ791" s="238"/>
      <c r="AK791" s="239"/>
      <c r="AL791" s="239"/>
      <c r="AM791" s="239"/>
      <c r="AN791" s="239"/>
      <c r="AO791" s="157"/>
      <c r="AP791" s="157"/>
      <c r="AQ791" s="157"/>
      <c r="AR791" s="157"/>
      <c r="AS791" s="157"/>
      <c r="AT791" s="157"/>
      <c r="AU791" s="157"/>
      <c r="AV791" s="157"/>
      <c r="AW791" s="157"/>
      <c r="AX791" s="157"/>
      <c r="AY791" s="238"/>
      <c r="AZ791" s="239"/>
      <c r="BA791" s="239"/>
      <c r="BB791" s="239"/>
      <c r="BC791" s="239"/>
      <c r="BD791" s="157"/>
      <c r="BE791" s="157"/>
      <c r="BF791" s="157"/>
      <c r="BG791" s="157"/>
      <c r="BH791" s="157"/>
      <c r="BI791" s="157"/>
      <c r="BJ791" s="157"/>
    </row>
    <row r="792">
      <c r="A792" s="157"/>
      <c r="B792" s="157"/>
      <c r="C792" s="157"/>
      <c r="D792" s="157"/>
      <c r="E792" s="157"/>
      <c r="F792" s="238"/>
      <c r="G792" s="239"/>
      <c r="H792" s="239"/>
      <c r="I792" s="239"/>
      <c r="J792" s="239"/>
      <c r="K792" s="132"/>
      <c r="L792" s="131"/>
      <c r="M792" s="157"/>
      <c r="N792" s="157"/>
      <c r="O792" s="157"/>
      <c r="P792" s="157"/>
      <c r="Q792" s="157"/>
      <c r="R792" s="157"/>
      <c r="S792" s="157"/>
      <c r="T792" s="157"/>
      <c r="U792" s="238"/>
      <c r="V792" s="239"/>
      <c r="W792" s="239"/>
      <c r="X792" s="239"/>
      <c r="Y792" s="239"/>
      <c r="Z792" s="157"/>
      <c r="AA792" s="157"/>
      <c r="AB792" s="157"/>
      <c r="AC792" s="157"/>
      <c r="AD792" s="157"/>
      <c r="AE792" s="157"/>
      <c r="AF792" s="157"/>
      <c r="AG792" s="157"/>
      <c r="AH792" s="157"/>
      <c r="AI792" s="157"/>
      <c r="AJ792" s="238"/>
      <c r="AK792" s="239"/>
      <c r="AL792" s="239"/>
      <c r="AM792" s="239"/>
      <c r="AN792" s="239"/>
      <c r="AO792" s="157"/>
      <c r="AP792" s="157"/>
      <c r="AQ792" s="157"/>
      <c r="AR792" s="157"/>
      <c r="AS792" s="157"/>
      <c r="AT792" s="157"/>
      <c r="AU792" s="157"/>
      <c r="AV792" s="157"/>
      <c r="AW792" s="157"/>
      <c r="AX792" s="157"/>
      <c r="AY792" s="238"/>
      <c r="AZ792" s="239"/>
      <c r="BA792" s="239"/>
      <c r="BB792" s="239"/>
      <c r="BC792" s="239"/>
      <c r="BD792" s="157"/>
      <c r="BE792" s="157"/>
      <c r="BF792" s="157"/>
      <c r="BG792" s="157"/>
      <c r="BH792" s="157"/>
      <c r="BI792" s="157"/>
      <c r="BJ792" s="157"/>
    </row>
    <row r="793">
      <c r="A793" s="157"/>
      <c r="B793" s="157"/>
      <c r="C793" s="157"/>
      <c r="D793" s="157"/>
      <c r="E793" s="157"/>
      <c r="F793" s="238"/>
      <c r="G793" s="239"/>
      <c r="H793" s="239"/>
      <c r="I793" s="239"/>
      <c r="J793" s="239"/>
      <c r="K793" s="132"/>
      <c r="L793" s="131"/>
      <c r="M793" s="157"/>
      <c r="N793" s="157"/>
      <c r="O793" s="157"/>
      <c r="P793" s="157"/>
      <c r="Q793" s="157"/>
      <c r="R793" s="157"/>
      <c r="S793" s="157"/>
      <c r="T793" s="157"/>
      <c r="U793" s="238"/>
      <c r="V793" s="239"/>
      <c r="W793" s="239"/>
      <c r="X793" s="239"/>
      <c r="Y793" s="239"/>
      <c r="Z793" s="157"/>
      <c r="AA793" s="157"/>
      <c r="AB793" s="157"/>
      <c r="AC793" s="157"/>
      <c r="AD793" s="157"/>
      <c r="AE793" s="157"/>
      <c r="AF793" s="157"/>
      <c r="AG793" s="157"/>
      <c r="AH793" s="157"/>
      <c r="AI793" s="157"/>
      <c r="AJ793" s="238"/>
      <c r="AK793" s="239"/>
      <c r="AL793" s="239"/>
      <c r="AM793" s="239"/>
      <c r="AN793" s="239"/>
      <c r="AO793" s="157"/>
      <c r="AP793" s="157"/>
      <c r="AQ793" s="157"/>
      <c r="AR793" s="157"/>
      <c r="AS793" s="157"/>
      <c r="AT793" s="157"/>
      <c r="AU793" s="157"/>
      <c r="AV793" s="157"/>
      <c r="AW793" s="157"/>
      <c r="AX793" s="157"/>
      <c r="AY793" s="238"/>
      <c r="AZ793" s="239"/>
      <c r="BA793" s="239"/>
      <c r="BB793" s="239"/>
      <c r="BC793" s="239"/>
      <c r="BD793" s="157"/>
      <c r="BE793" s="157"/>
      <c r="BF793" s="157"/>
      <c r="BG793" s="157"/>
      <c r="BH793" s="157"/>
      <c r="BI793" s="157"/>
      <c r="BJ793" s="157"/>
    </row>
    <row r="794">
      <c r="A794" s="157"/>
      <c r="B794" s="157"/>
      <c r="C794" s="157"/>
      <c r="D794" s="157"/>
      <c r="E794" s="157"/>
      <c r="F794" s="238"/>
      <c r="G794" s="239"/>
      <c r="H794" s="239"/>
      <c r="I794" s="239"/>
      <c r="J794" s="239"/>
      <c r="K794" s="132"/>
      <c r="L794" s="131"/>
      <c r="M794" s="157"/>
      <c r="N794" s="157"/>
      <c r="O794" s="157"/>
      <c r="P794" s="157"/>
      <c r="Q794" s="157"/>
      <c r="R794" s="157"/>
      <c r="S794" s="157"/>
      <c r="T794" s="157"/>
      <c r="U794" s="238"/>
      <c r="V794" s="239"/>
      <c r="W794" s="239"/>
      <c r="X794" s="239"/>
      <c r="Y794" s="239"/>
      <c r="Z794" s="157"/>
      <c r="AA794" s="157"/>
      <c r="AB794" s="157"/>
      <c r="AC794" s="157"/>
      <c r="AD794" s="157"/>
      <c r="AE794" s="157"/>
      <c r="AF794" s="157"/>
      <c r="AG794" s="157"/>
      <c r="AH794" s="157"/>
      <c r="AI794" s="157"/>
      <c r="AJ794" s="238"/>
      <c r="AK794" s="239"/>
      <c r="AL794" s="239"/>
      <c r="AM794" s="239"/>
      <c r="AN794" s="239"/>
      <c r="AO794" s="157"/>
      <c r="AP794" s="157"/>
      <c r="AQ794" s="157"/>
      <c r="AR794" s="157"/>
      <c r="AS794" s="157"/>
      <c r="AT794" s="157"/>
      <c r="AU794" s="157"/>
      <c r="AV794" s="157"/>
      <c r="AW794" s="157"/>
      <c r="AX794" s="157"/>
      <c r="AY794" s="238"/>
      <c r="AZ794" s="239"/>
      <c r="BA794" s="239"/>
      <c r="BB794" s="239"/>
      <c r="BC794" s="239"/>
      <c r="BD794" s="157"/>
      <c r="BE794" s="157"/>
      <c r="BF794" s="157"/>
      <c r="BG794" s="157"/>
      <c r="BH794" s="157"/>
      <c r="BI794" s="157"/>
      <c r="BJ794" s="157"/>
    </row>
    <row r="795">
      <c r="A795" s="157"/>
      <c r="B795" s="157"/>
      <c r="C795" s="157"/>
      <c r="D795" s="157"/>
      <c r="E795" s="157"/>
      <c r="F795" s="238"/>
      <c r="G795" s="239"/>
      <c r="H795" s="239"/>
      <c r="I795" s="239"/>
      <c r="J795" s="239"/>
      <c r="K795" s="132"/>
      <c r="L795" s="131"/>
      <c r="M795" s="157"/>
      <c r="N795" s="157"/>
      <c r="O795" s="157"/>
      <c r="P795" s="157"/>
      <c r="Q795" s="157"/>
      <c r="R795" s="157"/>
      <c r="S795" s="157"/>
      <c r="T795" s="157"/>
      <c r="U795" s="238"/>
      <c r="V795" s="239"/>
      <c r="W795" s="239"/>
      <c r="X795" s="239"/>
      <c r="Y795" s="239"/>
      <c r="Z795" s="157"/>
      <c r="AA795" s="157"/>
      <c r="AB795" s="157"/>
      <c r="AC795" s="157"/>
      <c r="AD795" s="157"/>
      <c r="AE795" s="157"/>
      <c r="AF795" s="157"/>
      <c r="AG795" s="157"/>
      <c r="AH795" s="157"/>
      <c r="AI795" s="157"/>
      <c r="AJ795" s="238"/>
      <c r="AK795" s="239"/>
      <c r="AL795" s="239"/>
      <c r="AM795" s="239"/>
      <c r="AN795" s="239"/>
      <c r="AO795" s="157"/>
      <c r="AP795" s="157"/>
      <c r="AQ795" s="157"/>
      <c r="AR795" s="157"/>
      <c r="AS795" s="157"/>
      <c r="AT795" s="157"/>
      <c r="AU795" s="157"/>
      <c r="AV795" s="157"/>
      <c r="AW795" s="157"/>
      <c r="AX795" s="157"/>
      <c r="AY795" s="238"/>
      <c r="AZ795" s="239"/>
      <c r="BA795" s="239"/>
      <c r="BB795" s="239"/>
      <c r="BC795" s="239"/>
      <c r="BD795" s="157"/>
      <c r="BE795" s="157"/>
      <c r="BF795" s="157"/>
      <c r="BG795" s="157"/>
      <c r="BH795" s="157"/>
      <c r="BI795" s="157"/>
      <c r="BJ795" s="157"/>
    </row>
    <row r="796">
      <c r="A796" s="157"/>
      <c r="B796" s="157"/>
      <c r="C796" s="157"/>
      <c r="D796" s="157"/>
      <c r="E796" s="157"/>
      <c r="F796" s="238"/>
      <c r="G796" s="239"/>
      <c r="H796" s="239"/>
      <c r="I796" s="239"/>
      <c r="J796" s="239"/>
      <c r="K796" s="132"/>
      <c r="L796" s="131"/>
      <c r="M796" s="157"/>
      <c r="N796" s="157"/>
      <c r="O796" s="157"/>
      <c r="P796" s="157"/>
      <c r="Q796" s="157"/>
      <c r="R796" s="157"/>
      <c r="S796" s="157"/>
      <c r="T796" s="157"/>
      <c r="U796" s="238"/>
      <c r="V796" s="239"/>
      <c r="W796" s="239"/>
      <c r="X796" s="239"/>
      <c r="Y796" s="239"/>
      <c r="Z796" s="157"/>
      <c r="AA796" s="157"/>
      <c r="AB796" s="157"/>
      <c r="AC796" s="157"/>
      <c r="AD796" s="157"/>
      <c r="AE796" s="157"/>
      <c r="AF796" s="157"/>
      <c r="AG796" s="157"/>
      <c r="AH796" s="157"/>
      <c r="AI796" s="157"/>
      <c r="AJ796" s="238"/>
      <c r="AK796" s="239"/>
      <c r="AL796" s="239"/>
      <c r="AM796" s="239"/>
      <c r="AN796" s="239"/>
      <c r="AO796" s="157"/>
      <c r="AP796" s="157"/>
      <c r="AQ796" s="157"/>
      <c r="AR796" s="157"/>
      <c r="AS796" s="157"/>
      <c r="AT796" s="157"/>
      <c r="AU796" s="157"/>
      <c r="AV796" s="157"/>
      <c r="AW796" s="157"/>
      <c r="AX796" s="157"/>
      <c r="AY796" s="238"/>
      <c r="AZ796" s="239"/>
      <c r="BA796" s="239"/>
      <c r="BB796" s="239"/>
      <c r="BC796" s="239"/>
      <c r="BD796" s="157"/>
      <c r="BE796" s="157"/>
      <c r="BF796" s="157"/>
      <c r="BG796" s="157"/>
      <c r="BH796" s="157"/>
      <c r="BI796" s="157"/>
      <c r="BJ796" s="157"/>
    </row>
    <row r="797">
      <c r="A797" s="157"/>
      <c r="B797" s="157"/>
      <c r="C797" s="157"/>
      <c r="D797" s="157"/>
      <c r="E797" s="157"/>
      <c r="F797" s="238"/>
      <c r="G797" s="239"/>
      <c r="H797" s="239"/>
      <c r="I797" s="239"/>
      <c r="J797" s="239"/>
      <c r="K797" s="132"/>
      <c r="L797" s="131"/>
      <c r="M797" s="157"/>
      <c r="N797" s="157"/>
      <c r="O797" s="157"/>
      <c r="P797" s="157"/>
      <c r="Q797" s="157"/>
      <c r="R797" s="157"/>
      <c r="S797" s="157"/>
      <c r="T797" s="157"/>
      <c r="U797" s="238"/>
      <c r="V797" s="239"/>
      <c r="W797" s="239"/>
      <c r="X797" s="239"/>
      <c r="Y797" s="239"/>
      <c r="Z797" s="157"/>
      <c r="AA797" s="157"/>
      <c r="AB797" s="157"/>
      <c r="AC797" s="157"/>
      <c r="AD797" s="157"/>
      <c r="AE797" s="157"/>
      <c r="AF797" s="157"/>
      <c r="AG797" s="157"/>
      <c r="AH797" s="157"/>
      <c r="AI797" s="157"/>
      <c r="AJ797" s="238"/>
      <c r="AK797" s="239"/>
      <c r="AL797" s="239"/>
      <c r="AM797" s="239"/>
      <c r="AN797" s="239"/>
      <c r="AO797" s="157"/>
      <c r="AP797" s="157"/>
      <c r="AQ797" s="157"/>
      <c r="AR797" s="157"/>
      <c r="AS797" s="157"/>
      <c r="AT797" s="157"/>
      <c r="AU797" s="157"/>
      <c r="AV797" s="157"/>
      <c r="AW797" s="157"/>
      <c r="AX797" s="157"/>
      <c r="AY797" s="238"/>
      <c r="AZ797" s="239"/>
      <c r="BA797" s="239"/>
      <c r="BB797" s="239"/>
      <c r="BC797" s="239"/>
      <c r="BD797" s="157"/>
      <c r="BE797" s="157"/>
      <c r="BF797" s="157"/>
      <c r="BG797" s="157"/>
      <c r="BH797" s="157"/>
      <c r="BI797" s="157"/>
      <c r="BJ797" s="157"/>
    </row>
    <row r="798">
      <c r="A798" s="157"/>
      <c r="B798" s="157"/>
      <c r="C798" s="157"/>
      <c r="D798" s="157"/>
      <c r="E798" s="157"/>
      <c r="F798" s="238"/>
      <c r="G798" s="239"/>
      <c r="H798" s="239"/>
      <c r="I798" s="239"/>
      <c r="J798" s="239"/>
      <c r="K798" s="132"/>
      <c r="L798" s="131"/>
      <c r="M798" s="157"/>
      <c r="N798" s="157"/>
      <c r="O798" s="157"/>
      <c r="P798" s="157"/>
      <c r="Q798" s="157"/>
      <c r="R798" s="157"/>
      <c r="S798" s="157"/>
      <c r="T798" s="157"/>
      <c r="U798" s="238"/>
      <c r="V798" s="239"/>
      <c r="W798" s="239"/>
      <c r="X798" s="239"/>
      <c r="Y798" s="239"/>
      <c r="Z798" s="157"/>
      <c r="AA798" s="157"/>
      <c r="AB798" s="157"/>
      <c r="AC798" s="157"/>
      <c r="AD798" s="157"/>
      <c r="AE798" s="157"/>
      <c r="AF798" s="157"/>
      <c r="AG798" s="157"/>
      <c r="AH798" s="157"/>
      <c r="AI798" s="157"/>
      <c r="AJ798" s="238"/>
      <c r="AK798" s="239"/>
      <c r="AL798" s="239"/>
      <c r="AM798" s="239"/>
      <c r="AN798" s="239"/>
      <c r="AO798" s="157"/>
      <c r="AP798" s="157"/>
      <c r="AQ798" s="157"/>
      <c r="AR798" s="157"/>
      <c r="AS798" s="157"/>
      <c r="AT798" s="157"/>
      <c r="AU798" s="157"/>
      <c r="AV798" s="157"/>
      <c r="AW798" s="157"/>
      <c r="AX798" s="157"/>
      <c r="AY798" s="238"/>
      <c r="AZ798" s="239"/>
      <c r="BA798" s="239"/>
      <c r="BB798" s="239"/>
      <c r="BC798" s="239"/>
      <c r="BD798" s="157"/>
      <c r="BE798" s="157"/>
      <c r="BF798" s="157"/>
      <c r="BG798" s="157"/>
      <c r="BH798" s="157"/>
      <c r="BI798" s="157"/>
      <c r="BJ798" s="157"/>
    </row>
    <row r="799">
      <c r="A799" s="157"/>
      <c r="B799" s="157"/>
      <c r="C799" s="157"/>
      <c r="D799" s="157"/>
      <c r="E799" s="157"/>
      <c r="F799" s="238"/>
      <c r="G799" s="239"/>
      <c r="H799" s="239"/>
      <c r="I799" s="239"/>
      <c r="J799" s="239"/>
      <c r="K799" s="132"/>
      <c r="L799" s="131"/>
      <c r="M799" s="157"/>
      <c r="N799" s="157"/>
      <c r="O799" s="157"/>
      <c r="P799" s="157"/>
      <c r="Q799" s="157"/>
      <c r="R799" s="157"/>
      <c r="S799" s="157"/>
      <c r="T799" s="157"/>
      <c r="U799" s="238"/>
      <c r="V799" s="239"/>
      <c r="W799" s="239"/>
      <c r="X799" s="239"/>
      <c r="Y799" s="239"/>
      <c r="Z799" s="157"/>
      <c r="AA799" s="157"/>
      <c r="AB799" s="157"/>
      <c r="AC799" s="157"/>
      <c r="AD799" s="157"/>
      <c r="AE799" s="157"/>
      <c r="AF799" s="157"/>
      <c r="AG799" s="157"/>
      <c r="AH799" s="157"/>
      <c r="AI799" s="157"/>
      <c r="AJ799" s="238"/>
      <c r="AK799" s="239"/>
      <c r="AL799" s="239"/>
      <c r="AM799" s="239"/>
      <c r="AN799" s="239"/>
      <c r="AO799" s="157"/>
      <c r="AP799" s="157"/>
      <c r="AQ799" s="157"/>
      <c r="AR799" s="157"/>
      <c r="AS799" s="157"/>
      <c r="AT799" s="157"/>
      <c r="AU799" s="157"/>
      <c r="AV799" s="157"/>
      <c r="AW799" s="157"/>
      <c r="AX799" s="157"/>
      <c r="AY799" s="238"/>
      <c r="AZ799" s="239"/>
      <c r="BA799" s="239"/>
      <c r="BB799" s="239"/>
      <c r="BC799" s="239"/>
      <c r="BD799" s="157"/>
      <c r="BE799" s="157"/>
      <c r="BF799" s="157"/>
      <c r="BG799" s="157"/>
      <c r="BH799" s="157"/>
      <c r="BI799" s="157"/>
      <c r="BJ799" s="157"/>
    </row>
    <row r="800">
      <c r="A800" s="157"/>
      <c r="B800" s="157"/>
      <c r="C800" s="157"/>
      <c r="D800" s="157"/>
      <c r="E800" s="157"/>
      <c r="F800" s="238"/>
      <c r="G800" s="239"/>
      <c r="H800" s="239"/>
      <c r="I800" s="239"/>
      <c r="J800" s="239"/>
      <c r="K800" s="132"/>
      <c r="L800" s="131"/>
      <c r="M800" s="157"/>
      <c r="N800" s="157"/>
      <c r="O800" s="157"/>
      <c r="P800" s="157"/>
      <c r="Q800" s="157"/>
      <c r="R800" s="157"/>
      <c r="S800" s="157"/>
      <c r="T800" s="157"/>
      <c r="U800" s="238"/>
      <c r="V800" s="239"/>
      <c r="W800" s="239"/>
      <c r="X800" s="239"/>
      <c r="Y800" s="239"/>
      <c r="Z800" s="157"/>
      <c r="AA800" s="157"/>
      <c r="AB800" s="157"/>
      <c r="AC800" s="157"/>
      <c r="AD800" s="157"/>
      <c r="AE800" s="157"/>
      <c r="AF800" s="157"/>
      <c r="AG800" s="157"/>
      <c r="AH800" s="157"/>
      <c r="AI800" s="157"/>
      <c r="AJ800" s="238"/>
      <c r="AK800" s="239"/>
      <c r="AL800" s="239"/>
      <c r="AM800" s="239"/>
      <c r="AN800" s="239"/>
      <c r="AO800" s="157"/>
      <c r="AP800" s="157"/>
      <c r="AQ800" s="157"/>
      <c r="AR800" s="157"/>
      <c r="AS800" s="157"/>
      <c r="AT800" s="157"/>
      <c r="AU800" s="157"/>
      <c r="AV800" s="157"/>
      <c r="AW800" s="157"/>
      <c r="AX800" s="157"/>
      <c r="AY800" s="238"/>
      <c r="AZ800" s="239"/>
      <c r="BA800" s="239"/>
      <c r="BB800" s="239"/>
      <c r="BC800" s="239"/>
      <c r="BD800" s="157"/>
      <c r="BE800" s="157"/>
      <c r="BF800" s="157"/>
      <c r="BG800" s="157"/>
      <c r="BH800" s="157"/>
      <c r="BI800" s="157"/>
      <c r="BJ800" s="157"/>
    </row>
    <row r="801">
      <c r="A801" s="157"/>
      <c r="B801" s="157"/>
      <c r="C801" s="157"/>
      <c r="D801" s="157"/>
      <c r="E801" s="157"/>
      <c r="F801" s="238"/>
      <c r="G801" s="239"/>
      <c r="H801" s="239"/>
      <c r="I801" s="239"/>
      <c r="J801" s="239"/>
      <c r="K801" s="132"/>
      <c r="L801" s="131"/>
      <c r="M801" s="157"/>
      <c r="N801" s="157"/>
      <c r="O801" s="157"/>
      <c r="P801" s="157"/>
      <c r="Q801" s="157"/>
      <c r="R801" s="157"/>
      <c r="S801" s="157"/>
      <c r="T801" s="157"/>
      <c r="U801" s="238"/>
      <c r="V801" s="239"/>
      <c r="W801" s="239"/>
      <c r="X801" s="239"/>
      <c r="Y801" s="239"/>
      <c r="Z801" s="157"/>
      <c r="AA801" s="157"/>
      <c r="AB801" s="157"/>
      <c r="AC801" s="157"/>
      <c r="AD801" s="157"/>
      <c r="AE801" s="157"/>
      <c r="AF801" s="157"/>
      <c r="AG801" s="157"/>
      <c r="AH801" s="157"/>
      <c r="AI801" s="157"/>
      <c r="AJ801" s="238"/>
      <c r="AK801" s="239"/>
      <c r="AL801" s="239"/>
      <c r="AM801" s="239"/>
      <c r="AN801" s="239"/>
      <c r="AO801" s="157"/>
      <c r="AP801" s="157"/>
      <c r="AQ801" s="157"/>
      <c r="AR801" s="157"/>
      <c r="AS801" s="157"/>
      <c r="AT801" s="157"/>
      <c r="AU801" s="157"/>
      <c r="AV801" s="157"/>
      <c r="AW801" s="157"/>
      <c r="AX801" s="157"/>
      <c r="AY801" s="238"/>
      <c r="AZ801" s="239"/>
      <c r="BA801" s="239"/>
      <c r="BB801" s="239"/>
      <c r="BC801" s="239"/>
      <c r="BD801" s="157"/>
      <c r="BE801" s="157"/>
      <c r="BF801" s="157"/>
      <c r="BG801" s="157"/>
      <c r="BH801" s="157"/>
      <c r="BI801" s="157"/>
      <c r="BJ801" s="157"/>
    </row>
    <row r="802">
      <c r="A802" s="157"/>
      <c r="B802" s="157"/>
      <c r="C802" s="157"/>
      <c r="D802" s="157"/>
      <c r="E802" s="157"/>
      <c r="F802" s="238"/>
      <c r="G802" s="239"/>
      <c r="H802" s="239"/>
      <c r="I802" s="239"/>
      <c r="J802" s="239"/>
      <c r="K802" s="132"/>
      <c r="L802" s="131"/>
      <c r="M802" s="157"/>
      <c r="N802" s="157"/>
      <c r="O802" s="157"/>
      <c r="P802" s="157"/>
      <c r="Q802" s="157"/>
      <c r="R802" s="157"/>
      <c r="S802" s="157"/>
      <c r="T802" s="157"/>
      <c r="U802" s="238"/>
      <c r="V802" s="239"/>
      <c r="W802" s="239"/>
      <c r="X802" s="239"/>
      <c r="Y802" s="239"/>
      <c r="Z802" s="157"/>
      <c r="AA802" s="157"/>
      <c r="AB802" s="157"/>
      <c r="AC802" s="157"/>
      <c r="AD802" s="157"/>
      <c r="AE802" s="157"/>
      <c r="AF802" s="157"/>
      <c r="AG802" s="157"/>
      <c r="AH802" s="157"/>
      <c r="AI802" s="157"/>
      <c r="AJ802" s="238"/>
      <c r="AK802" s="239"/>
      <c r="AL802" s="239"/>
      <c r="AM802" s="239"/>
      <c r="AN802" s="239"/>
      <c r="AO802" s="157"/>
      <c r="AP802" s="157"/>
      <c r="AQ802" s="157"/>
      <c r="AR802" s="157"/>
      <c r="AS802" s="157"/>
      <c r="AT802" s="157"/>
      <c r="AU802" s="157"/>
      <c r="AV802" s="157"/>
      <c r="AW802" s="157"/>
      <c r="AX802" s="157"/>
      <c r="AY802" s="238"/>
      <c r="AZ802" s="239"/>
      <c r="BA802" s="239"/>
      <c r="BB802" s="239"/>
      <c r="BC802" s="239"/>
      <c r="BD802" s="157"/>
      <c r="BE802" s="157"/>
      <c r="BF802" s="157"/>
      <c r="BG802" s="157"/>
      <c r="BH802" s="157"/>
      <c r="BI802" s="157"/>
      <c r="BJ802" s="157"/>
    </row>
    <row r="803">
      <c r="A803" s="157"/>
      <c r="B803" s="157"/>
      <c r="C803" s="157"/>
      <c r="D803" s="157"/>
      <c r="E803" s="157"/>
      <c r="F803" s="238"/>
      <c r="G803" s="239"/>
      <c r="H803" s="239"/>
      <c r="I803" s="239"/>
      <c r="J803" s="239"/>
      <c r="K803" s="132"/>
      <c r="L803" s="131"/>
      <c r="M803" s="157"/>
      <c r="N803" s="157"/>
      <c r="O803" s="157"/>
      <c r="P803" s="157"/>
      <c r="Q803" s="157"/>
      <c r="R803" s="157"/>
      <c r="S803" s="157"/>
      <c r="T803" s="157"/>
      <c r="U803" s="238"/>
      <c r="V803" s="239"/>
      <c r="W803" s="239"/>
      <c r="X803" s="239"/>
      <c r="Y803" s="239"/>
      <c r="Z803" s="157"/>
      <c r="AA803" s="157"/>
      <c r="AB803" s="157"/>
      <c r="AC803" s="157"/>
      <c r="AD803" s="157"/>
      <c r="AE803" s="157"/>
      <c r="AF803" s="157"/>
      <c r="AG803" s="157"/>
      <c r="AH803" s="157"/>
      <c r="AI803" s="157"/>
      <c r="AJ803" s="238"/>
      <c r="AK803" s="239"/>
      <c r="AL803" s="239"/>
      <c r="AM803" s="239"/>
      <c r="AN803" s="239"/>
      <c r="AO803" s="157"/>
      <c r="AP803" s="157"/>
      <c r="AQ803" s="157"/>
      <c r="AR803" s="157"/>
      <c r="AS803" s="157"/>
      <c r="AT803" s="157"/>
      <c r="AU803" s="157"/>
      <c r="AV803" s="157"/>
      <c r="AW803" s="157"/>
      <c r="AX803" s="157"/>
      <c r="AY803" s="238"/>
      <c r="AZ803" s="239"/>
      <c r="BA803" s="239"/>
      <c r="BB803" s="239"/>
      <c r="BC803" s="239"/>
      <c r="BD803" s="157"/>
      <c r="BE803" s="157"/>
      <c r="BF803" s="157"/>
      <c r="BG803" s="157"/>
      <c r="BH803" s="157"/>
      <c r="BI803" s="157"/>
      <c r="BJ803" s="157"/>
    </row>
    <row r="804">
      <c r="A804" s="157"/>
      <c r="B804" s="157"/>
      <c r="C804" s="157"/>
      <c r="D804" s="157"/>
      <c r="E804" s="157"/>
      <c r="F804" s="238"/>
      <c r="G804" s="239"/>
      <c r="H804" s="239"/>
      <c r="I804" s="239"/>
      <c r="J804" s="239"/>
      <c r="K804" s="132"/>
      <c r="L804" s="131"/>
      <c r="M804" s="157"/>
      <c r="N804" s="157"/>
      <c r="O804" s="157"/>
      <c r="P804" s="157"/>
      <c r="Q804" s="157"/>
      <c r="R804" s="157"/>
      <c r="S804" s="157"/>
      <c r="T804" s="157"/>
      <c r="U804" s="238"/>
      <c r="V804" s="239"/>
      <c r="W804" s="239"/>
      <c r="X804" s="239"/>
      <c r="Y804" s="239"/>
      <c r="Z804" s="157"/>
      <c r="AA804" s="157"/>
      <c r="AB804" s="157"/>
      <c r="AC804" s="157"/>
      <c r="AD804" s="157"/>
      <c r="AE804" s="157"/>
      <c r="AF804" s="157"/>
      <c r="AG804" s="157"/>
      <c r="AH804" s="157"/>
      <c r="AI804" s="157"/>
      <c r="AJ804" s="238"/>
      <c r="AK804" s="239"/>
      <c r="AL804" s="239"/>
      <c r="AM804" s="239"/>
      <c r="AN804" s="239"/>
      <c r="AO804" s="157"/>
      <c r="AP804" s="157"/>
      <c r="AQ804" s="157"/>
      <c r="AR804" s="157"/>
      <c r="AS804" s="157"/>
      <c r="AT804" s="157"/>
      <c r="AU804" s="157"/>
      <c r="AV804" s="157"/>
      <c r="AW804" s="157"/>
      <c r="AX804" s="157"/>
      <c r="AY804" s="238"/>
      <c r="AZ804" s="239"/>
      <c r="BA804" s="239"/>
      <c r="BB804" s="239"/>
      <c r="BC804" s="239"/>
      <c r="BD804" s="157"/>
      <c r="BE804" s="157"/>
      <c r="BF804" s="157"/>
      <c r="BG804" s="157"/>
      <c r="BH804" s="157"/>
      <c r="BI804" s="157"/>
      <c r="BJ804" s="157"/>
    </row>
    <row r="805">
      <c r="A805" s="157"/>
      <c r="B805" s="157"/>
      <c r="C805" s="157"/>
      <c r="D805" s="157"/>
      <c r="E805" s="157"/>
      <c r="F805" s="238"/>
      <c r="G805" s="239"/>
      <c r="H805" s="239"/>
      <c r="I805" s="239"/>
      <c r="J805" s="239"/>
      <c r="K805" s="132"/>
      <c r="L805" s="131"/>
      <c r="M805" s="157"/>
      <c r="N805" s="157"/>
      <c r="O805" s="157"/>
      <c r="P805" s="157"/>
      <c r="Q805" s="157"/>
      <c r="R805" s="157"/>
      <c r="S805" s="157"/>
      <c r="T805" s="157"/>
      <c r="U805" s="238"/>
      <c r="V805" s="239"/>
      <c r="W805" s="239"/>
      <c r="X805" s="239"/>
      <c r="Y805" s="239"/>
      <c r="Z805" s="157"/>
      <c r="AA805" s="157"/>
      <c r="AB805" s="157"/>
      <c r="AC805" s="157"/>
      <c r="AD805" s="157"/>
      <c r="AE805" s="157"/>
      <c r="AF805" s="157"/>
      <c r="AG805" s="157"/>
      <c r="AH805" s="157"/>
      <c r="AI805" s="157"/>
      <c r="AJ805" s="238"/>
      <c r="AK805" s="239"/>
      <c r="AL805" s="239"/>
      <c r="AM805" s="239"/>
      <c r="AN805" s="239"/>
      <c r="AO805" s="157"/>
      <c r="AP805" s="157"/>
      <c r="AQ805" s="157"/>
      <c r="AR805" s="157"/>
      <c r="AS805" s="157"/>
      <c r="AT805" s="157"/>
      <c r="AU805" s="157"/>
      <c r="AV805" s="157"/>
      <c r="AW805" s="157"/>
      <c r="AX805" s="157"/>
      <c r="AY805" s="238"/>
      <c r="AZ805" s="239"/>
      <c r="BA805" s="239"/>
      <c r="BB805" s="239"/>
      <c r="BC805" s="239"/>
      <c r="BD805" s="157"/>
      <c r="BE805" s="157"/>
      <c r="BF805" s="157"/>
      <c r="BG805" s="157"/>
      <c r="BH805" s="157"/>
      <c r="BI805" s="157"/>
      <c r="BJ805" s="157"/>
    </row>
    <row r="806">
      <c r="A806" s="157"/>
      <c r="B806" s="157"/>
      <c r="C806" s="157"/>
      <c r="D806" s="157"/>
      <c r="E806" s="157"/>
      <c r="F806" s="238"/>
      <c r="G806" s="239"/>
      <c r="H806" s="239"/>
      <c r="I806" s="239"/>
      <c r="J806" s="239"/>
      <c r="K806" s="132"/>
      <c r="L806" s="131"/>
      <c r="M806" s="157"/>
      <c r="N806" s="157"/>
      <c r="O806" s="157"/>
      <c r="P806" s="157"/>
      <c r="Q806" s="157"/>
      <c r="R806" s="157"/>
      <c r="S806" s="157"/>
      <c r="T806" s="157"/>
      <c r="U806" s="238"/>
      <c r="V806" s="239"/>
      <c r="W806" s="239"/>
      <c r="X806" s="239"/>
      <c r="Y806" s="239"/>
      <c r="Z806" s="157"/>
      <c r="AA806" s="157"/>
      <c r="AB806" s="157"/>
      <c r="AC806" s="157"/>
      <c r="AD806" s="157"/>
      <c r="AE806" s="157"/>
      <c r="AF806" s="157"/>
      <c r="AG806" s="157"/>
      <c r="AH806" s="157"/>
      <c r="AI806" s="157"/>
      <c r="AJ806" s="238"/>
      <c r="AK806" s="239"/>
      <c r="AL806" s="239"/>
      <c r="AM806" s="239"/>
      <c r="AN806" s="239"/>
      <c r="AO806" s="157"/>
      <c r="AP806" s="157"/>
      <c r="AQ806" s="157"/>
      <c r="AR806" s="157"/>
      <c r="AS806" s="157"/>
      <c r="AT806" s="157"/>
      <c r="AU806" s="157"/>
      <c r="AV806" s="157"/>
      <c r="AW806" s="157"/>
      <c r="AX806" s="157"/>
      <c r="AY806" s="238"/>
      <c r="AZ806" s="239"/>
      <c r="BA806" s="239"/>
      <c r="BB806" s="239"/>
      <c r="BC806" s="239"/>
      <c r="BD806" s="157"/>
      <c r="BE806" s="157"/>
      <c r="BF806" s="157"/>
      <c r="BG806" s="157"/>
      <c r="BH806" s="157"/>
      <c r="BI806" s="157"/>
      <c r="BJ806" s="157"/>
    </row>
    <row r="807">
      <c r="A807" s="157"/>
      <c r="B807" s="157"/>
      <c r="C807" s="157"/>
      <c r="D807" s="157"/>
      <c r="E807" s="157"/>
      <c r="F807" s="238"/>
      <c r="G807" s="239"/>
      <c r="H807" s="239"/>
      <c r="I807" s="239"/>
      <c r="J807" s="239"/>
      <c r="K807" s="132"/>
      <c r="L807" s="131"/>
      <c r="M807" s="157"/>
      <c r="N807" s="157"/>
      <c r="O807" s="157"/>
      <c r="P807" s="157"/>
      <c r="Q807" s="157"/>
      <c r="R807" s="157"/>
      <c r="S807" s="157"/>
      <c r="T807" s="157"/>
      <c r="U807" s="238"/>
      <c r="V807" s="239"/>
      <c r="W807" s="239"/>
      <c r="X807" s="239"/>
      <c r="Y807" s="239"/>
      <c r="Z807" s="157"/>
      <c r="AA807" s="157"/>
      <c r="AB807" s="157"/>
      <c r="AC807" s="157"/>
      <c r="AD807" s="157"/>
      <c r="AE807" s="157"/>
      <c r="AF807" s="157"/>
      <c r="AG807" s="157"/>
      <c r="AH807" s="157"/>
      <c r="AI807" s="157"/>
      <c r="AJ807" s="238"/>
      <c r="AK807" s="239"/>
      <c r="AL807" s="239"/>
      <c r="AM807" s="239"/>
      <c r="AN807" s="239"/>
      <c r="AO807" s="157"/>
      <c r="AP807" s="157"/>
      <c r="AQ807" s="157"/>
      <c r="AR807" s="157"/>
      <c r="AS807" s="157"/>
      <c r="AT807" s="157"/>
      <c r="AU807" s="157"/>
      <c r="AV807" s="157"/>
      <c r="AW807" s="157"/>
      <c r="AX807" s="157"/>
      <c r="AY807" s="238"/>
      <c r="AZ807" s="239"/>
      <c r="BA807" s="239"/>
      <c r="BB807" s="239"/>
      <c r="BC807" s="239"/>
      <c r="BD807" s="157"/>
      <c r="BE807" s="157"/>
      <c r="BF807" s="157"/>
      <c r="BG807" s="157"/>
      <c r="BH807" s="157"/>
      <c r="BI807" s="157"/>
      <c r="BJ807" s="157"/>
    </row>
    <row r="808">
      <c r="A808" s="157"/>
      <c r="B808" s="157"/>
      <c r="C808" s="157"/>
      <c r="D808" s="157"/>
      <c r="E808" s="157"/>
      <c r="F808" s="238"/>
      <c r="G808" s="239"/>
      <c r="H808" s="239"/>
      <c r="I808" s="239"/>
      <c r="J808" s="239"/>
      <c r="K808" s="132"/>
      <c r="L808" s="131"/>
      <c r="M808" s="157"/>
      <c r="N808" s="157"/>
      <c r="O808" s="157"/>
      <c r="P808" s="157"/>
      <c r="Q808" s="157"/>
      <c r="R808" s="157"/>
      <c r="S808" s="157"/>
      <c r="T808" s="157"/>
      <c r="U808" s="238"/>
      <c r="V808" s="239"/>
      <c r="W808" s="239"/>
      <c r="X808" s="239"/>
      <c r="Y808" s="239"/>
      <c r="Z808" s="157"/>
      <c r="AA808" s="157"/>
      <c r="AB808" s="157"/>
      <c r="AC808" s="157"/>
      <c r="AD808" s="157"/>
      <c r="AE808" s="157"/>
      <c r="AF808" s="157"/>
      <c r="AG808" s="157"/>
      <c r="AH808" s="157"/>
      <c r="AI808" s="157"/>
      <c r="AJ808" s="238"/>
      <c r="AK808" s="239"/>
      <c r="AL808" s="239"/>
      <c r="AM808" s="239"/>
      <c r="AN808" s="239"/>
      <c r="AO808" s="157"/>
      <c r="AP808" s="157"/>
      <c r="AQ808" s="157"/>
      <c r="AR808" s="157"/>
      <c r="AS808" s="157"/>
      <c r="AT808" s="157"/>
      <c r="AU808" s="157"/>
      <c r="AV808" s="157"/>
      <c r="AW808" s="157"/>
      <c r="AX808" s="157"/>
      <c r="AY808" s="238"/>
      <c r="AZ808" s="239"/>
      <c r="BA808" s="239"/>
      <c r="BB808" s="239"/>
      <c r="BC808" s="239"/>
      <c r="BD808" s="157"/>
      <c r="BE808" s="157"/>
      <c r="BF808" s="157"/>
      <c r="BG808" s="157"/>
      <c r="BH808" s="157"/>
      <c r="BI808" s="157"/>
      <c r="BJ808" s="157"/>
    </row>
    <row r="809">
      <c r="A809" s="157"/>
      <c r="B809" s="157"/>
      <c r="C809" s="157"/>
      <c r="D809" s="157"/>
      <c r="E809" s="157"/>
      <c r="F809" s="238"/>
      <c r="G809" s="239"/>
      <c r="H809" s="239"/>
      <c r="I809" s="239"/>
      <c r="J809" s="239"/>
      <c r="K809" s="132"/>
      <c r="L809" s="131"/>
      <c r="M809" s="157"/>
      <c r="N809" s="157"/>
      <c r="O809" s="157"/>
      <c r="P809" s="157"/>
      <c r="Q809" s="157"/>
      <c r="R809" s="157"/>
      <c r="S809" s="157"/>
      <c r="T809" s="157"/>
      <c r="U809" s="238"/>
      <c r="V809" s="239"/>
      <c r="W809" s="239"/>
      <c r="X809" s="239"/>
      <c r="Y809" s="239"/>
      <c r="Z809" s="157"/>
      <c r="AA809" s="157"/>
      <c r="AB809" s="157"/>
      <c r="AC809" s="157"/>
      <c r="AD809" s="157"/>
      <c r="AE809" s="157"/>
      <c r="AF809" s="157"/>
      <c r="AG809" s="157"/>
      <c r="AH809" s="157"/>
      <c r="AI809" s="157"/>
      <c r="AJ809" s="238"/>
      <c r="AK809" s="239"/>
      <c r="AL809" s="239"/>
      <c r="AM809" s="239"/>
      <c r="AN809" s="239"/>
      <c r="AO809" s="157"/>
      <c r="AP809" s="157"/>
      <c r="AQ809" s="157"/>
      <c r="AR809" s="157"/>
      <c r="AS809" s="157"/>
      <c r="AT809" s="157"/>
      <c r="AU809" s="157"/>
      <c r="AV809" s="157"/>
      <c r="AW809" s="157"/>
      <c r="AX809" s="157"/>
      <c r="AY809" s="238"/>
      <c r="AZ809" s="239"/>
      <c r="BA809" s="239"/>
      <c r="BB809" s="239"/>
      <c r="BC809" s="239"/>
      <c r="BD809" s="157"/>
      <c r="BE809" s="157"/>
      <c r="BF809" s="157"/>
      <c r="BG809" s="157"/>
      <c r="BH809" s="157"/>
      <c r="BI809" s="157"/>
      <c r="BJ809" s="157"/>
    </row>
    <row r="810">
      <c r="A810" s="157"/>
      <c r="B810" s="157"/>
      <c r="C810" s="157"/>
      <c r="D810" s="157"/>
      <c r="E810" s="157"/>
      <c r="F810" s="238"/>
      <c r="G810" s="239"/>
      <c r="H810" s="239"/>
      <c r="I810" s="239"/>
      <c r="J810" s="239"/>
      <c r="K810" s="132"/>
      <c r="L810" s="131"/>
      <c r="M810" s="157"/>
      <c r="N810" s="157"/>
      <c r="O810" s="157"/>
      <c r="P810" s="157"/>
      <c r="Q810" s="157"/>
      <c r="R810" s="157"/>
      <c r="S810" s="157"/>
      <c r="T810" s="157"/>
      <c r="U810" s="238"/>
      <c r="V810" s="239"/>
      <c r="W810" s="239"/>
      <c r="X810" s="239"/>
      <c r="Y810" s="239"/>
      <c r="Z810" s="157"/>
      <c r="AA810" s="157"/>
      <c r="AB810" s="157"/>
      <c r="AC810" s="157"/>
      <c r="AD810" s="157"/>
      <c r="AE810" s="157"/>
      <c r="AF810" s="157"/>
      <c r="AG810" s="157"/>
      <c r="AH810" s="157"/>
      <c r="AI810" s="157"/>
      <c r="AJ810" s="238"/>
      <c r="AK810" s="239"/>
      <c r="AL810" s="239"/>
      <c r="AM810" s="239"/>
      <c r="AN810" s="239"/>
      <c r="AO810" s="157"/>
      <c r="AP810" s="157"/>
      <c r="AQ810" s="157"/>
      <c r="AR810" s="157"/>
      <c r="AS810" s="157"/>
      <c r="AT810" s="157"/>
      <c r="AU810" s="157"/>
      <c r="AV810" s="157"/>
      <c r="AW810" s="157"/>
      <c r="AX810" s="157"/>
      <c r="AY810" s="238"/>
      <c r="AZ810" s="239"/>
      <c r="BA810" s="239"/>
      <c r="BB810" s="239"/>
      <c r="BC810" s="239"/>
      <c r="BD810" s="157"/>
      <c r="BE810" s="157"/>
      <c r="BF810" s="157"/>
      <c r="BG810" s="157"/>
      <c r="BH810" s="157"/>
      <c r="BI810" s="157"/>
      <c r="BJ810" s="157"/>
    </row>
    <row r="811">
      <c r="A811" s="157"/>
      <c r="B811" s="157"/>
      <c r="C811" s="157"/>
      <c r="D811" s="157"/>
      <c r="E811" s="157"/>
      <c r="F811" s="238"/>
      <c r="G811" s="239"/>
      <c r="H811" s="239"/>
      <c r="I811" s="239"/>
      <c r="J811" s="239"/>
      <c r="K811" s="132"/>
      <c r="L811" s="131"/>
      <c r="M811" s="157"/>
      <c r="N811" s="157"/>
      <c r="O811" s="157"/>
      <c r="P811" s="157"/>
      <c r="Q811" s="157"/>
      <c r="R811" s="157"/>
      <c r="S811" s="157"/>
      <c r="T811" s="157"/>
      <c r="U811" s="238"/>
      <c r="V811" s="239"/>
      <c r="W811" s="239"/>
      <c r="X811" s="239"/>
      <c r="Y811" s="239"/>
      <c r="Z811" s="157"/>
      <c r="AA811" s="157"/>
      <c r="AB811" s="157"/>
      <c r="AC811" s="157"/>
      <c r="AD811" s="157"/>
      <c r="AE811" s="157"/>
      <c r="AF811" s="157"/>
      <c r="AG811" s="157"/>
      <c r="AH811" s="157"/>
      <c r="AI811" s="157"/>
      <c r="AJ811" s="238"/>
      <c r="AK811" s="239"/>
      <c r="AL811" s="239"/>
      <c r="AM811" s="239"/>
      <c r="AN811" s="239"/>
      <c r="AO811" s="157"/>
      <c r="AP811" s="157"/>
      <c r="AQ811" s="157"/>
      <c r="AR811" s="157"/>
      <c r="AS811" s="157"/>
      <c r="AT811" s="157"/>
      <c r="AU811" s="157"/>
      <c r="AV811" s="157"/>
      <c r="AW811" s="157"/>
      <c r="AX811" s="157"/>
      <c r="AY811" s="238"/>
      <c r="AZ811" s="239"/>
      <c r="BA811" s="239"/>
      <c r="BB811" s="239"/>
      <c r="BC811" s="239"/>
      <c r="BD811" s="157"/>
      <c r="BE811" s="157"/>
      <c r="BF811" s="157"/>
      <c r="BG811" s="157"/>
      <c r="BH811" s="157"/>
      <c r="BI811" s="157"/>
      <c r="BJ811" s="157"/>
    </row>
    <row r="812">
      <c r="A812" s="157"/>
      <c r="B812" s="157"/>
      <c r="C812" s="157"/>
      <c r="D812" s="157"/>
      <c r="E812" s="157"/>
      <c r="F812" s="238"/>
      <c r="G812" s="239"/>
      <c r="H812" s="239"/>
      <c r="I812" s="239"/>
      <c r="J812" s="239"/>
      <c r="K812" s="132"/>
      <c r="L812" s="131"/>
      <c r="M812" s="157"/>
      <c r="N812" s="157"/>
      <c r="O812" s="157"/>
      <c r="P812" s="157"/>
      <c r="Q812" s="157"/>
      <c r="R812" s="157"/>
      <c r="S812" s="157"/>
      <c r="T812" s="157"/>
      <c r="U812" s="238"/>
      <c r="V812" s="239"/>
      <c r="W812" s="239"/>
      <c r="X812" s="239"/>
      <c r="Y812" s="239"/>
      <c r="Z812" s="157"/>
      <c r="AA812" s="157"/>
      <c r="AB812" s="157"/>
      <c r="AC812" s="157"/>
      <c r="AD812" s="157"/>
      <c r="AE812" s="157"/>
      <c r="AF812" s="157"/>
      <c r="AG812" s="157"/>
      <c r="AH812" s="157"/>
      <c r="AI812" s="157"/>
      <c r="AJ812" s="238"/>
      <c r="AK812" s="239"/>
      <c r="AL812" s="239"/>
      <c r="AM812" s="239"/>
      <c r="AN812" s="239"/>
      <c r="AO812" s="157"/>
      <c r="AP812" s="157"/>
      <c r="AQ812" s="157"/>
      <c r="AR812" s="157"/>
      <c r="AS812" s="157"/>
      <c r="AT812" s="157"/>
      <c r="AU812" s="157"/>
      <c r="AV812" s="157"/>
      <c r="AW812" s="157"/>
      <c r="AX812" s="157"/>
      <c r="AY812" s="238"/>
      <c r="AZ812" s="239"/>
      <c r="BA812" s="239"/>
      <c r="BB812" s="239"/>
      <c r="BC812" s="239"/>
      <c r="BD812" s="157"/>
      <c r="BE812" s="157"/>
      <c r="BF812" s="157"/>
      <c r="BG812" s="157"/>
      <c r="BH812" s="157"/>
      <c r="BI812" s="157"/>
      <c r="BJ812" s="157"/>
    </row>
    <row r="813">
      <c r="A813" s="157"/>
      <c r="B813" s="157"/>
      <c r="C813" s="157"/>
      <c r="D813" s="157"/>
      <c r="E813" s="157"/>
      <c r="F813" s="238"/>
      <c r="G813" s="239"/>
      <c r="H813" s="239"/>
      <c r="I813" s="239"/>
      <c r="J813" s="239"/>
      <c r="K813" s="132"/>
      <c r="L813" s="131"/>
      <c r="M813" s="157"/>
      <c r="N813" s="157"/>
      <c r="O813" s="157"/>
      <c r="P813" s="157"/>
      <c r="Q813" s="157"/>
      <c r="R813" s="157"/>
      <c r="S813" s="157"/>
      <c r="T813" s="157"/>
      <c r="U813" s="238"/>
      <c r="V813" s="239"/>
      <c r="W813" s="239"/>
      <c r="X813" s="239"/>
      <c r="Y813" s="239"/>
      <c r="Z813" s="157"/>
      <c r="AA813" s="157"/>
      <c r="AB813" s="157"/>
      <c r="AC813" s="157"/>
      <c r="AD813" s="157"/>
      <c r="AE813" s="157"/>
      <c r="AF813" s="157"/>
      <c r="AG813" s="157"/>
      <c r="AH813" s="157"/>
      <c r="AI813" s="157"/>
      <c r="AJ813" s="238"/>
      <c r="AK813" s="239"/>
      <c r="AL813" s="239"/>
      <c r="AM813" s="239"/>
      <c r="AN813" s="239"/>
      <c r="AO813" s="157"/>
      <c r="AP813" s="157"/>
      <c r="AQ813" s="157"/>
      <c r="AR813" s="157"/>
      <c r="AS813" s="157"/>
      <c r="AT813" s="157"/>
      <c r="AU813" s="157"/>
      <c r="AV813" s="157"/>
      <c r="AW813" s="157"/>
      <c r="AX813" s="157"/>
      <c r="AY813" s="238"/>
      <c r="AZ813" s="239"/>
      <c r="BA813" s="239"/>
      <c r="BB813" s="239"/>
      <c r="BC813" s="239"/>
      <c r="BD813" s="157"/>
      <c r="BE813" s="157"/>
      <c r="BF813" s="157"/>
      <c r="BG813" s="157"/>
      <c r="BH813" s="157"/>
      <c r="BI813" s="157"/>
      <c r="BJ813" s="157"/>
    </row>
    <row r="814">
      <c r="A814" s="157"/>
      <c r="B814" s="157"/>
      <c r="C814" s="157"/>
      <c r="D814" s="157"/>
      <c r="E814" s="157"/>
      <c r="F814" s="238"/>
      <c r="G814" s="239"/>
      <c r="H814" s="239"/>
      <c r="I814" s="239"/>
      <c r="J814" s="239"/>
      <c r="K814" s="132"/>
      <c r="L814" s="131"/>
      <c r="M814" s="157"/>
      <c r="N814" s="157"/>
      <c r="O814" s="157"/>
      <c r="P814" s="157"/>
      <c r="Q814" s="157"/>
      <c r="R814" s="157"/>
      <c r="S814" s="157"/>
      <c r="T814" s="157"/>
      <c r="U814" s="238"/>
      <c r="V814" s="239"/>
      <c r="W814" s="239"/>
      <c r="X814" s="239"/>
      <c r="Y814" s="239"/>
      <c r="Z814" s="157"/>
      <c r="AA814" s="157"/>
      <c r="AB814" s="157"/>
      <c r="AC814" s="157"/>
      <c r="AD814" s="157"/>
      <c r="AE814" s="157"/>
      <c r="AF814" s="157"/>
      <c r="AG814" s="157"/>
      <c r="AH814" s="157"/>
      <c r="AI814" s="157"/>
      <c r="AJ814" s="238"/>
      <c r="AK814" s="239"/>
      <c r="AL814" s="239"/>
      <c r="AM814" s="239"/>
      <c r="AN814" s="239"/>
      <c r="AO814" s="157"/>
      <c r="AP814" s="157"/>
      <c r="AQ814" s="157"/>
      <c r="AR814" s="157"/>
      <c r="AS814" s="157"/>
      <c r="AT814" s="157"/>
      <c r="AU814" s="157"/>
      <c r="AV814" s="157"/>
      <c r="AW814" s="157"/>
      <c r="AX814" s="157"/>
      <c r="AY814" s="238"/>
      <c r="AZ814" s="239"/>
      <c r="BA814" s="239"/>
      <c r="BB814" s="239"/>
      <c r="BC814" s="239"/>
      <c r="BD814" s="157"/>
      <c r="BE814" s="157"/>
      <c r="BF814" s="157"/>
      <c r="BG814" s="157"/>
      <c r="BH814" s="157"/>
      <c r="BI814" s="157"/>
      <c r="BJ814" s="157"/>
    </row>
    <row r="815">
      <c r="A815" s="157"/>
      <c r="B815" s="157"/>
      <c r="C815" s="157"/>
      <c r="D815" s="157"/>
      <c r="E815" s="157"/>
      <c r="F815" s="238"/>
      <c r="G815" s="239"/>
      <c r="H815" s="239"/>
      <c r="I815" s="239"/>
      <c r="J815" s="239"/>
      <c r="K815" s="132"/>
      <c r="L815" s="131"/>
      <c r="M815" s="157"/>
      <c r="N815" s="157"/>
      <c r="O815" s="157"/>
      <c r="P815" s="157"/>
      <c r="Q815" s="157"/>
      <c r="R815" s="157"/>
      <c r="S815" s="157"/>
      <c r="T815" s="157"/>
      <c r="U815" s="238"/>
      <c r="V815" s="239"/>
      <c r="W815" s="239"/>
      <c r="X815" s="239"/>
      <c r="Y815" s="239"/>
      <c r="Z815" s="157"/>
      <c r="AA815" s="157"/>
      <c r="AB815" s="157"/>
      <c r="AC815" s="157"/>
      <c r="AD815" s="157"/>
      <c r="AE815" s="157"/>
      <c r="AF815" s="157"/>
      <c r="AG815" s="157"/>
      <c r="AH815" s="157"/>
      <c r="AI815" s="157"/>
      <c r="AJ815" s="238"/>
      <c r="AK815" s="239"/>
      <c r="AL815" s="239"/>
      <c r="AM815" s="239"/>
      <c r="AN815" s="239"/>
      <c r="AO815" s="157"/>
      <c r="AP815" s="157"/>
      <c r="AQ815" s="157"/>
      <c r="AR815" s="157"/>
      <c r="AS815" s="157"/>
      <c r="AT815" s="157"/>
      <c r="AU815" s="157"/>
      <c r="AV815" s="157"/>
      <c r="AW815" s="157"/>
      <c r="AX815" s="157"/>
      <c r="AY815" s="238"/>
      <c r="AZ815" s="239"/>
      <c r="BA815" s="239"/>
      <c r="BB815" s="239"/>
      <c r="BC815" s="239"/>
      <c r="BD815" s="157"/>
      <c r="BE815" s="157"/>
      <c r="BF815" s="157"/>
      <c r="BG815" s="157"/>
      <c r="BH815" s="157"/>
      <c r="BI815" s="157"/>
      <c r="BJ815" s="157"/>
    </row>
    <row r="816">
      <c r="A816" s="157"/>
      <c r="B816" s="157"/>
      <c r="C816" s="157"/>
      <c r="D816" s="157"/>
      <c r="E816" s="157"/>
      <c r="F816" s="238"/>
      <c r="G816" s="239"/>
      <c r="H816" s="239"/>
      <c r="I816" s="239"/>
      <c r="J816" s="239"/>
      <c r="K816" s="132"/>
      <c r="L816" s="131"/>
      <c r="M816" s="157"/>
      <c r="N816" s="157"/>
      <c r="O816" s="157"/>
      <c r="P816" s="157"/>
      <c r="Q816" s="157"/>
      <c r="R816" s="157"/>
      <c r="S816" s="157"/>
      <c r="T816" s="157"/>
      <c r="U816" s="238"/>
      <c r="V816" s="239"/>
      <c r="W816" s="239"/>
      <c r="X816" s="239"/>
      <c r="Y816" s="239"/>
      <c r="Z816" s="157"/>
      <c r="AA816" s="157"/>
      <c r="AB816" s="157"/>
      <c r="AC816" s="157"/>
      <c r="AD816" s="157"/>
      <c r="AE816" s="157"/>
      <c r="AF816" s="157"/>
      <c r="AG816" s="157"/>
      <c r="AH816" s="157"/>
      <c r="AI816" s="157"/>
      <c r="AJ816" s="238"/>
      <c r="AK816" s="239"/>
      <c r="AL816" s="239"/>
      <c r="AM816" s="239"/>
      <c r="AN816" s="239"/>
      <c r="AO816" s="157"/>
      <c r="AP816" s="157"/>
      <c r="AQ816" s="157"/>
      <c r="AR816" s="157"/>
      <c r="AS816" s="157"/>
      <c r="AT816" s="157"/>
      <c r="AU816" s="157"/>
      <c r="AV816" s="157"/>
      <c r="AW816" s="157"/>
      <c r="AX816" s="157"/>
      <c r="AY816" s="238"/>
      <c r="AZ816" s="239"/>
      <c r="BA816" s="239"/>
      <c r="BB816" s="239"/>
      <c r="BC816" s="239"/>
      <c r="BD816" s="157"/>
      <c r="BE816" s="157"/>
      <c r="BF816" s="157"/>
      <c r="BG816" s="157"/>
      <c r="BH816" s="157"/>
      <c r="BI816" s="157"/>
      <c r="BJ816" s="157"/>
    </row>
    <row r="817">
      <c r="A817" s="157"/>
      <c r="B817" s="157"/>
      <c r="C817" s="157"/>
      <c r="D817" s="157"/>
      <c r="E817" s="157"/>
      <c r="F817" s="238"/>
      <c r="G817" s="239"/>
      <c r="H817" s="239"/>
      <c r="I817" s="239"/>
      <c r="J817" s="239"/>
      <c r="K817" s="132"/>
      <c r="L817" s="131"/>
      <c r="M817" s="157"/>
      <c r="N817" s="157"/>
      <c r="O817" s="157"/>
      <c r="P817" s="157"/>
      <c r="Q817" s="157"/>
      <c r="R817" s="157"/>
      <c r="S817" s="157"/>
      <c r="T817" s="157"/>
      <c r="U817" s="238"/>
      <c r="V817" s="239"/>
      <c r="W817" s="239"/>
      <c r="X817" s="239"/>
      <c r="Y817" s="239"/>
      <c r="Z817" s="157"/>
      <c r="AA817" s="157"/>
      <c r="AB817" s="157"/>
      <c r="AC817" s="157"/>
      <c r="AD817" s="157"/>
      <c r="AE817" s="157"/>
      <c r="AF817" s="157"/>
      <c r="AG817" s="157"/>
      <c r="AH817" s="157"/>
      <c r="AI817" s="157"/>
      <c r="AJ817" s="238"/>
      <c r="AK817" s="239"/>
      <c r="AL817" s="239"/>
      <c r="AM817" s="239"/>
      <c r="AN817" s="239"/>
      <c r="AO817" s="157"/>
      <c r="AP817" s="157"/>
      <c r="AQ817" s="157"/>
      <c r="AR817" s="157"/>
      <c r="AS817" s="157"/>
      <c r="AT817" s="157"/>
      <c r="AU817" s="157"/>
      <c r="AV817" s="157"/>
      <c r="AW817" s="157"/>
      <c r="AX817" s="157"/>
      <c r="AY817" s="238"/>
      <c r="AZ817" s="239"/>
      <c r="BA817" s="239"/>
      <c r="BB817" s="239"/>
      <c r="BC817" s="239"/>
      <c r="BD817" s="157"/>
      <c r="BE817" s="157"/>
      <c r="BF817" s="157"/>
      <c r="BG817" s="157"/>
      <c r="BH817" s="157"/>
      <c r="BI817" s="157"/>
      <c r="BJ817" s="157"/>
    </row>
    <row r="818">
      <c r="A818" s="157"/>
      <c r="B818" s="157"/>
      <c r="C818" s="157"/>
      <c r="D818" s="157"/>
      <c r="E818" s="157"/>
      <c r="F818" s="238"/>
      <c r="G818" s="239"/>
      <c r="H818" s="239"/>
      <c r="I818" s="239"/>
      <c r="J818" s="239"/>
      <c r="K818" s="132"/>
      <c r="L818" s="131"/>
      <c r="M818" s="157"/>
      <c r="N818" s="157"/>
      <c r="O818" s="157"/>
      <c r="P818" s="157"/>
      <c r="Q818" s="157"/>
      <c r="R818" s="157"/>
      <c r="S818" s="157"/>
      <c r="T818" s="157"/>
      <c r="U818" s="238"/>
      <c r="V818" s="239"/>
      <c r="W818" s="239"/>
      <c r="X818" s="239"/>
      <c r="Y818" s="239"/>
      <c r="Z818" s="157"/>
      <c r="AA818" s="157"/>
      <c r="AB818" s="157"/>
      <c r="AC818" s="157"/>
      <c r="AD818" s="157"/>
      <c r="AE818" s="157"/>
      <c r="AF818" s="157"/>
      <c r="AG818" s="157"/>
      <c r="AH818" s="157"/>
      <c r="AI818" s="157"/>
      <c r="AJ818" s="238"/>
      <c r="AK818" s="239"/>
      <c r="AL818" s="239"/>
      <c r="AM818" s="239"/>
      <c r="AN818" s="239"/>
      <c r="AO818" s="157"/>
      <c r="AP818" s="157"/>
      <c r="AQ818" s="157"/>
      <c r="AR818" s="157"/>
      <c r="AS818" s="157"/>
      <c r="AT818" s="157"/>
      <c r="AU818" s="157"/>
      <c r="AV818" s="157"/>
      <c r="AW818" s="157"/>
      <c r="AX818" s="157"/>
      <c r="AY818" s="238"/>
      <c r="AZ818" s="239"/>
      <c r="BA818" s="239"/>
      <c r="BB818" s="239"/>
      <c r="BC818" s="239"/>
      <c r="BD818" s="157"/>
      <c r="BE818" s="157"/>
      <c r="BF818" s="157"/>
      <c r="BG818" s="157"/>
      <c r="BH818" s="157"/>
      <c r="BI818" s="157"/>
      <c r="BJ818" s="157"/>
    </row>
    <row r="819">
      <c r="A819" s="157"/>
      <c r="B819" s="157"/>
      <c r="C819" s="157"/>
      <c r="D819" s="157"/>
      <c r="E819" s="157"/>
      <c r="F819" s="238"/>
      <c r="G819" s="239"/>
      <c r="H819" s="239"/>
      <c r="I819" s="239"/>
      <c r="J819" s="239"/>
      <c r="K819" s="132"/>
      <c r="L819" s="131"/>
      <c r="M819" s="157"/>
      <c r="N819" s="157"/>
      <c r="O819" s="157"/>
      <c r="P819" s="157"/>
      <c r="Q819" s="157"/>
      <c r="R819" s="157"/>
      <c r="S819" s="157"/>
      <c r="T819" s="157"/>
      <c r="U819" s="238"/>
      <c r="V819" s="239"/>
      <c r="W819" s="239"/>
      <c r="X819" s="239"/>
      <c r="Y819" s="239"/>
      <c r="Z819" s="157"/>
      <c r="AA819" s="157"/>
      <c r="AB819" s="157"/>
      <c r="AC819" s="157"/>
      <c r="AD819" s="157"/>
      <c r="AE819" s="157"/>
      <c r="AF819" s="157"/>
      <c r="AG819" s="157"/>
      <c r="AH819" s="157"/>
      <c r="AI819" s="157"/>
      <c r="AJ819" s="238"/>
      <c r="AK819" s="239"/>
      <c r="AL819" s="239"/>
      <c r="AM819" s="239"/>
      <c r="AN819" s="239"/>
      <c r="AO819" s="157"/>
      <c r="AP819" s="157"/>
      <c r="AQ819" s="157"/>
      <c r="AR819" s="157"/>
      <c r="AS819" s="157"/>
      <c r="AT819" s="157"/>
      <c r="AU819" s="157"/>
      <c r="AV819" s="157"/>
      <c r="AW819" s="157"/>
      <c r="AX819" s="157"/>
      <c r="AY819" s="238"/>
      <c r="AZ819" s="239"/>
      <c r="BA819" s="239"/>
      <c r="BB819" s="239"/>
      <c r="BC819" s="239"/>
      <c r="BD819" s="157"/>
      <c r="BE819" s="157"/>
      <c r="BF819" s="157"/>
      <c r="BG819" s="157"/>
      <c r="BH819" s="157"/>
      <c r="BI819" s="157"/>
      <c r="BJ819" s="157"/>
    </row>
    <row r="820">
      <c r="A820" s="157"/>
      <c r="B820" s="157"/>
      <c r="C820" s="157"/>
      <c r="D820" s="157"/>
      <c r="E820" s="157"/>
      <c r="F820" s="238"/>
      <c r="G820" s="239"/>
      <c r="H820" s="239"/>
      <c r="I820" s="239"/>
      <c r="J820" s="239"/>
      <c r="K820" s="132"/>
      <c r="L820" s="131"/>
      <c r="M820" s="157"/>
      <c r="N820" s="157"/>
      <c r="O820" s="157"/>
      <c r="P820" s="157"/>
      <c r="Q820" s="157"/>
      <c r="R820" s="157"/>
      <c r="S820" s="157"/>
      <c r="T820" s="157"/>
      <c r="U820" s="238"/>
      <c r="V820" s="239"/>
      <c r="W820" s="239"/>
      <c r="X820" s="239"/>
      <c r="Y820" s="239"/>
      <c r="Z820" s="157"/>
      <c r="AA820" s="157"/>
      <c r="AB820" s="157"/>
      <c r="AC820" s="157"/>
      <c r="AD820" s="157"/>
      <c r="AE820" s="157"/>
      <c r="AF820" s="157"/>
      <c r="AG820" s="157"/>
      <c r="AH820" s="157"/>
      <c r="AI820" s="157"/>
      <c r="AJ820" s="238"/>
      <c r="AK820" s="239"/>
      <c r="AL820" s="239"/>
      <c r="AM820" s="239"/>
      <c r="AN820" s="239"/>
      <c r="AO820" s="157"/>
      <c r="AP820" s="157"/>
      <c r="AQ820" s="157"/>
      <c r="AR820" s="157"/>
      <c r="AS820" s="157"/>
      <c r="AT820" s="157"/>
      <c r="AU820" s="157"/>
      <c r="AV820" s="157"/>
      <c r="AW820" s="157"/>
      <c r="AX820" s="157"/>
      <c r="AY820" s="238"/>
      <c r="AZ820" s="239"/>
      <c r="BA820" s="239"/>
      <c r="BB820" s="239"/>
      <c r="BC820" s="239"/>
      <c r="BD820" s="157"/>
      <c r="BE820" s="157"/>
      <c r="BF820" s="157"/>
      <c r="BG820" s="157"/>
      <c r="BH820" s="157"/>
      <c r="BI820" s="157"/>
      <c r="BJ820" s="157"/>
    </row>
    <row r="821">
      <c r="A821" s="157"/>
      <c r="B821" s="157"/>
      <c r="C821" s="157"/>
      <c r="D821" s="157"/>
      <c r="E821" s="157"/>
      <c r="F821" s="238"/>
      <c r="G821" s="239"/>
      <c r="H821" s="239"/>
      <c r="I821" s="239"/>
      <c r="J821" s="239"/>
      <c r="K821" s="132"/>
      <c r="L821" s="131"/>
      <c r="M821" s="157"/>
      <c r="N821" s="157"/>
      <c r="O821" s="157"/>
      <c r="P821" s="157"/>
      <c r="Q821" s="157"/>
      <c r="R821" s="157"/>
      <c r="S821" s="157"/>
      <c r="T821" s="157"/>
      <c r="U821" s="238"/>
      <c r="V821" s="239"/>
      <c r="W821" s="239"/>
      <c r="X821" s="239"/>
      <c r="Y821" s="239"/>
      <c r="Z821" s="157"/>
      <c r="AA821" s="157"/>
      <c r="AB821" s="157"/>
      <c r="AC821" s="157"/>
      <c r="AD821" s="157"/>
      <c r="AE821" s="157"/>
      <c r="AF821" s="157"/>
      <c r="AG821" s="157"/>
      <c r="AH821" s="157"/>
      <c r="AI821" s="157"/>
      <c r="AJ821" s="238"/>
      <c r="AK821" s="239"/>
      <c r="AL821" s="239"/>
      <c r="AM821" s="239"/>
      <c r="AN821" s="239"/>
      <c r="AO821" s="157"/>
      <c r="AP821" s="157"/>
      <c r="AQ821" s="157"/>
      <c r="AR821" s="157"/>
      <c r="AS821" s="157"/>
      <c r="AT821" s="157"/>
      <c r="AU821" s="157"/>
      <c r="AV821" s="157"/>
      <c r="AW821" s="157"/>
      <c r="AX821" s="157"/>
      <c r="AY821" s="238"/>
      <c r="AZ821" s="239"/>
      <c r="BA821" s="239"/>
      <c r="BB821" s="239"/>
      <c r="BC821" s="239"/>
      <c r="BD821" s="157"/>
      <c r="BE821" s="157"/>
      <c r="BF821" s="157"/>
      <c r="BG821" s="157"/>
      <c r="BH821" s="157"/>
      <c r="BI821" s="157"/>
      <c r="BJ821" s="157"/>
    </row>
    <row r="822">
      <c r="A822" s="157"/>
      <c r="B822" s="157"/>
      <c r="C822" s="157"/>
      <c r="D822" s="157"/>
      <c r="E822" s="157"/>
      <c r="F822" s="238"/>
      <c r="G822" s="239"/>
      <c r="H822" s="239"/>
      <c r="I822" s="239"/>
      <c r="J822" s="239"/>
      <c r="K822" s="132"/>
      <c r="L822" s="131"/>
      <c r="M822" s="157"/>
      <c r="N822" s="157"/>
      <c r="O822" s="157"/>
      <c r="P822" s="157"/>
      <c r="Q822" s="157"/>
      <c r="R822" s="157"/>
      <c r="S822" s="157"/>
      <c r="T822" s="157"/>
      <c r="U822" s="238"/>
      <c r="V822" s="239"/>
      <c r="W822" s="239"/>
      <c r="X822" s="239"/>
      <c r="Y822" s="239"/>
      <c r="Z822" s="157"/>
      <c r="AA822" s="157"/>
      <c r="AB822" s="157"/>
      <c r="AC822" s="157"/>
      <c r="AD822" s="157"/>
      <c r="AE822" s="157"/>
      <c r="AF822" s="157"/>
      <c r="AG822" s="157"/>
      <c r="AH822" s="157"/>
      <c r="AI822" s="157"/>
      <c r="AJ822" s="238"/>
      <c r="AK822" s="239"/>
      <c r="AL822" s="239"/>
      <c r="AM822" s="239"/>
      <c r="AN822" s="239"/>
      <c r="AO822" s="157"/>
      <c r="AP822" s="157"/>
      <c r="AQ822" s="157"/>
      <c r="AR822" s="157"/>
      <c r="AS822" s="157"/>
      <c r="AT822" s="157"/>
      <c r="AU822" s="157"/>
      <c r="AV822" s="157"/>
      <c r="AW822" s="157"/>
      <c r="AX822" s="157"/>
      <c r="AY822" s="238"/>
      <c r="AZ822" s="239"/>
      <c r="BA822" s="239"/>
      <c r="BB822" s="239"/>
      <c r="BC822" s="239"/>
      <c r="BD822" s="157"/>
      <c r="BE822" s="157"/>
      <c r="BF822" s="157"/>
      <c r="BG822" s="157"/>
      <c r="BH822" s="157"/>
      <c r="BI822" s="157"/>
      <c r="BJ822" s="157"/>
    </row>
    <row r="823">
      <c r="A823" s="157"/>
      <c r="B823" s="157"/>
      <c r="C823" s="157"/>
      <c r="D823" s="157"/>
      <c r="E823" s="157"/>
      <c r="F823" s="238"/>
      <c r="G823" s="239"/>
      <c r="H823" s="239"/>
      <c r="I823" s="239"/>
      <c r="J823" s="239"/>
      <c r="K823" s="132"/>
      <c r="L823" s="131"/>
      <c r="M823" s="157"/>
      <c r="N823" s="157"/>
      <c r="O823" s="157"/>
      <c r="P823" s="157"/>
      <c r="Q823" s="157"/>
      <c r="R823" s="157"/>
      <c r="S823" s="157"/>
      <c r="T823" s="157"/>
      <c r="U823" s="238"/>
      <c r="V823" s="239"/>
      <c r="W823" s="239"/>
      <c r="X823" s="239"/>
      <c r="Y823" s="239"/>
      <c r="Z823" s="157"/>
      <c r="AA823" s="157"/>
      <c r="AB823" s="157"/>
      <c r="AC823" s="157"/>
      <c r="AD823" s="157"/>
      <c r="AE823" s="157"/>
      <c r="AF823" s="157"/>
      <c r="AG823" s="157"/>
      <c r="AH823" s="157"/>
      <c r="AI823" s="157"/>
      <c r="AJ823" s="238"/>
      <c r="AK823" s="239"/>
      <c r="AL823" s="239"/>
      <c r="AM823" s="239"/>
      <c r="AN823" s="239"/>
      <c r="AO823" s="157"/>
      <c r="AP823" s="157"/>
      <c r="AQ823" s="157"/>
      <c r="AR823" s="157"/>
      <c r="AS823" s="157"/>
      <c r="AT823" s="157"/>
      <c r="AU823" s="157"/>
      <c r="AV823" s="157"/>
      <c r="AW823" s="157"/>
      <c r="AX823" s="157"/>
      <c r="AY823" s="238"/>
      <c r="AZ823" s="239"/>
      <c r="BA823" s="239"/>
      <c r="BB823" s="239"/>
      <c r="BC823" s="239"/>
      <c r="BD823" s="157"/>
      <c r="BE823" s="157"/>
      <c r="BF823" s="157"/>
      <c r="BG823" s="157"/>
      <c r="BH823" s="157"/>
      <c r="BI823" s="157"/>
      <c r="BJ823" s="157"/>
    </row>
    <row r="824">
      <c r="A824" s="157"/>
      <c r="B824" s="157"/>
      <c r="C824" s="157"/>
      <c r="D824" s="157"/>
      <c r="E824" s="157"/>
      <c r="F824" s="238"/>
      <c r="G824" s="239"/>
      <c r="H824" s="239"/>
      <c r="I824" s="239"/>
      <c r="J824" s="239"/>
      <c r="K824" s="132"/>
      <c r="L824" s="131"/>
      <c r="M824" s="157"/>
      <c r="N824" s="157"/>
      <c r="O824" s="157"/>
      <c r="P824" s="157"/>
      <c r="Q824" s="157"/>
      <c r="R824" s="157"/>
      <c r="S824" s="157"/>
      <c r="T824" s="157"/>
      <c r="U824" s="238"/>
      <c r="V824" s="239"/>
      <c r="W824" s="239"/>
      <c r="X824" s="239"/>
      <c r="Y824" s="239"/>
      <c r="Z824" s="157"/>
      <c r="AA824" s="157"/>
      <c r="AB824" s="157"/>
      <c r="AC824" s="157"/>
      <c r="AD824" s="157"/>
      <c r="AE824" s="157"/>
      <c r="AF824" s="157"/>
      <c r="AG824" s="157"/>
      <c r="AH824" s="157"/>
      <c r="AI824" s="157"/>
      <c r="AJ824" s="238"/>
      <c r="AK824" s="239"/>
      <c r="AL824" s="239"/>
      <c r="AM824" s="239"/>
      <c r="AN824" s="239"/>
      <c r="AO824" s="157"/>
      <c r="AP824" s="157"/>
      <c r="AQ824" s="157"/>
      <c r="AR824" s="157"/>
      <c r="AS824" s="157"/>
      <c r="AT824" s="157"/>
      <c r="AU824" s="157"/>
      <c r="AV824" s="157"/>
      <c r="AW824" s="157"/>
      <c r="AX824" s="157"/>
      <c r="AY824" s="238"/>
      <c r="AZ824" s="239"/>
      <c r="BA824" s="239"/>
      <c r="BB824" s="239"/>
      <c r="BC824" s="239"/>
      <c r="BD824" s="157"/>
      <c r="BE824" s="157"/>
      <c r="BF824" s="157"/>
      <c r="BG824" s="157"/>
      <c r="BH824" s="157"/>
      <c r="BI824" s="157"/>
      <c r="BJ824" s="157"/>
    </row>
    <row r="825">
      <c r="A825" s="157"/>
      <c r="B825" s="157"/>
      <c r="C825" s="157"/>
      <c r="D825" s="157"/>
      <c r="E825" s="157"/>
      <c r="F825" s="238"/>
      <c r="G825" s="239"/>
      <c r="H825" s="239"/>
      <c r="I825" s="239"/>
      <c r="J825" s="239"/>
      <c r="K825" s="132"/>
      <c r="L825" s="131"/>
      <c r="M825" s="157"/>
      <c r="N825" s="157"/>
      <c r="O825" s="157"/>
      <c r="P825" s="157"/>
      <c r="Q825" s="157"/>
      <c r="R825" s="157"/>
      <c r="S825" s="157"/>
      <c r="T825" s="157"/>
      <c r="U825" s="238"/>
      <c r="V825" s="239"/>
      <c r="W825" s="239"/>
      <c r="X825" s="239"/>
      <c r="Y825" s="239"/>
      <c r="Z825" s="157"/>
      <c r="AA825" s="157"/>
      <c r="AB825" s="157"/>
      <c r="AC825" s="157"/>
      <c r="AD825" s="157"/>
      <c r="AE825" s="157"/>
      <c r="AF825" s="157"/>
      <c r="AG825" s="157"/>
      <c r="AH825" s="157"/>
      <c r="AI825" s="157"/>
      <c r="AJ825" s="238"/>
      <c r="AK825" s="239"/>
      <c r="AL825" s="239"/>
      <c r="AM825" s="239"/>
      <c r="AN825" s="239"/>
      <c r="AO825" s="157"/>
      <c r="AP825" s="157"/>
      <c r="AQ825" s="157"/>
      <c r="AR825" s="157"/>
      <c r="AS825" s="157"/>
      <c r="AT825" s="157"/>
      <c r="AU825" s="157"/>
      <c r="AV825" s="157"/>
      <c r="AW825" s="157"/>
      <c r="AX825" s="157"/>
      <c r="AY825" s="238"/>
      <c r="AZ825" s="239"/>
      <c r="BA825" s="239"/>
      <c r="BB825" s="239"/>
      <c r="BC825" s="239"/>
      <c r="BD825" s="157"/>
      <c r="BE825" s="157"/>
      <c r="BF825" s="157"/>
      <c r="BG825" s="157"/>
      <c r="BH825" s="157"/>
      <c r="BI825" s="157"/>
      <c r="BJ825" s="157"/>
    </row>
    <row r="826">
      <c r="A826" s="157"/>
      <c r="B826" s="157"/>
      <c r="C826" s="157"/>
      <c r="D826" s="157"/>
      <c r="E826" s="157"/>
      <c r="F826" s="238"/>
      <c r="G826" s="239"/>
      <c r="H826" s="239"/>
      <c r="I826" s="239"/>
      <c r="J826" s="239"/>
      <c r="K826" s="132"/>
      <c r="L826" s="131"/>
      <c r="M826" s="157"/>
      <c r="N826" s="157"/>
      <c r="O826" s="157"/>
      <c r="P826" s="157"/>
      <c r="Q826" s="157"/>
      <c r="R826" s="157"/>
      <c r="S826" s="157"/>
      <c r="T826" s="157"/>
      <c r="U826" s="238"/>
      <c r="V826" s="239"/>
      <c r="W826" s="239"/>
      <c r="X826" s="239"/>
      <c r="Y826" s="239"/>
      <c r="Z826" s="157"/>
      <c r="AA826" s="157"/>
      <c r="AB826" s="157"/>
      <c r="AC826" s="157"/>
      <c r="AD826" s="157"/>
      <c r="AE826" s="157"/>
      <c r="AF826" s="157"/>
      <c r="AG826" s="157"/>
      <c r="AH826" s="157"/>
      <c r="AI826" s="157"/>
      <c r="AJ826" s="238"/>
      <c r="AK826" s="239"/>
      <c r="AL826" s="239"/>
      <c r="AM826" s="239"/>
      <c r="AN826" s="239"/>
      <c r="AO826" s="157"/>
      <c r="AP826" s="157"/>
      <c r="AQ826" s="157"/>
      <c r="AR826" s="157"/>
      <c r="AS826" s="157"/>
      <c r="AT826" s="157"/>
      <c r="AU826" s="157"/>
      <c r="AV826" s="157"/>
      <c r="AW826" s="157"/>
      <c r="AX826" s="157"/>
      <c r="AY826" s="238"/>
      <c r="AZ826" s="239"/>
      <c r="BA826" s="239"/>
      <c r="BB826" s="239"/>
      <c r="BC826" s="239"/>
      <c r="BD826" s="157"/>
      <c r="BE826" s="157"/>
      <c r="BF826" s="157"/>
      <c r="BG826" s="157"/>
      <c r="BH826" s="157"/>
      <c r="BI826" s="157"/>
      <c r="BJ826" s="157"/>
    </row>
    <row r="827">
      <c r="A827" s="157"/>
      <c r="B827" s="157"/>
      <c r="C827" s="157"/>
      <c r="D827" s="157"/>
      <c r="E827" s="157"/>
      <c r="F827" s="238"/>
      <c r="G827" s="239"/>
      <c r="H827" s="239"/>
      <c r="I827" s="239"/>
      <c r="J827" s="239"/>
      <c r="K827" s="132"/>
      <c r="L827" s="131"/>
      <c r="M827" s="157"/>
      <c r="N827" s="157"/>
      <c r="O827" s="157"/>
      <c r="P827" s="157"/>
      <c r="Q827" s="157"/>
      <c r="R827" s="157"/>
      <c r="S827" s="157"/>
      <c r="T827" s="157"/>
      <c r="U827" s="238"/>
      <c r="V827" s="239"/>
      <c r="W827" s="239"/>
      <c r="X827" s="239"/>
      <c r="Y827" s="239"/>
      <c r="Z827" s="157"/>
      <c r="AA827" s="157"/>
      <c r="AB827" s="157"/>
      <c r="AC827" s="157"/>
      <c r="AD827" s="157"/>
      <c r="AE827" s="157"/>
      <c r="AF827" s="157"/>
      <c r="AG827" s="157"/>
      <c r="AH827" s="157"/>
      <c r="AI827" s="157"/>
      <c r="AJ827" s="238"/>
      <c r="AK827" s="239"/>
      <c r="AL827" s="239"/>
      <c r="AM827" s="239"/>
      <c r="AN827" s="239"/>
      <c r="AO827" s="157"/>
      <c r="AP827" s="157"/>
      <c r="AQ827" s="157"/>
      <c r="AR827" s="157"/>
      <c r="AS827" s="157"/>
      <c r="AT827" s="157"/>
      <c r="AU827" s="157"/>
      <c r="AV827" s="157"/>
      <c r="AW827" s="157"/>
      <c r="AX827" s="157"/>
      <c r="AY827" s="238"/>
      <c r="AZ827" s="239"/>
      <c r="BA827" s="239"/>
      <c r="BB827" s="239"/>
      <c r="BC827" s="239"/>
      <c r="BD827" s="157"/>
      <c r="BE827" s="157"/>
      <c r="BF827" s="157"/>
      <c r="BG827" s="157"/>
      <c r="BH827" s="157"/>
      <c r="BI827" s="157"/>
      <c r="BJ827" s="157"/>
    </row>
    <row r="828">
      <c r="A828" s="157"/>
      <c r="B828" s="157"/>
      <c r="C828" s="157"/>
      <c r="D828" s="157"/>
      <c r="E828" s="157"/>
      <c r="F828" s="238"/>
      <c r="G828" s="239"/>
      <c r="H828" s="239"/>
      <c r="I828" s="239"/>
      <c r="J828" s="239"/>
      <c r="K828" s="132"/>
      <c r="L828" s="131"/>
      <c r="M828" s="157"/>
      <c r="N828" s="157"/>
      <c r="O828" s="157"/>
      <c r="P828" s="157"/>
      <c r="Q828" s="157"/>
      <c r="R828" s="157"/>
      <c r="S828" s="157"/>
      <c r="T828" s="157"/>
      <c r="U828" s="238"/>
      <c r="V828" s="239"/>
      <c r="W828" s="239"/>
      <c r="X828" s="239"/>
      <c r="Y828" s="239"/>
      <c r="Z828" s="157"/>
      <c r="AA828" s="157"/>
      <c r="AB828" s="157"/>
      <c r="AC828" s="157"/>
      <c r="AD828" s="157"/>
      <c r="AE828" s="157"/>
      <c r="AF828" s="157"/>
      <c r="AG828" s="157"/>
      <c r="AH828" s="157"/>
      <c r="AI828" s="157"/>
      <c r="AJ828" s="238"/>
      <c r="AK828" s="239"/>
      <c r="AL828" s="239"/>
      <c r="AM828" s="239"/>
      <c r="AN828" s="239"/>
      <c r="AO828" s="157"/>
      <c r="AP828" s="157"/>
      <c r="AQ828" s="157"/>
      <c r="AR828" s="157"/>
      <c r="AS828" s="157"/>
      <c r="AT828" s="157"/>
      <c r="AU828" s="157"/>
      <c r="AV828" s="157"/>
      <c r="AW828" s="157"/>
      <c r="AX828" s="157"/>
      <c r="AY828" s="238"/>
      <c r="AZ828" s="239"/>
      <c r="BA828" s="239"/>
      <c r="BB828" s="239"/>
      <c r="BC828" s="239"/>
      <c r="BD828" s="157"/>
      <c r="BE828" s="157"/>
      <c r="BF828" s="157"/>
      <c r="BG828" s="157"/>
      <c r="BH828" s="157"/>
      <c r="BI828" s="157"/>
      <c r="BJ828" s="157"/>
    </row>
    <row r="829">
      <c r="A829" s="157"/>
      <c r="B829" s="157"/>
      <c r="C829" s="157"/>
      <c r="D829" s="157"/>
      <c r="E829" s="157"/>
      <c r="F829" s="238"/>
      <c r="G829" s="239"/>
      <c r="H829" s="239"/>
      <c r="I829" s="239"/>
      <c r="J829" s="239"/>
      <c r="K829" s="132"/>
      <c r="L829" s="131"/>
      <c r="M829" s="157"/>
      <c r="N829" s="157"/>
      <c r="O829" s="157"/>
      <c r="P829" s="157"/>
      <c r="Q829" s="157"/>
      <c r="R829" s="157"/>
      <c r="S829" s="157"/>
      <c r="T829" s="157"/>
      <c r="U829" s="238"/>
      <c r="V829" s="239"/>
      <c r="W829" s="239"/>
      <c r="X829" s="239"/>
      <c r="Y829" s="239"/>
      <c r="Z829" s="157"/>
      <c r="AA829" s="157"/>
      <c r="AB829" s="157"/>
      <c r="AC829" s="157"/>
      <c r="AD829" s="157"/>
      <c r="AE829" s="157"/>
      <c r="AF829" s="157"/>
      <c r="AG829" s="157"/>
      <c r="AH829" s="157"/>
      <c r="AI829" s="157"/>
      <c r="AJ829" s="238"/>
      <c r="AK829" s="239"/>
      <c r="AL829" s="239"/>
      <c r="AM829" s="239"/>
      <c r="AN829" s="239"/>
      <c r="AO829" s="157"/>
      <c r="AP829" s="157"/>
      <c r="AQ829" s="157"/>
      <c r="AR829" s="157"/>
      <c r="AS829" s="157"/>
      <c r="AT829" s="157"/>
      <c r="AU829" s="157"/>
      <c r="AV829" s="157"/>
      <c r="AW829" s="157"/>
      <c r="AX829" s="157"/>
      <c r="AY829" s="238"/>
      <c r="AZ829" s="239"/>
      <c r="BA829" s="239"/>
      <c r="BB829" s="239"/>
      <c r="BC829" s="239"/>
      <c r="BD829" s="157"/>
      <c r="BE829" s="157"/>
      <c r="BF829" s="157"/>
      <c r="BG829" s="157"/>
      <c r="BH829" s="157"/>
      <c r="BI829" s="157"/>
      <c r="BJ829" s="157"/>
    </row>
    <row r="830">
      <c r="A830" s="157"/>
      <c r="B830" s="157"/>
      <c r="C830" s="157"/>
      <c r="D830" s="157"/>
      <c r="E830" s="157"/>
      <c r="F830" s="238"/>
      <c r="G830" s="239"/>
      <c r="H830" s="239"/>
      <c r="I830" s="239"/>
      <c r="J830" s="239"/>
      <c r="K830" s="132"/>
      <c r="L830" s="131"/>
      <c r="M830" s="157"/>
      <c r="N830" s="157"/>
      <c r="O830" s="157"/>
      <c r="P830" s="157"/>
      <c r="Q830" s="157"/>
      <c r="R830" s="157"/>
      <c r="S830" s="157"/>
      <c r="T830" s="157"/>
      <c r="U830" s="238"/>
      <c r="V830" s="239"/>
      <c r="W830" s="239"/>
      <c r="X830" s="239"/>
      <c r="Y830" s="239"/>
      <c r="Z830" s="157"/>
      <c r="AA830" s="157"/>
      <c r="AB830" s="157"/>
      <c r="AC830" s="157"/>
      <c r="AD830" s="157"/>
      <c r="AE830" s="157"/>
      <c r="AF830" s="157"/>
      <c r="AG830" s="157"/>
      <c r="AH830" s="157"/>
      <c r="AI830" s="157"/>
      <c r="AJ830" s="238"/>
      <c r="AK830" s="239"/>
      <c r="AL830" s="239"/>
      <c r="AM830" s="239"/>
      <c r="AN830" s="239"/>
      <c r="AO830" s="157"/>
      <c r="AP830" s="157"/>
      <c r="AQ830" s="157"/>
      <c r="AR830" s="157"/>
      <c r="AS830" s="157"/>
      <c r="AT830" s="157"/>
      <c r="AU830" s="157"/>
      <c r="AV830" s="157"/>
      <c r="AW830" s="157"/>
      <c r="AX830" s="157"/>
      <c r="AY830" s="238"/>
      <c r="AZ830" s="239"/>
      <c r="BA830" s="239"/>
      <c r="BB830" s="239"/>
      <c r="BC830" s="239"/>
      <c r="BD830" s="157"/>
      <c r="BE830" s="157"/>
      <c r="BF830" s="157"/>
      <c r="BG830" s="157"/>
      <c r="BH830" s="157"/>
      <c r="BI830" s="157"/>
      <c r="BJ830" s="157"/>
    </row>
    <row r="831">
      <c r="A831" s="157"/>
      <c r="B831" s="157"/>
      <c r="C831" s="157"/>
      <c r="D831" s="157"/>
      <c r="E831" s="157"/>
      <c r="F831" s="238"/>
      <c r="G831" s="239"/>
      <c r="H831" s="239"/>
      <c r="I831" s="239"/>
      <c r="J831" s="239"/>
      <c r="K831" s="132"/>
      <c r="L831" s="131"/>
      <c r="M831" s="157"/>
      <c r="N831" s="157"/>
      <c r="O831" s="157"/>
      <c r="P831" s="157"/>
      <c r="Q831" s="157"/>
      <c r="R831" s="157"/>
      <c r="S831" s="157"/>
      <c r="T831" s="157"/>
      <c r="U831" s="238"/>
      <c r="V831" s="239"/>
      <c r="W831" s="239"/>
      <c r="X831" s="239"/>
      <c r="Y831" s="239"/>
      <c r="Z831" s="157"/>
      <c r="AA831" s="157"/>
      <c r="AB831" s="157"/>
      <c r="AC831" s="157"/>
      <c r="AD831" s="157"/>
      <c r="AE831" s="157"/>
      <c r="AF831" s="157"/>
      <c r="AG831" s="157"/>
      <c r="AH831" s="157"/>
      <c r="AI831" s="157"/>
      <c r="AJ831" s="238"/>
      <c r="AK831" s="239"/>
      <c r="AL831" s="239"/>
      <c r="AM831" s="239"/>
      <c r="AN831" s="239"/>
      <c r="AO831" s="157"/>
      <c r="AP831" s="157"/>
      <c r="AQ831" s="157"/>
      <c r="AR831" s="157"/>
      <c r="AS831" s="157"/>
      <c r="AT831" s="157"/>
      <c r="AU831" s="157"/>
      <c r="AV831" s="157"/>
      <c r="AW831" s="157"/>
      <c r="AX831" s="157"/>
      <c r="AY831" s="238"/>
      <c r="AZ831" s="239"/>
      <c r="BA831" s="239"/>
      <c r="BB831" s="239"/>
      <c r="BC831" s="239"/>
      <c r="BD831" s="157"/>
      <c r="BE831" s="157"/>
      <c r="BF831" s="157"/>
      <c r="BG831" s="157"/>
      <c r="BH831" s="157"/>
      <c r="BI831" s="157"/>
      <c r="BJ831" s="157"/>
    </row>
    <row r="832">
      <c r="A832" s="157"/>
      <c r="B832" s="157"/>
      <c r="C832" s="157"/>
      <c r="D832" s="157"/>
      <c r="E832" s="157"/>
      <c r="F832" s="238"/>
      <c r="G832" s="239"/>
      <c r="H832" s="239"/>
      <c r="I832" s="239"/>
      <c r="J832" s="239"/>
      <c r="K832" s="132"/>
      <c r="L832" s="131"/>
      <c r="M832" s="157"/>
      <c r="N832" s="157"/>
      <c r="O832" s="157"/>
      <c r="P832" s="157"/>
      <c r="Q832" s="157"/>
      <c r="R832" s="157"/>
      <c r="S832" s="157"/>
      <c r="T832" s="157"/>
      <c r="U832" s="238"/>
      <c r="V832" s="239"/>
      <c r="W832" s="239"/>
      <c r="X832" s="239"/>
      <c r="Y832" s="239"/>
      <c r="Z832" s="157"/>
      <c r="AA832" s="157"/>
      <c r="AB832" s="157"/>
      <c r="AC832" s="157"/>
      <c r="AD832" s="157"/>
      <c r="AE832" s="157"/>
      <c r="AF832" s="157"/>
      <c r="AG832" s="157"/>
      <c r="AH832" s="157"/>
      <c r="AI832" s="157"/>
      <c r="AJ832" s="238"/>
      <c r="AK832" s="239"/>
      <c r="AL832" s="239"/>
      <c r="AM832" s="239"/>
      <c r="AN832" s="239"/>
      <c r="AO832" s="157"/>
      <c r="AP832" s="157"/>
      <c r="AQ832" s="157"/>
      <c r="AR832" s="157"/>
      <c r="AS832" s="157"/>
      <c r="AT832" s="157"/>
      <c r="AU832" s="157"/>
      <c r="AV832" s="157"/>
      <c r="AW832" s="157"/>
      <c r="AX832" s="157"/>
      <c r="AY832" s="238"/>
      <c r="AZ832" s="239"/>
      <c r="BA832" s="239"/>
      <c r="BB832" s="239"/>
      <c r="BC832" s="239"/>
      <c r="BD832" s="157"/>
      <c r="BE832" s="157"/>
      <c r="BF832" s="157"/>
      <c r="BG832" s="157"/>
      <c r="BH832" s="157"/>
      <c r="BI832" s="157"/>
      <c r="BJ832" s="157"/>
    </row>
    <row r="833">
      <c r="A833" s="157"/>
      <c r="B833" s="157"/>
      <c r="C833" s="157"/>
      <c r="D833" s="157"/>
      <c r="E833" s="157"/>
      <c r="F833" s="238"/>
      <c r="G833" s="239"/>
      <c r="H833" s="239"/>
      <c r="I833" s="239"/>
      <c r="J833" s="239"/>
      <c r="K833" s="132"/>
      <c r="L833" s="131"/>
      <c r="M833" s="157"/>
      <c r="N833" s="157"/>
      <c r="O833" s="157"/>
      <c r="P833" s="157"/>
      <c r="Q833" s="157"/>
      <c r="R833" s="157"/>
      <c r="S833" s="157"/>
      <c r="T833" s="157"/>
      <c r="U833" s="238"/>
      <c r="V833" s="239"/>
      <c r="W833" s="239"/>
      <c r="X833" s="239"/>
      <c r="Y833" s="239"/>
      <c r="Z833" s="157"/>
      <c r="AA833" s="157"/>
      <c r="AB833" s="157"/>
      <c r="AC833" s="157"/>
      <c r="AD833" s="157"/>
      <c r="AE833" s="157"/>
      <c r="AF833" s="157"/>
      <c r="AG833" s="157"/>
      <c r="AH833" s="157"/>
      <c r="AI833" s="157"/>
      <c r="AJ833" s="238"/>
      <c r="AK833" s="239"/>
      <c r="AL833" s="239"/>
      <c r="AM833" s="239"/>
      <c r="AN833" s="239"/>
      <c r="AO833" s="157"/>
      <c r="AP833" s="157"/>
      <c r="AQ833" s="157"/>
      <c r="AR833" s="157"/>
      <c r="AS833" s="157"/>
      <c r="AT833" s="157"/>
      <c r="AU833" s="157"/>
      <c r="AV833" s="157"/>
      <c r="AW833" s="157"/>
      <c r="AX833" s="157"/>
      <c r="AY833" s="238"/>
      <c r="AZ833" s="239"/>
      <c r="BA833" s="239"/>
      <c r="BB833" s="239"/>
      <c r="BC833" s="239"/>
      <c r="BD833" s="157"/>
      <c r="BE833" s="157"/>
      <c r="BF833" s="157"/>
      <c r="BG833" s="157"/>
      <c r="BH833" s="157"/>
      <c r="BI833" s="157"/>
      <c r="BJ833" s="157"/>
    </row>
    <row r="834">
      <c r="A834" s="157"/>
      <c r="B834" s="157"/>
      <c r="C834" s="157"/>
      <c r="D834" s="157"/>
      <c r="E834" s="157"/>
      <c r="F834" s="238"/>
      <c r="G834" s="239"/>
      <c r="H834" s="239"/>
      <c r="I834" s="239"/>
      <c r="J834" s="239"/>
      <c r="K834" s="132"/>
      <c r="L834" s="131"/>
      <c r="M834" s="157"/>
      <c r="N834" s="157"/>
      <c r="O834" s="157"/>
      <c r="P834" s="157"/>
      <c r="Q834" s="157"/>
      <c r="R834" s="157"/>
      <c r="S834" s="157"/>
      <c r="T834" s="157"/>
      <c r="U834" s="238"/>
      <c r="V834" s="239"/>
      <c r="W834" s="239"/>
      <c r="X834" s="239"/>
      <c r="Y834" s="239"/>
      <c r="Z834" s="157"/>
      <c r="AA834" s="157"/>
      <c r="AB834" s="157"/>
      <c r="AC834" s="157"/>
      <c r="AD834" s="157"/>
      <c r="AE834" s="157"/>
      <c r="AF834" s="157"/>
      <c r="AG834" s="157"/>
      <c r="AH834" s="157"/>
      <c r="AI834" s="157"/>
      <c r="AJ834" s="238"/>
      <c r="AK834" s="239"/>
      <c r="AL834" s="239"/>
      <c r="AM834" s="239"/>
      <c r="AN834" s="239"/>
      <c r="AO834" s="157"/>
      <c r="AP834" s="157"/>
      <c r="AQ834" s="157"/>
      <c r="AR834" s="157"/>
      <c r="AS834" s="157"/>
      <c r="AT834" s="157"/>
      <c r="AU834" s="157"/>
      <c r="AV834" s="157"/>
      <c r="AW834" s="157"/>
      <c r="AX834" s="157"/>
      <c r="AY834" s="238"/>
      <c r="AZ834" s="239"/>
      <c r="BA834" s="239"/>
      <c r="BB834" s="239"/>
      <c r="BC834" s="239"/>
      <c r="BD834" s="157"/>
      <c r="BE834" s="157"/>
      <c r="BF834" s="157"/>
      <c r="BG834" s="157"/>
      <c r="BH834" s="157"/>
      <c r="BI834" s="157"/>
      <c r="BJ834" s="157"/>
    </row>
    <row r="835">
      <c r="A835" s="157"/>
      <c r="B835" s="157"/>
      <c r="C835" s="157"/>
      <c r="D835" s="157"/>
      <c r="E835" s="157"/>
      <c r="F835" s="238"/>
      <c r="G835" s="239"/>
      <c r="H835" s="239"/>
      <c r="I835" s="239"/>
      <c r="J835" s="239"/>
      <c r="K835" s="132"/>
      <c r="L835" s="131"/>
      <c r="M835" s="157"/>
      <c r="N835" s="157"/>
      <c r="O835" s="157"/>
      <c r="P835" s="157"/>
      <c r="Q835" s="157"/>
      <c r="R835" s="157"/>
      <c r="S835" s="157"/>
      <c r="T835" s="157"/>
      <c r="U835" s="238"/>
      <c r="V835" s="239"/>
      <c r="W835" s="239"/>
      <c r="X835" s="239"/>
      <c r="Y835" s="239"/>
      <c r="Z835" s="157"/>
      <c r="AA835" s="157"/>
      <c r="AB835" s="157"/>
      <c r="AC835" s="157"/>
      <c r="AD835" s="157"/>
      <c r="AE835" s="157"/>
      <c r="AF835" s="157"/>
      <c r="AG835" s="157"/>
      <c r="AH835" s="157"/>
      <c r="AI835" s="157"/>
      <c r="AJ835" s="238"/>
      <c r="AK835" s="239"/>
      <c r="AL835" s="239"/>
      <c r="AM835" s="239"/>
      <c r="AN835" s="239"/>
      <c r="AO835" s="157"/>
      <c r="AP835" s="157"/>
      <c r="AQ835" s="157"/>
      <c r="AR835" s="157"/>
      <c r="AS835" s="157"/>
      <c r="AT835" s="157"/>
      <c r="AU835" s="157"/>
      <c r="AV835" s="157"/>
      <c r="AW835" s="157"/>
      <c r="AX835" s="157"/>
      <c r="AY835" s="238"/>
      <c r="AZ835" s="239"/>
      <c r="BA835" s="239"/>
      <c r="BB835" s="239"/>
      <c r="BC835" s="239"/>
      <c r="BD835" s="157"/>
      <c r="BE835" s="157"/>
      <c r="BF835" s="157"/>
      <c r="BG835" s="157"/>
      <c r="BH835" s="157"/>
      <c r="BI835" s="157"/>
      <c r="BJ835" s="157"/>
    </row>
    <row r="836">
      <c r="A836" s="157"/>
      <c r="B836" s="157"/>
      <c r="C836" s="157"/>
      <c r="D836" s="157"/>
      <c r="E836" s="157"/>
      <c r="F836" s="238"/>
      <c r="G836" s="239"/>
      <c r="H836" s="239"/>
      <c r="I836" s="239"/>
      <c r="J836" s="239"/>
      <c r="K836" s="132"/>
      <c r="L836" s="131"/>
      <c r="M836" s="157"/>
      <c r="N836" s="157"/>
      <c r="O836" s="157"/>
      <c r="P836" s="157"/>
      <c r="Q836" s="157"/>
      <c r="R836" s="157"/>
      <c r="S836" s="157"/>
      <c r="T836" s="157"/>
      <c r="U836" s="238"/>
      <c r="V836" s="239"/>
      <c r="W836" s="239"/>
      <c r="X836" s="239"/>
      <c r="Y836" s="239"/>
      <c r="Z836" s="157"/>
      <c r="AA836" s="157"/>
      <c r="AB836" s="157"/>
      <c r="AC836" s="157"/>
      <c r="AD836" s="157"/>
      <c r="AE836" s="157"/>
      <c r="AF836" s="157"/>
      <c r="AG836" s="157"/>
      <c r="AH836" s="157"/>
      <c r="AI836" s="157"/>
      <c r="AJ836" s="238"/>
      <c r="AK836" s="239"/>
      <c r="AL836" s="239"/>
      <c r="AM836" s="239"/>
      <c r="AN836" s="239"/>
      <c r="AO836" s="157"/>
      <c r="AP836" s="157"/>
      <c r="AQ836" s="157"/>
      <c r="AR836" s="157"/>
      <c r="AS836" s="157"/>
      <c r="AT836" s="157"/>
      <c r="AU836" s="157"/>
      <c r="AV836" s="157"/>
      <c r="AW836" s="157"/>
      <c r="AX836" s="157"/>
      <c r="AY836" s="238"/>
      <c r="AZ836" s="239"/>
      <c r="BA836" s="239"/>
      <c r="BB836" s="239"/>
      <c r="BC836" s="239"/>
      <c r="BD836" s="157"/>
      <c r="BE836" s="157"/>
      <c r="BF836" s="157"/>
      <c r="BG836" s="157"/>
      <c r="BH836" s="157"/>
      <c r="BI836" s="157"/>
      <c r="BJ836" s="157"/>
    </row>
    <row r="837">
      <c r="A837" s="157"/>
      <c r="B837" s="157"/>
      <c r="C837" s="157"/>
      <c r="D837" s="157"/>
      <c r="E837" s="157"/>
      <c r="F837" s="238"/>
      <c r="G837" s="239"/>
      <c r="H837" s="239"/>
      <c r="I837" s="239"/>
      <c r="J837" s="239"/>
      <c r="K837" s="132"/>
      <c r="L837" s="131"/>
      <c r="M837" s="157"/>
      <c r="N837" s="157"/>
      <c r="O837" s="157"/>
      <c r="P837" s="157"/>
      <c r="Q837" s="157"/>
      <c r="R837" s="157"/>
      <c r="S837" s="157"/>
      <c r="T837" s="157"/>
      <c r="U837" s="238"/>
      <c r="V837" s="239"/>
      <c r="W837" s="239"/>
      <c r="X837" s="239"/>
      <c r="Y837" s="239"/>
      <c r="Z837" s="157"/>
      <c r="AA837" s="157"/>
      <c r="AB837" s="157"/>
      <c r="AC837" s="157"/>
      <c r="AD837" s="157"/>
      <c r="AE837" s="157"/>
      <c r="AF837" s="157"/>
      <c r="AG837" s="157"/>
      <c r="AH837" s="157"/>
      <c r="AI837" s="157"/>
      <c r="AJ837" s="238"/>
      <c r="AK837" s="239"/>
      <c r="AL837" s="239"/>
      <c r="AM837" s="239"/>
      <c r="AN837" s="239"/>
      <c r="AO837" s="157"/>
      <c r="AP837" s="157"/>
      <c r="AQ837" s="157"/>
      <c r="AR837" s="157"/>
      <c r="AS837" s="157"/>
      <c r="AT837" s="157"/>
      <c r="AU837" s="157"/>
      <c r="AV837" s="157"/>
      <c r="AW837" s="157"/>
      <c r="AX837" s="157"/>
      <c r="AY837" s="238"/>
      <c r="AZ837" s="239"/>
      <c r="BA837" s="239"/>
      <c r="BB837" s="239"/>
      <c r="BC837" s="239"/>
      <c r="BD837" s="157"/>
      <c r="BE837" s="157"/>
      <c r="BF837" s="157"/>
      <c r="BG837" s="157"/>
      <c r="BH837" s="157"/>
      <c r="BI837" s="157"/>
      <c r="BJ837" s="157"/>
    </row>
    <row r="838">
      <c r="A838" s="157"/>
      <c r="B838" s="157"/>
      <c r="C838" s="157"/>
      <c r="D838" s="157"/>
      <c r="E838" s="157"/>
      <c r="F838" s="238"/>
      <c r="G838" s="239"/>
      <c r="H838" s="239"/>
      <c r="I838" s="239"/>
      <c r="J838" s="239"/>
      <c r="K838" s="132"/>
      <c r="L838" s="131"/>
      <c r="M838" s="157"/>
      <c r="N838" s="157"/>
      <c r="O838" s="157"/>
      <c r="P838" s="157"/>
      <c r="Q838" s="157"/>
      <c r="R838" s="157"/>
      <c r="S838" s="157"/>
      <c r="T838" s="157"/>
      <c r="U838" s="238"/>
      <c r="V838" s="239"/>
      <c r="W838" s="239"/>
      <c r="X838" s="239"/>
      <c r="Y838" s="239"/>
      <c r="Z838" s="157"/>
      <c r="AA838" s="157"/>
      <c r="AB838" s="157"/>
      <c r="AC838" s="157"/>
      <c r="AD838" s="157"/>
      <c r="AE838" s="157"/>
      <c r="AF838" s="157"/>
      <c r="AG838" s="157"/>
      <c r="AH838" s="157"/>
      <c r="AI838" s="157"/>
      <c r="AJ838" s="238"/>
      <c r="AK838" s="239"/>
      <c r="AL838" s="239"/>
      <c r="AM838" s="239"/>
      <c r="AN838" s="239"/>
      <c r="AO838" s="157"/>
      <c r="AP838" s="157"/>
      <c r="AQ838" s="157"/>
      <c r="AR838" s="157"/>
      <c r="AS838" s="157"/>
      <c r="AT838" s="157"/>
      <c r="AU838" s="157"/>
      <c r="AV838" s="157"/>
      <c r="AW838" s="157"/>
      <c r="AX838" s="157"/>
      <c r="AY838" s="238"/>
      <c r="AZ838" s="239"/>
      <c r="BA838" s="239"/>
      <c r="BB838" s="239"/>
      <c r="BC838" s="239"/>
      <c r="BD838" s="157"/>
      <c r="BE838" s="157"/>
      <c r="BF838" s="157"/>
      <c r="BG838" s="157"/>
      <c r="BH838" s="157"/>
      <c r="BI838" s="157"/>
      <c r="BJ838" s="157"/>
    </row>
    <row r="839">
      <c r="A839" s="157"/>
      <c r="B839" s="157"/>
      <c r="C839" s="157"/>
      <c r="D839" s="157"/>
      <c r="E839" s="157"/>
      <c r="F839" s="238"/>
      <c r="G839" s="239"/>
      <c r="H839" s="239"/>
      <c r="I839" s="239"/>
      <c r="J839" s="239"/>
      <c r="K839" s="132"/>
      <c r="L839" s="131"/>
      <c r="M839" s="157"/>
      <c r="N839" s="157"/>
      <c r="O839" s="157"/>
      <c r="P839" s="157"/>
      <c r="Q839" s="157"/>
      <c r="R839" s="157"/>
      <c r="S839" s="157"/>
      <c r="T839" s="157"/>
      <c r="U839" s="238"/>
      <c r="V839" s="239"/>
      <c r="W839" s="239"/>
      <c r="X839" s="239"/>
      <c r="Y839" s="239"/>
      <c r="Z839" s="157"/>
      <c r="AA839" s="157"/>
      <c r="AB839" s="157"/>
      <c r="AC839" s="157"/>
      <c r="AD839" s="157"/>
      <c r="AE839" s="157"/>
      <c r="AF839" s="157"/>
      <c r="AG839" s="157"/>
      <c r="AH839" s="157"/>
      <c r="AI839" s="157"/>
      <c r="AJ839" s="238"/>
      <c r="AK839" s="239"/>
      <c r="AL839" s="239"/>
      <c r="AM839" s="239"/>
      <c r="AN839" s="239"/>
      <c r="AO839" s="157"/>
      <c r="AP839" s="157"/>
      <c r="AQ839" s="157"/>
      <c r="AR839" s="157"/>
      <c r="AS839" s="157"/>
      <c r="AT839" s="157"/>
      <c r="AU839" s="157"/>
      <c r="AV839" s="157"/>
      <c r="AW839" s="157"/>
      <c r="AX839" s="157"/>
      <c r="AY839" s="238"/>
      <c r="AZ839" s="239"/>
      <c r="BA839" s="239"/>
      <c r="BB839" s="239"/>
      <c r="BC839" s="239"/>
      <c r="BD839" s="157"/>
      <c r="BE839" s="157"/>
      <c r="BF839" s="157"/>
      <c r="BG839" s="157"/>
      <c r="BH839" s="157"/>
      <c r="BI839" s="157"/>
      <c r="BJ839" s="157"/>
    </row>
    <row r="840">
      <c r="A840" s="157"/>
      <c r="B840" s="157"/>
      <c r="C840" s="157"/>
      <c r="D840" s="157"/>
      <c r="E840" s="157"/>
      <c r="F840" s="238"/>
      <c r="G840" s="239"/>
      <c r="H840" s="239"/>
      <c r="I840" s="239"/>
      <c r="J840" s="239"/>
      <c r="K840" s="132"/>
      <c r="L840" s="131"/>
      <c r="M840" s="157"/>
      <c r="N840" s="157"/>
      <c r="O840" s="157"/>
      <c r="P840" s="157"/>
      <c r="Q840" s="157"/>
      <c r="R840" s="157"/>
      <c r="S840" s="157"/>
      <c r="T840" s="157"/>
      <c r="U840" s="238"/>
      <c r="V840" s="239"/>
      <c r="W840" s="239"/>
      <c r="X840" s="239"/>
      <c r="Y840" s="239"/>
      <c r="Z840" s="157"/>
      <c r="AA840" s="157"/>
      <c r="AB840" s="157"/>
      <c r="AC840" s="157"/>
      <c r="AD840" s="157"/>
      <c r="AE840" s="157"/>
      <c r="AF840" s="157"/>
      <c r="AG840" s="157"/>
      <c r="AH840" s="157"/>
      <c r="AI840" s="157"/>
      <c r="AJ840" s="238"/>
      <c r="AK840" s="239"/>
      <c r="AL840" s="239"/>
      <c r="AM840" s="239"/>
      <c r="AN840" s="239"/>
      <c r="AO840" s="157"/>
      <c r="AP840" s="157"/>
      <c r="AQ840" s="157"/>
      <c r="AR840" s="157"/>
      <c r="AS840" s="157"/>
      <c r="AT840" s="157"/>
      <c r="AU840" s="157"/>
      <c r="AV840" s="157"/>
      <c r="AW840" s="157"/>
      <c r="AX840" s="157"/>
      <c r="AY840" s="238"/>
      <c r="AZ840" s="239"/>
      <c r="BA840" s="239"/>
      <c r="BB840" s="239"/>
      <c r="BC840" s="239"/>
      <c r="BD840" s="157"/>
      <c r="BE840" s="157"/>
      <c r="BF840" s="157"/>
      <c r="BG840" s="157"/>
      <c r="BH840" s="157"/>
      <c r="BI840" s="157"/>
      <c r="BJ840" s="157"/>
    </row>
    <row r="841">
      <c r="A841" s="157"/>
      <c r="B841" s="157"/>
      <c r="C841" s="157"/>
      <c r="D841" s="157"/>
      <c r="E841" s="157"/>
      <c r="F841" s="238"/>
      <c r="G841" s="239"/>
      <c r="H841" s="239"/>
      <c r="I841" s="239"/>
      <c r="J841" s="239"/>
      <c r="K841" s="132"/>
      <c r="L841" s="131"/>
      <c r="M841" s="157"/>
      <c r="N841" s="157"/>
      <c r="O841" s="157"/>
      <c r="P841" s="157"/>
      <c r="Q841" s="157"/>
      <c r="R841" s="157"/>
      <c r="S841" s="157"/>
      <c r="T841" s="157"/>
      <c r="U841" s="238"/>
      <c r="V841" s="239"/>
      <c r="W841" s="239"/>
      <c r="X841" s="239"/>
      <c r="Y841" s="239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238"/>
      <c r="AK841" s="239"/>
      <c r="AL841" s="239"/>
      <c r="AM841" s="239"/>
      <c r="AN841" s="239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238"/>
      <c r="AZ841" s="239"/>
      <c r="BA841" s="239"/>
      <c r="BB841" s="239"/>
      <c r="BC841" s="239"/>
      <c r="BD841" s="157"/>
      <c r="BE841" s="157"/>
      <c r="BF841" s="157"/>
      <c r="BG841" s="157"/>
      <c r="BH841" s="157"/>
      <c r="BI841" s="157"/>
      <c r="BJ841" s="157"/>
    </row>
    <row r="842">
      <c r="A842" s="157"/>
      <c r="B842" s="157"/>
      <c r="C842" s="157"/>
      <c r="D842" s="157"/>
      <c r="E842" s="157"/>
      <c r="F842" s="238"/>
      <c r="G842" s="239"/>
      <c r="H842" s="239"/>
      <c r="I842" s="239"/>
      <c r="J842" s="239"/>
      <c r="K842" s="132"/>
      <c r="L842" s="131"/>
      <c r="M842" s="157"/>
      <c r="N842" s="157"/>
      <c r="O842" s="157"/>
      <c r="P842" s="157"/>
      <c r="Q842" s="157"/>
      <c r="R842" s="157"/>
      <c r="S842" s="157"/>
      <c r="T842" s="157"/>
      <c r="U842" s="238"/>
      <c r="V842" s="239"/>
      <c r="W842" s="239"/>
      <c r="X842" s="239"/>
      <c r="Y842" s="239"/>
      <c r="Z842" s="157"/>
      <c r="AA842" s="157"/>
      <c r="AB842" s="157"/>
      <c r="AC842" s="157"/>
      <c r="AD842" s="157"/>
      <c r="AE842" s="157"/>
      <c r="AF842" s="157"/>
      <c r="AG842" s="157"/>
      <c r="AH842" s="157"/>
      <c r="AI842" s="157"/>
      <c r="AJ842" s="238"/>
      <c r="AK842" s="239"/>
      <c r="AL842" s="239"/>
      <c r="AM842" s="239"/>
      <c r="AN842" s="239"/>
      <c r="AO842" s="157"/>
      <c r="AP842" s="157"/>
      <c r="AQ842" s="157"/>
      <c r="AR842" s="157"/>
      <c r="AS842" s="157"/>
      <c r="AT842" s="157"/>
      <c r="AU842" s="157"/>
      <c r="AV842" s="157"/>
      <c r="AW842" s="157"/>
      <c r="AX842" s="157"/>
      <c r="AY842" s="238"/>
      <c r="AZ842" s="239"/>
      <c r="BA842" s="239"/>
      <c r="BB842" s="239"/>
      <c r="BC842" s="239"/>
      <c r="BD842" s="157"/>
      <c r="BE842" s="157"/>
      <c r="BF842" s="157"/>
      <c r="BG842" s="157"/>
      <c r="BH842" s="157"/>
      <c r="BI842" s="157"/>
      <c r="BJ842" s="157"/>
    </row>
    <row r="843">
      <c r="A843" s="157"/>
      <c r="B843" s="157"/>
      <c r="C843" s="157"/>
      <c r="D843" s="157"/>
      <c r="E843" s="157"/>
      <c r="F843" s="238"/>
      <c r="G843" s="239"/>
      <c r="H843" s="239"/>
      <c r="I843" s="239"/>
      <c r="J843" s="239"/>
      <c r="K843" s="132"/>
      <c r="L843" s="131"/>
      <c r="M843" s="157"/>
      <c r="N843" s="157"/>
      <c r="O843" s="157"/>
      <c r="P843" s="157"/>
      <c r="Q843" s="157"/>
      <c r="R843" s="157"/>
      <c r="S843" s="157"/>
      <c r="T843" s="157"/>
      <c r="U843" s="238"/>
      <c r="V843" s="239"/>
      <c r="W843" s="239"/>
      <c r="X843" s="239"/>
      <c r="Y843" s="239"/>
      <c r="Z843" s="157"/>
      <c r="AA843" s="157"/>
      <c r="AB843" s="157"/>
      <c r="AC843" s="157"/>
      <c r="AD843" s="157"/>
      <c r="AE843" s="157"/>
      <c r="AF843" s="157"/>
      <c r="AG843" s="157"/>
      <c r="AH843" s="157"/>
      <c r="AI843" s="157"/>
      <c r="AJ843" s="238"/>
      <c r="AK843" s="239"/>
      <c r="AL843" s="239"/>
      <c r="AM843" s="239"/>
      <c r="AN843" s="239"/>
      <c r="AO843" s="157"/>
      <c r="AP843" s="157"/>
      <c r="AQ843" s="157"/>
      <c r="AR843" s="157"/>
      <c r="AS843" s="157"/>
      <c r="AT843" s="157"/>
      <c r="AU843" s="157"/>
      <c r="AV843" s="157"/>
      <c r="AW843" s="157"/>
      <c r="AX843" s="157"/>
      <c r="AY843" s="238"/>
      <c r="AZ843" s="239"/>
      <c r="BA843" s="239"/>
      <c r="BB843" s="239"/>
      <c r="BC843" s="239"/>
      <c r="BD843" s="157"/>
      <c r="BE843" s="157"/>
      <c r="BF843" s="157"/>
      <c r="BG843" s="157"/>
      <c r="BH843" s="157"/>
      <c r="BI843" s="157"/>
      <c r="BJ843" s="157"/>
    </row>
    <row r="844">
      <c r="A844" s="157"/>
      <c r="B844" s="157"/>
      <c r="C844" s="157"/>
      <c r="D844" s="157"/>
      <c r="E844" s="157"/>
      <c r="F844" s="238"/>
      <c r="G844" s="239"/>
      <c r="H844" s="239"/>
      <c r="I844" s="239"/>
      <c r="J844" s="239"/>
      <c r="K844" s="132"/>
      <c r="L844" s="131"/>
      <c r="M844" s="157"/>
      <c r="N844" s="157"/>
      <c r="O844" s="157"/>
      <c r="P844" s="157"/>
      <c r="Q844" s="157"/>
      <c r="R844" s="157"/>
      <c r="S844" s="157"/>
      <c r="T844" s="157"/>
      <c r="U844" s="238"/>
      <c r="V844" s="239"/>
      <c r="W844" s="239"/>
      <c r="X844" s="239"/>
      <c r="Y844" s="239"/>
      <c r="Z844" s="157"/>
      <c r="AA844" s="157"/>
      <c r="AB844" s="157"/>
      <c r="AC844" s="157"/>
      <c r="AD844" s="157"/>
      <c r="AE844" s="157"/>
      <c r="AF844" s="157"/>
      <c r="AG844" s="157"/>
      <c r="AH844" s="157"/>
      <c r="AI844" s="157"/>
      <c r="AJ844" s="238"/>
      <c r="AK844" s="239"/>
      <c r="AL844" s="239"/>
      <c r="AM844" s="239"/>
      <c r="AN844" s="239"/>
      <c r="AO844" s="157"/>
      <c r="AP844" s="157"/>
      <c r="AQ844" s="157"/>
      <c r="AR844" s="157"/>
      <c r="AS844" s="157"/>
      <c r="AT844" s="157"/>
      <c r="AU844" s="157"/>
      <c r="AV844" s="157"/>
      <c r="AW844" s="157"/>
      <c r="AX844" s="157"/>
      <c r="AY844" s="238"/>
      <c r="AZ844" s="239"/>
      <c r="BA844" s="239"/>
      <c r="BB844" s="239"/>
      <c r="BC844" s="239"/>
      <c r="BD844" s="157"/>
      <c r="BE844" s="157"/>
      <c r="BF844" s="157"/>
      <c r="BG844" s="157"/>
      <c r="BH844" s="157"/>
      <c r="BI844" s="157"/>
      <c r="BJ844" s="157"/>
    </row>
    <row r="845">
      <c r="A845" s="157"/>
      <c r="B845" s="157"/>
      <c r="C845" s="157"/>
      <c r="D845" s="157"/>
      <c r="E845" s="157"/>
      <c r="F845" s="238"/>
      <c r="G845" s="239"/>
      <c r="H845" s="239"/>
      <c r="I845" s="239"/>
      <c r="J845" s="239"/>
      <c r="K845" s="132"/>
      <c r="L845" s="131"/>
      <c r="M845" s="157"/>
      <c r="N845" s="157"/>
      <c r="O845" s="157"/>
      <c r="P845" s="157"/>
      <c r="Q845" s="157"/>
      <c r="R845" s="157"/>
      <c r="S845" s="157"/>
      <c r="T845" s="157"/>
      <c r="U845" s="238"/>
      <c r="V845" s="239"/>
      <c r="W845" s="239"/>
      <c r="X845" s="239"/>
      <c r="Y845" s="239"/>
      <c r="Z845" s="157"/>
      <c r="AA845" s="157"/>
      <c r="AB845" s="157"/>
      <c r="AC845" s="157"/>
      <c r="AD845" s="157"/>
      <c r="AE845" s="157"/>
      <c r="AF845" s="157"/>
      <c r="AG845" s="157"/>
      <c r="AH845" s="157"/>
      <c r="AI845" s="157"/>
      <c r="AJ845" s="238"/>
      <c r="AK845" s="239"/>
      <c r="AL845" s="239"/>
      <c r="AM845" s="239"/>
      <c r="AN845" s="239"/>
      <c r="AO845" s="157"/>
      <c r="AP845" s="157"/>
      <c r="AQ845" s="157"/>
      <c r="AR845" s="157"/>
      <c r="AS845" s="157"/>
      <c r="AT845" s="157"/>
      <c r="AU845" s="157"/>
      <c r="AV845" s="157"/>
      <c r="AW845" s="157"/>
      <c r="AX845" s="157"/>
      <c r="AY845" s="238"/>
      <c r="AZ845" s="239"/>
      <c r="BA845" s="239"/>
      <c r="BB845" s="239"/>
      <c r="BC845" s="239"/>
      <c r="BD845" s="157"/>
      <c r="BE845" s="157"/>
      <c r="BF845" s="157"/>
      <c r="BG845" s="157"/>
      <c r="BH845" s="157"/>
      <c r="BI845" s="157"/>
      <c r="BJ845" s="157"/>
    </row>
    <row r="846">
      <c r="A846" s="157"/>
      <c r="B846" s="157"/>
      <c r="C846" s="157"/>
      <c r="D846" s="157"/>
      <c r="E846" s="157"/>
      <c r="F846" s="238"/>
      <c r="G846" s="239"/>
      <c r="H846" s="239"/>
      <c r="I846" s="239"/>
      <c r="J846" s="239"/>
      <c r="K846" s="132"/>
      <c r="L846" s="131"/>
      <c r="M846" s="157"/>
      <c r="N846" s="157"/>
      <c r="O846" s="157"/>
      <c r="P846" s="157"/>
      <c r="Q846" s="157"/>
      <c r="R846" s="157"/>
      <c r="S846" s="157"/>
      <c r="T846" s="157"/>
      <c r="U846" s="238"/>
      <c r="V846" s="239"/>
      <c r="W846" s="239"/>
      <c r="X846" s="239"/>
      <c r="Y846" s="239"/>
      <c r="Z846" s="157"/>
      <c r="AA846" s="157"/>
      <c r="AB846" s="157"/>
      <c r="AC846" s="157"/>
      <c r="AD846" s="157"/>
      <c r="AE846" s="157"/>
      <c r="AF846" s="157"/>
      <c r="AG846" s="157"/>
      <c r="AH846" s="157"/>
      <c r="AI846" s="157"/>
      <c r="AJ846" s="238"/>
      <c r="AK846" s="239"/>
      <c r="AL846" s="239"/>
      <c r="AM846" s="239"/>
      <c r="AN846" s="239"/>
      <c r="AO846" s="157"/>
      <c r="AP846" s="157"/>
      <c r="AQ846" s="157"/>
      <c r="AR846" s="157"/>
      <c r="AS846" s="157"/>
      <c r="AT846" s="157"/>
      <c r="AU846" s="157"/>
      <c r="AV846" s="157"/>
      <c r="AW846" s="157"/>
      <c r="AX846" s="157"/>
      <c r="AY846" s="238"/>
      <c r="AZ846" s="239"/>
      <c r="BA846" s="239"/>
      <c r="BB846" s="239"/>
      <c r="BC846" s="239"/>
      <c r="BD846" s="157"/>
      <c r="BE846" s="157"/>
      <c r="BF846" s="157"/>
      <c r="BG846" s="157"/>
      <c r="BH846" s="157"/>
      <c r="BI846" s="157"/>
      <c r="BJ846" s="157"/>
    </row>
    <row r="847">
      <c r="A847" s="157"/>
      <c r="B847" s="157"/>
      <c r="C847" s="157"/>
      <c r="D847" s="157"/>
      <c r="E847" s="157"/>
      <c r="F847" s="238"/>
      <c r="G847" s="239"/>
      <c r="H847" s="239"/>
      <c r="I847" s="239"/>
      <c r="J847" s="239"/>
      <c r="K847" s="132"/>
      <c r="L847" s="131"/>
      <c r="M847" s="157"/>
      <c r="N847" s="157"/>
      <c r="O847" s="157"/>
      <c r="P847" s="157"/>
      <c r="Q847" s="157"/>
      <c r="R847" s="157"/>
      <c r="S847" s="157"/>
      <c r="T847" s="157"/>
      <c r="U847" s="238"/>
      <c r="V847" s="239"/>
      <c r="W847" s="239"/>
      <c r="X847" s="239"/>
      <c r="Y847" s="239"/>
      <c r="Z847" s="157"/>
      <c r="AA847" s="157"/>
      <c r="AB847" s="157"/>
      <c r="AC847" s="157"/>
      <c r="AD847" s="157"/>
      <c r="AE847" s="157"/>
      <c r="AF847" s="157"/>
      <c r="AG847" s="157"/>
      <c r="AH847" s="157"/>
      <c r="AI847" s="157"/>
      <c r="AJ847" s="238"/>
      <c r="AK847" s="239"/>
      <c r="AL847" s="239"/>
      <c r="AM847" s="239"/>
      <c r="AN847" s="239"/>
      <c r="AO847" s="157"/>
      <c r="AP847" s="157"/>
      <c r="AQ847" s="157"/>
      <c r="AR847" s="157"/>
      <c r="AS847" s="157"/>
      <c r="AT847" s="157"/>
      <c r="AU847" s="157"/>
      <c r="AV847" s="157"/>
      <c r="AW847" s="157"/>
      <c r="AX847" s="157"/>
      <c r="AY847" s="238"/>
      <c r="AZ847" s="239"/>
      <c r="BA847" s="239"/>
      <c r="BB847" s="239"/>
      <c r="BC847" s="239"/>
      <c r="BD847" s="157"/>
      <c r="BE847" s="157"/>
      <c r="BF847" s="157"/>
      <c r="BG847" s="157"/>
      <c r="BH847" s="157"/>
      <c r="BI847" s="157"/>
      <c r="BJ847" s="157"/>
    </row>
    <row r="848">
      <c r="A848" s="157"/>
      <c r="B848" s="157"/>
      <c r="C848" s="157"/>
      <c r="D848" s="157"/>
      <c r="E848" s="157"/>
      <c r="F848" s="238"/>
      <c r="G848" s="239"/>
      <c r="H848" s="239"/>
      <c r="I848" s="239"/>
      <c r="J848" s="239"/>
      <c r="K848" s="132"/>
      <c r="L848" s="131"/>
      <c r="M848" s="157"/>
      <c r="N848" s="157"/>
      <c r="O848" s="157"/>
      <c r="P848" s="157"/>
      <c r="Q848" s="157"/>
      <c r="R848" s="157"/>
      <c r="S848" s="157"/>
      <c r="T848" s="157"/>
      <c r="U848" s="238"/>
      <c r="V848" s="239"/>
      <c r="W848" s="239"/>
      <c r="X848" s="239"/>
      <c r="Y848" s="239"/>
      <c r="Z848" s="157"/>
      <c r="AA848" s="157"/>
      <c r="AB848" s="157"/>
      <c r="AC848" s="157"/>
      <c r="AD848" s="157"/>
      <c r="AE848" s="157"/>
      <c r="AF848" s="157"/>
      <c r="AG848" s="157"/>
      <c r="AH848" s="157"/>
      <c r="AI848" s="157"/>
      <c r="AJ848" s="238"/>
      <c r="AK848" s="239"/>
      <c r="AL848" s="239"/>
      <c r="AM848" s="239"/>
      <c r="AN848" s="239"/>
      <c r="AO848" s="157"/>
      <c r="AP848" s="157"/>
      <c r="AQ848" s="157"/>
      <c r="AR848" s="157"/>
      <c r="AS848" s="157"/>
      <c r="AT848" s="157"/>
      <c r="AU848" s="157"/>
      <c r="AV848" s="157"/>
      <c r="AW848" s="157"/>
      <c r="AX848" s="157"/>
      <c r="AY848" s="238"/>
      <c r="AZ848" s="239"/>
      <c r="BA848" s="239"/>
      <c r="BB848" s="239"/>
      <c r="BC848" s="239"/>
      <c r="BD848" s="157"/>
      <c r="BE848" s="157"/>
      <c r="BF848" s="157"/>
      <c r="BG848" s="157"/>
      <c r="BH848" s="157"/>
      <c r="BI848" s="157"/>
      <c r="BJ848" s="157"/>
    </row>
    <row r="849">
      <c r="A849" s="157"/>
      <c r="B849" s="157"/>
      <c r="C849" s="157"/>
      <c r="D849" s="157"/>
      <c r="E849" s="157"/>
      <c r="F849" s="238"/>
      <c r="G849" s="239"/>
      <c r="H849" s="239"/>
      <c r="I849" s="239"/>
      <c r="J849" s="239"/>
      <c r="K849" s="132"/>
      <c r="L849" s="131"/>
      <c r="M849" s="157"/>
      <c r="N849" s="157"/>
      <c r="O849" s="157"/>
      <c r="P849" s="157"/>
      <c r="Q849" s="157"/>
      <c r="R849" s="157"/>
      <c r="S849" s="157"/>
      <c r="T849" s="157"/>
      <c r="U849" s="238"/>
      <c r="V849" s="239"/>
      <c r="W849" s="239"/>
      <c r="X849" s="239"/>
      <c r="Y849" s="239"/>
      <c r="Z849" s="157"/>
      <c r="AA849" s="157"/>
      <c r="AB849" s="157"/>
      <c r="AC849" s="157"/>
      <c r="AD849" s="157"/>
      <c r="AE849" s="157"/>
      <c r="AF849" s="157"/>
      <c r="AG849" s="157"/>
      <c r="AH849" s="157"/>
      <c r="AI849" s="157"/>
      <c r="AJ849" s="238"/>
      <c r="AK849" s="239"/>
      <c r="AL849" s="239"/>
      <c r="AM849" s="239"/>
      <c r="AN849" s="239"/>
      <c r="AO849" s="157"/>
      <c r="AP849" s="157"/>
      <c r="AQ849" s="157"/>
      <c r="AR849" s="157"/>
      <c r="AS849" s="157"/>
      <c r="AT849" s="157"/>
      <c r="AU849" s="157"/>
      <c r="AV849" s="157"/>
      <c r="AW849" s="157"/>
      <c r="AX849" s="157"/>
      <c r="AY849" s="238"/>
      <c r="AZ849" s="239"/>
      <c r="BA849" s="239"/>
      <c r="BB849" s="239"/>
      <c r="BC849" s="239"/>
      <c r="BD849" s="157"/>
      <c r="BE849" s="157"/>
      <c r="BF849" s="157"/>
      <c r="BG849" s="157"/>
      <c r="BH849" s="157"/>
      <c r="BI849" s="157"/>
      <c r="BJ849" s="157"/>
    </row>
    <row r="850">
      <c r="A850" s="157"/>
      <c r="B850" s="157"/>
      <c r="C850" s="157"/>
      <c r="D850" s="157"/>
      <c r="E850" s="157"/>
      <c r="F850" s="238"/>
      <c r="G850" s="239"/>
      <c r="H850" s="239"/>
      <c r="I850" s="239"/>
      <c r="J850" s="239"/>
      <c r="K850" s="132"/>
      <c r="L850" s="131"/>
      <c r="M850" s="157"/>
      <c r="N850" s="157"/>
      <c r="O850" s="157"/>
      <c r="P850" s="157"/>
      <c r="Q850" s="157"/>
      <c r="R850" s="157"/>
      <c r="S850" s="157"/>
      <c r="T850" s="157"/>
      <c r="U850" s="238"/>
      <c r="V850" s="239"/>
      <c r="W850" s="239"/>
      <c r="X850" s="239"/>
      <c r="Y850" s="239"/>
      <c r="Z850" s="157"/>
      <c r="AA850" s="157"/>
      <c r="AB850" s="157"/>
      <c r="AC850" s="157"/>
      <c r="AD850" s="157"/>
      <c r="AE850" s="157"/>
      <c r="AF850" s="157"/>
      <c r="AG850" s="157"/>
      <c r="AH850" s="157"/>
      <c r="AI850" s="157"/>
      <c r="AJ850" s="238"/>
      <c r="AK850" s="239"/>
      <c r="AL850" s="239"/>
      <c r="AM850" s="239"/>
      <c r="AN850" s="239"/>
      <c r="AO850" s="157"/>
      <c r="AP850" s="157"/>
      <c r="AQ850" s="157"/>
      <c r="AR850" s="157"/>
      <c r="AS850" s="157"/>
      <c r="AT850" s="157"/>
      <c r="AU850" s="157"/>
      <c r="AV850" s="157"/>
      <c r="AW850" s="157"/>
      <c r="AX850" s="157"/>
      <c r="AY850" s="238"/>
      <c r="AZ850" s="239"/>
      <c r="BA850" s="239"/>
      <c r="BB850" s="239"/>
      <c r="BC850" s="239"/>
      <c r="BD850" s="157"/>
      <c r="BE850" s="157"/>
      <c r="BF850" s="157"/>
      <c r="BG850" s="157"/>
      <c r="BH850" s="157"/>
      <c r="BI850" s="157"/>
      <c r="BJ850" s="157"/>
    </row>
    <row r="851">
      <c r="A851" s="157"/>
      <c r="B851" s="157"/>
      <c r="C851" s="157"/>
      <c r="D851" s="157"/>
      <c r="E851" s="157"/>
      <c r="F851" s="238"/>
      <c r="G851" s="239"/>
      <c r="H851" s="239"/>
      <c r="I851" s="239"/>
      <c r="J851" s="239"/>
      <c r="K851" s="132"/>
      <c r="L851" s="131"/>
      <c r="M851" s="157"/>
      <c r="N851" s="157"/>
      <c r="O851" s="157"/>
      <c r="P851" s="157"/>
      <c r="Q851" s="157"/>
      <c r="R851" s="157"/>
      <c r="S851" s="157"/>
      <c r="T851" s="157"/>
      <c r="U851" s="238"/>
      <c r="V851" s="239"/>
      <c r="W851" s="239"/>
      <c r="X851" s="239"/>
      <c r="Y851" s="239"/>
      <c r="Z851" s="157"/>
      <c r="AA851" s="157"/>
      <c r="AB851" s="157"/>
      <c r="AC851" s="157"/>
      <c r="AD851" s="157"/>
      <c r="AE851" s="157"/>
      <c r="AF851" s="157"/>
      <c r="AG851" s="157"/>
      <c r="AH851" s="157"/>
      <c r="AI851" s="157"/>
      <c r="AJ851" s="238"/>
      <c r="AK851" s="239"/>
      <c r="AL851" s="239"/>
      <c r="AM851" s="239"/>
      <c r="AN851" s="239"/>
      <c r="AO851" s="157"/>
      <c r="AP851" s="157"/>
      <c r="AQ851" s="157"/>
      <c r="AR851" s="157"/>
      <c r="AS851" s="157"/>
      <c r="AT851" s="157"/>
      <c r="AU851" s="157"/>
      <c r="AV851" s="157"/>
      <c r="AW851" s="157"/>
      <c r="AX851" s="157"/>
      <c r="AY851" s="238"/>
      <c r="AZ851" s="239"/>
      <c r="BA851" s="239"/>
      <c r="BB851" s="239"/>
      <c r="BC851" s="239"/>
      <c r="BD851" s="157"/>
      <c r="BE851" s="157"/>
      <c r="BF851" s="157"/>
      <c r="BG851" s="157"/>
      <c r="BH851" s="157"/>
      <c r="BI851" s="157"/>
      <c r="BJ851" s="157"/>
    </row>
    <row r="852">
      <c r="A852" s="157"/>
      <c r="B852" s="157"/>
      <c r="C852" s="157"/>
      <c r="D852" s="157"/>
      <c r="E852" s="157"/>
      <c r="F852" s="238"/>
      <c r="G852" s="239"/>
      <c r="H852" s="239"/>
      <c r="I852" s="239"/>
      <c r="J852" s="239"/>
      <c r="K852" s="132"/>
      <c r="L852" s="131"/>
      <c r="M852" s="157"/>
      <c r="N852" s="157"/>
      <c r="O852" s="157"/>
      <c r="P852" s="157"/>
      <c r="Q852" s="157"/>
      <c r="R852" s="157"/>
      <c r="S852" s="157"/>
      <c r="T852" s="157"/>
      <c r="U852" s="238"/>
      <c r="V852" s="239"/>
      <c r="W852" s="239"/>
      <c r="X852" s="239"/>
      <c r="Y852" s="239"/>
      <c r="Z852" s="157"/>
      <c r="AA852" s="157"/>
      <c r="AB852" s="157"/>
      <c r="AC852" s="157"/>
      <c r="AD852" s="157"/>
      <c r="AE852" s="157"/>
      <c r="AF852" s="157"/>
      <c r="AG852" s="157"/>
      <c r="AH852" s="157"/>
      <c r="AI852" s="157"/>
      <c r="AJ852" s="238"/>
      <c r="AK852" s="239"/>
      <c r="AL852" s="239"/>
      <c r="AM852" s="239"/>
      <c r="AN852" s="239"/>
      <c r="AO852" s="157"/>
      <c r="AP852" s="157"/>
      <c r="AQ852" s="157"/>
      <c r="AR852" s="157"/>
      <c r="AS852" s="157"/>
      <c r="AT852" s="157"/>
      <c r="AU852" s="157"/>
      <c r="AV852" s="157"/>
      <c r="AW852" s="157"/>
      <c r="AX852" s="157"/>
      <c r="AY852" s="238"/>
      <c r="AZ852" s="239"/>
      <c r="BA852" s="239"/>
      <c r="BB852" s="239"/>
      <c r="BC852" s="239"/>
      <c r="BD852" s="157"/>
      <c r="BE852" s="157"/>
      <c r="BF852" s="157"/>
      <c r="BG852" s="157"/>
      <c r="BH852" s="157"/>
      <c r="BI852" s="157"/>
      <c r="BJ852" s="157"/>
    </row>
    <row r="853">
      <c r="A853" s="157"/>
      <c r="B853" s="157"/>
      <c r="C853" s="157"/>
      <c r="D853" s="157"/>
      <c r="E853" s="157"/>
      <c r="F853" s="238"/>
      <c r="G853" s="239"/>
      <c r="H853" s="239"/>
      <c r="I853" s="239"/>
      <c r="J853" s="239"/>
      <c r="K853" s="132"/>
      <c r="L853" s="131"/>
      <c r="M853" s="157"/>
      <c r="N853" s="157"/>
      <c r="O853" s="157"/>
      <c r="P853" s="157"/>
      <c r="Q853" s="157"/>
      <c r="R853" s="157"/>
      <c r="S853" s="157"/>
      <c r="T853" s="157"/>
      <c r="U853" s="238"/>
      <c r="V853" s="239"/>
      <c r="W853" s="239"/>
      <c r="X853" s="239"/>
      <c r="Y853" s="239"/>
      <c r="Z853" s="157"/>
      <c r="AA853" s="157"/>
      <c r="AB853" s="157"/>
      <c r="AC853" s="157"/>
      <c r="AD853" s="157"/>
      <c r="AE853" s="157"/>
      <c r="AF853" s="157"/>
      <c r="AG853" s="157"/>
      <c r="AH853" s="157"/>
      <c r="AI853" s="157"/>
      <c r="AJ853" s="238"/>
      <c r="AK853" s="239"/>
      <c r="AL853" s="239"/>
      <c r="AM853" s="239"/>
      <c r="AN853" s="239"/>
      <c r="AO853" s="157"/>
      <c r="AP853" s="157"/>
      <c r="AQ853" s="157"/>
      <c r="AR853" s="157"/>
      <c r="AS853" s="157"/>
      <c r="AT853" s="157"/>
      <c r="AU853" s="157"/>
      <c r="AV853" s="157"/>
      <c r="AW853" s="157"/>
      <c r="AX853" s="157"/>
      <c r="AY853" s="238"/>
      <c r="AZ853" s="239"/>
      <c r="BA853" s="239"/>
      <c r="BB853" s="239"/>
      <c r="BC853" s="239"/>
      <c r="BD853" s="157"/>
      <c r="BE853" s="157"/>
      <c r="BF853" s="157"/>
      <c r="BG853" s="157"/>
      <c r="BH853" s="157"/>
      <c r="BI853" s="157"/>
      <c r="BJ853" s="157"/>
    </row>
    <row r="854">
      <c r="A854" s="157"/>
      <c r="B854" s="157"/>
      <c r="C854" s="157"/>
      <c r="D854" s="157"/>
      <c r="E854" s="157"/>
      <c r="F854" s="238"/>
      <c r="G854" s="239"/>
      <c r="H854" s="239"/>
      <c r="I854" s="239"/>
      <c r="J854" s="239"/>
      <c r="K854" s="132"/>
      <c r="L854" s="131"/>
      <c r="M854" s="157"/>
      <c r="N854" s="157"/>
      <c r="O854" s="157"/>
      <c r="P854" s="157"/>
      <c r="Q854" s="157"/>
      <c r="R854" s="157"/>
      <c r="S854" s="157"/>
      <c r="T854" s="157"/>
      <c r="U854" s="238"/>
      <c r="V854" s="239"/>
      <c r="W854" s="239"/>
      <c r="X854" s="239"/>
      <c r="Y854" s="239"/>
      <c r="Z854" s="157"/>
      <c r="AA854" s="157"/>
      <c r="AB854" s="157"/>
      <c r="AC854" s="157"/>
      <c r="AD854" s="157"/>
      <c r="AE854" s="157"/>
      <c r="AF854" s="157"/>
      <c r="AG854" s="157"/>
      <c r="AH854" s="157"/>
      <c r="AI854" s="157"/>
      <c r="AJ854" s="238"/>
      <c r="AK854" s="239"/>
      <c r="AL854" s="239"/>
      <c r="AM854" s="239"/>
      <c r="AN854" s="239"/>
      <c r="AO854" s="157"/>
      <c r="AP854" s="157"/>
      <c r="AQ854" s="157"/>
      <c r="AR854" s="157"/>
      <c r="AS854" s="157"/>
      <c r="AT854" s="157"/>
      <c r="AU854" s="157"/>
      <c r="AV854" s="157"/>
      <c r="AW854" s="157"/>
      <c r="AX854" s="157"/>
      <c r="AY854" s="238"/>
      <c r="AZ854" s="239"/>
      <c r="BA854" s="239"/>
      <c r="BB854" s="239"/>
      <c r="BC854" s="239"/>
      <c r="BD854" s="157"/>
      <c r="BE854" s="157"/>
      <c r="BF854" s="157"/>
      <c r="BG854" s="157"/>
      <c r="BH854" s="157"/>
      <c r="BI854" s="157"/>
      <c r="BJ854" s="157"/>
    </row>
    <row r="855">
      <c r="A855" s="157"/>
      <c r="B855" s="157"/>
      <c r="C855" s="157"/>
      <c r="D855" s="157"/>
      <c r="E855" s="157"/>
      <c r="F855" s="238"/>
      <c r="G855" s="239"/>
      <c r="H855" s="239"/>
      <c r="I855" s="239"/>
      <c r="J855" s="239"/>
      <c r="K855" s="132"/>
      <c r="L855" s="131"/>
      <c r="M855" s="157"/>
      <c r="N855" s="157"/>
      <c r="O855" s="157"/>
      <c r="P855" s="157"/>
      <c r="Q855" s="157"/>
      <c r="R855" s="157"/>
      <c r="S855" s="157"/>
      <c r="T855" s="157"/>
      <c r="U855" s="238"/>
      <c r="V855" s="239"/>
      <c r="W855" s="239"/>
      <c r="X855" s="239"/>
      <c r="Y855" s="239"/>
      <c r="Z855" s="157"/>
      <c r="AA855" s="157"/>
      <c r="AB855" s="157"/>
      <c r="AC855" s="157"/>
      <c r="AD855" s="157"/>
      <c r="AE855" s="157"/>
      <c r="AF855" s="157"/>
      <c r="AG855" s="157"/>
      <c r="AH855" s="157"/>
      <c r="AI855" s="157"/>
      <c r="AJ855" s="238"/>
      <c r="AK855" s="239"/>
      <c r="AL855" s="239"/>
      <c r="AM855" s="239"/>
      <c r="AN855" s="239"/>
      <c r="AO855" s="157"/>
      <c r="AP855" s="157"/>
      <c r="AQ855" s="157"/>
      <c r="AR855" s="157"/>
      <c r="AS855" s="157"/>
      <c r="AT855" s="157"/>
      <c r="AU855" s="157"/>
      <c r="AV855" s="157"/>
      <c r="AW855" s="157"/>
      <c r="AX855" s="157"/>
      <c r="AY855" s="238"/>
      <c r="AZ855" s="239"/>
      <c r="BA855" s="239"/>
      <c r="BB855" s="239"/>
      <c r="BC855" s="239"/>
      <c r="BD855" s="157"/>
      <c r="BE855" s="157"/>
      <c r="BF855" s="157"/>
      <c r="BG855" s="157"/>
      <c r="BH855" s="157"/>
      <c r="BI855" s="157"/>
      <c r="BJ855" s="157"/>
    </row>
    <row r="856">
      <c r="A856" s="157"/>
      <c r="B856" s="157"/>
      <c r="C856" s="157"/>
      <c r="D856" s="157"/>
      <c r="E856" s="157"/>
      <c r="F856" s="238"/>
      <c r="G856" s="239"/>
      <c r="H856" s="239"/>
      <c r="I856" s="239"/>
      <c r="J856" s="239"/>
      <c r="K856" s="132"/>
      <c r="L856" s="131"/>
      <c r="M856" s="157"/>
      <c r="N856" s="157"/>
      <c r="O856" s="157"/>
      <c r="P856" s="157"/>
      <c r="Q856" s="157"/>
      <c r="R856" s="157"/>
      <c r="S856" s="157"/>
      <c r="T856" s="157"/>
      <c r="U856" s="238"/>
      <c r="V856" s="239"/>
      <c r="W856" s="239"/>
      <c r="X856" s="239"/>
      <c r="Y856" s="239"/>
      <c r="Z856" s="157"/>
      <c r="AA856" s="157"/>
      <c r="AB856" s="157"/>
      <c r="AC856" s="157"/>
      <c r="AD856" s="157"/>
      <c r="AE856" s="157"/>
      <c r="AF856" s="157"/>
      <c r="AG856" s="157"/>
      <c r="AH856" s="157"/>
      <c r="AI856" s="157"/>
      <c r="AJ856" s="238"/>
      <c r="AK856" s="239"/>
      <c r="AL856" s="239"/>
      <c r="AM856" s="239"/>
      <c r="AN856" s="239"/>
      <c r="AO856" s="157"/>
      <c r="AP856" s="157"/>
      <c r="AQ856" s="157"/>
      <c r="AR856" s="157"/>
      <c r="AS856" s="157"/>
      <c r="AT856" s="157"/>
      <c r="AU856" s="157"/>
      <c r="AV856" s="157"/>
      <c r="AW856" s="157"/>
      <c r="AX856" s="157"/>
      <c r="AY856" s="238"/>
      <c r="AZ856" s="239"/>
      <c r="BA856" s="239"/>
      <c r="BB856" s="239"/>
      <c r="BC856" s="239"/>
      <c r="BD856" s="157"/>
      <c r="BE856" s="157"/>
      <c r="BF856" s="157"/>
      <c r="BG856" s="157"/>
      <c r="BH856" s="157"/>
      <c r="BI856" s="157"/>
      <c r="BJ856" s="157"/>
    </row>
    <row r="857">
      <c r="A857" s="157"/>
      <c r="B857" s="157"/>
      <c r="C857" s="157"/>
      <c r="D857" s="157"/>
      <c r="E857" s="157"/>
      <c r="F857" s="238"/>
      <c r="G857" s="239"/>
      <c r="H857" s="239"/>
      <c r="I857" s="239"/>
      <c r="J857" s="239"/>
      <c r="K857" s="132"/>
      <c r="L857" s="131"/>
      <c r="M857" s="157"/>
      <c r="N857" s="157"/>
      <c r="O857" s="157"/>
      <c r="P857" s="157"/>
      <c r="Q857" s="157"/>
      <c r="R857" s="157"/>
      <c r="S857" s="157"/>
      <c r="T857" s="157"/>
      <c r="U857" s="238"/>
      <c r="V857" s="239"/>
      <c r="W857" s="239"/>
      <c r="X857" s="239"/>
      <c r="Y857" s="239"/>
      <c r="Z857" s="157"/>
      <c r="AA857" s="157"/>
      <c r="AB857" s="157"/>
      <c r="AC857" s="157"/>
      <c r="AD857" s="157"/>
      <c r="AE857" s="157"/>
      <c r="AF857" s="157"/>
      <c r="AG857" s="157"/>
      <c r="AH857" s="157"/>
      <c r="AI857" s="157"/>
      <c r="AJ857" s="238"/>
      <c r="AK857" s="239"/>
      <c r="AL857" s="239"/>
      <c r="AM857" s="239"/>
      <c r="AN857" s="239"/>
      <c r="AO857" s="157"/>
      <c r="AP857" s="157"/>
      <c r="AQ857" s="157"/>
      <c r="AR857" s="157"/>
      <c r="AS857" s="157"/>
      <c r="AT857" s="157"/>
      <c r="AU857" s="157"/>
      <c r="AV857" s="157"/>
      <c r="AW857" s="157"/>
      <c r="AX857" s="157"/>
      <c r="AY857" s="238"/>
      <c r="AZ857" s="239"/>
      <c r="BA857" s="239"/>
      <c r="BB857" s="239"/>
      <c r="BC857" s="239"/>
      <c r="BD857" s="157"/>
      <c r="BE857" s="157"/>
      <c r="BF857" s="157"/>
      <c r="BG857" s="157"/>
      <c r="BH857" s="157"/>
      <c r="BI857" s="157"/>
      <c r="BJ857" s="157"/>
    </row>
    <row r="858">
      <c r="A858" s="157"/>
      <c r="B858" s="157"/>
      <c r="C858" s="157"/>
      <c r="D858" s="157"/>
      <c r="E858" s="157"/>
      <c r="F858" s="238"/>
      <c r="G858" s="239"/>
      <c r="H858" s="239"/>
      <c r="I858" s="239"/>
      <c r="J858" s="239"/>
      <c r="K858" s="132"/>
      <c r="L858" s="131"/>
      <c r="M858" s="157"/>
      <c r="N858" s="157"/>
      <c r="O858" s="157"/>
      <c r="P858" s="157"/>
      <c r="Q858" s="157"/>
      <c r="R858" s="157"/>
      <c r="S858" s="157"/>
      <c r="T858" s="157"/>
      <c r="U858" s="238"/>
      <c r="V858" s="239"/>
      <c r="W858" s="239"/>
      <c r="X858" s="239"/>
      <c r="Y858" s="239"/>
      <c r="Z858" s="157"/>
      <c r="AA858" s="157"/>
      <c r="AB858" s="157"/>
      <c r="AC858" s="157"/>
      <c r="AD858" s="157"/>
      <c r="AE858" s="157"/>
      <c r="AF858" s="157"/>
      <c r="AG858" s="157"/>
      <c r="AH858" s="157"/>
      <c r="AI858" s="157"/>
      <c r="AJ858" s="238"/>
      <c r="AK858" s="239"/>
      <c r="AL858" s="239"/>
      <c r="AM858" s="239"/>
      <c r="AN858" s="239"/>
      <c r="AO858" s="157"/>
      <c r="AP858" s="157"/>
      <c r="AQ858" s="157"/>
      <c r="AR858" s="157"/>
      <c r="AS858" s="157"/>
      <c r="AT858" s="157"/>
      <c r="AU858" s="157"/>
      <c r="AV858" s="157"/>
      <c r="AW858" s="157"/>
      <c r="AX858" s="157"/>
      <c r="AY858" s="238"/>
      <c r="AZ858" s="239"/>
      <c r="BA858" s="239"/>
      <c r="BB858" s="239"/>
      <c r="BC858" s="239"/>
      <c r="BD858" s="157"/>
      <c r="BE858" s="157"/>
      <c r="BF858" s="157"/>
      <c r="BG858" s="157"/>
      <c r="BH858" s="157"/>
      <c r="BI858" s="157"/>
      <c r="BJ858" s="157"/>
    </row>
    <row r="859">
      <c r="A859" s="157"/>
      <c r="B859" s="157"/>
      <c r="C859" s="157"/>
      <c r="D859" s="157"/>
      <c r="E859" s="157"/>
      <c r="F859" s="238"/>
      <c r="G859" s="239"/>
      <c r="H859" s="239"/>
      <c r="I859" s="239"/>
      <c r="J859" s="239"/>
      <c r="K859" s="132"/>
      <c r="L859" s="131"/>
      <c r="M859" s="157"/>
      <c r="N859" s="157"/>
      <c r="O859" s="157"/>
      <c r="P859" s="157"/>
      <c r="Q859" s="157"/>
      <c r="R859" s="157"/>
      <c r="S859" s="157"/>
      <c r="T859" s="157"/>
      <c r="U859" s="238"/>
      <c r="V859" s="239"/>
      <c r="W859" s="239"/>
      <c r="X859" s="239"/>
      <c r="Y859" s="239"/>
      <c r="Z859" s="157"/>
      <c r="AA859" s="157"/>
      <c r="AB859" s="157"/>
      <c r="AC859" s="157"/>
      <c r="AD859" s="157"/>
      <c r="AE859" s="157"/>
      <c r="AF859" s="157"/>
      <c r="AG859" s="157"/>
      <c r="AH859" s="157"/>
      <c r="AI859" s="157"/>
      <c r="AJ859" s="238"/>
      <c r="AK859" s="239"/>
      <c r="AL859" s="239"/>
      <c r="AM859" s="239"/>
      <c r="AN859" s="239"/>
      <c r="AO859" s="157"/>
      <c r="AP859" s="157"/>
      <c r="AQ859" s="157"/>
      <c r="AR859" s="157"/>
      <c r="AS859" s="157"/>
      <c r="AT859" s="157"/>
      <c r="AU859" s="157"/>
      <c r="AV859" s="157"/>
      <c r="AW859" s="157"/>
      <c r="AX859" s="157"/>
      <c r="AY859" s="238"/>
      <c r="AZ859" s="239"/>
      <c r="BA859" s="239"/>
      <c r="BB859" s="239"/>
      <c r="BC859" s="239"/>
      <c r="BD859" s="157"/>
      <c r="BE859" s="157"/>
      <c r="BF859" s="157"/>
      <c r="BG859" s="157"/>
      <c r="BH859" s="157"/>
      <c r="BI859" s="157"/>
      <c r="BJ859" s="157"/>
    </row>
    <row r="860">
      <c r="A860" s="157"/>
      <c r="B860" s="157"/>
      <c r="C860" s="157"/>
      <c r="D860" s="157"/>
      <c r="E860" s="157"/>
      <c r="F860" s="238"/>
      <c r="G860" s="239"/>
      <c r="H860" s="239"/>
      <c r="I860" s="239"/>
      <c r="J860" s="239"/>
      <c r="K860" s="132"/>
      <c r="L860" s="131"/>
      <c r="M860" s="157"/>
      <c r="N860" s="157"/>
      <c r="O860" s="157"/>
      <c r="P860" s="157"/>
      <c r="Q860" s="157"/>
      <c r="R860" s="157"/>
      <c r="S860" s="157"/>
      <c r="T860" s="157"/>
      <c r="U860" s="238"/>
      <c r="V860" s="239"/>
      <c r="W860" s="239"/>
      <c r="X860" s="239"/>
      <c r="Y860" s="239"/>
      <c r="Z860" s="157"/>
      <c r="AA860" s="157"/>
      <c r="AB860" s="157"/>
      <c r="AC860" s="157"/>
      <c r="AD860" s="157"/>
      <c r="AE860" s="157"/>
      <c r="AF860" s="157"/>
      <c r="AG860" s="157"/>
      <c r="AH860" s="157"/>
      <c r="AI860" s="157"/>
      <c r="AJ860" s="238"/>
      <c r="AK860" s="239"/>
      <c r="AL860" s="239"/>
      <c r="AM860" s="239"/>
      <c r="AN860" s="239"/>
      <c r="AO860" s="157"/>
      <c r="AP860" s="157"/>
      <c r="AQ860" s="157"/>
      <c r="AR860" s="157"/>
      <c r="AS860" s="157"/>
      <c r="AT860" s="157"/>
      <c r="AU860" s="157"/>
      <c r="AV860" s="157"/>
      <c r="AW860" s="157"/>
      <c r="AX860" s="157"/>
      <c r="AY860" s="238"/>
      <c r="AZ860" s="239"/>
      <c r="BA860" s="239"/>
      <c r="BB860" s="239"/>
      <c r="BC860" s="239"/>
      <c r="BD860" s="157"/>
      <c r="BE860" s="157"/>
      <c r="BF860" s="157"/>
      <c r="BG860" s="157"/>
      <c r="BH860" s="157"/>
      <c r="BI860" s="157"/>
      <c r="BJ860" s="157"/>
    </row>
    <row r="861">
      <c r="A861" s="157"/>
      <c r="B861" s="157"/>
      <c r="C861" s="157"/>
      <c r="D861" s="157"/>
      <c r="E861" s="157"/>
      <c r="F861" s="238"/>
      <c r="G861" s="239"/>
      <c r="H861" s="239"/>
      <c r="I861" s="239"/>
      <c r="J861" s="239"/>
      <c r="K861" s="132"/>
      <c r="L861" s="131"/>
      <c r="M861" s="157"/>
      <c r="N861" s="157"/>
      <c r="O861" s="157"/>
      <c r="P861" s="157"/>
      <c r="Q861" s="157"/>
      <c r="R861" s="157"/>
      <c r="S861" s="157"/>
      <c r="T861" s="157"/>
      <c r="U861" s="238"/>
      <c r="V861" s="239"/>
      <c r="W861" s="239"/>
      <c r="X861" s="239"/>
      <c r="Y861" s="239"/>
      <c r="Z861" s="157"/>
      <c r="AA861" s="157"/>
      <c r="AB861" s="157"/>
      <c r="AC861" s="157"/>
      <c r="AD861" s="157"/>
      <c r="AE861" s="157"/>
      <c r="AF861" s="157"/>
      <c r="AG861" s="157"/>
      <c r="AH861" s="157"/>
      <c r="AI861" s="157"/>
      <c r="AJ861" s="238"/>
      <c r="AK861" s="239"/>
      <c r="AL861" s="239"/>
      <c r="AM861" s="239"/>
      <c r="AN861" s="239"/>
      <c r="AO861" s="157"/>
      <c r="AP861" s="157"/>
      <c r="AQ861" s="157"/>
      <c r="AR861" s="157"/>
      <c r="AS861" s="157"/>
      <c r="AT861" s="157"/>
      <c r="AU861" s="157"/>
      <c r="AV861" s="157"/>
      <c r="AW861" s="157"/>
      <c r="AX861" s="157"/>
      <c r="AY861" s="238"/>
      <c r="AZ861" s="239"/>
      <c r="BA861" s="239"/>
      <c r="BB861" s="239"/>
      <c r="BC861" s="239"/>
      <c r="BD861" s="157"/>
      <c r="BE861" s="157"/>
      <c r="BF861" s="157"/>
      <c r="BG861" s="157"/>
      <c r="BH861" s="157"/>
      <c r="BI861" s="157"/>
      <c r="BJ861" s="157"/>
    </row>
    <row r="862">
      <c r="A862" s="157"/>
      <c r="B862" s="157"/>
      <c r="C862" s="157"/>
      <c r="D862" s="157"/>
      <c r="E862" s="157"/>
      <c r="F862" s="238"/>
      <c r="G862" s="239"/>
      <c r="H862" s="239"/>
      <c r="I862" s="239"/>
      <c r="J862" s="239"/>
      <c r="K862" s="132"/>
      <c r="L862" s="131"/>
      <c r="M862" s="157"/>
      <c r="N862" s="157"/>
      <c r="O862" s="157"/>
      <c r="P862" s="157"/>
      <c r="Q862" s="157"/>
      <c r="R862" s="157"/>
      <c r="S862" s="157"/>
      <c r="T862" s="157"/>
      <c r="U862" s="238"/>
      <c r="V862" s="239"/>
      <c r="W862" s="239"/>
      <c r="X862" s="239"/>
      <c r="Y862" s="239"/>
      <c r="Z862" s="157"/>
      <c r="AA862" s="157"/>
      <c r="AB862" s="157"/>
      <c r="AC862" s="157"/>
      <c r="AD862" s="157"/>
      <c r="AE862" s="157"/>
      <c r="AF862" s="157"/>
      <c r="AG862" s="157"/>
      <c r="AH862" s="157"/>
      <c r="AI862" s="157"/>
      <c r="AJ862" s="238"/>
      <c r="AK862" s="239"/>
      <c r="AL862" s="239"/>
      <c r="AM862" s="239"/>
      <c r="AN862" s="239"/>
      <c r="AO862" s="157"/>
      <c r="AP862" s="157"/>
      <c r="AQ862" s="157"/>
      <c r="AR862" s="157"/>
      <c r="AS862" s="157"/>
      <c r="AT862" s="157"/>
      <c r="AU862" s="157"/>
      <c r="AV862" s="157"/>
      <c r="AW862" s="157"/>
      <c r="AX862" s="157"/>
      <c r="AY862" s="238"/>
      <c r="AZ862" s="239"/>
      <c r="BA862" s="239"/>
      <c r="BB862" s="239"/>
      <c r="BC862" s="239"/>
      <c r="BD862" s="157"/>
      <c r="BE862" s="157"/>
      <c r="BF862" s="157"/>
      <c r="BG862" s="157"/>
      <c r="BH862" s="157"/>
      <c r="BI862" s="157"/>
      <c r="BJ862" s="157"/>
    </row>
    <row r="863">
      <c r="A863" s="157"/>
      <c r="B863" s="157"/>
      <c r="C863" s="157"/>
      <c r="D863" s="157"/>
      <c r="E863" s="157"/>
      <c r="F863" s="238"/>
      <c r="G863" s="239"/>
      <c r="H863" s="239"/>
      <c r="I863" s="239"/>
      <c r="J863" s="239"/>
      <c r="K863" s="132"/>
      <c r="L863" s="131"/>
      <c r="M863" s="157"/>
      <c r="N863" s="157"/>
      <c r="O863" s="157"/>
      <c r="P863" s="157"/>
      <c r="Q863" s="157"/>
      <c r="R863" s="157"/>
      <c r="S863" s="157"/>
      <c r="T863" s="157"/>
      <c r="U863" s="238"/>
      <c r="V863" s="239"/>
      <c r="W863" s="239"/>
      <c r="X863" s="239"/>
      <c r="Y863" s="239"/>
      <c r="Z863" s="157"/>
      <c r="AA863" s="157"/>
      <c r="AB863" s="157"/>
      <c r="AC863" s="157"/>
      <c r="AD863" s="157"/>
      <c r="AE863" s="157"/>
      <c r="AF863" s="157"/>
      <c r="AG863" s="157"/>
      <c r="AH863" s="157"/>
      <c r="AI863" s="157"/>
      <c r="AJ863" s="238"/>
      <c r="AK863" s="239"/>
      <c r="AL863" s="239"/>
      <c r="AM863" s="239"/>
      <c r="AN863" s="239"/>
      <c r="AO863" s="157"/>
      <c r="AP863" s="157"/>
      <c r="AQ863" s="157"/>
      <c r="AR863" s="157"/>
      <c r="AS863" s="157"/>
      <c r="AT863" s="157"/>
      <c r="AU863" s="157"/>
      <c r="AV863" s="157"/>
      <c r="AW863" s="157"/>
      <c r="AX863" s="157"/>
      <c r="AY863" s="238"/>
      <c r="AZ863" s="239"/>
      <c r="BA863" s="239"/>
      <c r="BB863" s="239"/>
      <c r="BC863" s="239"/>
      <c r="BD863" s="157"/>
      <c r="BE863" s="157"/>
      <c r="BF863" s="157"/>
      <c r="BG863" s="157"/>
      <c r="BH863" s="157"/>
      <c r="BI863" s="157"/>
      <c r="BJ863" s="157"/>
    </row>
    <row r="864">
      <c r="A864" s="157"/>
      <c r="B864" s="157"/>
      <c r="C864" s="157"/>
      <c r="D864" s="157"/>
      <c r="E864" s="157"/>
      <c r="F864" s="238"/>
      <c r="G864" s="239"/>
      <c r="H864" s="239"/>
      <c r="I864" s="239"/>
      <c r="J864" s="239"/>
      <c r="K864" s="132"/>
      <c r="L864" s="131"/>
      <c r="M864" s="157"/>
      <c r="N864" s="157"/>
      <c r="O864" s="157"/>
      <c r="P864" s="157"/>
      <c r="Q864" s="157"/>
      <c r="R864" s="157"/>
      <c r="S864" s="157"/>
      <c r="T864" s="157"/>
      <c r="U864" s="238"/>
      <c r="V864" s="239"/>
      <c r="W864" s="239"/>
      <c r="X864" s="239"/>
      <c r="Y864" s="239"/>
      <c r="Z864" s="157"/>
      <c r="AA864" s="157"/>
      <c r="AB864" s="157"/>
      <c r="AC864" s="157"/>
      <c r="AD864" s="157"/>
      <c r="AE864" s="157"/>
      <c r="AF864" s="157"/>
      <c r="AG864" s="157"/>
      <c r="AH864" s="157"/>
      <c r="AI864" s="157"/>
      <c r="AJ864" s="238"/>
      <c r="AK864" s="239"/>
      <c r="AL864" s="239"/>
      <c r="AM864" s="239"/>
      <c r="AN864" s="239"/>
      <c r="AO864" s="157"/>
      <c r="AP864" s="157"/>
      <c r="AQ864" s="157"/>
      <c r="AR864" s="157"/>
      <c r="AS864" s="157"/>
      <c r="AT864" s="157"/>
      <c r="AU864" s="157"/>
      <c r="AV864" s="157"/>
      <c r="AW864" s="157"/>
      <c r="AX864" s="157"/>
      <c r="AY864" s="238"/>
      <c r="AZ864" s="239"/>
      <c r="BA864" s="239"/>
      <c r="BB864" s="239"/>
      <c r="BC864" s="239"/>
      <c r="BD864" s="157"/>
      <c r="BE864" s="157"/>
      <c r="BF864" s="157"/>
      <c r="BG864" s="157"/>
      <c r="BH864" s="157"/>
      <c r="BI864" s="157"/>
      <c r="BJ864" s="157"/>
    </row>
    <row r="865">
      <c r="A865" s="157"/>
      <c r="B865" s="157"/>
      <c r="C865" s="157"/>
      <c r="D865" s="157"/>
      <c r="E865" s="157"/>
      <c r="F865" s="238"/>
      <c r="G865" s="239"/>
      <c r="H865" s="239"/>
      <c r="I865" s="239"/>
      <c r="J865" s="239"/>
      <c r="K865" s="132"/>
      <c r="L865" s="131"/>
      <c r="M865" s="157"/>
      <c r="N865" s="157"/>
      <c r="O865" s="157"/>
      <c r="P865" s="157"/>
      <c r="Q865" s="157"/>
      <c r="R865" s="157"/>
      <c r="S865" s="157"/>
      <c r="T865" s="157"/>
      <c r="U865" s="238"/>
      <c r="V865" s="239"/>
      <c r="W865" s="239"/>
      <c r="X865" s="239"/>
      <c r="Y865" s="239"/>
      <c r="Z865" s="157"/>
      <c r="AA865" s="157"/>
      <c r="AB865" s="157"/>
      <c r="AC865" s="157"/>
      <c r="AD865" s="157"/>
      <c r="AE865" s="157"/>
      <c r="AF865" s="157"/>
      <c r="AG865" s="157"/>
      <c r="AH865" s="157"/>
      <c r="AI865" s="157"/>
      <c r="AJ865" s="238"/>
      <c r="AK865" s="239"/>
      <c r="AL865" s="239"/>
      <c r="AM865" s="239"/>
      <c r="AN865" s="239"/>
      <c r="AO865" s="157"/>
      <c r="AP865" s="157"/>
      <c r="AQ865" s="157"/>
      <c r="AR865" s="157"/>
      <c r="AS865" s="157"/>
      <c r="AT865" s="157"/>
      <c r="AU865" s="157"/>
      <c r="AV865" s="157"/>
      <c r="AW865" s="157"/>
      <c r="AX865" s="157"/>
      <c r="AY865" s="238"/>
      <c r="AZ865" s="239"/>
      <c r="BA865" s="239"/>
      <c r="BB865" s="239"/>
      <c r="BC865" s="239"/>
      <c r="BD865" s="157"/>
      <c r="BE865" s="157"/>
      <c r="BF865" s="157"/>
      <c r="BG865" s="157"/>
      <c r="BH865" s="157"/>
      <c r="BI865" s="157"/>
      <c r="BJ865" s="157"/>
    </row>
    <row r="866">
      <c r="A866" s="157"/>
      <c r="B866" s="157"/>
      <c r="C866" s="157"/>
      <c r="D866" s="157"/>
      <c r="E866" s="157"/>
      <c r="F866" s="238"/>
      <c r="G866" s="239"/>
      <c r="H866" s="239"/>
      <c r="I866" s="239"/>
      <c r="J866" s="239"/>
      <c r="K866" s="132"/>
      <c r="L866" s="131"/>
      <c r="M866" s="157"/>
      <c r="N866" s="157"/>
      <c r="O866" s="157"/>
      <c r="P866" s="157"/>
      <c r="Q866" s="157"/>
      <c r="R866" s="157"/>
      <c r="S866" s="157"/>
      <c r="T866" s="157"/>
      <c r="U866" s="238"/>
      <c r="V866" s="239"/>
      <c r="W866" s="239"/>
      <c r="X866" s="239"/>
      <c r="Y866" s="239"/>
      <c r="Z866" s="157"/>
      <c r="AA866" s="157"/>
      <c r="AB866" s="157"/>
      <c r="AC866" s="157"/>
      <c r="AD866" s="157"/>
      <c r="AE866" s="157"/>
      <c r="AF866" s="157"/>
      <c r="AG866" s="157"/>
      <c r="AH866" s="157"/>
      <c r="AI866" s="157"/>
      <c r="AJ866" s="238"/>
      <c r="AK866" s="239"/>
      <c r="AL866" s="239"/>
      <c r="AM866" s="239"/>
      <c r="AN866" s="239"/>
      <c r="AO866" s="157"/>
      <c r="AP866" s="157"/>
      <c r="AQ866" s="157"/>
      <c r="AR866" s="157"/>
      <c r="AS866" s="157"/>
      <c r="AT866" s="157"/>
      <c r="AU866" s="157"/>
      <c r="AV866" s="157"/>
      <c r="AW866" s="157"/>
      <c r="AX866" s="157"/>
      <c r="AY866" s="238"/>
      <c r="AZ866" s="239"/>
      <c r="BA866" s="239"/>
      <c r="BB866" s="239"/>
      <c r="BC866" s="239"/>
      <c r="BD866" s="157"/>
      <c r="BE866" s="157"/>
      <c r="BF866" s="157"/>
      <c r="BG866" s="157"/>
      <c r="BH866" s="157"/>
      <c r="BI866" s="157"/>
      <c r="BJ866" s="157"/>
    </row>
    <row r="867">
      <c r="A867" s="157"/>
      <c r="B867" s="157"/>
      <c r="C867" s="157"/>
      <c r="D867" s="157"/>
      <c r="E867" s="157"/>
      <c r="F867" s="238"/>
      <c r="G867" s="239"/>
      <c r="H867" s="239"/>
      <c r="I867" s="239"/>
      <c r="J867" s="239"/>
      <c r="K867" s="132"/>
      <c r="L867" s="131"/>
      <c r="M867" s="157"/>
      <c r="N867" s="157"/>
      <c r="O867" s="157"/>
      <c r="P867" s="157"/>
      <c r="Q867" s="157"/>
      <c r="R867" s="157"/>
      <c r="S867" s="157"/>
      <c r="T867" s="157"/>
      <c r="U867" s="238"/>
      <c r="V867" s="239"/>
      <c r="W867" s="239"/>
      <c r="X867" s="239"/>
      <c r="Y867" s="239"/>
      <c r="Z867" s="157"/>
      <c r="AA867" s="157"/>
      <c r="AB867" s="157"/>
      <c r="AC867" s="157"/>
      <c r="AD867" s="157"/>
      <c r="AE867" s="157"/>
      <c r="AF867" s="157"/>
      <c r="AG867" s="157"/>
      <c r="AH867" s="157"/>
      <c r="AI867" s="157"/>
      <c r="AJ867" s="238"/>
      <c r="AK867" s="239"/>
      <c r="AL867" s="239"/>
      <c r="AM867" s="239"/>
      <c r="AN867" s="239"/>
      <c r="AO867" s="157"/>
      <c r="AP867" s="157"/>
      <c r="AQ867" s="157"/>
      <c r="AR867" s="157"/>
      <c r="AS867" s="157"/>
      <c r="AT867" s="157"/>
      <c r="AU867" s="157"/>
      <c r="AV867" s="157"/>
      <c r="AW867" s="157"/>
      <c r="AX867" s="157"/>
      <c r="AY867" s="238"/>
      <c r="AZ867" s="239"/>
      <c r="BA867" s="239"/>
      <c r="BB867" s="239"/>
      <c r="BC867" s="239"/>
      <c r="BD867" s="157"/>
      <c r="BE867" s="157"/>
      <c r="BF867" s="157"/>
      <c r="BG867" s="157"/>
      <c r="BH867" s="157"/>
      <c r="BI867" s="157"/>
      <c r="BJ867" s="157"/>
    </row>
    <row r="868">
      <c r="A868" s="157"/>
      <c r="B868" s="157"/>
      <c r="C868" s="157"/>
      <c r="D868" s="157"/>
      <c r="E868" s="157"/>
      <c r="F868" s="238"/>
      <c r="G868" s="239"/>
      <c r="H868" s="239"/>
      <c r="I868" s="239"/>
      <c r="J868" s="239"/>
      <c r="K868" s="132"/>
      <c r="L868" s="131"/>
      <c r="M868" s="157"/>
      <c r="N868" s="157"/>
      <c r="O868" s="157"/>
      <c r="P868" s="157"/>
      <c r="Q868" s="157"/>
      <c r="R868" s="157"/>
      <c r="S868" s="157"/>
      <c r="T868" s="157"/>
      <c r="U868" s="238"/>
      <c r="V868" s="239"/>
      <c r="W868" s="239"/>
      <c r="X868" s="239"/>
      <c r="Y868" s="239"/>
      <c r="Z868" s="157"/>
      <c r="AA868" s="157"/>
      <c r="AB868" s="157"/>
      <c r="AC868" s="157"/>
      <c r="AD868" s="157"/>
      <c r="AE868" s="157"/>
      <c r="AF868" s="157"/>
      <c r="AG868" s="157"/>
      <c r="AH868" s="157"/>
      <c r="AI868" s="157"/>
      <c r="AJ868" s="238"/>
      <c r="AK868" s="239"/>
      <c r="AL868" s="239"/>
      <c r="AM868" s="239"/>
      <c r="AN868" s="239"/>
      <c r="AO868" s="157"/>
      <c r="AP868" s="157"/>
      <c r="AQ868" s="157"/>
      <c r="AR868" s="157"/>
      <c r="AS868" s="157"/>
      <c r="AT868" s="157"/>
      <c r="AU868" s="157"/>
      <c r="AV868" s="157"/>
      <c r="AW868" s="157"/>
      <c r="AX868" s="157"/>
      <c r="AY868" s="238"/>
      <c r="AZ868" s="239"/>
      <c r="BA868" s="239"/>
      <c r="BB868" s="239"/>
      <c r="BC868" s="239"/>
      <c r="BD868" s="157"/>
      <c r="BE868" s="157"/>
      <c r="BF868" s="157"/>
      <c r="BG868" s="157"/>
      <c r="BH868" s="157"/>
      <c r="BI868" s="157"/>
      <c r="BJ868" s="157"/>
    </row>
    <row r="869">
      <c r="A869" s="157"/>
      <c r="B869" s="157"/>
      <c r="C869" s="157"/>
      <c r="D869" s="157"/>
      <c r="E869" s="157"/>
      <c r="F869" s="238"/>
      <c r="G869" s="239"/>
      <c r="H869" s="239"/>
      <c r="I869" s="239"/>
      <c r="J869" s="239"/>
      <c r="K869" s="132"/>
      <c r="L869" s="131"/>
      <c r="M869" s="157"/>
      <c r="N869" s="157"/>
      <c r="O869" s="157"/>
      <c r="P869" s="157"/>
      <c r="Q869" s="157"/>
      <c r="R869" s="157"/>
      <c r="S869" s="157"/>
      <c r="T869" s="157"/>
      <c r="U869" s="238"/>
      <c r="V869" s="239"/>
      <c r="W869" s="239"/>
      <c r="X869" s="239"/>
      <c r="Y869" s="239"/>
      <c r="Z869" s="157"/>
      <c r="AA869" s="157"/>
      <c r="AB869" s="157"/>
      <c r="AC869" s="157"/>
      <c r="AD869" s="157"/>
      <c r="AE869" s="157"/>
      <c r="AF869" s="157"/>
      <c r="AG869" s="157"/>
      <c r="AH869" s="157"/>
      <c r="AI869" s="157"/>
      <c r="AJ869" s="238"/>
      <c r="AK869" s="239"/>
      <c r="AL869" s="239"/>
      <c r="AM869" s="239"/>
      <c r="AN869" s="239"/>
      <c r="AO869" s="157"/>
      <c r="AP869" s="157"/>
      <c r="AQ869" s="157"/>
      <c r="AR869" s="157"/>
      <c r="AS869" s="157"/>
      <c r="AT869" s="157"/>
      <c r="AU869" s="157"/>
      <c r="AV869" s="157"/>
      <c r="AW869" s="157"/>
      <c r="AX869" s="157"/>
      <c r="AY869" s="238"/>
      <c r="AZ869" s="239"/>
      <c r="BA869" s="239"/>
      <c r="BB869" s="239"/>
      <c r="BC869" s="239"/>
      <c r="BD869" s="157"/>
      <c r="BE869" s="157"/>
      <c r="BF869" s="157"/>
      <c r="BG869" s="157"/>
      <c r="BH869" s="157"/>
      <c r="BI869" s="157"/>
      <c r="BJ869" s="157"/>
    </row>
    <row r="870">
      <c r="A870" s="157"/>
      <c r="B870" s="157"/>
      <c r="C870" s="157"/>
      <c r="D870" s="157"/>
      <c r="E870" s="157"/>
      <c r="F870" s="238"/>
      <c r="G870" s="239"/>
      <c r="H870" s="239"/>
      <c r="I870" s="239"/>
      <c r="J870" s="239"/>
      <c r="K870" s="132"/>
      <c r="L870" s="131"/>
      <c r="M870" s="157"/>
      <c r="N870" s="157"/>
      <c r="O870" s="157"/>
      <c r="P870" s="157"/>
      <c r="Q870" s="157"/>
      <c r="R870" s="157"/>
      <c r="S870" s="157"/>
      <c r="T870" s="157"/>
      <c r="U870" s="238"/>
      <c r="V870" s="239"/>
      <c r="W870" s="239"/>
      <c r="X870" s="239"/>
      <c r="Y870" s="239"/>
      <c r="Z870" s="157"/>
      <c r="AA870" s="157"/>
      <c r="AB870" s="157"/>
      <c r="AC870" s="157"/>
      <c r="AD870" s="157"/>
      <c r="AE870" s="157"/>
      <c r="AF870" s="157"/>
      <c r="AG870" s="157"/>
      <c r="AH870" s="157"/>
      <c r="AI870" s="157"/>
      <c r="AJ870" s="238"/>
      <c r="AK870" s="239"/>
      <c r="AL870" s="239"/>
      <c r="AM870" s="239"/>
      <c r="AN870" s="239"/>
      <c r="AO870" s="157"/>
      <c r="AP870" s="157"/>
      <c r="AQ870" s="157"/>
      <c r="AR870" s="157"/>
      <c r="AS870" s="157"/>
      <c r="AT870" s="157"/>
      <c r="AU870" s="157"/>
      <c r="AV870" s="157"/>
      <c r="AW870" s="157"/>
      <c r="AX870" s="157"/>
      <c r="AY870" s="238"/>
      <c r="AZ870" s="239"/>
      <c r="BA870" s="239"/>
      <c r="BB870" s="239"/>
      <c r="BC870" s="239"/>
      <c r="BD870" s="157"/>
      <c r="BE870" s="157"/>
      <c r="BF870" s="157"/>
      <c r="BG870" s="157"/>
      <c r="BH870" s="157"/>
      <c r="BI870" s="157"/>
      <c r="BJ870" s="157"/>
    </row>
    <row r="871">
      <c r="A871" s="157"/>
      <c r="B871" s="157"/>
      <c r="C871" s="157"/>
      <c r="D871" s="157"/>
      <c r="E871" s="157"/>
      <c r="F871" s="238"/>
      <c r="G871" s="239"/>
      <c r="H871" s="239"/>
      <c r="I871" s="239"/>
      <c r="J871" s="239"/>
      <c r="K871" s="132"/>
      <c r="L871" s="131"/>
      <c r="M871" s="157"/>
      <c r="N871" s="157"/>
      <c r="O871" s="157"/>
      <c r="P871" s="157"/>
      <c r="Q871" s="157"/>
      <c r="R871" s="157"/>
      <c r="S871" s="157"/>
      <c r="T871" s="157"/>
      <c r="U871" s="238"/>
      <c r="V871" s="239"/>
      <c r="W871" s="239"/>
      <c r="X871" s="239"/>
      <c r="Y871" s="239"/>
      <c r="Z871" s="157"/>
      <c r="AA871" s="157"/>
      <c r="AB871" s="157"/>
      <c r="AC871" s="157"/>
      <c r="AD871" s="157"/>
      <c r="AE871" s="157"/>
      <c r="AF871" s="157"/>
      <c r="AG871" s="157"/>
      <c r="AH871" s="157"/>
      <c r="AI871" s="157"/>
      <c r="AJ871" s="238"/>
      <c r="AK871" s="239"/>
      <c r="AL871" s="239"/>
      <c r="AM871" s="239"/>
      <c r="AN871" s="239"/>
      <c r="AO871" s="157"/>
      <c r="AP871" s="157"/>
      <c r="AQ871" s="157"/>
      <c r="AR871" s="157"/>
      <c r="AS871" s="157"/>
      <c r="AT871" s="157"/>
      <c r="AU871" s="157"/>
      <c r="AV871" s="157"/>
      <c r="AW871" s="157"/>
      <c r="AX871" s="157"/>
      <c r="AY871" s="238"/>
      <c r="AZ871" s="239"/>
      <c r="BA871" s="239"/>
      <c r="BB871" s="239"/>
      <c r="BC871" s="239"/>
      <c r="BD871" s="157"/>
      <c r="BE871" s="157"/>
      <c r="BF871" s="157"/>
      <c r="BG871" s="157"/>
      <c r="BH871" s="157"/>
      <c r="BI871" s="157"/>
      <c r="BJ871" s="157"/>
    </row>
    <row r="872">
      <c r="A872" s="157"/>
      <c r="B872" s="157"/>
      <c r="C872" s="157"/>
      <c r="D872" s="157"/>
      <c r="E872" s="157"/>
      <c r="F872" s="238"/>
      <c r="G872" s="239"/>
      <c r="H872" s="239"/>
      <c r="I872" s="239"/>
      <c r="J872" s="239"/>
      <c r="K872" s="132"/>
      <c r="L872" s="131"/>
      <c r="M872" s="157"/>
      <c r="N872" s="157"/>
      <c r="O872" s="157"/>
      <c r="P872" s="157"/>
      <c r="Q872" s="157"/>
      <c r="R872" s="157"/>
      <c r="S872" s="157"/>
      <c r="T872" s="157"/>
      <c r="U872" s="238"/>
      <c r="V872" s="239"/>
      <c r="W872" s="239"/>
      <c r="X872" s="239"/>
      <c r="Y872" s="239"/>
      <c r="Z872" s="157"/>
      <c r="AA872" s="157"/>
      <c r="AB872" s="157"/>
      <c r="AC872" s="157"/>
      <c r="AD872" s="157"/>
      <c r="AE872" s="157"/>
      <c r="AF872" s="157"/>
      <c r="AG872" s="157"/>
      <c r="AH872" s="157"/>
      <c r="AI872" s="157"/>
      <c r="AJ872" s="238"/>
      <c r="AK872" s="239"/>
      <c r="AL872" s="239"/>
      <c r="AM872" s="239"/>
      <c r="AN872" s="239"/>
      <c r="AO872" s="157"/>
      <c r="AP872" s="157"/>
      <c r="AQ872" s="157"/>
      <c r="AR872" s="157"/>
      <c r="AS872" s="157"/>
      <c r="AT872" s="157"/>
      <c r="AU872" s="157"/>
      <c r="AV872" s="157"/>
      <c r="AW872" s="157"/>
      <c r="AX872" s="157"/>
      <c r="AY872" s="238"/>
      <c r="AZ872" s="239"/>
      <c r="BA872" s="239"/>
      <c r="BB872" s="239"/>
      <c r="BC872" s="239"/>
      <c r="BD872" s="157"/>
      <c r="BE872" s="157"/>
      <c r="BF872" s="157"/>
      <c r="BG872" s="157"/>
      <c r="BH872" s="157"/>
      <c r="BI872" s="157"/>
      <c r="BJ872" s="157"/>
    </row>
    <row r="873">
      <c r="A873" s="157"/>
      <c r="B873" s="157"/>
      <c r="C873" s="157"/>
      <c r="D873" s="157"/>
      <c r="E873" s="157"/>
      <c r="F873" s="238"/>
      <c r="G873" s="239"/>
      <c r="H873" s="239"/>
      <c r="I873" s="239"/>
      <c r="J873" s="239"/>
      <c r="K873" s="132"/>
      <c r="L873" s="131"/>
      <c r="M873" s="157"/>
      <c r="N873" s="157"/>
      <c r="O873" s="157"/>
      <c r="P873" s="157"/>
      <c r="Q873" s="157"/>
      <c r="R873" s="157"/>
      <c r="S873" s="157"/>
      <c r="T873" s="157"/>
      <c r="U873" s="238"/>
      <c r="V873" s="239"/>
      <c r="W873" s="239"/>
      <c r="X873" s="239"/>
      <c r="Y873" s="239"/>
      <c r="Z873" s="157"/>
      <c r="AA873" s="157"/>
      <c r="AB873" s="157"/>
      <c r="AC873" s="157"/>
      <c r="AD873" s="157"/>
      <c r="AE873" s="157"/>
      <c r="AF873" s="157"/>
      <c r="AG873" s="157"/>
      <c r="AH873" s="157"/>
      <c r="AI873" s="157"/>
      <c r="AJ873" s="238"/>
      <c r="AK873" s="239"/>
      <c r="AL873" s="239"/>
      <c r="AM873" s="239"/>
      <c r="AN873" s="239"/>
      <c r="AO873" s="157"/>
      <c r="AP873" s="157"/>
      <c r="AQ873" s="157"/>
      <c r="AR873" s="157"/>
      <c r="AS873" s="157"/>
      <c r="AT873" s="157"/>
      <c r="AU873" s="157"/>
      <c r="AV873" s="157"/>
      <c r="AW873" s="157"/>
      <c r="AX873" s="157"/>
      <c r="AY873" s="238"/>
      <c r="AZ873" s="239"/>
      <c r="BA873" s="239"/>
      <c r="BB873" s="239"/>
      <c r="BC873" s="239"/>
      <c r="BD873" s="157"/>
      <c r="BE873" s="157"/>
      <c r="BF873" s="157"/>
      <c r="BG873" s="157"/>
      <c r="BH873" s="157"/>
      <c r="BI873" s="157"/>
      <c r="BJ873" s="157"/>
    </row>
    <row r="874">
      <c r="A874" s="157"/>
      <c r="B874" s="157"/>
      <c r="C874" s="157"/>
      <c r="D874" s="157"/>
      <c r="E874" s="157"/>
      <c r="F874" s="238"/>
      <c r="G874" s="239"/>
      <c r="H874" s="239"/>
      <c r="I874" s="239"/>
      <c r="J874" s="239"/>
      <c r="K874" s="132"/>
      <c r="L874" s="131"/>
      <c r="M874" s="157"/>
      <c r="N874" s="157"/>
      <c r="O874" s="157"/>
      <c r="P874" s="157"/>
      <c r="Q874" s="157"/>
      <c r="R874" s="157"/>
      <c r="S874" s="157"/>
      <c r="T874" s="157"/>
      <c r="U874" s="238"/>
      <c r="V874" s="239"/>
      <c r="W874" s="239"/>
      <c r="X874" s="239"/>
      <c r="Y874" s="239"/>
      <c r="Z874" s="157"/>
      <c r="AA874" s="157"/>
      <c r="AB874" s="157"/>
      <c r="AC874" s="157"/>
      <c r="AD874" s="157"/>
      <c r="AE874" s="157"/>
      <c r="AF874" s="157"/>
      <c r="AG874" s="157"/>
      <c r="AH874" s="157"/>
      <c r="AI874" s="157"/>
      <c r="AJ874" s="238"/>
      <c r="AK874" s="239"/>
      <c r="AL874" s="239"/>
      <c r="AM874" s="239"/>
      <c r="AN874" s="239"/>
      <c r="AO874" s="157"/>
      <c r="AP874" s="157"/>
      <c r="AQ874" s="157"/>
      <c r="AR874" s="157"/>
      <c r="AS874" s="157"/>
      <c r="AT874" s="157"/>
      <c r="AU874" s="157"/>
      <c r="AV874" s="157"/>
      <c r="AW874" s="157"/>
      <c r="AX874" s="157"/>
      <c r="AY874" s="238"/>
      <c r="AZ874" s="239"/>
      <c r="BA874" s="239"/>
      <c r="BB874" s="239"/>
      <c r="BC874" s="239"/>
      <c r="BD874" s="157"/>
      <c r="BE874" s="157"/>
      <c r="BF874" s="157"/>
      <c r="BG874" s="157"/>
      <c r="BH874" s="157"/>
      <c r="BI874" s="157"/>
      <c r="BJ874" s="157"/>
    </row>
    <row r="875">
      <c r="A875" s="157"/>
      <c r="B875" s="157"/>
      <c r="C875" s="157"/>
      <c r="D875" s="157"/>
      <c r="E875" s="157"/>
      <c r="F875" s="238"/>
      <c r="G875" s="239"/>
      <c r="H875" s="239"/>
      <c r="I875" s="239"/>
      <c r="J875" s="239"/>
      <c r="K875" s="132"/>
      <c r="L875" s="131"/>
      <c r="M875" s="157"/>
      <c r="N875" s="157"/>
      <c r="O875" s="157"/>
      <c r="P875" s="157"/>
      <c r="Q875" s="157"/>
      <c r="R875" s="157"/>
      <c r="S875" s="157"/>
      <c r="T875" s="157"/>
      <c r="U875" s="238"/>
      <c r="V875" s="239"/>
      <c r="W875" s="239"/>
      <c r="X875" s="239"/>
      <c r="Y875" s="239"/>
      <c r="Z875" s="157"/>
      <c r="AA875" s="157"/>
      <c r="AB875" s="157"/>
      <c r="AC875" s="157"/>
      <c r="AD875" s="157"/>
      <c r="AE875" s="157"/>
      <c r="AF875" s="157"/>
      <c r="AG875" s="157"/>
      <c r="AH875" s="157"/>
      <c r="AI875" s="157"/>
      <c r="AJ875" s="238"/>
      <c r="AK875" s="239"/>
      <c r="AL875" s="239"/>
      <c r="AM875" s="239"/>
      <c r="AN875" s="239"/>
      <c r="AO875" s="157"/>
      <c r="AP875" s="157"/>
      <c r="AQ875" s="157"/>
      <c r="AR875" s="157"/>
      <c r="AS875" s="157"/>
      <c r="AT875" s="157"/>
      <c r="AU875" s="157"/>
      <c r="AV875" s="157"/>
      <c r="AW875" s="157"/>
      <c r="AX875" s="157"/>
      <c r="AY875" s="238"/>
      <c r="AZ875" s="239"/>
      <c r="BA875" s="239"/>
      <c r="BB875" s="239"/>
      <c r="BC875" s="239"/>
      <c r="BD875" s="157"/>
      <c r="BE875" s="157"/>
      <c r="BF875" s="157"/>
      <c r="BG875" s="157"/>
      <c r="BH875" s="157"/>
      <c r="BI875" s="157"/>
      <c r="BJ875" s="157"/>
    </row>
    <row r="876">
      <c r="A876" s="157"/>
      <c r="B876" s="157"/>
      <c r="C876" s="157"/>
      <c r="D876" s="157"/>
      <c r="E876" s="157"/>
      <c r="F876" s="238"/>
      <c r="G876" s="239"/>
      <c r="H876" s="239"/>
      <c r="I876" s="239"/>
      <c r="J876" s="239"/>
      <c r="K876" s="132"/>
      <c r="L876" s="131"/>
      <c r="M876" s="157"/>
      <c r="N876" s="157"/>
      <c r="O876" s="157"/>
      <c r="P876" s="157"/>
      <c r="Q876" s="157"/>
      <c r="R876" s="157"/>
      <c r="S876" s="157"/>
      <c r="T876" s="157"/>
      <c r="U876" s="238"/>
      <c r="V876" s="239"/>
      <c r="W876" s="239"/>
      <c r="X876" s="239"/>
      <c r="Y876" s="239"/>
      <c r="Z876" s="157"/>
      <c r="AA876" s="157"/>
      <c r="AB876" s="157"/>
      <c r="AC876" s="157"/>
      <c r="AD876" s="157"/>
      <c r="AE876" s="157"/>
      <c r="AF876" s="157"/>
      <c r="AG876" s="157"/>
      <c r="AH876" s="157"/>
      <c r="AI876" s="157"/>
      <c r="AJ876" s="238"/>
      <c r="AK876" s="239"/>
      <c r="AL876" s="239"/>
      <c r="AM876" s="239"/>
      <c r="AN876" s="239"/>
      <c r="AO876" s="157"/>
      <c r="AP876" s="157"/>
      <c r="AQ876" s="157"/>
      <c r="AR876" s="157"/>
      <c r="AS876" s="157"/>
      <c r="AT876" s="157"/>
      <c r="AU876" s="157"/>
      <c r="AV876" s="157"/>
      <c r="AW876" s="157"/>
      <c r="AX876" s="157"/>
      <c r="AY876" s="238"/>
      <c r="AZ876" s="239"/>
      <c r="BA876" s="239"/>
      <c r="BB876" s="239"/>
      <c r="BC876" s="239"/>
      <c r="BD876" s="157"/>
      <c r="BE876" s="157"/>
      <c r="BF876" s="157"/>
      <c r="BG876" s="157"/>
      <c r="BH876" s="157"/>
      <c r="BI876" s="157"/>
      <c r="BJ876" s="157"/>
    </row>
    <row r="877">
      <c r="A877" s="157"/>
      <c r="B877" s="157"/>
      <c r="C877" s="157"/>
      <c r="D877" s="157"/>
      <c r="E877" s="157"/>
      <c r="F877" s="238"/>
      <c r="G877" s="239"/>
      <c r="H877" s="239"/>
      <c r="I877" s="239"/>
      <c r="J877" s="239"/>
      <c r="K877" s="132"/>
      <c r="L877" s="131"/>
      <c r="M877" s="157"/>
      <c r="N877" s="157"/>
      <c r="O877" s="157"/>
      <c r="P877" s="157"/>
      <c r="Q877" s="157"/>
      <c r="R877" s="157"/>
      <c r="S877" s="157"/>
      <c r="T877" s="157"/>
      <c r="U877" s="238"/>
      <c r="V877" s="239"/>
      <c r="W877" s="239"/>
      <c r="X877" s="239"/>
      <c r="Y877" s="239"/>
      <c r="Z877" s="157"/>
      <c r="AA877" s="157"/>
      <c r="AB877" s="157"/>
      <c r="AC877" s="157"/>
      <c r="AD877" s="157"/>
      <c r="AE877" s="157"/>
      <c r="AF877" s="157"/>
      <c r="AG877" s="157"/>
      <c r="AH877" s="157"/>
      <c r="AI877" s="157"/>
      <c r="AJ877" s="238"/>
      <c r="AK877" s="239"/>
      <c r="AL877" s="239"/>
      <c r="AM877" s="239"/>
      <c r="AN877" s="239"/>
      <c r="AO877" s="157"/>
      <c r="AP877" s="157"/>
      <c r="AQ877" s="157"/>
      <c r="AR877" s="157"/>
      <c r="AS877" s="157"/>
      <c r="AT877" s="157"/>
      <c r="AU877" s="157"/>
      <c r="AV877" s="157"/>
      <c r="AW877" s="157"/>
      <c r="AX877" s="157"/>
      <c r="AY877" s="238"/>
      <c r="AZ877" s="239"/>
      <c r="BA877" s="239"/>
      <c r="BB877" s="239"/>
      <c r="BC877" s="239"/>
      <c r="BD877" s="157"/>
      <c r="BE877" s="157"/>
      <c r="BF877" s="157"/>
      <c r="BG877" s="157"/>
      <c r="BH877" s="157"/>
      <c r="BI877" s="157"/>
      <c r="BJ877" s="157"/>
    </row>
    <row r="878">
      <c r="A878" s="157"/>
      <c r="B878" s="157"/>
      <c r="C878" s="157"/>
      <c r="D878" s="157"/>
      <c r="E878" s="157"/>
      <c r="F878" s="238"/>
      <c r="G878" s="239"/>
      <c r="H878" s="239"/>
      <c r="I878" s="239"/>
      <c r="J878" s="239"/>
      <c r="K878" s="132"/>
      <c r="L878" s="131"/>
      <c r="M878" s="157"/>
      <c r="N878" s="157"/>
      <c r="O878" s="157"/>
      <c r="P878" s="157"/>
      <c r="Q878" s="157"/>
      <c r="R878" s="157"/>
      <c r="S878" s="157"/>
      <c r="T878" s="157"/>
      <c r="U878" s="238"/>
      <c r="V878" s="239"/>
      <c r="W878" s="239"/>
      <c r="X878" s="239"/>
      <c r="Y878" s="239"/>
      <c r="Z878" s="157"/>
      <c r="AA878" s="157"/>
      <c r="AB878" s="157"/>
      <c r="AC878" s="157"/>
      <c r="AD878" s="157"/>
      <c r="AE878" s="157"/>
      <c r="AF878" s="157"/>
      <c r="AG878" s="157"/>
      <c r="AH878" s="157"/>
      <c r="AI878" s="157"/>
      <c r="AJ878" s="238"/>
      <c r="AK878" s="239"/>
      <c r="AL878" s="239"/>
      <c r="AM878" s="239"/>
      <c r="AN878" s="239"/>
      <c r="AO878" s="157"/>
      <c r="AP878" s="157"/>
      <c r="AQ878" s="157"/>
      <c r="AR878" s="157"/>
      <c r="AS878" s="157"/>
      <c r="AT878" s="157"/>
      <c r="AU878" s="157"/>
      <c r="AV878" s="157"/>
      <c r="AW878" s="157"/>
      <c r="AX878" s="157"/>
      <c r="AY878" s="238"/>
      <c r="AZ878" s="239"/>
      <c r="BA878" s="239"/>
      <c r="BB878" s="239"/>
      <c r="BC878" s="239"/>
      <c r="BD878" s="157"/>
      <c r="BE878" s="157"/>
      <c r="BF878" s="157"/>
      <c r="BG878" s="157"/>
      <c r="BH878" s="157"/>
      <c r="BI878" s="157"/>
      <c r="BJ878" s="157"/>
    </row>
    <row r="879">
      <c r="A879" s="157"/>
      <c r="B879" s="157"/>
      <c r="C879" s="157"/>
      <c r="D879" s="157"/>
      <c r="E879" s="157"/>
      <c r="F879" s="238"/>
      <c r="G879" s="239"/>
      <c r="H879" s="239"/>
      <c r="I879" s="239"/>
      <c r="J879" s="239"/>
      <c r="K879" s="132"/>
      <c r="L879" s="131"/>
      <c r="M879" s="157"/>
      <c r="N879" s="157"/>
      <c r="O879" s="157"/>
      <c r="P879" s="157"/>
      <c r="Q879" s="157"/>
      <c r="R879" s="157"/>
      <c r="S879" s="157"/>
      <c r="T879" s="157"/>
      <c r="U879" s="238"/>
      <c r="V879" s="239"/>
      <c r="W879" s="239"/>
      <c r="X879" s="239"/>
      <c r="Y879" s="239"/>
      <c r="Z879" s="157"/>
      <c r="AA879" s="157"/>
      <c r="AB879" s="157"/>
      <c r="AC879" s="157"/>
      <c r="AD879" s="157"/>
      <c r="AE879" s="157"/>
      <c r="AF879" s="157"/>
      <c r="AG879" s="157"/>
      <c r="AH879" s="157"/>
      <c r="AI879" s="157"/>
      <c r="AJ879" s="238"/>
      <c r="AK879" s="239"/>
      <c r="AL879" s="239"/>
      <c r="AM879" s="239"/>
      <c r="AN879" s="239"/>
      <c r="AO879" s="157"/>
      <c r="AP879" s="157"/>
      <c r="AQ879" s="157"/>
      <c r="AR879" s="157"/>
      <c r="AS879" s="157"/>
      <c r="AT879" s="157"/>
      <c r="AU879" s="157"/>
      <c r="AV879" s="157"/>
      <c r="AW879" s="157"/>
      <c r="AX879" s="157"/>
      <c r="AY879" s="238"/>
      <c r="AZ879" s="239"/>
      <c r="BA879" s="239"/>
      <c r="BB879" s="239"/>
      <c r="BC879" s="239"/>
      <c r="BD879" s="157"/>
      <c r="BE879" s="157"/>
      <c r="BF879" s="157"/>
      <c r="BG879" s="157"/>
      <c r="BH879" s="157"/>
      <c r="BI879" s="157"/>
      <c r="BJ879" s="157"/>
    </row>
    <row r="880">
      <c r="A880" s="157"/>
      <c r="B880" s="157"/>
      <c r="C880" s="157"/>
      <c r="D880" s="157"/>
      <c r="E880" s="157"/>
      <c r="F880" s="238"/>
      <c r="G880" s="239"/>
      <c r="H880" s="239"/>
      <c r="I880" s="239"/>
      <c r="J880" s="239"/>
      <c r="K880" s="132"/>
      <c r="L880" s="131"/>
      <c r="M880" s="157"/>
      <c r="N880" s="157"/>
      <c r="O880" s="157"/>
      <c r="P880" s="157"/>
      <c r="Q880" s="157"/>
      <c r="R880" s="157"/>
      <c r="S880" s="157"/>
      <c r="T880" s="157"/>
      <c r="U880" s="238"/>
      <c r="V880" s="239"/>
      <c r="W880" s="239"/>
      <c r="X880" s="239"/>
      <c r="Y880" s="239"/>
      <c r="Z880" s="157"/>
      <c r="AA880" s="157"/>
      <c r="AB880" s="157"/>
      <c r="AC880" s="157"/>
      <c r="AD880" s="157"/>
      <c r="AE880" s="157"/>
      <c r="AF880" s="157"/>
      <c r="AG880" s="157"/>
      <c r="AH880" s="157"/>
      <c r="AI880" s="157"/>
      <c r="AJ880" s="238"/>
      <c r="AK880" s="239"/>
      <c r="AL880" s="239"/>
      <c r="AM880" s="239"/>
      <c r="AN880" s="239"/>
      <c r="AO880" s="157"/>
      <c r="AP880" s="157"/>
      <c r="AQ880" s="157"/>
      <c r="AR880" s="157"/>
      <c r="AS880" s="157"/>
      <c r="AT880" s="157"/>
      <c r="AU880" s="157"/>
      <c r="AV880" s="157"/>
      <c r="AW880" s="157"/>
      <c r="AX880" s="157"/>
      <c r="AY880" s="238"/>
      <c r="AZ880" s="239"/>
      <c r="BA880" s="239"/>
      <c r="BB880" s="239"/>
      <c r="BC880" s="239"/>
      <c r="BD880" s="157"/>
      <c r="BE880" s="157"/>
      <c r="BF880" s="157"/>
      <c r="BG880" s="157"/>
      <c r="BH880" s="157"/>
      <c r="BI880" s="157"/>
      <c r="BJ880" s="157"/>
    </row>
    <row r="881">
      <c r="A881" s="157"/>
      <c r="B881" s="157"/>
      <c r="C881" s="157"/>
      <c r="D881" s="157"/>
      <c r="E881" s="157"/>
      <c r="F881" s="238"/>
      <c r="G881" s="239"/>
      <c r="H881" s="239"/>
      <c r="I881" s="239"/>
      <c r="J881" s="239"/>
      <c r="K881" s="132"/>
      <c r="L881" s="131"/>
      <c r="M881" s="157"/>
      <c r="N881" s="157"/>
      <c r="O881" s="157"/>
      <c r="P881" s="157"/>
      <c r="Q881" s="157"/>
      <c r="R881" s="157"/>
      <c r="S881" s="157"/>
      <c r="T881" s="157"/>
      <c r="U881" s="238"/>
      <c r="V881" s="239"/>
      <c r="W881" s="239"/>
      <c r="X881" s="239"/>
      <c r="Y881" s="239"/>
      <c r="Z881" s="157"/>
      <c r="AA881" s="157"/>
      <c r="AB881" s="157"/>
      <c r="AC881" s="157"/>
      <c r="AD881" s="157"/>
      <c r="AE881" s="157"/>
      <c r="AF881" s="157"/>
      <c r="AG881" s="157"/>
      <c r="AH881" s="157"/>
      <c r="AI881" s="157"/>
      <c r="AJ881" s="238"/>
      <c r="AK881" s="239"/>
      <c r="AL881" s="239"/>
      <c r="AM881" s="239"/>
      <c r="AN881" s="239"/>
      <c r="AO881" s="157"/>
      <c r="AP881" s="157"/>
      <c r="AQ881" s="157"/>
      <c r="AR881" s="157"/>
      <c r="AS881" s="157"/>
      <c r="AT881" s="157"/>
      <c r="AU881" s="157"/>
      <c r="AV881" s="157"/>
      <c r="AW881" s="157"/>
      <c r="AX881" s="157"/>
      <c r="AY881" s="238"/>
      <c r="AZ881" s="239"/>
      <c r="BA881" s="239"/>
      <c r="BB881" s="239"/>
      <c r="BC881" s="239"/>
      <c r="BD881" s="157"/>
      <c r="BE881" s="157"/>
      <c r="BF881" s="157"/>
      <c r="BG881" s="157"/>
      <c r="BH881" s="157"/>
      <c r="BI881" s="157"/>
      <c r="BJ881" s="157"/>
    </row>
    <row r="882">
      <c r="A882" s="157"/>
      <c r="B882" s="157"/>
      <c r="C882" s="157"/>
      <c r="D882" s="157"/>
      <c r="E882" s="157"/>
      <c r="F882" s="238"/>
      <c r="G882" s="239"/>
      <c r="H882" s="239"/>
      <c r="I882" s="239"/>
      <c r="J882" s="239"/>
      <c r="K882" s="132"/>
      <c r="L882" s="131"/>
      <c r="M882" s="157"/>
      <c r="N882" s="157"/>
      <c r="O882" s="157"/>
      <c r="P882" s="157"/>
      <c r="Q882" s="157"/>
      <c r="R882" s="157"/>
      <c r="S882" s="157"/>
      <c r="T882" s="157"/>
      <c r="U882" s="238"/>
      <c r="V882" s="239"/>
      <c r="W882" s="239"/>
      <c r="X882" s="239"/>
      <c r="Y882" s="239"/>
      <c r="Z882" s="157"/>
      <c r="AA882" s="157"/>
      <c r="AB882" s="157"/>
      <c r="AC882" s="157"/>
      <c r="AD882" s="157"/>
      <c r="AE882" s="157"/>
      <c r="AF882" s="157"/>
      <c r="AG882" s="157"/>
      <c r="AH882" s="157"/>
      <c r="AI882" s="157"/>
      <c r="AJ882" s="238"/>
      <c r="AK882" s="239"/>
      <c r="AL882" s="239"/>
      <c r="AM882" s="239"/>
      <c r="AN882" s="239"/>
      <c r="AO882" s="157"/>
      <c r="AP882" s="157"/>
      <c r="AQ882" s="157"/>
      <c r="AR882" s="157"/>
      <c r="AS882" s="157"/>
      <c r="AT882" s="157"/>
      <c r="AU882" s="157"/>
      <c r="AV882" s="157"/>
      <c r="AW882" s="157"/>
      <c r="AX882" s="157"/>
      <c r="AY882" s="238"/>
      <c r="AZ882" s="239"/>
      <c r="BA882" s="239"/>
      <c r="BB882" s="239"/>
      <c r="BC882" s="239"/>
      <c r="BD882" s="157"/>
      <c r="BE882" s="157"/>
      <c r="BF882" s="157"/>
      <c r="BG882" s="157"/>
      <c r="BH882" s="157"/>
      <c r="BI882" s="157"/>
      <c r="BJ882" s="157"/>
    </row>
    <row r="883">
      <c r="A883" s="157"/>
      <c r="B883" s="157"/>
      <c r="C883" s="157"/>
      <c r="D883" s="157"/>
      <c r="E883" s="157"/>
      <c r="F883" s="238"/>
      <c r="G883" s="239"/>
      <c r="H883" s="239"/>
      <c r="I883" s="239"/>
      <c r="J883" s="239"/>
      <c r="K883" s="132"/>
      <c r="L883" s="131"/>
      <c r="M883" s="157"/>
      <c r="N883" s="157"/>
      <c r="O883" s="157"/>
      <c r="P883" s="157"/>
      <c r="Q883" s="157"/>
      <c r="R883" s="157"/>
      <c r="S883" s="157"/>
      <c r="T883" s="157"/>
      <c r="U883" s="238"/>
      <c r="V883" s="239"/>
      <c r="W883" s="239"/>
      <c r="X883" s="239"/>
      <c r="Y883" s="239"/>
      <c r="Z883" s="157"/>
      <c r="AA883" s="157"/>
      <c r="AB883" s="157"/>
      <c r="AC883" s="157"/>
      <c r="AD883" s="157"/>
      <c r="AE883" s="157"/>
      <c r="AF883" s="157"/>
      <c r="AG883" s="157"/>
      <c r="AH883" s="157"/>
      <c r="AI883" s="157"/>
      <c r="AJ883" s="238"/>
      <c r="AK883" s="239"/>
      <c r="AL883" s="239"/>
      <c r="AM883" s="239"/>
      <c r="AN883" s="239"/>
      <c r="AO883" s="157"/>
      <c r="AP883" s="157"/>
      <c r="AQ883" s="157"/>
      <c r="AR883" s="157"/>
      <c r="AS883" s="157"/>
      <c r="AT883" s="157"/>
      <c r="AU883" s="157"/>
      <c r="AV883" s="157"/>
      <c r="AW883" s="157"/>
      <c r="AX883" s="157"/>
      <c r="AY883" s="238"/>
      <c r="AZ883" s="239"/>
      <c r="BA883" s="239"/>
      <c r="BB883" s="239"/>
      <c r="BC883" s="239"/>
      <c r="BD883" s="157"/>
      <c r="BE883" s="157"/>
      <c r="BF883" s="157"/>
      <c r="BG883" s="157"/>
      <c r="BH883" s="157"/>
      <c r="BI883" s="157"/>
      <c r="BJ883" s="157"/>
    </row>
    <row r="884">
      <c r="A884" s="157"/>
      <c r="B884" s="157"/>
      <c r="C884" s="157"/>
      <c r="D884" s="157"/>
      <c r="E884" s="157"/>
      <c r="F884" s="238"/>
      <c r="G884" s="239"/>
      <c r="H884" s="239"/>
      <c r="I884" s="239"/>
      <c r="J884" s="239"/>
      <c r="K884" s="132"/>
      <c r="L884" s="131"/>
      <c r="M884" s="157"/>
      <c r="N884" s="157"/>
      <c r="O884" s="157"/>
      <c r="P884" s="157"/>
      <c r="Q884" s="157"/>
      <c r="R884" s="157"/>
      <c r="S884" s="157"/>
      <c r="T884" s="157"/>
      <c r="U884" s="238"/>
      <c r="V884" s="239"/>
      <c r="W884" s="239"/>
      <c r="X884" s="239"/>
      <c r="Y884" s="239"/>
      <c r="Z884" s="157"/>
      <c r="AA884" s="157"/>
      <c r="AB884" s="157"/>
      <c r="AC884" s="157"/>
      <c r="AD884" s="157"/>
      <c r="AE884" s="157"/>
      <c r="AF884" s="157"/>
      <c r="AG884" s="157"/>
      <c r="AH884" s="157"/>
      <c r="AI884" s="157"/>
      <c r="AJ884" s="238"/>
      <c r="AK884" s="239"/>
      <c r="AL884" s="239"/>
      <c r="AM884" s="239"/>
      <c r="AN884" s="239"/>
      <c r="AO884" s="157"/>
      <c r="AP884" s="157"/>
      <c r="AQ884" s="157"/>
      <c r="AR884" s="157"/>
      <c r="AS884" s="157"/>
      <c r="AT884" s="157"/>
      <c r="AU884" s="157"/>
      <c r="AV884" s="157"/>
      <c r="AW884" s="157"/>
      <c r="AX884" s="157"/>
      <c r="AY884" s="238"/>
      <c r="AZ884" s="239"/>
      <c r="BA884" s="239"/>
      <c r="BB884" s="239"/>
      <c r="BC884" s="239"/>
      <c r="BD884" s="157"/>
      <c r="BE884" s="157"/>
      <c r="BF884" s="157"/>
      <c r="BG884" s="157"/>
      <c r="BH884" s="157"/>
      <c r="BI884" s="157"/>
      <c r="BJ884" s="157"/>
    </row>
    <row r="885">
      <c r="A885" s="157"/>
      <c r="B885" s="157"/>
      <c r="C885" s="157"/>
      <c r="D885" s="157"/>
      <c r="E885" s="157"/>
      <c r="F885" s="238"/>
      <c r="G885" s="239"/>
      <c r="H885" s="239"/>
      <c r="I885" s="239"/>
      <c r="J885" s="239"/>
      <c r="K885" s="132"/>
      <c r="L885" s="131"/>
      <c r="M885" s="157"/>
      <c r="N885" s="157"/>
      <c r="O885" s="157"/>
      <c r="P885" s="157"/>
      <c r="Q885" s="157"/>
      <c r="R885" s="157"/>
      <c r="S885" s="157"/>
      <c r="T885" s="157"/>
      <c r="U885" s="238"/>
      <c r="V885" s="239"/>
      <c r="W885" s="239"/>
      <c r="X885" s="239"/>
      <c r="Y885" s="239"/>
      <c r="Z885" s="157"/>
      <c r="AA885" s="157"/>
      <c r="AB885" s="157"/>
      <c r="AC885" s="157"/>
      <c r="AD885" s="157"/>
      <c r="AE885" s="157"/>
      <c r="AF885" s="157"/>
      <c r="AG885" s="157"/>
      <c r="AH885" s="157"/>
      <c r="AI885" s="157"/>
      <c r="AJ885" s="238"/>
      <c r="AK885" s="239"/>
      <c r="AL885" s="239"/>
      <c r="AM885" s="239"/>
      <c r="AN885" s="239"/>
      <c r="AO885" s="157"/>
      <c r="AP885" s="157"/>
      <c r="AQ885" s="157"/>
      <c r="AR885" s="157"/>
      <c r="AS885" s="157"/>
      <c r="AT885" s="157"/>
      <c r="AU885" s="157"/>
      <c r="AV885" s="157"/>
      <c r="AW885" s="157"/>
      <c r="AX885" s="157"/>
      <c r="AY885" s="238"/>
      <c r="AZ885" s="239"/>
      <c r="BA885" s="239"/>
      <c r="BB885" s="239"/>
      <c r="BC885" s="239"/>
      <c r="BD885" s="157"/>
      <c r="BE885" s="157"/>
      <c r="BF885" s="157"/>
      <c r="BG885" s="157"/>
      <c r="BH885" s="157"/>
      <c r="BI885" s="157"/>
      <c r="BJ885" s="157"/>
    </row>
    <row r="886">
      <c r="A886" s="157"/>
      <c r="B886" s="157"/>
      <c r="C886" s="157"/>
      <c r="D886" s="157"/>
      <c r="E886" s="157"/>
      <c r="F886" s="238"/>
      <c r="G886" s="239"/>
      <c r="H886" s="239"/>
      <c r="I886" s="239"/>
      <c r="J886" s="239"/>
      <c r="K886" s="132"/>
      <c r="L886" s="131"/>
      <c r="M886" s="157"/>
      <c r="N886" s="157"/>
      <c r="O886" s="157"/>
      <c r="P886" s="157"/>
      <c r="Q886" s="157"/>
      <c r="R886" s="157"/>
      <c r="S886" s="157"/>
      <c r="T886" s="157"/>
      <c r="U886" s="238"/>
      <c r="V886" s="239"/>
      <c r="W886" s="239"/>
      <c r="X886" s="239"/>
      <c r="Y886" s="239"/>
      <c r="Z886" s="157"/>
      <c r="AA886" s="157"/>
      <c r="AB886" s="157"/>
      <c r="AC886" s="157"/>
      <c r="AD886" s="157"/>
      <c r="AE886" s="157"/>
      <c r="AF886" s="157"/>
      <c r="AG886" s="157"/>
      <c r="AH886" s="157"/>
      <c r="AI886" s="157"/>
      <c r="AJ886" s="238"/>
      <c r="AK886" s="239"/>
      <c r="AL886" s="239"/>
      <c r="AM886" s="239"/>
      <c r="AN886" s="239"/>
      <c r="AO886" s="157"/>
      <c r="AP886" s="157"/>
      <c r="AQ886" s="157"/>
      <c r="AR886" s="157"/>
      <c r="AS886" s="157"/>
      <c r="AT886" s="157"/>
      <c r="AU886" s="157"/>
      <c r="AV886" s="157"/>
      <c r="AW886" s="157"/>
      <c r="AX886" s="157"/>
      <c r="AY886" s="238"/>
      <c r="AZ886" s="239"/>
      <c r="BA886" s="239"/>
      <c r="BB886" s="239"/>
      <c r="BC886" s="239"/>
      <c r="BD886" s="157"/>
      <c r="BE886" s="157"/>
      <c r="BF886" s="157"/>
      <c r="BG886" s="157"/>
      <c r="BH886" s="157"/>
      <c r="BI886" s="157"/>
      <c r="BJ886" s="157"/>
    </row>
    <row r="887">
      <c r="A887" s="157"/>
      <c r="B887" s="157"/>
      <c r="C887" s="157"/>
      <c r="D887" s="157"/>
      <c r="E887" s="157"/>
      <c r="F887" s="238"/>
      <c r="G887" s="239"/>
      <c r="H887" s="239"/>
      <c r="I887" s="239"/>
      <c r="J887" s="239"/>
      <c r="K887" s="132"/>
      <c r="L887" s="131"/>
      <c r="M887" s="157"/>
      <c r="N887" s="157"/>
      <c r="O887" s="157"/>
      <c r="P887" s="157"/>
      <c r="Q887" s="157"/>
      <c r="R887" s="157"/>
      <c r="S887" s="157"/>
      <c r="T887" s="157"/>
      <c r="U887" s="238"/>
      <c r="V887" s="239"/>
      <c r="W887" s="239"/>
      <c r="X887" s="239"/>
      <c r="Y887" s="239"/>
      <c r="Z887" s="157"/>
      <c r="AA887" s="157"/>
      <c r="AB887" s="157"/>
      <c r="AC887" s="157"/>
      <c r="AD887" s="157"/>
      <c r="AE887" s="157"/>
      <c r="AF887" s="157"/>
      <c r="AG887" s="157"/>
      <c r="AH887" s="157"/>
      <c r="AI887" s="157"/>
      <c r="AJ887" s="238"/>
      <c r="AK887" s="239"/>
      <c r="AL887" s="239"/>
      <c r="AM887" s="239"/>
      <c r="AN887" s="239"/>
      <c r="AO887" s="157"/>
      <c r="AP887" s="157"/>
      <c r="AQ887" s="157"/>
      <c r="AR887" s="157"/>
      <c r="AS887" s="157"/>
      <c r="AT887" s="157"/>
      <c r="AU887" s="157"/>
      <c r="AV887" s="157"/>
      <c r="AW887" s="157"/>
      <c r="AX887" s="157"/>
      <c r="AY887" s="238"/>
      <c r="AZ887" s="239"/>
      <c r="BA887" s="239"/>
      <c r="BB887" s="239"/>
      <c r="BC887" s="239"/>
      <c r="BD887" s="157"/>
      <c r="BE887" s="157"/>
      <c r="BF887" s="157"/>
      <c r="BG887" s="157"/>
      <c r="BH887" s="157"/>
      <c r="BI887" s="157"/>
      <c r="BJ887" s="157"/>
    </row>
    <row r="888">
      <c r="A888" s="157"/>
      <c r="B888" s="157"/>
      <c r="C888" s="157"/>
      <c r="D888" s="157"/>
      <c r="E888" s="157"/>
      <c r="F888" s="238"/>
      <c r="G888" s="239"/>
      <c r="H888" s="239"/>
      <c r="I888" s="239"/>
      <c r="J888" s="239"/>
      <c r="K888" s="132"/>
      <c r="L888" s="131"/>
      <c r="M888" s="157"/>
      <c r="N888" s="157"/>
      <c r="O888" s="157"/>
      <c r="P888" s="157"/>
      <c r="Q888" s="157"/>
      <c r="R888" s="157"/>
      <c r="S888" s="157"/>
      <c r="T888" s="157"/>
      <c r="U888" s="238"/>
      <c r="V888" s="239"/>
      <c r="W888" s="239"/>
      <c r="X888" s="239"/>
      <c r="Y888" s="239"/>
      <c r="Z888" s="157"/>
      <c r="AA888" s="157"/>
      <c r="AB888" s="157"/>
      <c r="AC888" s="157"/>
      <c r="AD888" s="157"/>
      <c r="AE888" s="157"/>
      <c r="AF888" s="157"/>
      <c r="AG888" s="157"/>
      <c r="AH888" s="157"/>
      <c r="AI888" s="157"/>
      <c r="AJ888" s="238"/>
      <c r="AK888" s="239"/>
      <c r="AL888" s="239"/>
      <c r="AM888" s="239"/>
      <c r="AN888" s="239"/>
      <c r="AO888" s="157"/>
      <c r="AP888" s="157"/>
      <c r="AQ888" s="157"/>
      <c r="AR888" s="157"/>
      <c r="AS888" s="157"/>
      <c r="AT888" s="157"/>
      <c r="AU888" s="157"/>
      <c r="AV888" s="157"/>
      <c r="AW888" s="157"/>
      <c r="AX888" s="157"/>
      <c r="AY888" s="238"/>
      <c r="AZ888" s="239"/>
      <c r="BA888" s="239"/>
      <c r="BB888" s="239"/>
      <c r="BC888" s="239"/>
      <c r="BD888" s="157"/>
      <c r="BE888" s="157"/>
      <c r="BF888" s="157"/>
      <c r="BG888" s="157"/>
      <c r="BH888" s="157"/>
      <c r="BI888" s="157"/>
      <c r="BJ888" s="157"/>
    </row>
    <row r="889">
      <c r="A889" s="157"/>
      <c r="B889" s="157"/>
      <c r="C889" s="157"/>
      <c r="D889" s="157"/>
      <c r="E889" s="157"/>
      <c r="F889" s="238"/>
      <c r="G889" s="239"/>
      <c r="H889" s="239"/>
      <c r="I889" s="239"/>
      <c r="J889" s="239"/>
      <c r="K889" s="132"/>
      <c r="L889" s="131"/>
      <c r="M889" s="157"/>
      <c r="N889" s="157"/>
      <c r="O889" s="157"/>
      <c r="P889" s="157"/>
      <c r="Q889" s="157"/>
      <c r="R889" s="157"/>
      <c r="S889" s="157"/>
      <c r="T889" s="157"/>
      <c r="U889" s="238"/>
      <c r="V889" s="239"/>
      <c r="W889" s="239"/>
      <c r="X889" s="239"/>
      <c r="Y889" s="239"/>
      <c r="Z889" s="157"/>
      <c r="AA889" s="157"/>
      <c r="AB889" s="157"/>
      <c r="AC889" s="157"/>
      <c r="AD889" s="157"/>
      <c r="AE889" s="157"/>
      <c r="AF889" s="157"/>
      <c r="AG889" s="157"/>
      <c r="AH889" s="157"/>
      <c r="AI889" s="157"/>
      <c r="AJ889" s="238"/>
      <c r="AK889" s="239"/>
      <c r="AL889" s="239"/>
      <c r="AM889" s="239"/>
      <c r="AN889" s="239"/>
      <c r="AO889" s="157"/>
      <c r="AP889" s="157"/>
      <c r="AQ889" s="157"/>
      <c r="AR889" s="157"/>
      <c r="AS889" s="157"/>
      <c r="AT889" s="157"/>
      <c r="AU889" s="157"/>
      <c r="AV889" s="157"/>
      <c r="AW889" s="157"/>
      <c r="AX889" s="157"/>
      <c r="AY889" s="238"/>
      <c r="AZ889" s="239"/>
      <c r="BA889" s="239"/>
      <c r="BB889" s="239"/>
      <c r="BC889" s="239"/>
      <c r="BD889" s="157"/>
      <c r="BE889" s="157"/>
      <c r="BF889" s="157"/>
      <c r="BG889" s="157"/>
      <c r="BH889" s="157"/>
      <c r="BI889" s="157"/>
      <c r="BJ889" s="157"/>
    </row>
    <row r="890">
      <c r="A890" s="157"/>
      <c r="B890" s="157"/>
      <c r="C890" s="157"/>
      <c r="D890" s="157"/>
      <c r="E890" s="157"/>
      <c r="F890" s="238"/>
      <c r="G890" s="239"/>
      <c r="H890" s="239"/>
      <c r="I890" s="239"/>
      <c r="J890" s="239"/>
      <c r="K890" s="132"/>
      <c r="L890" s="131"/>
      <c r="M890" s="157"/>
      <c r="N890" s="157"/>
      <c r="O890" s="157"/>
      <c r="P890" s="157"/>
      <c r="Q890" s="157"/>
      <c r="R890" s="157"/>
      <c r="S890" s="157"/>
      <c r="T890" s="157"/>
      <c r="U890" s="238"/>
      <c r="V890" s="239"/>
      <c r="W890" s="239"/>
      <c r="X890" s="239"/>
      <c r="Y890" s="239"/>
      <c r="Z890" s="157"/>
      <c r="AA890" s="157"/>
      <c r="AB890" s="157"/>
      <c r="AC890" s="157"/>
      <c r="AD890" s="157"/>
      <c r="AE890" s="157"/>
      <c r="AF890" s="157"/>
      <c r="AG890" s="157"/>
      <c r="AH890" s="157"/>
      <c r="AI890" s="157"/>
      <c r="AJ890" s="238"/>
      <c r="AK890" s="239"/>
      <c r="AL890" s="239"/>
      <c r="AM890" s="239"/>
      <c r="AN890" s="239"/>
      <c r="AO890" s="157"/>
      <c r="AP890" s="157"/>
      <c r="AQ890" s="157"/>
      <c r="AR890" s="157"/>
      <c r="AS890" s="157"/>
      <c r="AT890" s="157"/>
      <c r="AU890" s="157"/>
      <c r="AV890" s="157"/>
      <c r="AW890" s="157"/>
      <c r="AX890" s="157"/>
      <c r="AY890" s="238"/>
      <c r="AZ890" s="239"/>
      <c r="BA890" s="239"/>
      <c r="BB890" s="239"/>
      <c r="BC890" s="239"/>
      <c r="BD890" s="157"/>
      <c r="BE890" s="157"/>
      <c r="BF890" s="157"/>
      <c r="BG890" s="157"/>
      <c r="BH890" s="157"/>
      <c r="BI890" s="157"/>
      <c r="BJ890" s="157"/>
    </row>
    <row r="891">
      <c r="A891" s="157"/>
      <c r="B891" s="157"/>
      <c r="C891" s="157"/>
      <c r="D891" s="157"/>
      <c r="E891" s="157"/>
      <c r="F891" s="238"/>
      <c r="G891" s="239"/>
      <c r="H891" s="239"/>
      <c r="I891" s="239"/>
      <c r="J891" s="239"/>
      <c r="K891" s="132"/>
      <c r="L891" s="131"/>
      <c r="M891" s="157"/>
      <c r="N891" s="157"/>
      <c r="O891" s="157"/>
      <c r="P891" s="157"/>
      <c r="Q891" s="157"/>
      <c r="R891" s="157"/>
      <c r="S891" s="157"/>
      <c r="T891" s="157"/>
      <c r="U891" s="238"/>
      <c r="V891" s="239"/>
      <c r="W891" s="239"/>
      <c r="X891" s="239"/>
      <c r="Y891" s="239"/>
      <c r="Z891" s="157"/>
      <c r="AA891" s="157"/>
      <c r="AB891" s="157"/>
      <c r="AC891" s="157"/>
      <c r="AD891" s="157"/>
      <c r="AE891" s="157"/>
      <c r="AF891" s="157"/>
      <c r="AG891" s="157"/>
      <c r="AH891" s="157"/>
      <c r="AI891" s="157"/>
      <c r="AJ891" s="238"/>
      <c r="AK891" s="239"/>
      <c r="AL891" s="239"/>
      <c r="AM891" s="239"/>
      <c r="AN891" s="239"/>
      <c r="AO891" s="157"/>
      <c r="AP891" s="157"/>
      <c r="AQ891" s="157"/>
      <c r="AR891" s="157"/>
      <c r="AS891" s="157"/>
      <c r="AT891" s="157"/>
      <c r="AU891" s="157"/>
      <c r="AV891" s="157"/>
      <c r="AW891" s="157"/>
      <c r="AX891" s="157"/>
      <c r="AY891" s="238"/>
      <c r="AZ891" s="239"/>
      <c r="BA891" s="239"/>
      <c r="BB891" s="239"/>
      <c r="BC891" s="239"/>
      <c r="BD891" s="157"/>
      <c r="BE891" s="157"/>
      <c r="BF891" s="157"/>
      <c r="BG891" s="157"/>
      <c r="BH891" s="157"/>
      <c r="BI891" s="157"/>
      <c r="BJ891" s="157"/>
    </row>
    <row r="892">
      <c r="A892" s="157"/>
      <c r="B892" s="157"/>
      <c r="C892" s="157"/>
      <c r="D892" s="157"/>
      <c r="E892" s="157"/>
      <c r="F892" s="238"/>
      <c r="G892" s="239"/>
      <c r="H892" s="239"/>
      <c r="I892" s="239"/>
      <c r="J892" s="239"/>
      <c r="K892" s="132"/>
      <c r="L892" s="131"/>
      <c r="M892" s="157"/>
      <c r="N892" s="157"/>
      <c r="O892" s="157"/>
      <c r="P892" s="157"/>
      <c r="Q892" s="157"/>
      <c r="R892" s="157"/>
      <c r="S892" s="157"/>
      <c r="T892" s="157"/>
      <c r="U892" s="238"/>
      <c r="V892" s="239"/>
      <c r="W892" s="239"/>
      <c r="X892" s="239"/>
      <c r="Y892" s="239"/>
      <c r="Z892" s="157"/>
      <c r="AA892" s="157"/>
      <c r="AB892" s="157"/>
      <c r="AC892" s="157"/>
      <c r="AD892" s="157"/>
      <c r="AE892" s="157"/>
      <c r="AF892" s="157"/>
      <c r="AG892" s="157"/>
      <c r="AH892" s="157"/>
      <c r="AI892" s="157"/>
      <c r="AJ892" s="238"/>
      <c r="AK892" s="239"/>
      <c r="AL892" s="239"/>
      <c r="AM892" s="239"/>
      <c r="AN892" s="239"/>
      <c r="AO892" s="157"/>
      <c r="AP892" s="157"/>
      <c r="AQ892" s="157"/>
      <c r="AR892" s="157"/>
      <c r="AS892" s="157"/>
      <c r="AT892" s="157"/>
      <c r="AU892" s="157"/>
      <c r="AV892" s="157"/>
      <c r="AW892" s="157"/>
      <c r="AX892" s="157"/>
      <c r="AY892" s="238"/>
      <c r="AZ892" s="239"/>
      <c r="BA892" s="239"/>
      <c r="BB892" s="239"/>
      <c r="BC892" s="239"/>
      <c r="BD892" s="157"/>
      <c r="BE892" s="157"/>
      <c r="BF892" s="157"/>
      <c r="BG892" s="157"/>
      <c r="BH892" s="157"/>
      <c r="BI892" s="157"/>
      <c r="BJ892" s="157"/>
    </row>
    <row r="893">
      <c r="A893" s="157"/>
      <c r="B893" s="157"/>
      <c r="C893" s="157"/>
      <c r="D893" s="157"/>
      <c r="E893" s="157"/>
      <c r="F893" s="238"/>
      <c r="G893" s="239"/>
      <c r="H893" s="239"/>
      <c r="I893" s="239"/>
      <c r="J893" s="239"/>
      <c r="K893" s="132"/>
      <c r="L893" s="131"/>
      <c r="M893" s="157"/>
      <c r="N893" s="157"/>
      <c r="O893" s="157"/>
      <c r="P893" s="157"/>
      <c r="Q893" s="157"/>
      <c r="R893" s="157"/>
      <c r="S893" s="157"/>
      <c r="T893" s="157"/>
      <c r="U893" s="238"/>
      <c r="V893" s="239"/>
      <c r="W893" s="239"/>
      <c r="X893" s="239"/>
      <c r="Y893" s="239"/>
      <c r="Z893" s="157"/>
      <c r="AA893" s="157"/>
      <c r="AB893" s="157"/>
      <c r="AC893" s="157"/>
      <c r="AD893" s="157"/>
      <c r="AE893" s="157"/>
      <c r="AF893" s="157"/>
      <c r="AG893" s="157"/>
      <c r="AH893" s="157"/>
      <c r="AI893" s="157"/>
      <c r="AJ893" s="238"/>
      <c r="AK893" s="239"/>
      <c r="AL893" s="239"/>
      <c r="AM893" s="239"/>
      <c r="AN893" s="239"/>
      <c r="AO893" s="157"/>
      <c r="AP893" s="157"/>
      <c r="AQ893" s="157"/>
      <c r="AR893" s="157"/>
      <c r="AS893" s="157"/>
      <c r="AT893" s="157"/>
      <c r="AU893" s="157"/>
      <c r="AV893" s="157"/>
      <c r="AW893" s="157"/>
      <c r="AX893" s="157"/>
      <c r="AY893" s="238"/>
      <c r="AZ893" s="239"/>
      <c r="BA893" s="239"/>
      <c r="BB893" s="239"/>
      <c r="BC893" s="239"/>
      <c r="BD893" s="157"/>
      <c r="BE893" s="157"/>
      <c r="BF893" s="157"/>
      <c r="BG893" s="157"/>
      <c r="BH893" s="157"/>
      <c r="BI893" s="157"/>
      <c r="BJ893" s="157"/>
    </row>
    <row r="894">
      <c r="A894" s="157"/>
      <c r="B894" s="157"/>
      <c r="C894" s="157"/>
      <c r="D894" s="157"/>
      <c r="E894" s="157"/>
      <c r="F894" s="238"/>
      <c r="G894" s="239"/>
      <c r="H894" s="239"/>
      <c r="I894" s="239"/>
      <c r="J894" s="239"/>
      <c r="K894" s="132"/>
      <c r="L894" s="131"/>
      <c r="M894" s="157"/>
      <c r="N894" s="157"/>
      <c r="O894" s="157"/>
      <c r="P894" s="157"/>
      <c r="Q894" s="157"/>
      <c r="R894" s="157"/>
      <c r="S894" s="157"/>
      <c r="T894" s="157"/>
      <c r="U894" s="238"/>
      <c r="V894" s="239"/>
      <c r="W894" s="239"/>
      <c r="X894" s="239"/>
      <c r="Y894" s="239"/>
      <c r="Z894" s="157"/>
      <c r="AA894" s="157"/>
      <c r="AB894" s="157"/>
      <c r="AC894" s="157"/>
      <c r="AD894" s="157"/>
      <c r="AE894" s="157"/>
      <c r="AF894" s="157"/>
      <c r="AG894" s="157"/>
      <c r="AH894" s="157"/>
      <c r="AI894" s="157"/>
      <c r="AJ894" s="238"/>
      <c r="AK894" s="239"/>
      <c r="AL894" s="239"/>
      <c r="AM894" s="239"/>
      <c r="AN894" s="239"/>
      <c r="AO894" s="157"/>
      <c r="AP894" s="157"/>
      <c r="AQ894" s="157"/>
      <c r="AR894" s="157"/>
      <c r="AS894" s="157"/>
      <c r="AT894" s="157"/>
      <c r="AU894" s="157"/>
      <c r="AV894" s="157"/>
      <c r="AW894" s="157"/>
      <c r="AX894" s="157"/>
      <c r="AY894" s="238"/>
      <c r="AZ894" s="239"/>
      <c r="BA894" s="239"/>
      <c r="BB894" s="239"/>
      <c r="BC894" s="239"/>
      <c r="BD894" s="157"/>
      <c r="BE894" s="157"/>
      <c r="BF894" s="157"/>
      <c r="BG894" s="157"/>
      <c r="BH894" s="157"/>
      <c r="BI894" s="157"/>
      <c r="BJ894" s="157"/>
    </row>
    <row r="895">
      <c r="A895" s="157"/>
      <c r="B895" s="157"/>
      <c r="C895" s="157"/>
      <c r="D895" s="157"/>
      <c r="E895" s="157"/>
      <c r="F895" s="238"/>
      <c r="G895" s="239"/>
      <c r="H895" s="239"/>
      <c r="I895" s="239"/>
      <c r="J895" s="239"/>
      <c r="K895" s="132"/>
      <c r="L895" s="131"/>
      <c r="M895" s="157"/>
      <c r="N895" s="157"/>
      <c r="O895" s="157"/>
      <c r="P895" s="157"/>
      <c r="Q895" s="157"/>
      <c r="R895" s="157"/>
      <c r="S895" s="157"/>
      <c r="T895" s="157"/>
      <c r="U895" s="238"/>
      <c r="V895" s="239"/>
      <c r="W895" s="239"/>
      <c r="X895" s="239"/>
      <c r="Y895" s="239"/>
      <c r="Z895" s="157"/>
      <c r="AA895" s="157"/>
      <c r="AB895" s="157"/>
      <c r="AC895" s="157"/>
      <c r="AD895" s="157"/>
      <c r="AE895" s="157"/>
      <c r="AF895" s="157"/>
      <c r="AG895" s="157"/>
      <c r="AH895" s="157"/>
      <c r="AI895" s="157"/>
      <c r="AJ895" s="238"/>
      <c r="AK895" s="239"/>
      <c r="AL895" s="239"/>
      <c r="AM895" s="239"/>
      <c r="AN895" s="239"/>
      <c r="AO895" s="157"/>
      <c r="AP895" s="157"/>
      <c r="AQ895" s="157"/>
      <c r="AR895" s="157"/>
      <c r="AS895" s="157"/>
      <c r="AT895" s="157"/>
      <c r="AU895" s="157"/>
      <c r="AV895" s="157"/>
      <c r="AW895" s="157"/>
      <c r="AX895" s="157"/>
      <c r="AY895" s="238"/>
      <c r="AZ895" s="239"/>
      <c r="BA895" s="239"/>
      <c r="BB895" s="239"/>
      <c r="BC895" s="239"/>
      <c r="BD895" s="157"/>
      <c r="BE895" s="157"/>
      <c r="BF895" s="157"/>
      <c r="BG895" s="157"/>
      <c r="BH895" s="157"/>
      <c r="BI895" s="157"/>
      <c r="BJ895" s="157"/>
    </row>
    <row r="896">
      <c r="A896" s="157"/>
      <c r="B896" s="157"/>
      <c r="C896" s="157"/>
      <c r="D896" s="157"/>
      <c r="E896" s="157"/>
      <c r="F896" s="238"/>
      <c r="G896" s="239"/>
      <c r="H896" s="239"/>
      <c r="I896" s="239"/>
      <c r="J896" s="239"/>
      <c r="K896" s="132"/>
      <c r="L896" s="131"/>
      <c r="M896" s="157"/>
      <c r="N896" s="157"/>
      <c r="O896" s="157"/>
      <c r="P896" s="157"/>
      <c r="Q896" s="157"/>
      <c r="R896" s="157"/>
      <c r="S896" s="157"/>
      <c r="T896" s="157"/>
      <c r="U896" s="238"/>
      <c r="V896" s="239"/>
      <c r="W896" s="239"/>
      <c r="X896" s="239"/>
      <c r="Y896" s="239"/>
      <c r="Z896" s="157"/>
      <c r="AA896" s="157"/>
      <c r="AB896" s="157"/>
      <c r="AC896" s="157"/>
      <c r="AD896" s="157"/>
      <c r="AE896" s="157"/>
      <c r="AF896" s="157"/>
      <c r="AG896" s="157"/>
      <c r="AH896" s="157"/>
      <c r="AI896" s="157"/>
      <c r="AJ896" s="238"/>
      <c r="AK896" s="239"/>
      <c r="AL896" s="239"/>
      <c r="AM896" s="239"/>
      <c r="AN896" s="239"/>
      <c r="AO896" s="157"/>
      <c r="AP896" s="157"/>
      <c r="AQ896" s="157"/>
      <c r="AR896" s="157"/>
      <c r="AS896" s="157"/>
      <c r="AT896" s="157"/>
      <c r="AU896" s="157"/>
      <c r="AV896" s="157"/>
      <c r="AW896" s="157"/>
      <c r="AX896" s="157"/>
      <c r="AY896" s="238"/>
      <c r="AZ896" s="239"/>
      <c r="BA896" s="239"/>
      <c r="BB896" s="239"/>
      <c r="BC896" s="239"/>
      <c r="BD896" s="157"/>
      <c r="BE896" s="157"/>
      <c r="BF896" s="157"/>
      <c r="BG896" s="157"/>
      <c r="BH896" s="157"/>
      <c r="BI896" s="157"/>
      <c r="BJ896" s="157"/>
    </row>
    <row r="897">
      <c r="A897" s="157"/>
      <c r="B897" s="157"/>
      <c r="C897" s="157"/>
      <c r="D897" s="157"/>
      <c r="E897" s="157"/>
      <c r="F897" s="238"/>
      <c r="G897" s="239"/>
      <c r="H897" s="239"/>
      <c r="I897" s="239"/>
      <c r="J897" s="239"/>
      <c r="K897" s="132"/>
      <c r="L897" s="131"/>
      <c r="M897" s="157"/>
      <c r="N897" s="157"/>
      <c r="O897" s="157"/>
      <c r="P897" s="157"/>
      <c r="Q897" s="157"/>
      <c r="R897" s="157"/>
      <c r="S897" s="157"/>
      <c r="T897" s="157"/>
      <c r="U897" s="238"/>
      <c r="V897" s="239"/>
      <c r="W897" s="239"/>
      <c r="X897" s="239"/>
      <c r="Y897" s="239"/>
      <c r="Z897" s="157"/>
      <c r="AA897" s="157"/>
      <c r="AB897" s="157"/>
      <c r="AC897" s="157"/>
      <c r="AD897" s="157"/>
      <c r="AE897" s="157"/>
      <c r="AF897" s="157"/>
      <c r="AG897" s="157"/>
      <c r="AH897" s="157"/>
      <c r="AI897" s="157"/>
      <c r="AJ897" s="238"/>
      <c r="AK897" s="239"/>
      <c r="AL897" s="239"/>
      <c r="AM897" s="239"/>
      <c r="AN897" s="239"/>
      <c r="AO897" s="157"/>
      <c r="AP897" s="157"/>
      <c r="AQ897" s="157"/>
      <c r="AR897" s="157"/>
      <c r="AS897" s="157"/>
      <c r="AT897" s="157"/>
      <c r="AU897" s="157"/>
      <c r="AV897" s="157"/>
      <c r="AW897" s="157"/>
      <c r="AX897" s="157"/>
      <c r="AY897" s="238"/>
      <c r="AZ897" s="239"/>
      <c r="BA897" s="239"/>
      <c r="BB897" s="239"/>
      <c r="BC897" s="239"/>
      <c r="BD897" s="157"/>
      <c r="BE897" s="157"/>
      <c r="BF897" s="157"/>
      <c r="BG897" s="157"/>
      <c r="BH897" s="157"/>
      <c r="BI897" s="157"/>
      <c r="BJ897" s="157"/>
    </row>
    <row r="898">
      <c r="A898" s="157"/>
      <c r="B898" s="157"/>
      <c r="C898" s="157"/>
      <c r="D898" s="157"/>
      <c r="E898" s="157"/>
      <c r="F898" s="238"/>
      <c r="G898" s="239"/>
      <c r="H898" s="239"/>
      <c r="I898" s="239"/>
      <c r="J898" s="239"/>
      <c r="K898" s="132"/>
      <c r="L898" s="131"/>
      <c r="M898" s="157"/>
      <c r="N898" s="157"/>
      <c r="O898" s="157"/>
      <c r="P898" s="157"/>
      <c r="Q898" s="157"/>
      <c r="R898" s="157"/>
      <c r="S898" s="157"/>
      <c r="T898" s="157"/>
      <c r="U898" s="238"/>
      <c r="V898" s="239"/>
      <c r="W898" s="239"/>
      <c r="X898" s="239"/>
      <c r="Y898" s="239"/>
      <c r="Z898" s="157"/>
      <c r="AA898" s="157"/>
      <c r="AB898" s="157"/>
      <c r="AC898" s="157"/>
      <c r="AD898" s="157"/>
      <c r="AE898" s="157"/>
      <c r="AF898" s="157"/>
      <c r="AG898" s="157"/>
      <c r="AH898" s="157"/>
      <c r="AI898" s="157"/>
      <c r="AJ898" s="238"/>
      <c r="AK898" s="239"/>
      <c r="AL898" s="239"/>
      <c r="AM898" s="239"/>
      <c r="AN898" s="239"/>
      <c r="AO898" s="157"/>
      <c r="AP898" s="157"/>
      <c r="AQ898" s="157"/>
      <c r="AR898" s="157"/>
      <c r="AS898" s="157"/>
      <c r="AT898" s="157"/>
      <c r="AU898" s="157"/>
      <c r="AV898" s="157"/>
      <c r="AW898" s="157"/>
      <c r="AX898" s="157"/>
      <c r="AY898" s="238"/>
      <c r="AZ898" s="239"/>
      <c r="BA898" s="239"/>
      <c r="BB898" s="239"/>
      <c r="BC898" s="239"/>
      <c r="BD898" s="157"/>
      <c r="BE898" s="157"/>
      <c r="BF898" s="157"/>
      <c r="BG898" s="157"/>
      <c r="BH898" s="157"/>
      <c r="BI898" s="157"/>
      <c r="BJ898" s="157"/>
    </row>
    <row r="899">
      <c r="A899" s="157"/>
      <c r="B899" s="157"/>
      <c r="C899" s="157"/>
      <c r="D899" s="157"/>
      <c r="E899" s="157"/>
      <c r="F899" s="238"/>
      <c r="G899" s="239"/>
      <c r="H899" s="239"/>
      <c r="I899" s="239"/>
      <c r="J899" s="239"/>
      <c r="K899" s="132"/>
      <c r="L899" s="131"/>
      <c r="M899" s="157"/>
      <c r="N899" s="157"/>
      <c r="O899" s="157"/>
      <c r="P899" s="157"/>
      <c r="Q899" s="157"/>
      <c r="R899" s="157"/>
      <c r="S899" s="157"/>
      <c r="T899" s="157"/>
      <c r="U899" s="238"/>
      <c r="V899" s="239"/>
      <c r="W899" s="239"/>
      <c r="X899" s="239"/>
      <c r="Y899" s="239"/>
      <c r="Z899" s="157"/>
      <c r="AA899" s="157"/>
      <c r="AB899" s="157"/>
      <c r="AC899" s="157"/>
      <c r="AD899" s="157"/>
      <c r="AE899" s="157"/>
      <c r="AF899" s="157"/>
      <c r="AG899" s="157"/>
      <c r="AH899" s="157"/>
      <c r="AI899" s="157"/>
      <c r="AJ899" s="238"/>
      <c r="AK899" s="239"/>
      <c r="AL899" s="239"/>
      <c r="AM899" s="239"/>
      <c r="AN899" s="239"/>
      <c r="AO899" s="157"/>
      <c r="AP899" s="157"/>
      <c r="AQ899" s="157"/>
      <c r="AR899" s="157"/>
      <c r="AS899" s="157"/>
      <c r="AT899" s="157"/>
      <c r="AU899" s="157"/>
      <c r="AV899" s="157"/>
      <c r="AW899" s="157"/>
      <c r="AX899" s="157"/>
      <c r="AY899" s="238"/>
      <c r="AZ899" s="239"/>
      <c r="BA899" s="239"/>
      <c r="BB899" s="239"/>
      <c r="BC899" s="239"/>
      <c r="BD899" s="157"/>
      <c r="BE899" s="157"/>
      <c r="BF899" s="157"/>
      <c r="BG899" s="157"/>
      <c r="BH899" s="157"/>
      <c r="BI899" s="157"/>
      <c r="BJ899" s="157"/>
    </row>
    <row r="900">
      <c r="A900" s="157"/>
      <c r="B900" s="157"/>
      <c r="C900" s="157"/>
      <c r="D900" s="157"/>
      <c r="E900" s="157"/>
      <c r="F900" s="238"/>
      <c r="G900" s="239"/>
      <c r="H900" s="239"/>
      <c r="I900" s="239"/>
      <c r="J900" s="239"/>
      <c r="K900" s="132"/>
      <c r="L900" s="131"/>
      <c r="M900" s="157"/>
      <c r="N900" s="157"/>
      <c r="O900" s="157"/>
      <c r="P900" s="157"/>
      <c r="Q900" s="157"/>
      <c r="R900" s="157"/>
      <c r="S900" s="157"/>
      <c r="T900" s="157"/>
      <c r="U900" s="238"/>
      <c r="V900" s="239"/>
      <c r="W900" s="239"/>
      <c r="X900" s="239"/>
      <c r="Y900" s="239"/>
      <c r="Z900" s="157"/>
      <c r="AA900" s="157"/>
      <c r="AB900" s="157"/>
      <c r="AC900" s="157"/>
      <c r="AD900" s="157"/>
      <c r="AE900" s="157"/>
      <c r="AF900" s="157"/>
      <c r="AG900" s="157"/>
      <c r="AH900" s="157"/>
      <c r="AI900" s="157"/>
      <c r="AJ900" s="238"/>
      <c r="AK900" s="239"/>
      <c r="AL900" s="239"/>
      <c r="AM900" s="239"/>
      <c r="AN900" s="239"/>
      <c r="AO900" s="157"/>
      <c r="AP900" s="157"/>
      <c r="AQ900" s="157"/>
      <c r="AR900" s="157"/>
      <c r="AS900" s="157"/>
      <c r="AT900" s="157"/>
      <c r="AU900" s="157"/>
      <c r="AV900" s="157"/>
      <c r="AW900" s="157"/>
      <c r="AX900" s="157"/>
      <c r="AY900" s="238"/>
      <c r="AZ900" s="239"/>
      <c r="BA900" s="239"/>
      <c r="BB900" s="239"/>
      <c r="BC900" s="239"/>
      <c r="BD900" s="157"/>
      <c r="BE900" s="157"/>
      <c r="BF900" s="157"/>
      <c r="BG900" s="157"/>
      <c r="BH900" s="157"/>
      <c r="BI900" s="157"/>
      <c r="BJ900" s="157"/>
    </row>
    <row r="901">
      <c r="A901" s="157"/>
      <c r="B901" s="157"/>
      <c r="C901" s="157"/>
      <c r="D901" s="157"/>
      <c r="E901" s="157"/>
      <c r="F901" s="238"/>
      <c r="G901" s="239"/>
      <c r="H901" s="239"/>
      <c r="I901" s="239"/>
      <c r="J901" s="239"/>
      <c r="K901" s="132"/>
      <c r="L901" s="131"/>
      <c r="M901" s="157"/>
      <c r="N901" s="157"/>
      <c r="O901" s="157"/>
      <c r="P901" s="157"/>
      <c r="Q901" s="157"/>
      <c r="R901" s="157"/>
      <c r="S901" s="157"/>
      <c r="T901" s="157"/>
      <c r="U901" s="238"/>
      <c r="V901" s="239"/>
      <c r="W901" s="239"/>
      <c r="X901" s="239"/>
      <c r="Y901" s="239"/>
      <c r="Z901" s="157"/>
      <c r="AA901" s="157"/>
      <c r="AB901" s="157"/>
      <c r="AC901" s="157"/>
      <c r="AD901" s="157"/>
      <c r="AE901" s="157"/>
      <c r="AF901" s="157"/>
      <c r="AG901" s="157"/>
      <c r="AH901" s="157"/>
      <c r="AI901" s="157"/>
      <c r="AJ901" s="238"/>
      <c r="AK901" s="239"/>
      <c r="AL901" s="239"/>
      <c r="AM901" s="239"/>
      <c r="AN901" s="239"/>
      <c r="AO901" s="157"/>
      <c r="AP901" s="157"/>
      <c r="AQ901" s="157"/>
      <c r="AR901" s="157"/>
      <c r="AS901" s="157"/>
      <c r="AT901" s="157"/>
      <c r="AU901" s="157"/>
      <c r="AV901" s="157"/>
      <c r="AW901" s="157"/>
      <c r="AX901" s="157"/>
      <c r="AY901" s="238"/>
      <c r="AZ901" s="239"/>
      <c r="BA901" s="239"/>
      <c r="BB901" s="239"/>
      <c r="BC901" s="239"/>
      <c r="BD901" s="157"/>
      <c r="BE901" s="157"/>
      <c r="BF901" s="157"/>
      <c r="BG901" s="157"/>
      <c r="BH901" s="157"/>
      <c r="BI901" s="157"/>
      <c r="BJ901" s="157"/>
    </row>
    <row r="902">
      <c r="A902" s="157"/>
      <c r="B902" s="157"/>
      <c r="C902" s="157"/>
      <c r="D902" s="157"/>
      <c r="E902" s="157"/>
      <c r="F902" s="238"/>
      <c r="G902" s="239"/>
      <c r="H902" s="239"/>
      <c r="I902" s="239"/>
      <c r="J902" s="239"/>
      <c r="K902" s="132"/>
      <c r="L902" s="131"/>
      <c r="M902" s="157"/>
      <c r="N902" s="157"/>
      <c r="O902" s="157"/>
      <c r="P902" s="157"/>
      <c r="Q902" s="157"/>
      <c r="R902" s="157"/>
      <c r="S902" s="157"/>
      <c r="T902" s="157"/>
      <c r="U902" s="238"/>
      <c r="V902" s="239"/>
      <c r="W902" s="239"/>
      <c r="X902" s="239"/>
      <c r="Y902" s="239"/>
      <c r="Z902" s="157"/>
      <c r="AA902" s="157"/>
      <c r="AB902" s="157"/>
      <c r="AC902" s="157"/>
      <c r="AD902" s="157"/>
      <c r="AE902" s="157"/>
      <c r="AF902" s="157"/>
      <c r="AG902" s="157"/>
      <c r="AH902" s="157"/>
      <c r="AI902" s="157"/>
      <c r="AJ902" s="238"/>
      <c r="AK902" s="239"/>
      <c r="AL902" s="239"/>
      <c r="AM902" s="239"/>
      <c r="AN902" s="239"/>
      <c r="AO902" s="157"/>
      <c r="AP902" s="157"/>
      <c r="AQ902" s="157"/>
      <c r="AR902" s="157"/>
      <c r="AS902" s="157"/>
      <c r="AT902" s="157"/>
      <c r="AU902" s="157"/>
      <c r="AV902" s="157"/>
      <c r="AW902" s="157"/>
      <c r="AX902" s="157"/>
      <c r="AY902" s="238"/>
      <c r="AZ902" s="239"/>
      <c r="BA902" s="239"/>
      <c r="BB902" s="239"/>
      <c r="BC902" s="239"/>
      <c r="BD902" s="157"/>
      <c r="BE902" s="157"/>
      <c r="BF902" s="157"/>
      <c r="BG902" s="157"/>
      <c r="BH902" s="157"/>
      <c r="BI902" s="157"/>
      <c r="BJ902" s="157"/>
    </row>
    <row r="903">
      <c r="A903" s="157"/>
      <c r="B903" s="157"/>
      <c r="C903" s="157"/>
      <c r="D903" s="157"/>
      <c r="E903" s="157"/>
      <c r="F903" s="238"/>
      <c r="G903" s="239"/>
      <c r="H903" s="239"/>
      <c r="I903" s="239"/>
      <c r="J903" s="239"/>
      <c r="K903" s="132"/>
      <c r="L903" s="131"/>
      <c r="M903" s="157"/>
      <c r="N903" s="157"/>
      <c r="O903" s="157"/>
      <c r="P903" s="157"/>
      <c r="Q903" s="157"/>
      <c r="R903" s="157"/>
      <c r="S903" s="157"/>
      <c r="T903" s="157"/>
      <c r="U903" s="238"/>
      <c r="V903" s="239"/>
      <c r="W903" s="239"/>
      <c r="X903" s="239"/>
      <c r="Y903" s="239"/>
      <c r="Z903" s="157"/>
      <c r="AA903" s="157"/>
      <c r="AB903" s="157"/>
      <c r="AC903" s="157"/>
      <c r="AD903" s="157"/>
      <c r="AE903" s="157"/>
      <c r="AF903" s="157"/>
      <c r="AG903" s="157"/>
      <c r="AH903" s="157"/>
      <c r="AI903" s="157"/>
      <c r="AJ903" s="238"/>
      <c r="AK903" s="239"/>
      <c r="AL903" s="239"/>
      <c r="AM903" s="239"/>
      <c r="AN903" s="239"/>
      <c r="AO903" s="157"/>
      <c r="AP903" s="157"/>
      <c r="AQ903" s="157"/>
      <c r="AR903" s="157"/>
      <c r="AS903" s="157"/>
      <c r="AT903" s="157"/>
      <c r="AU903" s="157"/>
      <c r="AV903" s="157"/>
      <c r="AW903" s="157"/>
      <c r="AX903" s="157"/>
      <c r="AY903" s="238"/>
      <c r="AZ903" s="239"/>
      <c r="BA903" s="239"/>
      <c r="BB903" s="239"/>
      <c r="BC903" s="239"/>
      <c r="BD903" s="157"/>
      <c r="BE903" s="157"/>
      <c r="BF903" s="157"/>
      <c r="BG903" s="157"/>
      <c r="BH903" s="157"/>
      <c r="BI903" s="157"/>
      <c r="BJ903" s="157"/>
    </row>
    <row r="904">
      <c r="A904" s="157"/>
      <c r="B904" s="157"/>
      <c r="C904" s="157"/>
      <c r="D904" s="157"/>
      <c r="E904" s="157"/>
      <c r="F904" s="238"/>
      <c r="G904" s="239"/>
      <c r="H904" s="239"/>
      <c r="I904" s="239"/>
      <c r="J904" s="239"/>
      <c r="K904" s="132"/>
      <c r="L904" s="131"/>
      <c r="M904" s="157"/>
      <c r="N904" s="157"/>
      <c r="O904" s="157"/>
      <c r="P904" s="157"/>
      <c r="Q904" s="157"/>
      <c r="R904" s="157"/>
      <c r="S904" s="157"/>
      <c r="T904" s="157"/>
      <c r="U904" s="238"/>
      <c r="V904" s="239"/>
      <c r="W904" s="239"/>
      <c r="X904" s="239"/>
      <c r="Y904" s="239"/>
      <c r="Z904" s="157"/>
      <c r="AA904" s="157"/>
      <c r="AB904" s="157"/>
      <c r="AC904" s="157"/>
      <c r="AD904" s="157"/>
      <c r="AE904" s="157"/>
      <c r="AF904" s="157"/>
      <c r="AG904" s="157"/>
      <c r="AH904" s="157"/>
      <c r="AI904" s="157"/>
      <c r="AJ904" s="238"/>
      <c r="AK904" s="239"/>
      <c r="AL904" s="239"/>
      <c r="AM904" s="239"/>
      <c r="AN904" s="239"/>
      <c r="AO904" s="157"/>
      <c r="AP904" s="157"/>
      <c r="AQ904" s="157"/>
      <c r="AR904" s="157"/>
      <c r="AS904" s="157"/>
      <c r="AT904" s="157"/>
      <c r="AU904" s="157"/>
      <c r="AV904" s="157"/>
      <c r="AW904" s="157"/>
      <c r="AX904" s="157"/>
      <c r="AY904" s="238"/>
      <c r="AZ904" s="239"/>
      <c r="BA904" s="239"/>
      <c r="BB904" s="239"/>
      <c r="BC904" s="239"/>
      <c r="BD904" s="157"/>
      <c r="BE904" s="157"/>
      <c r="BF904" s="157"/>
      <c r="BG904" s="157"/>
      <c r="BH904" s="157"/>
      <c r="BI904" s="157"/>
      <c r="BJ904" s="157"/>
    </row>
    <row r="905">
      <c r="A905" s="157"/>
      <c r="B905" s="157"/>
      <c r="C905" s="157"/>
      <c r="D905" s="157"/>
      <c r="E905" s="157"/>
      <c r="F905" s="238"/>
      <c r="G905" s="239"/>
      <c r="H905" s="239"/>
      <c r="I905" s="239"/>
      <c r="J905" s="239"/>
      <c r="K905" s="132"/>
      <c r="L905" s="131"/>
      <c r="M905" s="157"/>
      <c r="N905" s="157"/>
      <c r="O905" s="157"/>
      <c r="P905" s="157"/>
      <c r="Q905" s="157"/>
      <c r="R905" s="157"/>
      <c r="S905" s="157"/>
      <c r="T905" s="157"/>
      <c r="U905" s="238"/>
      <c r="V905" s="239"/>
      <c r="W905" s="239"/>
      <c r="X905" s="239"/>
      <c r="Y905" s="239"/>
      <c r="Z905" s="157"/>
      <c r="AA905" s="157"/>
      <c r="AB905" s="157"/>
      <c r="AC905" s="157"/>
      <c r="AD905" s="157"/>
      <c r="AE905" s="157"/>
      <c r="AF905" s="157"/>
      <c r="AG905" s="157"/>
      <c r="AH905" s="157"/>
      <c r="AI905" s="157"/>
      <c r="AJ905" s="238"/>
      <c r="AK905" s="239"/>
      <c r="AL905" s="239"/>
      <c r="AM905" s="239"/>
      <c r="AN905" s="239"/>
      <c r="AO905" s="157"/>
      <c r="AP905" s="157"/>
      <c r="AQ905" s="157"/>
      <c r="AR905" s="157"/>
      <c r="AS905" s="157"/>
      <c r="AT905" s="157"/>
      <c r="AU905" s="157"/>
      <c r="AV905" s="157"/>
      <c r="AW905" s="157"/>
      <c r="AX905" s="157"/>
      <c r="AY905" s="238"/>
      <c r="AZ905" s="239"/>
      <c r="BA905" s="239"/>
      <c r="BB905" s="239"/>
      <c r="BC905" s="239"/>
      <c r="BD905" s="157"/>
      <c r="BE905" s="157"/>
      <c r="BF905" s="157"/>
      <c r="BG905" s="157"/>
      <c r="BH905" s="157"/>
      <c r="BI905" s="157"/>
      <c r="BJ905" s="157"/>
    </row>
    <row r="906">
      <c r="A906" s="157"/>
      <c r="B906" s="157"/>
      <c r="C906" s="157"/>
      <c r="D906" s="157"/>
      <c r="E906" s="157"/>
      <c r="F906" s="238"/>
      <c r="G906" s="239"/>
      <c r="H906" s="239"/>
      <c r="I906" s="239"/>
      <c r="J906" s="239"/>
      <c r="K906" s="132"/>
      <c r="L906" s="131"/>
      <c r="M906" s="157"/>
      <c r="N906" s="157"/>
      <c r="O906" s="157"/>
      <c r="P906" s="157"/>
      <c r="Q906" s="157"/>
      <c r="R906" s="157"/>
      <c r="S906" s="157"/>
      <c r="T906" s="157"/>
      <c r="U906" s="238"/>
      <c r="V906" s="239"/>
      <c r="W906" s="239"/>
      <c r="X906" s="239"/>
      <c r="Y906" s="239"/>
      <c r="Z906" s="157"/>
      <c r="AA906" s="157"/>
      <c r="AB906" s="157"/>
      <c r="AC906" s="157"/>
      <c r="AD906" s="157"/>
      <c r="AE906" s="157"/>
      <c r="AF906" s="157"/>
      <c r="AG906" s="157"/>
      <c r="AH906" s="157"/>
      <c r="AI906" s="157"/>
      <c r="AJ906" s="238"/>
      <c r="AK906" s="239"/>
      <c r="AL906" s="239"/>
      <c r="AM906" s="239"/>
      <c r="AN906" s="239"/>
      <c r="AO906" s="157"/>
      <c r="AP906" s="157"/>
      <c r="AQ906" s="157"/>
      <c r="AR906" s="157"/>
      <c r="AS906" s="157"/>
      <c r="AT906" s="157"/>
      <c r="AU906" s="157"/>
      <c r="AV906" s="157"/>
      <c r="AW906" s="157"/>
      <c r="AX906" s="157"/>
      <c r="AY906" s="238"/>
      <c r="AZ906" s="239"/>
      <c r="BA906" s="239"/>
      <c r="BB906" s="239"/>
      <c r="BC906" s="239"/>
      <c r="BD906" s="157"/>
      <c r="BE906" s="157"/>
      <c r="BF906" s="157"/>
      <c r="BG906" s="157"/>
      <c r="BH906" s="157"/>
      <c r="BI906" s="157"/>
      <c r="BJ906" s="157"/>
    </row>
    <row r="907">
      <c r="A907" s="157"/>
      <c r="B907" s="157"/>
      <c r="C907" s="157"/>
      <c r="D907" s="157"/>
      <c r="E907" s="157"/>
      <c r="F907" s="238"/>
      <c r="G907" s="239"/>
      <c r="H907" s="239"/>
      <c r="I907" s="239"/>
      <c r="J907" s="239"/>
      <c r="K907" s="132"/>
      <c r="L907" s="131"/>
      <c r="M907" s="157"/>
      <c r="N907" s="157"/>
      <c r="O907" s="157"/>
      <c r="P907" s="157"/>
      <c r="Q907" s="157"/>
      <c r="R907" s="157"/>
      <c r="S907" s="157"/>
      <c r="T907" s="157"/>
      <c r="U907" s="238"/>
      <c r="V907" s="239"/>
      <c r="W907" s="239"/>
      <c r="X907" s="239"/>
      <c r="Y907" s="239"/>
      <c r="Z907" s="157"/>
      <c r="AA907" s="157"/>
      <c r="AB907" s="157"/>
      <c r="AC907" s="157"/>
      <c r="AD907" s="157"/>
      <c r="AE907" s="157"/>
      <c r="AF907" s="157"/>
      <c r="AG907" s="157"/>
      <c r="AH907" s="157"/>
      <c r="AI907" s="157"/>
      <c r="AJ907" s="238"/>
      <c r="AK907" s="239"/>
      <c r="AL907" s="239"/>
      <c r="AM907" s="239"/>
      <c r="AN907" s="239"/>
      <c r="AO907" s="157"/>
      <c r="AP907" s="157"/>
      <c r="AQ907" s="157"/>
      <c r="AR907" s="157"/>
      <c r="AS907" s="157"/>
      <c r="AT907" s="157"/>
      <c r="AU907" s="157"/>
      <c r="AV907" s="157"/>
      <c r="AW907" s="157"/>
      <c r="AX907" s="157"/>
      <c r="AY907" s="238"/>
      <c r="AZ907" s="239"/>
      <c r="BA907" s="239"/>
      <c r="BB907" s="239"/>
      <c r="BC907" s="239"/>
      <c r="BD907" s="157"/>
      <c r="BE907" s="157"/>
      <c r="BF907" s="157"/>
      <c r="BG907" s="157"/>
      <c r="BH907" s="157"/>
      <c r="BI907" s="157"/>
      <c r="BJ907" s="157"/>
    </row>
    <row r="908">
      <c r="A908" s="157"/>
      <c r="B908" s="157"/>
      <c r="C908" s="157"/>
      <c r="D908" s="157"/>
      <c r="E908" s="157"/>
      <c r="F908" s="238"/>
      <c r="G908" s="239"/>
      <c r="H908" s="239"/>
      <c r="I908" s="239"/>
      <c r="J908" s="239"/>
      <c r="K908" s="132"/>
      <c r="L908" s="131"/>
      <c r="M908" s="157"/>
      <c r="N908" s="157"/>
      <c r="O908" s="157"/>
      <c r="P908" s="157"/>
      <c r="Q908" s="157"/>
      <c r="R908" s="157"/>
      <c r="S908" s="157"/>
      <c r="T908" s="157"/>
      <c r="U908" s="238"/>
      <c r="V908" s="239"/>
      <c r="W908" s="239"/>
      <c r="X908" s="239"/>
      <c r="Y908" s="239"/>
      <c r="Z908" s="157"/>
      <c r="AA908" s="157"/>
      <c r="AB908" s="157"/>
      <c r="AC908" s="157"/>
      <c r="AD908" s="157"/>
      <c r="AE908" s="157"/>
      <c r="AF908" s="157"/>
      <c r="AG908" s="157"/>
      <c r="AH908" s="157"/>
      <c r="AI908" s="157"/>
      <c r="AJ908" s="238"/>
      <c r="AK908" s="239"/>
      <c r="AL908" s="239"/>
      <c r="AM908" s="239"/>
      <c r="AN908" s="239"/>
      <c r="AO908" s="157"/>
      <c r="AP908" s="157"/>
      <c r="AQ908" s="157"/>
      <c r="AR908" s="157"/>
      <c r="AS908" s="157"/>
      <c r="AT908" s="157"/>
      <c r="AU908" s="157"/>
      <c r="AV908" s="157"/>
      <c r="AW908" s="157"/>
      <c r="AX908" s="157"/>
      <c r="AY908" s="238"/>
      <c r="AZ908" s="239"/>
      <c r="BA908" s="239"/>
      <c r="BB908" s="239"/>
      <c r="BC908" s="239"/>
      <c r="BD908" s="157"/>
      <c r="BE908" s="157"/>
      <c r="BF908" s="157"/>
      <c r="BG908" s="157"/>
      <c r="BH908" s="157"/>
      <c r="BI908" s="157"/>
      <c r="BJ908" s="157"/>
    </row>
    <row r="909">
      <c r="A909" s="157"/>
      <c r="B909" s="157"/>
      <c r="C909" s="157"/>
      <c r="D909" s="157"/>
      <c r="E909" s="157"/>
      <c r="F909" s="238"/>
      <c r="G909" s="239"/>
      <c r="H909" s="239"/>
      <c r="I909" s="239"/>
      <c r="J909" s="239"/>
      <c r="K909" s="132"/>
      <c r="L909" s="131"/>
      <c r="M909" s="157"/>
      <c r="N909" s="157"/>
      <c r="O909" s="157"/>
      <c r="P909" s="157"/>
      <c r="Q909" s="157"/>
      <c r="R909" s="157"/>
      <c r="S909" s="157"/>
      <c r="T909" s="157"/>
      <c r="U909" s="238"/>
      <c r="V909" s="239"/>
      <c r="W909" s="239"/>
      <c r="X909" s="239"/>
      <c r="Y909" s="239"/>
      <c r="Z909" s="157"/>
      <c r="AA909" s="157"/>
      <c r="AB909" s="157"/>
      <c r="AC909" s="157"/>
      <c r="AD909" s="157"/>
      <c r="AE909" s="157"/>
      <c r="AF909" s="157"/>
      <c r="AG909" s="157"/>
      <c r="AH909" s="157"/>
      <c r="AI909" s="157"/>
      <c r="AJ909" s="238"/>
      <c r="AK909" s="239"/>
      <c r="AL909" s="239"/>
      <c r="AM909" s="239"/>
      <c r="AN909" s="239"/>
      <c r="AO909" s="157"/>
      <c r="AP909" s="157"/>
      <c r="AQ909" s="157"/>
      <c r="AR909" s="157"/>
      <c r="AS909" s="157"/>
      <c r="AT909" s="157"/>
      <c r="AU909" s="157"/>
      <c r="AV909" s="157"/>
      <c r="AW909" s="157"/>
      <c r="AX909" s="157"/>
      <c r="AY909" s="238"/>
      <c r="AZ909" s="239"/>
      <c r="BA909" s="239"/>
      <c r="BB909" s="239"/>
      <c r="BC909" s="239"/>
      <c r="BD909" s="157"/>
      <c r="BE909" s="157"/>
      <c r="BF909" s="157"/>
      <c r="BG909" s="157"/>
      <c r="BH909" s="157"/>
      <c r="BI909" s="157"/>
      <c r="BJ909" s="157"/>
    </row>
    <row r="910">
      <c r="A910" s="157"/>
      <c r="B910" s="157"/>
      <c r="C910" s="157"/>
      <c r="D910" s="157"/>
      <c r="E910" s="157"/>
      <c r="F910" s="238"/>
      <c r="G910" s="239"/>
      <c r="H910" s="239"/>
      <c r="I910" s="239"/>
      <c r="J910" s="239"/>
      <c r="K910" s="132"/>
      <c r="L910" s="131"/>
      <c r="M910" s="157"/>
      <c r="N910" s="157"/>
      <c r="O910" s="157"/>
      <c r="P910" s="157"/>
      <c r="Q910" s="157"/>
      <c r="R910" s="157"/>
      <c r="S910" s="157"/>
      <c r="T910" s="157"/>
      <c r="U910" s="238"/>
      <c r="V910" s="239"/>
      <c r="W910" s="239"/>
      <c r="X910" s="239"/>
      <c r="Y910" s="239"/>
      <c r="Z910" s="157"/>
      <c r="AA910" s="157"/>
      <c r="AB910" s="157"/>
      <c r="AC910" s="157"/>
      <c r="AD910" s="157"/>
      <c r="AE910" s="157"/>
      <c r="AF910" s="157"/>
      <c r="AG910" s="157"/>
      <c r="AH910" s="157"/>
      <c r="AI910" s="157"/>
      <c r="AJ910" s="238"/>
      <c r="AK910" s="239"/>
      <c r="AL910" s="239"/>
      <c r="AM910" s="239"/>
      <c r="AN910" s="239"/>
      <c r="AO910" s="157"/>
      <c r="AP910" s="157"/>
      <c r="AQ910" s="157"/>
      <c r="AR910" s="157"/>
      <c r="AS910" s="157"/>
      <c r="AT910" s="157"/>
      <c r="AU910" s="157"/>
      <c r="AV910" s="157"/>
      <c r="AW910" s="157"/>
      <c r="AX910" s="157"/>
      <c r="AY910" s="238"/>
      <c r="AZ910" s="239"/>
      <c r="BA910" s="239"/>
      <c r="BB910" s="239"/>
      <c r="BC910" s="239"/>
      <c r="BD910" s="157"/>
      <c r="BE910" s="157"/>
      <c r="BF910" s="157"/>
      <c r="BG910" s="157"/>
      <c r="BH910" s="157"/>
      <c r="BI910" s="157"/>
      <c r="BJ910" s="157"/>
    </row>
    <row r="911">
      <c r="A911" s="157"/>
      <c r="B911" s="157"/>
      <c r="C911" s="157"/>
      <c r="D911" s="157"/>
      <c r="E911" s="157"/>
      <c r="F911" s="238"/>
      <c r="G911" s="239"/>
      <c r="H911" s="239"/>
      <c r="I911" s="239"/>
      <c r="J911" s="239"/>
      <c r="K911" s="132"/>
      <c r="L911" s="131"/>
      <c r="M911" s="157"/>
      <c r="N911" s="157"/>
      <c r="O911" s="157"/>
      <c r="P911" s="157"/>
      <c r="Q911" s="157"/>
      <c r="R911" s="157"/>
      <c r="S911" s="157"/>
      <c r="T911" s="157"/>
      <c r="U911" s="238"/>
      <c r="V911" s="239"/>
      <c r="W911" s="239"/>
      <c r="X911" s="239"/>
      <c r="Y911" s="239"/>
      <c r="Z911" s="157"/>
      <c r="AA911" s="157"/>
      <c r="AB911" s="157"/>
      <c r="AC911" s="157"/>
      <c r="AD911" s="157"/>
      <c r="AE911" s="157"/>
      <c r="AF911" s="157"/>
      <c r="AG911" s="157"/>
      <c r="AH911" s="157"/>
      <c r="AI911" s="157"/>
      <c r="AJ911" s="238"/>
      <c r="AK911" s="239"/>
      <c r="AL911" s="239"/>
      <c r="AM911" s="239"/>
      <c r="AN911" s="239"/>
      <c r="AO911" s="157"/>
      <c r="AP911" s="157"/>
      <c r="AQ911" s="157"/>
      <c r="AR911" s="157"/>
      <c r="AS911" s="157"/>
      <c r="AT911" s="157"/>
      <c r="AU911" s="157"/>
      <c r="AV911" s="157"/>
      <c r="AW911" s="157"/>
      <c r="AX911" s="157"/>
      <c r="AY911" s="238"/>
      <c r="AZ911" s="239"/>
      <c r="BA911" s="239"/>
      <c r="BB911" s="239"/>
      <c r="BC911" s="239"/>
      <c r="BD911" s="157"/>
      <c r="BE911" s="157"/>
      <c r="BF911" s="157"/>
      <c r="BG911" s="157"/>
      <c r="BH911" s="157"/>
      <c r="BI911" s="157"/>
      <c r="BJ911" s="157"/>
    </row>
    <row r="912">
      <c r="A912" s="157"/>
      <c r="B912" s="157"/>
      <c r="C912" s="157"/>
      <c r="D912" s="157"/>
      <c r="E912" s="157"/>
      <c r="F912" s="238"/>
      <c r="G912" s="239"/>
      <c r="H912" s="239"/>
      <c r="I912" s="239"/>
      <c r="J912" s="239"/>
      <c r="K912" s="132"/>
      <c r="L912" s="131"/>
      <c r="M912" s="157"/>
      <c r="N912" s="157"/>
      <c r="O912" s="157"/>
      <c r="P912" s="157"/>
      <c r="Q912" s="157"/>
      <c r="R912" s="157"/>
      <c r="S912" s="157"/>
      <c r="T912" s="157"/>
      <c r="U912" s="238"/>
      <c r="V912" s="239"/>
      <c r="W912" s="239"/>
      <c r="X912" s="239"/>
      <c r="Y912" s="239"/>
      <c r="Z912" s="157"/>
      <c r="AA912" s="157"/>
      <c r="AB912" s="157"/>
      <c r="AC912" s="157"/>
      <c r="AD912" s="157"/>
      <c r="AE912" s="157"/>
      <c r="AF912" s="157"/>
      <c r="AG912" s="157"/>
      <c r="AH912" s="157"/>
      <c r="AI912" s="157"/>
      <c r="AJ912" s="238"/>
      <c r="AK912" s="239"/>
      <c r="AL912" s="239"/>
      <c r="AM912" s="239"/>
      <c r="AN912" s="239"/>
      <c r="AO912" s="157"/>
      <c r="AP912" s="157"/>
      <c r="AQ912" s="157"/>
      <c r="AR912" s="157"/>
      <c r="AS912" s="157"/>
      <c r="AT912" s="157"/>
      <c r="AU912" s="157"/>
      <c r="AV912" s="157"/>
      <c r="AW912" s="157"/>
      <c r="AX912" s="157"/>
      <c r="AY912" s="238"/>
      <c r="AZ912" s="239"/>
      <c r="BA912" s="239"/>
      <c r="BB912" s="239"/>
      <c r="BC912" s="239"/>
      <c r="BD912" s="157"/>
      <c r="BE912" s="157"/>
      <c r="BF912" s="157"/>
      <c r="BG912" s="157"/>
      <c r="BH912" s="157"/>
      <c r="BI912" s="157"/>
      <c r="BJ912" s="157"/>
    </row>
    <row r="913">
      <c r="A913" s="157"/>
      <c r="B913" s="157"/>
      <c r="C913" s="157"/>
      <c r="D913" s="157"/>
      <c r="E913" s="157"/>
      <c r="F913" s="238"/>
      <c r="G913" s="239"/>
      <c r="H913" s="239"/>
      <c r="I913" s="239"/>
      <c r="J913" s="239"/>
      <c r="K913" s="132"/>
      <c r="L913" s="131"/>
      <c r="M913" s="157"/>
      <c r="N913" s="157"/>
      <c r="O913" s="157"/>
      <c r="P913" s="157"/>
      <c r="Q913" s="157"/>
      <c r="R913" s="157"/>
      <c r="S913" s="157"/>
      <c r="T913" s="157"/>
      <c r="U913" s="238"/>
      <c r="V913" s="239"/>
      <c r="W913" s="239"/>
      <c r="X913" s="239"/>
      <c r="Y913" s="239"/>
      <c r="Z913" s="157"/>
      <c r="AA913" s="157"/>
      <c r="AB913" s="157"/>
      <c r="AC913" s="157"/>
      <c r="AD913" s="157"/>
      <c r="AE913" s="157"/>
      <c r="AF913" s="157"/>
      <c r="AG913" s="157"/>
      <c r="AH913" s="157"/>
      <c r="AI913" s="157"/>
      <c r="AJ913" s="238"/>
      <c r="AK913" s="239"/>
      <c r="AL913" s="239"/>
      <c r="AM913" s="239"/>
      <c r="AN913" s="239"/>
      <c r="AO913" s="157"/>
      <c r="AP913" s="157"/>
      <c r="AQ913" s="157"/>
      <c r="AR913" s="157"/>
      <c r="AS913" s="157"/>
      <c r="AT913" s="157"/>
      <c r="AU913" s="157"/>
      <c r="AV913" s="157"/>
      <c r="AW913" s="157"/>
      <c r="AX913" s="157"/>
      <c r="AY913" s="238"/>
      <c r="AZ913" s="239"/>
      <c r="BA913" s="239"/>
      <c r="BB913" s="239"/>
      <c r="BC913" s="239"/>
      <c r="BD913" s="157"/>
      <c r="BE913" s="157"/>
      <c r="BF913" s="157"/>
      <c r="BG913" s="157"/>
      <c r="BH913" s="157"/>
      <c r="BI913" s="157"/>
      <c r="BJ913" s="157"/>
    </row>
    <row r="914">
      <c r="A914" s="157"/>
      <c r="B914" s="157"/>
      <c r="C914" s="157"/>
      <c r="D914" s="157"/>
      <c r="E914" s="157"/>
      <c r="F914" s="238"/>
      <c r="G914" s="239"/>
      <c r="H914" s="239"/>
      <c r="I914" s="239"/>
      <c r="J914" s="239"/>
      <c r="K914" s="132"/>
      <c r="L914" s="131"/>
      <c r="M914" s="157"/>
      <c r="N914" s="157"/>
      <c r="O914" s="157"/>
      <c r="P914" s="157"/>
      <c r="Q914" s="157"/>
      <c r="R914" s="157"/>
      <c r="S914" s="157"/>
      <c r="T914" s="157"/>
      <c r="U914" s="238"/>
      <c r="V914" s="239"/>
      <c r="W914" s="239"/>
      <c r="X914" s="239"/>
      <c r="Y914" s="239"/>
      <c r="Z914" s="157"/>
      <c r="AA914" s="157"/>
      <c r="AB914" s="157"/>
      <c r="AC914" s="157"/>
      <c r="AD914" s="157"/>
      <c r="AE914" s="157"/>
      <c r="AF914" s="157"/>
      <c r="AG914" s="157"/>
      <c r="AH914" s="157"/>
      <c r="AI914" s="157"/>
      <c r="AJ914" s="238"/>
      <c r="AK914" s="239"/>
      <c r="AL914" s="239"/>
      <c r="AM914" s="239"/>
      <c r="AN914" s="239"/>
      <c r="AO914" s="157"/>
      <c r="AP914" s="157"/>
      <c r="AQ914" s="157"/>
      <c r="AR914" s="157"/>
      <c r="AS914" s="157"/>
      <c r="AT914" s="157"/>
      <c r="AU914" s="157"/>
      <c r="AV914" s="157"/>
      <c r="AW914" s="157"/>
      <c r="AX914" s="157"/>
      <c r="AY914" s="238"/>
      <c r="AZ914" s="239"/>
      <c r="BA914" s="239"/>
      <c r="BB914" s="239"/>
      <c r="BC914" s="239"/>
      <c r="BD914" s="157"/>
      <c r="BE914" s="157"/>
      <c r="BF914" s="157"/>
      <c r="BG914" s="157"/>
      <c r="BH914" s="157"/>
      <c r="BI914" s="157"/>
      <c r="BJ914" s="157"/>
    </row>
    <row r="915">
      <c r="A915" s="157"/>
      <c r="B915" s="157"/>
      <c r="C915" s="157"/>
      <c r="D915" s="157"/>
      <c r="E915" s="157"/>
      <c r="F915" s="238"/>
      <c r="G915" s="239"/>
      <c r="H915" s="239"/>
      <c r="I915" s="239"/>
      <c r="J915" s="239"/>
      <c r="K915" s="132"/>
      <c r="L915" s="131"/>
      <c r="M915" s="157"/>
      <c r="N915" s="157"/>
      <c r="O915" s="157"/>
      <c r="P915" s="157"/>
      <c r="Q915" s="157"/>
      <c r="R915" s="157"/>
      <c r="S915" s="157"/>
      <c r="T915" s="157"/>
      <c r="U915" s="238"/>
      <c r="V915" s="239"/>
      <c r="W915" s="239"/>
      <c r="X915" s="239"/>
      <c r="Y915" s="239"/>
      <c r="Z915" s="157"/>
      <c r="AA915" s="157"/>
      <c r="AB915" s="157"/>
      <c r="AC915" s="157"/>
      <c r="AD915" s="157"/>
      <c r="AE915" s="157"/>
      <c r="AF915" s="157"/>
      <c r="AG915" s="157"/>
      <c r="AH915" s="157"/>
      <c r="AI915" s="157"/>
      <c r="AJ915" s="238"/>
      <c r="AK915" s="239"/>
      <c r="AL915" s="239"/>
      <c r="AM915" s="239"/>
      <c r="AN915" s="239"/>
      <c r="AO915" s="157"/>
      <c r="AP915" s="157"/>
      <c r="AQ915" s="157"/>
      <c r="AR915" s="157"/>
      <c r="AS915" s="157"/>
      <c r="AT915" s="157"/>
      <c r="AU915" s="157"/>
      <c r="AV915" s="157"/>
      <c r="AW915" s="157"/>
      <c r="AX915" s="157"/>
      <c r="AY915" s="238"/>
      <c r="AZ915" s="239"/>
      <c r="BA915" s="239"/>
      <c r="BB915" s="239"/>
      <c r="BC915" s="239"/>
      <c r="BD915" s="157"/>
      <c r="BE915" s="157"/>
      <c r="BF915" s="157"/>
      <c r="BG915" s="157"/>
      <c r="BH915" s="157"/>
      <c r="BI915" s="157"/>
      <c r="BJ915" s="157"/>
    </row>
    <row r="916">
      <c r="A916" s="157"/>
      <c r="B916" s="157"/>
      <c r="C916" s="157"/>
      <c r="D916" s="157"/>
      <c r="E916" s="157"/>
      <c r="F916" s="238"/>
      <c r="G916" s="239"/>
      <c r="H916" s="239"/>
      <c r="I916" s="239"/>
      <c r="J916" s="239"/>
      <c r="K916" s="132"/>
      <c r="L916" s="131"/>
      <c r="M916" s="157"/>
      <c r="N916" s="157"/>
      <c r="O916" s="157"/>
      <c r="P916" s="157"/>
      <c r="Q916" s="157"/>
      <c r="R916" s="157"/>
      <c r="S916" s="157"/>
      <c r="T916" s="157"/>
      <c r="U916" s="238"/>
      <c r="V916" s="239"/>
      <c r="W916" s="239"/>
      <c r="X916" s="239"/>
      <c r="Y916" s="239"/>
      <c r="Z916" s="157"/>
      <c r="AA916" s="157"/>
      <c r="AB916" s="157"/>
      <c r="AC916" s="157"/>
      <c r="AD916" s="157"/>
      <c r="AE916" s="157"/>
      <c r="AF916" s="157"/>
      <c r="AG916" s="157"/>
      <c r="AH916" s="157"/>
      <c r="AI916" s="157"/>
      <c r="AJ916" s="238"/>
      <c r="AK916" s="239"/>
      <c r="AL916" s="239"/>
      <c r="AM916" s="239"/>
      <c r="AN916" s="239"/>
      <c r="AO916" s="157"/>
      <c r="AP916" s="157"/>
      <c r="AQ916" s="157"/>
      <c r="AR916" s="157"/>
      <c r="AS916" s="157"/>
      <c r="AT916" s="157"/>
      <c r="AU916" s="157"/>
      <c r="AV916" s="157"/>
      <c r="AW916" s="157"/>
      <c r="AX916" s="157"/>
      <c r="AY916" s="238"/>
      <c r="AZ916" s="239"/>
      <c r="BA916" s="239"/>
      <c r="BB916" s="239"/>
      <c r="BC916" s="239"/>
      <c r="BD916" s="157"/>
      <c r="BE916" s="157"/>
      <c r="BF916" s="157"/>
      <c r="BG916" s="157"/>
      <c r="BH916" s="157"/>
      <c r="BI916" s="157"/>
      <c r="BJ916" s="157"/>
    </row>
    <row r="917">
      <c r="A917" s="157"/>
      <c r="B917" s="157"/>
      <c r="C917" s="157"/>
      <c r="D917" s="157"/>
      <c r="E917" s="157"/>
      <c r="F917" s="238"/>
      <c r="G917" s="239"/>
      <c r="H917" s="239"/>
      <c r="I917" s="239"/>
      <c r="J917" s="239"/>
      <c r="K917" s="132"/>
      <c r="L917" s="131"/>
      <c r="M917" s="157"/>
      <c r="N917" s="157"/>
      <c r="O917" s="157"/>
      <c r="P917" s="157"/>
      <c r="Q917" s="157"/>
      <c r="R917" s="157"/>
      <c r="S917" s="157"/>
      <c r="T917" s="157"/>
      <c r="U917" s="238"/>
      <c r="V917" s="239"/>
      <c r="W917" s="239"/>
      <c r="X917" s="239"/>
      <c r="Y917" s="239"/>
      <c r="Z917" s="157"/>
      <c r="AA917" s="157"/>
      <c r="AB917" s="157"/>
      <c r="AC917" s="157"/>
      <c r="AD917" s="157"/>
      <c r="AE917" s="157"/>
      <c r="AF917" s="157"/>
      <c r="AG917" s="157"/>
      <c r="AH917" s="157"/>
      <c r="AI917" s="157"/>
      <c r="AJ917" s="238"/>
      <c r="AK917" s="239"/>
      <c r="AL917" s="239"/>
      <c r="AM917" s="239"/>
      <c r="AN917" s="239"/>
      <c r="AO917" s="157"/>
      <c r="AP917" s="157"/>
      <c r="AQ917" s="157"/>
      <c r="AR917" s="157"/>
      <c r="AS917" s="157"/>
      <c r="AT917" s="157"/>
      <c r="AU917" s="157"/>
      <c r="AV917" s="157"/>
      <c r="AW917" s="157"/>
      <c r="AX917" s="157"/>
      <c r="AY917" s="238"/>
      <c r="AZ917" s="239"/>
      <c r="BA917" s="239"/>
      <c r="BB917" s="239"/>
      <c r="BC917" s="239"/>
      <c r="BD917" s="157"/>
      <c r="BE917" s="157"/>
      <c r="BF917" s="157"/>
      <c r="BG917" s="157"/>
      <c r="BH917" s="157"/>
      <c r="BI917" s="157"/>
      <c r="BJ917" s="157"/>
    </row>
    <row r="918">
      <c r="A918" s="157"/>
      <c r="B918" s="157"/>
      <c r="C918" s="157"/>
      <c r="D918" s="157"/>
      <c r="E918" s="157"/>
      <c r="F918" s="238"/>
      <c r="G918" s="239"/>
      <c r="H918" s="239"/>
      <c r="I918" s="239"/>
      <c r="J918" s="239"/>
      <c r="K918" s="132"/>
      <c r="L918" s="131"/>
      <c r="M918" s="157"/>
      <c r="N918" s="157"/>
      <c r="O918" s="157"/>
      <c r="P918" s="157"/>
      <c r="Q918" s="157"/>
      <c r="R918" s="157"/>
      <c r="S918" s="157"/>
      <c r="T918" s="157"/>
      <c r="U918" s="238"/>
      <c r="V918" s="239"/>
      <c r="W918" s="239"/>
      <c r="X918" s="239"/>
      <c r="Y918" s="239"/>
      <c r="Z918" s="157"/>
      <c r="AA918" s="157"/>
      <c r="AB918" s="157"/>
      <c r="AC918" s="157"/>
      <c r="AD918" s="157"/>
      <c r="AE918" s="157"/>
      <c r="AF918" s="157"/>
      <c r="AG918" s="157"/>
      <c r="AH918" s="157"/>
      <c r="AI918" s="157"/>
      <c r="AJ918" s="238"/>
      <c r="AK918" s="239"/>
      <c r="AL918" s="239"/>
      <c r="AM918" s="239"/>
      <c r="AN918" s="239"/>
      <c r="AO918" s="157"/>
      <c r="AP918" s="157"/>
      <c r="AQ918" s="157"/>
      <c r="AR918" s="157"/>
      <c r="AS918" s="157"/>
      <c r="AT918" s="157"/>
      <c r="AU918" s="157"/>
      <c r="AV918" s="157"/>
      <c r="AW918" s="157"/>
      <c r="AX918" s="157"/>
      <c r="AY918" s="238"/>
      <c r="AZ918" s="239"/>
      <c r="BA918" s="239"/>
      <c r="BB918" s="239"/>
      <c r="BC918" s="239"/>
      <c r="BD918" s="157"/>
      <c r="BE918" s="157"/>
      <c r="BF918" s="157"/>
      <c r="BG918" s="157"/>
      <c r="BH918" s="157"/>
      <c r="BI918" s="157"/>
      <c r="BJ918" s="157"/>
    </row>
    <row r="919">
      <c r="A919" s="157"/>
      <c r="B919" s="157"/>
      <c r="C919" s="157"/>
      <c r="D919" s="157"/>
      <c r="E919" s="157"/>
      <c r="F919" s="238"/>
      <c r="G919" s="239"/>
      <c r="H919" s="239"/>
      <c r="I919" s="239"/>
      <c r="J919" s="239"/>
      <c r="K919" s="132"/>
      <c r="L919" s="131"/>
      <c r="M919" s="157"/>
      <c r="N919" s="157"/>
      <c r="O919" s="157"/>
      <c r="P919" s="157"/>
      <c r="Q919" s="157"/>
      <c r="R919" s="157"/>
      <c r="S919" s="157"/>
      <c r="T919" s="157"/>
      <c r="U919" s="238"/>
      <c r="V919" s="239"/>
      <c r="W919" s="239"/>
      <c r="X919" s="239"/>
      <c r="Y919" s="239"/>
      <c r="Z919" s="157"/>
      <c r="AA919" s="157"/>
      <c r="AB919" s="157"/>
      <c r="AC919" s="157"/>
      <c r="AD919" s="157"/>
      <c r="AE919" s="157"/>
      <c r="AF919" s="157"/>
      <c r="AG919" s="157"/>
      <c r="AH919" s="157"/>
      <c r="AI919" s="157"/>
      <c r="AJ919" s="238"/>
      <c r="AK919" s="239"/>
      <c r="AL919" s="239"/>
      <c r="AM919" s="239"/>
      <c r="AN919" s="239"/>
      <c r="AO919" s="157"/>
      <c r="AP919" s="157"/>
      <c r="AQ919" s="157"/>
      <c r="AR919" s="157"/>
      <c r="AS919" s="157"/>
      <c r="AT919" s="157"/>
      <c r="AU919" s="157"/>
      <c r="AV919" s="157"/>
      <c r="AW919" s="157"/>
      <c r="AX919" s="157"/>
      <c r="AY919" s="238"/>
      <c r="AZ919" s="239"/>
      <c r="BA919" s="239"/>
      <c r="BB919" s="239"/>
      <c r="BC919" s="239"/>
      <c r="BD919" s="157"/>
      <c r="BE919" s="157"/>
      <c r="BF919" s="157"/>
      <c r="BG919" s="157"/>
      <c r="BH919" s="157"/>
      <c r="BI919" s="157"/>
      <c r="BJ919" s="157"/>
    </row>
    <row r="920">
      <c r="A920" s="157"/>
      <c r="B920" s="157"/>
      <c r="C920" s="157"/>
      <c r="D920" s="157"/>
      <c r="E920" s="157"/>
      <c r="F920" s="238"/>
      <c r="G920" s="239"/>
      <c r="H920" s="239"/>
      <c r="I920" s="239"/>
      <c r="J920" s="239"/>
      <c r="K920" s="132"/>
      <c r="L920" s="131"/>
      <c r="M920" s="157"/>
      <c r="N920" s="157"/>
      <c r="O920" s="157"/>
      <c r="P920" s="157"/>
      <c r="Q920" s="157"/>
      <c r="R920" s="157"/>
      <c r="S920" s="157"/>
      <c r="T920" s="157"/>
      <c r="U920" s="238"/>
      <c r="V920" s="239"/>
      <c r="W920" s="239"/>
      <c r="X920" s="239"/>
      <c r="Y920" s="239"/>
      <c r="Z920" s="157"/>
      <c r="AA920" s="157"/>
      <c r="AB920" s="157"/>
      <c r="AC920" s="157"/>
      <c r="AD920" s="157"/>
      <c r="AE920" s="157"/>
      <c r="AF920" s="157"/>
      <c r="AG920" s="157"/>
      <c r="AH920" s="157"/>
      <c r="AI920" s="157"/>
      <c r="AJ920" s="238"/>
      <c r="AK920" s="239"/>
      <c r="AL920" s="239"/>
      <c r="AM920" s="239"/>
      <c r="AN920" s="239"/>
      <c r="AO920" s="157"/>
      <c r="AP920" s="157"/>
      <c r="AQ920" s="157"/>
      <c r="AR920" s="157"/>
      <c r="AS920" s="157"/>
      <c r="AT920" s="157"/>
      <c r="AU920" s="157"/>
      <c r="AV920" s="157"/>
      <c r="AW920" s="157"/>
      <c r="AX920" s="157"/>
      <c r="AY920" s="238"/>
      <c r="AZ920" s="239"/>
      <c r="BA920" s="239"/>
      <c r="BB920" s="239"/>
      <c r="BC920" s="239"/>
      <c r="BD920" s="157"/>
      <c r="BE920" s="157"/>
      <c r="BF920" s="157"/>
      <c r="BG920" s="157"/>
      <c r="BH920" s="157"/>
      <c r="BI920" s="157"/>
      <c r="BJ920" s="157"/>
    </row>
    <row r="921">
      <c r="A921" s="157"/>
      <c r="B921" s="157"/>
      <c r="C921" s="157"/>
      <c r="D921" s="157"/>
      <c r="E921" s="157"/>
      <c r="F921" s="238"/>
      <c r="G921" s="239"/>
      <c r="H921" s="239"/>
      <c r="I921" s="239"/>
      <c r="J921" s="239"/>
      <c r="K921" s="132"/>
      <c r="L921" s="131"/>
      <c r="M921" s="157"/>
      <c r="N921" s="157"/>
      <c r="O921" s="157"/>
      <c r="P921" s="157"/>
      <c r="Q921" s="157"/>
      <c r="R921" s="157"/>
      <c r="S921" s="157"/>
      <c r="T921" s="157"/>
      <c r="U921" s="238"/>
      <c r="V921" s="239"/>
      <c r="W921" s="239"/>
      <c r="X921" s="239"/>
      <c r="Y921" s="239"/>
      <c r="Z921" s="157"/>
      <c r="AA921" s="157"/>
      <c r="AB921" s="157"/>
      <c r="AC921" s="157"/>
      <c r="AD921" s="157"/>
      <c r="AE921" s="157"/>
      <c r="AF921" s="157"/>
      <c r="AG921" s="157"/>
      <c r="AH921" s="157"/>
      <c r="AI921" s="157"/>
      <c r="AJ921" s="238"/>
      <c r="AK921" s="239"/>
      <c r="AL921" s="239"/>
      <c r="AM921" s="239"/>
      <c r="AN921" s="239"/>
      <c r="AO921" s="157"/>
      <c r="AP921" s="157"/>
      <c r="AQ921" s="157"/>
      <c r="AR921" s="157"/>
      <c r="AS921" s="157"/>
      <c r="AT921" s="157"/>
      <c r="AU921" s="157"/>
      <c r="AV921" s="157"/>
      <c r="AW921" s="157"/>
      <c r="AX921" s="157"/>
      <c r="AY921" s="238"/>
      <c r="AZ921" s="239"/>
      <c r="BA921" s="239"/>
      <c r="BB921" s="239"/>
      <c r="BC921" s="239"/>
      <c r="BD921" s="157"/>
      <c r="BE921" s="157"/>
      <c r="BF921" s="157"/>
      <c r="BG921" s="157"/>
      <c r="BH921" s="157"/>
      <c r="BI921" s="157"/>
      <c r="BJ921" s="157"/>
    </row>
    <row r="922">
      <c r="A922" s="157"/>
      <c r="B922" s="157"/>
      <c r="C922" s="157"/>
      <c r="D922" s="157"/>
      <c r="E922" s="157"/>
      <c r="F922" s="238"/>
      <c r="G922" s="239"/>
      <c r="H922" s="239"/>
      <c r="I922" s="239"/>
      <c r="J922" s="239"/>
      <c r="K922" s="132"/>
      <c r="L922" s="131"/>
      <c r="M922" s="157"/>
      <c r="N922" s="157"/>
      <c r="O922" s="157"/>
      <c r="P922" s="157"/>
      <c r="Q922" s="157"/>
      <c r="R922" s="157"/>
      <c r="S922" s="157"/>
      <c r="T922" s="157"/>
      <c r="U922" s="238"/>
      <c r="V922" s="239"/>
      <c r="W922" s="239"/>
      <c r="X922" s="239"/>
      <c r="Y922" s="239"/>
      <c r="Z922" s="157"/>
      <c r="AA922" s="157"/>
      <c r="AB922" s="157"/>
      <c r="AC922" s="157"/>
      <c r="AD922" s="157"/>
      <c r="AE922" s="157"/>
      <c r="AF922" s="157"/>
      <c r="AG922" s="157"/>
      <c r="AH922" s="157"/>
      <c r="AI922" s="157"/>
      <c r="AJ922" s="238"/>
      <c r="AK922" s="239"/>
      <c r="AL922" s="239"/>
      <c r="AM922" s="239"/>
      <c r="AN922" s="239"/>
      <c r="AO922" s="157"/>
      <c r="AP922" s="157"/>
      <c r="AQ922" s="157"/>
      <c r="AR922" s="157"/>
      <c r="AS922" s="157"/>
      <c r="AT922" s="157"/>
      <c r="AU922" s="157"/>
      <c r="AV922" s="157"/>
      <c r="AW922" s="157"/>
      <c r="AX922" s="157"/>
      <c r="AY922" s="238"/>
      <c r="AZ922" s="239"/>
      <c r="BA922" s="239"/>
      <c r="BB922" s="239"/>
      <c r="BC922" s="239"/>
      <c r="BD922" s="157"/>
      <c r="BE922" s="157"/>
      <c r="BF922" s="157"/>
      <c r="BG922" s="157"/>
      <c r="BH922" s="157"/>
      <c r="BI922" s="157"/>
      <c r="BJ922" s="157"/>
    </row>
    <row r="923">
      <c r="A923" s="157"/>
      <c r="B923" s="157"/>
      <c r="C923" s="157"/>
      <c r="D923" s="157"/>
      <c r="E923" s="157"/>
      <c r="F923" s="238"/>
      <c r="G923" s="239"/>
      <c r="H923" s="239"/>
      <c r="I923" s="239"/>
      <c r="J923" s="239"/>
      <c r="K923" s="132"/>
      <c r="L923" s="131"/>
      <c r="M923" s="157"/>
      <c r="N923" s="157"/>
      <c r="O923" s="157"/>
      <c r="P923" s="157"/>
      <c r="Q923" s="157"/>
      <c r="R923" s="157"/>
      <c r="S923" s="157"/>
      <c r="T923" s="157"/>
      <c r="U923" s="238"/>
      <c r="V923" s="239"/>
      <c r="W923" s="239"/>
      <c r="X923" s="239"/>
      <c r="Y923" s="239"/>
      <c r="Z923" s="157"/>
      <c r="AA923" s="157"/>
      <c r="AB923" s="157"/>
      <c r="AC923" s="157"/>
      <c r="AD923" s="157"/>
      <c r="AE923" s="157"/>
      <c r="AF923" s="157"/>
      <c r="AG923" s="157"/>
      <c r="AH923" s="157"/>
      <c r="AI923" s="157"/>
      <c r="AJ923" s="238"/>
      <c r="AK923" s="239"/>
      <c r="AL923" s="239"/>
      <c r="AM923" s="239"/>
      <c r="AN923" s="239"/>
      <c r="AO923" s="157"/>
      <c r="AP923" s="157"/>
      <c r="AQ923" s="157"/>
      <c r="AR923" s="157"/>
      <c r="AS923" s="157"/>
      <c r="AT923" s="157"/>
      <c r="AU923" s="157"/>
      <c r="AV923" s="157"/>
      <c r="AW923" s="157"/>
      <c r="AX923" s="157"/>
      <c r="AY923" s="238"/>
      <c r="AZ923" s="239"/>
      <c r="BA923" s="239"/>
      <c r="BB923" s="239"/>
      <c r="BC923" s="239"/>
      <c r="BD923" s="157"/>
      <c r="BE923" s="157"/>
      <c r="BF923" s="157"/>
      <c r="BG923" s="157"/>
      <c r="BH923" s="157"/>
      <c r="BI923" s="157"/>
      <c r="BJ923" s="157"/>
    </row>
    <row r="924">
      <c r="A924" s="157"/>
      <c r="B924" s="157"/>
      <c r="C924" s="157"/>
      <c r="D924" s="157"/>
      <c r="E924" s="157"/>
      <c r="F924" s="238"/>
      <c r="G924" s="239"/>
      <c r="H924" s="239"/>
      <c r="I924" s="239"/>
      <c r="J924" s="239"/>
      <c r="K924" s="132"/>
      <c r="L924" s="131"/>
      <c r="M924" s="157"/>
      <c r="N924" s="157"/>
      <c r="O924" s="157"/>
      <c r="P924" s="157"/>
      <c r="Q924" s="157"/>
      <c r="R924" s="157"/>
      <c r="S924" s="157"/>
      <c r="T924" s="157"/>
      <c r="U924" s="238"/>
      <c r="V924" s="239"/>
      <c r="W924" s="239"/>
      <c r="X924" s="239"/>
      <c r="Y924" s="239"/>
      <c r="Z924" s="157"/>
      <c r="AA924" s="157"/>
      <c r="AB924" s="157"/>
      <c r="AC924" s="157"/>
      <c r="AD924" s="157"/>
      <c r="AE924" s="157"/>
      <c r="AF924" s="157"/>
      <c r="AG924" s="157"/>
      <c r="AH924" s="157"/>
      <c r="AI924" s="157"/>
      <c r="AJ924" s="238"/>
      <c r="AK924" s="239"/>
      <c r="AL924" s="239"/>
      <c r="AM924" s="239"/>
      <c r="AN924" s="239"/>
      <c r="AO924" s="157"/>
      <c r="AP924" s="157"/>
      <c r="AQ924" s="157"/>
      <c r="AR924" s="157"/>
      <c r="AS924" s="157"/>
      <c r="AT924" s="157"/>
      <c r="AU924" s="157"/>
      <c r="AV924" s="157"/>
      <c r="AW924" s="157"/>
      <c r="AX924" s="157"/>
      <c r="AY924" s="238"/>
      <c r="AZ924" s="239"/>
      <c r="BA924" s="239"/>
      <c r="BB924" s="239"/>
      <c r="BC924" s="239"/>
      <c r="BD924" s="157"/>
      <c r="BE924" s="157"/>
      <c r="BF924" s="157"/>
      <c r="BG924" s="157"/>
      <c r="BH924" s="157"/>
      <c r="BI924" s="157"/>
      <c r="BJ924" s="157"/>
    </row>
    <row r="925">
      <c r="A925" s="157"/>
      <c r="B925" s="157"/>
      <c r="C925" s="157"/>
      <c r="D925" s="157"/>
      <c r="E925" s="157"/>
      <c r="F925" s="238"/>
      <c r="G925" s="239"/>
      <c r="H925" s="239"/>
      <c r="I925" s="239"/>
      <c r="J925" s="239"/>
      <c r="K925" s="132"/>
      <c r="L925" s="131"/>
      <c r="M925" s="157"/>
      <c r="N925" s="157"/>
      <c r="O925" s="157"/>
      <c r="P925" s="157"/>
      <c r="Q925" s="157"/>
      <c r="R925" s="157"/>
      <c r="S925" s="157"/>
      <c r="T925" s="157"/>
      <c r="U925" s="238"/>
      <c r="V925" s="239"/>
      <c r="W925" s="239"/>
      <c r="X925" s="239"/>
      <c r="Y925" s="239"/>
      <c r="Z925" s="157"/>
      <c r="AA925" s="157"/>
      <c r="AB925" s="157"/>
      <c r="AC925" s="157"/>
      <c r="AD925" s="157"/>
      <c r="AE925" s="157"/>
      <c r="AF925" s="157"/>
      <c r="AG925" s="157"/>
      <c r="AH925" s="157"/>
      <c r="AI925" s="157"/>
      <c r="AJ925" s="238"/>
      <c r="AK925" s="239"/>
      <c r="AL925" s="239"/>
      <c r="AM925" s="239"/>
      <c r="AN925" s="239"/>
      <c r="AO925" s="157"/>
      <c r="AP925" s="157"/>
      <c r="AQ925" s="157"/>
      <c r="AR925" s="157"/>
      <c r="AS925" s="157"/>
      <c r="AT925" s="157"/>
      <c r="AU925" s="157"/>
      <c r="AV925" s="157"/>
      <c r="AW925" s="157"/>
      <c r="AX925" s="157"/>
      <c r="AY925" s="238"/>
      <c r="AZ925" s="239"/>
      <c r="BA925" s="239"/>
      <c r="BB925" s="239"/>
      <c r="BC925" s="239"/>
      <c r="BD925" s="157"/>
      <c r="BE925" s="157"/>
      <c r="BF925" s="157"/>
      <c r="BG925" s="157"/>
      <c r="BH925" s="157"/>
      <c r="BI925" s="157"/>
      <c r="BJ925" s="157"/>
    </row>
    <row r="926">
      <c r="A926" s="157"/>
      <c r="B926" s="157"/>
      <c r="C926" s="157"/>
      <c r="D926" s="157"/>
      <c r="E926" s="157"/>
      <c r="F926" s="238"/>
      <c r="G926" s="239"/>
      <c r="H926" s="239"/>
      <c r="I926" s="239"/>
      <c r="J926" s="239"/>
      <c r="K926" s="132"/>
      <c r="L926" s="131"/>
      <c r="M926" s="157"/>
      <c r="N926" s="157"/>
      <c r="O926" s="157"/>
      <c r="P926" s="157"/>
      <c r="Q926" s="157"/>
      <c r="R926" s="157"/>
      <c r="S926" s="157"/>
      <c r="T926" s="157"/>
      <c r="U926" s="238"/>
      <c r="V926" s="239"/>
      <c r="W926" s="239"/>
      <c r="X926" s="239"/>
      <c r="Y926" s="239"/>
      <c r="Z926" s="157"/>
      <c r="AA926" s="157"/>
      <c r="AB926" s="157"/>
      <c r="AC926" s="157"/>
      <c r="AD926" s="157"/>
      <c r="AE926" s="157"/>
      <c r="AF926" s="157"/>
      <c r="AG926" s="157"/>
      <c r="AH926" s="157"/>
      <c r="AI926" s="157"/>
      <c r="AJ926" s="238"/>
      <c r="AK926" s="239"/>
      <c r="AL926" s="239"/>
      <c r="AM926" s="239"/>
      <c r="AN926" s="239"/>
      <c r="AO926" s="157"/>
      <c r="AP926" s="157"/>
      <c r="AQ926" s="157"/>
      <c r="AR926" s="157"/>
      <c r="AS926" s="157"/>
      <c r="AT926" s="157"/>
      <c r="AU926" s="157"/>
      <c r="AV926" s="157"/>
      <c r="AW926" s="157"/>
      <c r="AX926" s="157"/>
      <c r="AY926" s="238"/>
      <c r="AZ926" s="239"/>
      <c r="BA926" s="239"/>
      <c r="BB926" s="239"/>
      <c r="BC926" s="239"/>
      <c r="BD926" s="157"/>
      <c r="BE926" s="157"/>
      <c r="BF926" s="157"/>
      <c r="BG926" s="157"/>
      <c r="BH926" s="157"/>
      <c r="BI926" s="157"/>
      <c r="BJ926" s="157"/>
    </row>
    <row r="927">
      <c r="A927" s="157"/>
      <c r="B927" s="157"/>
      <c r="C927" s="157"/>
      <c r="D927" s="157"/>
      <c r="E927" s="157"/>
      <c r="F927" s="238"/>
      <c r="G927" s="239"/>
      <c r="H927" s="239"/>
      <c r="I927" s="239"/>
      <c r="J927" s="239"/>
      <c r="K927" s="132"/>
      <c r="L927" s="131"/>
      <c r="M927" s="157"/>
      <c r="N927" s="157"/>
      <c r="O927" s="157"/>
      <c r="P927" s="157"/>
      <c r="Q927" s="157"/>
      <c r="R927" s="157"/>
      <c r="S927" s="157"/>
      <c r="T927" s="157"/>
      <c r="U927" s="238"/>
      <c r="V927" s="239"/>
      <c r="W927" s="239"/>
      <c r="X927" s="239"/>
      <c r="Y927" s="239"/>
      <c r="Z927" s="157"/>
      <c r="AA927" s="157"/>
      <c r="AB927" s="157"/>
      <c r="AC927" s="157"/>
      <c r="AD927" s="157"/>
      <c r="AE927" s="157"/>
      <c r="AF927" s="157"/>
      <c r="AG927" s="157"/>
      <c r="AH927" s="157"/>
      <c r="AI927" s="157"/>
      <c r="AJ927" s="238"/>
      <c r="AK927" s="239"/>
      <c r="AL927" s="239"/>
      <c r="AM927" s="239"/>
      <c r="AN927" s="239"/>
      <c r="AO927" s="157"/>
      <c r="AP927" s="157"/>
      <c r="AQ927" s="157"/>
      <c r="AR927" s="157"/>
      <c r="AS927" s="157"/>
      <c r="AT927" s="157"/>
      <c r="AU927" s="157"/>
      <c r="AV927" s="157"/>
      <c r="AW927" s="157"/>
      <c r="AX927" s="157"/>
      <c r="AY927" s="238"/>
      <c r="AZ927" s="239"/>
      <c r="BA927" s="239"/>
      <c r="BB927" s="239"/>
      <c r="BC927" s="239"/>
      <c r="BD927" s="157"/>
      <c r="BE927" s="157"/>
      <c r="BF927" s="157"/>
      <c r="BG927" s="157"/>
      <c r="BH927" s="157"/>
      <c r="BI927" s="157"/>
      <c r="BJ927" s="157"/>
    </row>
    <row r="928">
      <c r="A928" s="157"/>
      <c r="B928" s="157"/>
      <c r="C928" s="157"/>
      <c r="D928" s="157"/>
      <c r="E928" s="157"/>
      <c r="F928" s="238"/>
      <c r="G928" s="239"/>
      <c r="H928" s="239"/>
      <c r="I928" s="239"/>
      <c r="J928" s="239"/>
      <c r="K928" s="132"/>
      <c r="L928" s="131"/>
      <c r="M928" s="157"/>
      <c r="N928" s="157"/>
      <c r="O928" s="157"/>
      <c r="P928" s="157"/>
      <c r="Q928" s="157"/>
      <c r="R928" s="157"/>
      <c r="S928" s="157"/>
      <c r="T928" s="157"/>
      <c r="U928" s="238"/>
      <c r="V928" s="239"/>
      <c r="W928" s="239"/>
      <c r="X928" s="239"/>
      <c r="Y928" s="239"/>
      <c r="Z928" s="157"/>
      <c r="AA928" s="157"/>
      <c r="AB928" s="157"/>
      <c r="AC928" s="157"/>
      <c r="AD928" s="157"/>
      <c r="AE928" s="157"/>
      <c r="AF928" s="157"/>
      <c r="AG928" s="157"/>
      <c r="AH928" s="157"/>
      <c r="AI928" s="157"/>
      <c r="AJ928" s="238"/>
      <c r="AK928" s="239"/>
      <c r="AL928" s="239"/>
      <c r="AM928" s="239"/>
      <c r="AN928" s="239"/>
      <c r="AO928" s="157"/>
      <c r="AP928" s="157"/>
      <c r="AQ928" s="157"/>
      <c r="AR928" s="157"/>
      <c r="AS928" s="157"/>
      <c r="AT928" s="157"/>
      <c r="AU928" s="157"/>
      <c r="AV928" s="157"/>
      <c r="AW928" s="157"/>
      <c r="AX928" s="157"/>
      <c r="AY928" s="238"/>
      <c r="AZ928" s="239"/>
      <c r="BA928" s="239"/>
      <c r="BB928" s="239"/>
      <c r="BC928" s="239"/>
      <c r="BD928" s="157"/>
      <c r="BE928" s="157"/>
      <c r="BF928" s="157"/>
      <c r="BG928" s="157"/>
      <c r="BH928" s="157"/>
      <c r="BI928" s="157"/>
      <c r="BJ928" s="157"/>
    </row>
    <row r="929">
      <c r="A929" s="157"/>
      <c r="B929" s="157"/>
      <c r="C929" s="157"/>
      <c r="D929" s="157"/>
      <c r="E929" s="157"/>
      <c r="F929" s="238"/>
      <c r="G929" s="239"/>
      <c r="H929" s="239"/>
      <c r="I929" s="239"/>
      <c r="J929" s="239"/>
      <c r="K929" s="132"/>
      <c r="L929" s="131"/>
      <c r="M929" s="157"/>
      <c r="N929" s="157"/>
      <c r="O929" s="157"/>
      <c r="P929" s="157"/>
      <c r="Q929" s="157"/>
      <c r="R929" s="157"/>
      <c r="S929" s="157"/>
      <c r="T929" s="157"/>
      <c r="U929" s="238"/>
      <c r="V929" s="239"/>
      <c r="W929" s="239"/>
      <c r="X929" s="239"/>
      <c r="Y929" s="239"/>
      <c r="Z929" s="157"/>
      <c r="AA929" s="157"/>
      <c r="AB929" s="157"/>
      <c r="AC929" s="157"/>
      <c r="AD929" s="157"/>
      <c r="AE929" s="157"/>
      <c r="AF929" s="157"/>
      <c r="AG929" s="157"/>
      <c r="AH929" s="157"/>
      <c r="AI929" s="157"/>
      <c r="AJ929" s="238"/>
      <c r="AK929" s="239"/>
      <c r="AL929" s="239"/>
      <c r="AM929" s="239"/>
      <c r="AN929" s="239"/>
      <c r="AO929" s="157"/>
      <c r="AP929" s="157"/>
      <c r="AQ929" s="157"/>
      <c r="AR929" s="157"/>
      <c r="AS929" s="157"/>
      <c r="AT929" s="157"/>
      <c r="AU929" s="157"/>
      <c r="AV929" s="157"/>
      <c r="AW929" s="157"/>
      <c r="AX929" s="157"/>
      <c r="AY929" s="238"/>
      <c r="AZ929" s="239"/>
      <c r="BA929" s="239"/>
      <c r="BB929" s="239"/>
      <c r="BC929" s="239"/>
      <c r="BD929" s="157"/>
      <c r="BE929" s="157"/>
      <c r="BF929" s="157"/>
      <c r="BG929" s="157"/>
      <c r="BH929" s="157"/>
      <c r="BI929" s="157"/>
      <c r="BJ929" s="157"/>
    </row>
    <row r="930">
      <c r="A930" s="157"/>
      <c r="B930" s="157"/>
      <c r="C930" s="157"/>
      <c r="D930" s="157"/>
      <c r="E930" s="157"/>
      <c r="F930" s="238"/>
      <c r="G930" s="239"/>
      <c r="H930" s="239"/>
      <c r="I930" s="239"/>
      <c r="J930" s="239"/>
      <c r="K930" s="132"/>
      <c r="L930" s="131"/>
      <c r="M930" s="157"/>
      <c r="N930" s="157"/>
      <c r="O930" s="157"/>
      <c r="P930" s="157"/>
      <c r="Q930" s="157"/>
      <c r="R930" s="157"/>
      <c r="S930" s="157"/>
      <c r="T930" s="157"/>
      <c r="U930" s="238"/>
      <c r="V930" s="239"/>
      <c r="W930" s="239"/>
      <c r="X930" s="239"/>
      <c r="Y930" s="239"/>
      <c r="Z930" s="157"/>
      <c r="AA930" s="157"/>
      <c r="AB930" s="157"/>
      <c r="AC930" s="157"/>
      <c r="AD930" s="157"/>
      <c r="AE930" s="157"/>
      <c r="AF930" s="157"/>
      <c r="AG930" s="157"/>
      <c r="AH930" s="157"/>
      <c r="AI930" s="157"/>
      <c r="AJ930" s="238"/>
      <c r="AK930" s="239"/>
      <c r="AL930" s="239"/>
      <c r="AM930" s="239"/>
      <c r="AN930" s="239"/>
      <c r="AO930" s="157"/>
      <c r="AP930" s="157"/>
      <c r="AQ930" s="157"/>
      <c r="AR930" s="157"/>
      <c r="AS930" s="157"/>
      <c r="AT930" s="157"/>
      <c r="AU930" s="157"/>
      <c r="AV930" s="157"/>
      <c r="AW930" s="157"/>
      <c r="AX930" s="157"/>
      <c r="AY930" s="238"/>
      <c r="AZ930" s="239"/>
      <c r="BA930" s="239"/>
      <c r="BB930" s="239"/>
      <c r="BC930" s="239"/>
      <c r="BD930" s="157"/>
      <c r="BE930" s="157"/>
      <c r="BF930" s="157"/>
      <c r="BG930" s="157"/>
      <c r="BH930" s="157"/>
      <c r="BI930" s="157"/>
      <c r="BJ930" s="157"/>
    </row>
    <row r="931">
      <c r="A931" s="157"/>
      <c r="B931" s="157"/>
      <c r="C931" s="157"/>
      <c r="D931" s="157"/>
      <c r="E931" s="157"/>
      <c r="F931" s="238"/>
      <c r="G931" s="239"/>
      <c r="H931" s="239"/>
      <c r="I931" s="239"/>
      <c r="J931" s="239"/>
      <c r="K931" s="132"/>
      <c r="L931" s="131"/>
      <c r="M931" s="157"/>
      <c r="N931" s="157"/>
      <c r="O931" s="157"/>
      <c r="P931" s="157"/>
      <c r="Q931" s="157"/>
      <c r="R931" s="157"/>
      <c r="S931" s="157"/>
      <c r="T931" s="157"/>
      <c r="U931" s="238"/>
      <c r="V931" s="239"/>
      <c r="W931" s="239"/>
      <c r="X931" s="239"/>
      <c r="Y931" s="239"/>
      <c r="Z931" s="157"/>
      <c r="AA931" s="157"/>
      <c r="AB931" s="157"/>
      <c r="AC931" s="157"/>
      <c r="AD931" s="157"/>
      <c r="AE931" s="157"/>
      <c r="AF931" s="157"/>
      <c r="AG931" s="157"/>
      <c r="AH931" s="157"/>
      <c r="AI931" s="157"/>
      <c r="AJ931" s="238"/>
      <c r="AK931" s="239"/>
      <c r="AL931" s="239"/>
      <c r="AM931" s="239"/>
      <c r="AN931" s="239"/>
      <c r="AO931" s="157"/>
      <c r="AP931" s="157"/>
      <c r="AQ931" s="157"/>
      <c r="AR931" s="157"/>
      <c r="AS931" s="157"/>
      <c r="AT931" s="157"/>
      <c r="AU931" s="157"/>
      <c r="AV931" s="157"/>
      <c r="AW931" s="157"/>
      <c r="AX931" s="157"/>
      <c r="AY931" s="238"/>
      <c r="AZ931" s="239"/>
      <c r="BA931" s="239"/>
      <c r="BB931" s="239"/>
      <c r="BC931" s="239"/>
      <c r="BD931" s="157"/>
      <c r="BE931" s="157"/>
      <c r="BF931" s="157"/>
      <c r="BG931" s="157"/>
      <c r="BH931" s="157"/>
      <c r="BI931" s="157"/>
      <c r="BJ931" s="157"/>
    </row>
    <row r="932">
      <c r="A932" s="157"/>
      <c r="B932" s="157"/>
      <c r="C932" s="157"/>
      <c r="D932" s="157"/>
      <c r="E932" s="157"/>
      <c r="F932" s="238"/>
      <c r="G932" s="239"/>
      <c r="H932" s="239"/>
      <c r="I932" s="239"/>
      <c r="J932" s="239"/>
      <c r="K932" s="132"/>
      <c r="L932" s="131"/>
      <c r="M932" s="157"/>
      <c r="N932" s="157"/>
      <c r="O932" s="157"/>
      <c r="P932" s="157"/>
      <c r="Q932" s="157"/>
      <c r="R932" s="157"/>
      <c r="S932" s="157"/>
      <c r="T932" s="157"/>
      <c r="U932" s="238"/>
      <c r="V932" s="239"/>
      <c r="W932" s="239"/>
      <c r="X932" s="239"/>
      <c r="Y932" s="239"/>
      <c r="Z932" s="157"/>
      <c r="AA932" s="157"/>
      <c r="AB932" s="157"/>
      <c r="AC932" s="157"/>
      <c r="AD932" s="157"/>
      <c r="AE932" s="157"/>
      <c r="AF932" s="157"/>
      <c r="AG932" s="157"/>
      <c r="AH932" s="157"/>
      <c r="AI932" s="157"/>
      <c r="AJ932" s="238"/>
      <c r="AK932" s="239"/>
      <c r="AL932" s="239"/>
      <c r="AM932" s="239"/>
      <c r="AN932" s="239"/>
      <c r="AO932" s="157"/>
      <c r="AP932" s="157"/>
      <c r="AQ932" s="157"/>
      <c r="AR932" s="157"/>
      <c r="AS932" s="157"/>
      <c r="AT932" s="157"/>
      <c r="AU932" s="157"/>
      <c r="AV932" s="157"/>
      <c r="AW932" s="157"/>
      <c r="AX932" s="157"/>
      <c r="AY932" s="238"/>
      <c r="AZ932" s="239"/>
      <c r="BA932" s="239"/>
      <c r="BB932" s="239"/>
      <c r="BC932" s="239"/>
      <c r="BD932" s="157"/>
      <c r="BE932" s="157"/>
      <c r="BF932" s="157"/>
      <c r="BG932" s="157"/>
      <c r="BH932" s="157"/>
      <c r="BI932" s="157"/>
      <c r="BJ932" s="157"/>
    </row>
    <row r="933">
      <c r="A933" s="157"/>
      <c r="B933" s="157"/>
      <c r="C933" s="157"/>
      <c r="D933" s="157"/>
      <c r="E933" s="157"/>
      <c r="F933" s="238"/>
      <c r="G933" s="239"/>
      <c r="H933" s="239"/>
      <c r="I933" s="239"/>
      <c r="J933" s="239"/>
      <c r="K933" s="132"/>
      <c r="L933" s="131"/>
      <c r="M933" s="157"/>
      <c r="N933" s="157"/>
      <c r="O933" s="157"/>
      <c r="P933" s="157"/>
      <c r="Q933" s="157"/>
      <c r="R933" s="157"/>
      <c r="S933" s="157"/>
      <c r="T933" s="157"/>
      <c r="U933" s="238"/>
      <c r="V933" s="239"/>
      <c r="W933" s="239"/>
      <c r="X933" s="239"/>
      <c r="Y933" s="239"/>
      <c r="Z933" s="157"/>
      <c r="AA933" s="157"/>
      <c r="AB933" s="157"/>
      <c r="AC933" s="157"/>
      <c r="AD933" s="157"/>
      <c r="AE933" s="157"/>
      <c r="AF933" s="157"/>
      <c r="AG933" s="157"/>
      <c r="AH933" s="157"/>
      <c r="AI933" s="157"/>
      <c r="AJ933" s="238"/>
      <c r="AK933" s="239"/>
      <c r="AL933" s="239"/>
      <c r="AM933" s="239"/>
      <c r="AN933" s="239"/>
      <c r="AO933" s="157"/>
      <c r="AP933" s="157"/>
      <c r="AQ933" s="157"/>
      <c r="AR933" s="157"/>
      <c r="AS933" s="157"/>
      <c r="AT933" s="157"/>
      <c r="AU933" s="157"/>
      <c r="AV933" s="157"/>
      <c r="AW933" s="157"/>
      <c r="AX933" s="157"/>
      <c r="AY933" s="238"/>
      <c r="AZ933" s="239"/>
      <c r="BA933" s="239"/>
      <c r="BB933" s="239"/>
      <c r="BC933" s="239"/>
      <c r="BD933" s="157"/>
      <c r="BE933" s="157"/>
      <c r="BF933" s="157"/>
      <c r="BG933" s="157"/>
      <c r="BH933" s="157"/>
      <c r="BI933" s="157"/>
      <c r="BJ933" s="157"/>
    </row>
    <row r="934">
      <c r="A934" s="157"/>
      <c r="B934" s="157"/>
      <c r="C934" s="157"/>
      <c r="D934" s="157"/>
      <c r="E934" s="157"/>
      <c r="F934" s="238"/>
      <c r="G934" s="239"/>
      <c r="H934" s="239"/>
      <c r="I934" s="239"/>
      <c r="J934" s="239"/>
      <c r="K934" s="132"/>
      <c r="L934" s="131"/>
      <c r="M934" s="157"/>
      <c r="N934" s="157"/>
      <c r="O934" s="157"/>
      <c r="P934" s="157"/>
      <c r="Q934" s="157"/>
      <c r="R934" s="157"/>
      <c r="S934" s="157"/>
      <c r="T934" s="157"/>
      <c r="U934" s="238"/>
      <c r="V934" s="239"/>
      <c r="W934" s="239"/>
      <c r="X934" s="239"/>
      <c r="Y934" s="239"/>
      <c r="Z934" s="157"/>
      <c r="AA934" s="157"/>
      <c r="AB934" s="157"/>
      <c r="AC934" s="157"/>
      <c r="AD934" s="157"/>
      <c r="AE934" s="157"/>
      <c r="AF934" s="157"/>
      <c r="AG934" s="157"/>
      <c r="AH934" s="157"/>
      <c r="AI934" s="157"/>
      <c r="AJ934" s="238"/>
      <c r="AK934" s="239"/>
      <c r="AL934" s="239"/>
      <c r="AM934" s="239"/>
      <c r="AN934" s="239"/>
      <c r="AO934" s="157"/>
      <c r="AP934" s="157"/>
      <c r="AQ934" s="157"/>
      <c r="AR934" s="157"/>
      <c r="AS934" s="157"/>
      <c r="AT934" s="157"/>
      <c r="AU934" s="157"/>
      <c r="AV934" s="157"/>
      <c r="AW934" s="157"/>
      <c r="AX934" s="157"/>
      <c r="AY934" s="238"/>
      <c r="AZ934" s="239"/>
      <c r="BA934" s="239"/>
      <c r="BB934" s="239"/>
      <c r="BC934" s="239"/>
      <c r="BD934" s="157"/>
      <c r="BE934" s="157"/>
      <c r="BF934" s="157"/>
      <c r="BG934" s="157"/>
      <c r="BH934" s="157"/>
      <c r="BI934" s="157"/>
      <c r="BJ934" s="157"/>
    </row>
    <row r="935">
      <c r="A935" s="157"/>
      <c r="B935" s="157"/>
      <c r="C935" s="157"/>
      <c r="D935" s="157"/>
      <c r="E935" s="157"/>
      <c r="F935" s="238"/>
      <c r="G935" s="239"/>
      <c r="H935" s="239"/>
      <c r="I935" s="239"/>
      <c r="J935" s="239"/>
      <c r="K935" s="132"/>
      <c r="L935" s="131"/>
      <c r="M935" s="157"/>
      <c r="N935" s="157"/>
      <c r="O935" s="157"/>
      <c r="P935" s="157"/>
      <c r="Q935" s="157"/>
      <c r="R935" s="157"/>
      <c r="S935" s="157"/>
      <c r="T935" s="157"/>
      <c r="U935" s="238"/>
      <c r="V935" s="239"/>
      <c r="W935" s="239"/>
      <c r="X935" s="239"/>
      <c r="Y935" s="239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238"/>
      <c r="AK935" s="239"/>
      <c r="AL935" s="239"/>
      <c r="AM935" s="239"/>
      <c r="AN935" s="239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238"/>
      <c r="AZ935" s="239"/>
      <c r="BA935" s="239"/>
      <c r="BB935" s="239"/>
      <c r="BC935" s="239"/>
      <c r="BD935" s="157"/>
      <c r="BE935" s="157"/>
      <c r="BF935" s="157"/>
      <c r="BG935" s="157"/>
      <c r="BH935" s="157"/>
      <c r="BI935" s="157"/>
      <c r="BJ935" s="157"/>
    </row>
    <row r="936">
      <c r="A936" s="157"/>
      <c r="B936" s="157"/>
      <c r="C936" s="157"/>
      <c r="D936" s="157"/>
      <c r="E936" s="157"/>
      <c r="F936" s="238"/>
      <c r="G936" s="239"/>
      <c r="H936" s="239"/>
      <c r="I936" s="239"/>
      <c r="J936" s="239"/>
      <c r="K936" s="132"/>
      <c r="L936" s="131"/>
      <c r="M936" s="157"/>
      <c r="N936" s="157"/>
      <c r="O936" s="157"/>
      <c r="P936" s="157"/>
      <c r="Q936" s="157"/>
      <c r="R936" s="157"/>
      <c r="S936" s="157"/>
      <c r="T936" s="157"/>
      <c r="U936" s="238"/>
      <c r="V936" s="239"/>
      <c r="W936" s="239"/>
      <c r="X936" s="239"/>
      <c r="Y936" s="239"/>
      <c r="Z936" s="157"/>
      <c r="AA936" s="157"/>
      <c r="AB936" s="157"/>
      <c r="AC936" s="157"/>
      <c r="AD936" s="157"/>
      <c r="AE936" s="157"/>
      <c r="AF936" s="157"/>
      <c r="AG936" s="157"/>
      <c r="AH936" s="157"/>
      <c r="AI936" s="157"/>
      <c r="AJ936" s="238"/>
      <c r="AK936" s="239"/>
      <c r="AL936" s="239"/>
      <c r="AM936" s="239"/>
      <c r="AN936" s="239"/>
      <c r="AO936" s="157"/>
      <c r="AP936" s="157"/>
      <c r="AQ936" s="157"/>
      <c r="AR936" s="157"/>
      <c r="AS936" s="157"/>
      <c r="AT936" s="157"/>
      <c r="AU936" s="157"/>
      <c r="AV936" s="157"/>
      <c r="AW936" s="157"/>
      <c r="AX936" s="157"/>
      <c r="AY936" s="238"/>
      <c r="AZ936" s="239"/>
      <c r="BA936" s="239"/>
      <c r="BB936" s="239"/>
      <c r="BC936" s="239"/>
      <c r="BD936" s="157"/>
      <c r="BE936" s="157"/>
      <c r="BF936" s="157"/>
      <c r="BG936" s="157"/>
      <c r="BH936" s="157"/>
      <c r="BI936" s="157"/>
      <c r="BJ936" s="157"/>
    </row>
    <row r="937">
      <c r="A937" s="157"/>
      <c r="B937" s="157"/>
      <c r="C937" s="157"/>
      <c r="D937" s="157"/>
      <c r="E937" s="157"/>
      <c r="F937" s="238"/>
      <c r="G937" s="239"/>
      <c r="H937" s="239"/>
      <c r="I937" s="239"/>
      <c r="J937" s="239"/>
      <c r="K937" s="132"/>
      <c r="L937" s="131"/>
      <c r="M937" s="157"/>
      <c r="N937" s="157"/>
      <c r="O937" s="157"/>
      <c r="P937" s="157"/>
      <c r="Q937" s="157"/>
      <c r="R937" s="157"/>
      <c r="S937" s="157"/>
      <c r="T937" s="157"/>
      <c r="U937" s="238"/>
      <c r="V937" s="239"/>
      <c r="W937" s="239"/>
      <c r="X937" s="239"/>
      <c r="Y937" s="239"/>
      <c r="Z937" s="157"/>
      <c r="AA937" s="157"/>
      <c r="AB937" s="157"/>
      <c r="AC937" s="157"/>
      <c r="AD937" s="157"/>
      <c r="AE937" s="157"/>
      <c r="AF937" s="157"/>
      <c r="AG937" s="157"/>
      <c r="AH937" s="157"/>
      <c r="AI937" s="157"/>
      <c r="AJ937" s="238"/>
      <c r="AK937" s="239"/>
      <c r="AL937" s="239"/>
      <c r="AM937" s="239"/>
      <c r="AN937" s="239"/>
      <c r="AO937" s="157"/>
      <c r="AP937" s="157"/>
      <c r="AQ937" s="157"/>
      <c r="AR937" s="157"/>
      <c r="AS937" s="157"/>
      <c r="AT937" s="157"/>
      <c r="AU937" s="157"/>
      <c r="AV937" s="157"/>
      <c r="AW937" s="157"/>
      <c r="AX937" s="157"/>
      <c r="AY937" s="238"/>
      <c r="AZ937" s="239"/>
      <c r="BA937" s="239"/>
      <c r="BB937" s="239"/>
      <c r="BC937" s="239"/>
      <c r="BD937" s="157"/>
      <c r="BE937" s="157"/>
      <c r="BF937" s="157"/>
      <c r="BG937" s="157"/>
      <c r="BH937" s="157"/>
      <c r="BI937" s="157"/>
      <c r="BJ937" s="157"/>
    </row>
    <row r="938">
      <c r="A938" s="157"/>
      <c r="B938" s="157"/>
      <c r="C938" s="157"/>
      <c r="D938" s="157"/>
      <c r="E938" s="157"/>
      <c r="F938" s="238"/>
      <c r="G938" s="239"/>
      <c r="H938" s="239"/>
      <c r="I938" s="239"/>
      <c r="J938" s="239"/>
      <c r="K938" s="132"/>
      <c r="L938" s="131"/>
      <c r="M938" s="157"/>
      <c r="N938" s="157"/>
      <c r="O938" s="157"/>
      <c r="P938" s="157"/>
      <c r="Q938" s="157"/>
      <c r="R938" s="157"/>
      <c r="S938" s="157"/>
      <c r="T938" s="157"/>
      <c r="U938" s="238"/>
      <c r="V938" s="239"/>
      <c r="W938" s="239"/>
      <c r="X938" s="239"/>
      <c r="Y938" s="239"/>
      <c r="Z938" s="157"/>
      <c r="AA938" s="157"/>
      <c r="AB938" s="157"/>
      <c r="AC938" s="157"/>
      <c r="AD938" s="157"/>
      <c r="AE938" s="157"/>
      <c r="AF938" s="157"/>
      <c r="AG938" s="157"/>
      <c r="AH938" s="157"/>
      <c r="AI938" s="157"/>
      <c r="AJ938" s="238"/>
      <c r="AK938" s="239"/>
      <c r="AL938" s="239"/>
      <c r="AM938" s="239"/>
      <c r="AN938" s="239"/>
      <c r="AO938" s="157"/>
      <c r="AP938" s="157"/>
      <c r="AQ938" s="157"/>
      <c r="AR938" s="157"/>
      <c r="AS938" s="157"/>
      <c r="AT938" s="157"/>
      <c r="AU938" s="157"/>
      <c r="AV938" s="157"/>
      <c r="AW938" s="157"/>
      <c r="AX938" s="157"/>
      <c r="AY938" s="238"/>
      <c r="AZ938" s="239"/>
      <c r="BA938" s="239"/>
      <c r="BB938" s="239"/>
      <c r="BC938" s="239"/>
      <c r="BD938" s="157"/>
      <c r="BE938" s="157"/>
      <c r="BF938" s="157"/>
      <c r="BG938" s="157"/>
      <c r="BH938" s="157"/>
      <c r="BI938" s="157"/>
      <c r="BJ938" s="157"/>
    </row>
    <row r="939">
      <c r="A939" s="157"/>
      <c r="B939" s="157"/>
      <c r="C939" s="157"/>
      <c r="D939" s="157"/>
      <c r="E939" s="157"/>
      <c r="F939" s="238"/>
      <c r="G939" s="239"/>
      <c r="H939" s="239"/>
      <c r="I939" s="239"/>
      <c r="J939" s="239"/>
      <c r="K939" s="132"/>
      <c r="L939" s="131"/>
      <c r="M939" s="157"/>
      <c r="N939" s="157"/>
      <c r="O939" s="157"/>
      <c r="P939" s="157"/>
      <c r="Q939" s="157"/>
      <c r="R939" s="157"/>
      <c r="S939" s="157"/>
      <c r="T939" s="157"/>
      <c r="U939" s="238"/>
      <c r="V939" s="239"/>
      <c r="W939" s="239"/>
      <c r="X939" s="239"/>
      <c r="Y939" s="239"/>
      <c r="Z939" s="157"/>
      <c r="AA939" s="157"/>
      <c r="AB939" s="157"/>
      <c r="AC939" s="157"/>
      <c r="AD939" s="157"/>
      <c r="AE939" s="157"/>
      <c r="AF939" s="157"/>
      <c r="AG939" s="157"/>
      <c r="AH939" s="157"/>
      <c r="AI939" s="157"/>
      <c r="AJ939" s="238"/>
      <c r="AK939" s="239"/>
      <c r="AL939" s="239"/>
      <c r="AM939" s="239"/>
      <c r="AN939" s="239"/>
      <c r="AO939" s="157"/>
      <c r="AP939" s="157"/>
      <c r="AQ939" s="157"/>
      <c r="AR939" s="157"/>
      <c r="AS939" s="157"/>
      <c r="AT939" s="157"/>
      <c r="AU939" s="157"/>
      <c r="AV939" s="157"/>
      <c r="AW939" s="157"/>
      <c r="AX939" s="157"/>
      <c r="AY939" s="238"/>
      <c r="AZ939" s="239"/>
      <c r="BA939" s="239"/>
      <c r="BB939" s="239"/>
      <c r="BC939" s="239"/>
      <c r="BD939" s="157"/>
      <c r="BE939" s="157"/>
      <c r="BF939" s="157"/>
      <c r="BG939" s="157"/>
      <c r="BH939" s="157"/>
      <c r="BI939" s="157"/>
      <c r="BJ939" s="157"/>
    </row>
    <row r="940">
      <c r="A940" s="157"/>
      <c r="B940" s="157"/>
      <c r="C940" s="157"/>
      <c r="D940" s="157"/>
      <c r="E940" s="157"/>
      <c r="F940" s="238"/>
      <c r="G940" s="239"/>
      <c r="H940" s="239"/>
      <c r="I940" s="239"/>
      <c r="J940" s="239"/>
      <c r="K940" s="132"/>
      <c r="L940" s="131"/>
      <c r="M940" s="157"/>
      <c r="N940" s="157"/>
      <c r="O940" s="157"/>
      <c r="P940" s="157"/>
      <c r="Q940" s="157"/>
      <c r="R940" s="157"/>
      <c r="S940" s="157"/>
      <c r="T940" s="157"/>
      <c r="U940" s="238"/>
      <c r="V940" s="239"/>
      <c r="W940" s="239"/>
      <c r="X940" s="239"/>
      <c r="Y940" s="239"/>
      <c r="Z940" s="157"/>
      <c r="AA940" s="157"/>
      <c r="AB940" s="157"/>
      <c r="AC940" s="157"/>
      <c r="AD940" s="157"/>
      <c r="AE940" s="157"/>
      <c r="AF940" s="157"/>
      <c r="AG940" s="157"/>
      <c r="AH940" s="157"/>
      <c r="AI940" s="157"/>
      <c r="AJ940" s="238"/>
      <c r="AK940" s="239"/>
      <c r="AL940" s="239"/>
      <c r="AM940" s="239"/>
      <c r="AN940" s="239"/>
      <c r="AO940" s="157"/>
      <c r="AP940" s="157"/>
      <c r="AQ940" s="157"/>
      <c r="AR940" s="157"/>
      <c r="AS940" s="157"/>
      <c r="AT940" s="157"/>
      <c r="AU940" s="157"/>
      <c r="AV940" s="157"/>
      <c r="AW940" s="157"/>
      <c r="AX940" s="157"/>
      <c r="AY940" s="238"/>
      <c r="AZ940" s="239"/>
      <c r="BA940" s="239"/>
      <c r="BB940" s="239"/>
      <c r="BC940" s="239"/>
      <c r="BD940" s="157"/>
      <c r="BE940" s="157"/>
      <c r="BF940" s="157"/>
      <c r="BG940" s="157"/>
      <c r="BH940" s="157"/>
      <c r="BI940" s="157"/>
      <c r="BJ940" s="157"/>
    </row>
    <row r="941">
      <c r="A941" s="157"/>
      <c r="B941" s="157"/>
      <c r="C941" s="157"/>
      <c r="D941" s="157"/>
      <c r="E941" s="157"/>
      <c r="F941" s="238"/>
      <c r="G941" s="239"/>
      <c r="H941" s="239"/>
      <c r="I941" s="239"/>
      <c r="J941" s="239"/>
      <c r="K941" s="132"/>
      <c r="L941" s="131"/>
      <c r="M941" s="157"/>
      <c r="N941" s="157"/>
      <c r="O941" s="157"/>
      <c r="P941" s="157"/>
      <c r="Q941" s="157"/>
      <c r="R941" s="157"/>
      <c r="S941" s="157"/>
      <c r="T941" s="157"/>
      <c r="U941" s="238"/>
      <c r="V941" s="239"/>
      <c r="W941" s="239"/>
      <c r="X941" s="239"/>
      <c r="Y941" s="239"/>
      <c r="Z941" s="157"/>
      <c r="AA941" s="157"/>
      <c r="AB941" s="157"/>
      <c r="AC941" s="157"/>
      <c r="AD941" s="157"/>
      <c r="AE941" s="157"/>
      <c r="AF941" s="157"/>
      <c r="AG941" s="157"/>
      <c r="AH941" s="157"/>
      <c r="AI941" s="157"/>
      <c r="AJ941" s="238"/>
      <c r="AK941" s="239"/>
      <c r="AL941" s="239"/>
      <c r="AM941" s="239"/>
      <c r="AN941" s="239"/>
      <c r="AO941" s="157"/>
      <c r="AP941" s="157"/>
      <c r="AQ941" s="157"/>
      <c r="AR941" s="157"/>
      <c r="AS941" s="157"/>
      <c r="AT941" s="157"/>
      <c r="AU941" s="157"/>
      <c r="AV941" s="157"/>
      <c r="AW941" s="157"/>
      <c r="AX941" s="157"/>
      <c r="AY941" s="238"/>
      <c r="AZ941" s="239"/>
      <c r="BA941" s="239"/>
      <c r="BB941" s="239"/>
      <c r="BC941" s="239"/>
      <c r="BD941" s="157"/>
      <c r="BE941" s="157"/>
      <c r="BF941" s="157"/>
      <c r="BG941" s="157"/>
      <c r="BH941" s="157"/>
      <c r="BI941" s="157"/>
      <c r="BJ941" s="157"/>
    </row>
    <row r="942">
      <c r="A942" s="157"/>
      <c r="B942" s="157"/>
      <c r="C942" s="157"/>
      <c r="D942" s="157"/>
      <c r="E942" s="157"/>
      <c r="F942" s="238"/>
      <c r="G942" s="239"/>
      <c r="H942" s="239"/>
      <c r="I942" s="239"/>
      <c r="J942" s="239"/>
      <c r="K942" s="132"/>
      <c r="L942" s="131"/>
      <c r="M942" s="157"/>
      <c r="N942" s="157"/>
      <c r="O942" s="157"/>
      <c r="P942" s="157"/>
      <c r="Q942" s="157"/>
      <c r="R942" s="157"/>
      <c r="S942" s="157"/>
      <c r="T942" s="157"/>
      <c r="U942" s="238"/>
      <c r="V942" s="239"/>
      <c r="W942" s="239"/>
      <c r="X942" s="239"/>
      <c r="Y942" s="239"/>
      <c r="Z942" s="157"/>
      <c r="AA942" s="157"/>
      <c r="AB942" s="157"/>
      <c r="AC942" s="157"/>
      <c r="AD942" s="157"/>
      <c r="AE942" s="157"/>
      <c r="AF942" s="157"/>
      <c r="AG942" s="157"/>
      <c r="AH942" s="157"/>
      <c r="AI942" s="157"/>
      <c r="AJ942" s="238"/>
      <c r="AK942" s="239"/>
      <c r="AL942" s="239"/>
      <c r="AM942" s="239"/>
      <c r="AN942" s="239"/>
      <c r="AO942" s="157"/>
      <c r="AP942" s="157"/>
      <c r="AQ942" s="157"/>
      <c r="AR942" s="157"/>
      <c r="AS942" s="157"/>
      <c r="AT942" s="157"/>
      <c r="AU942" s="157"/>
      <c r="AV942" s="157"/>
      <c r="AW942" s="157"/>
      <c r="AX942" s="157"/>
      <c r="AY942" s="238"/>
      <c r="AZ942" s="239"/>
      <c r="BA942" s="239"/>
      <c r="BB942" s="239"/>
      <c r="BC942" s="239"/>
      <c r="BD942" s="157"/>
      <c r="BE942" s="157"/>
      <c r="BF942" s="157"/>
      <c r="BG942" s="157"/>
      <c r="BH942" s="157"/>
      <c r="BI942" s="157"/>
      <c r="BJ942" s="157"/>
    </row>
    <row r="943">
      <c r="A943" s="157"/>
      <c r="B943" s="157"/>
      <c r="C943" s="157"/>
      <c r="D943" s="157"/>
      <c r="E943" s="157"/>
      <c r="F943" s="238"/>
      <c r="G943" s="239"/>
      <c r="H943" s="239"/>
      <c r="I943" s="239"/>
      <c r="J943" s="239"/>
      <c r="K943" s="132"/>
      <c r="L943" s="131"/>
      <c r="M943" s="157"/>
      <c r="N943" s="157"/>
      <c r="O943" s="157"/>
      <c r="P943" s="157"/>
      <c r="Q943" s="157"/>
      <c r="R943" s="157"/>
      <c r="S943" s="157"/>
      <c r="T943" s="157"/>
      <c r="U943" s="238"/>
      <c r="V943" s="239"/>
      <c r="W943" s="239"/>
      <c r="X943" s="239"/>
      <c r="Y943" s="239"/>
      <c r="Z943" s="157"/>
      <c r="AA943" s="157"/>
      <c r="AB943" s="157"/>
      <c r="AC943" s="157"/>
      <c r="AD943" s="157"/>
      <c r="AE943" s="157"/>
      <c r="AF943" s="157"/>
      <c r="AG943" s="157"/>
      <c r="AH943" s="157"/>
      <c r="AI943" s="157"/>
      <c r="AJ943" s="238"/>
      <c r="AK943" s="239"/>
      <c r="AL943" s="239"/>
      <c r="AM943" s="239"/>
      <c r="AN943" s="239"/>
      <c r="AO943" s="157"/>
      <c r="AP943" s="157"/>
      <c r="AQ943" s="157"/>
      <c r="AR943" s="157"/>
      <c r="AS943" s="157"/>
      <c r="AT943" s="157"/>
      <c r="AU943" s="157"/>
      <c r="AV943" s="157"/>
      <c r="AW943" s="157"/>
      <c r="AX943" s="157"/>
      <c r="AY943" s="238"/>
      <c r="AZ943" s="239"/>
      <c r="BA943" s="239"/>
      <c r="BB943" s="239"/>
      <c r="BC943" s="239"/>
      <c r="BD943" s="157"/>
      <c r="BE943" s="157"/>
      <c r="BF943" s="157"/>
      <c r="BG943" s="157"/>
      <c r="BH943" s="157"/>
      <c r="BI943" s="157"/>
      <c r="BJ943" s="157"/>
    </row>
    <row r="944">
      <c r="A944" s="157"/>
      <c r="B944" s="157"/>
      <c r="C944" s="157"/>
      <c r="D944" s="157"/>
      <c r="E944" s="157"/>
      <c r="F944" s="238"/>
      <c r="G944" s="239"/>
      <c r="H944" s="239"/>
      <c r="I944" s="239"/>
      <c r="J944" s="239"/>
      <c r="K944" s="132"/>
      <c r="L944" s="131"/>
      <c r="M944" s="157"/>
      <c r="N944" s="157"/>
      <c r="O944" s="157"/>
      <c r="P944" s="157"/>
      <c r="Q944" s="157"/>
      <c r="R944" s="157"/>
      <c r="S944" s="157"/>
      <c r="T944" s="157"/>
      <c r="U944" s="238"/>
      <c r="V944" s="239"/>
      <c r="W944" s="239"/>
      <c r="X944" s="239"/>
      <c r="Y944" s="239"/>
      <c r="Z944" s="157"/>
      <c r="AA944" s="157"/>
      <c r="AB944" s="157"/>
      <c r="AC944" s="157"/>
      <c r="AD944" s="157"/>
      <c r="AE944" s="157"/>
      <c r="AF944" s="157"/>
      <c r="AG944" s="157"/>
      <c r="AH944" s="157"/>
      <c r="AI944" s="157"/>
      <c r="AJ944" s="238"/>
      <c r="AK944" s="239"/>
      <c r="AL944" s="239"/>
      <c r="AM944" s="239"/>
      <c r="AN944" s="239"/>
      <c r="AO944" s="157"/>
      <c r="AP944" s="157"/>
      <c r="AQ944" s="157"/>
      <c r="AR944" s="157"/>
      <c r="AS944" s="157"/>
      <c r="AT944" s="157"/>
      <c r="AU944" s="157"/>
      <c r="AV944" s="157"/>
      <c r="AW944" s="157"/>
      <c r="AX944" s="157"/>
      <c r="AY944" s="238"/>
      <c r="AZ944" s="239"/>
      <c r="BA944" s="239"/>
      <c r="BB944" s="239"/>
      <c r="BC944" s="239"/>
      <c r="BD944" s="157"/>
      <c r="BE944" s="157"/>
      <c r="BF944" s="157"/>
      <c r="BG944" s="157"/>
      <c r="BH944" s="157"/>
      <c r="BI944" s="157"/>
      <c r="BJ944" s="157"/>
    </row>
    <row r="945">
      <c r="A945" s="157"/>
      <c r="B945" s="157"/>
      <c r="C945" s="157"/>
      <c r="D945" s="157"/>
      <c r="E945" s="157"/>
      <c r="F945" s="238"/>
      <c r="G945" s="239"/>
      <c r="H945" s="239"/>
      <c r="I945" s="239"/>
      <c r="J945" s="239"/>
      <c r="K945" s="132"/>
      <c r="L945" s="131"/>
      <c r="M945" s="157"/>
      <c r="N945" s="157"/>
      <c r="O945" s="157"/>
      <c r="P945" s="157"/>
      <c r="Q945" s="157"/>
      <c r="R945" s="157"/>
      <c r="S945" s="157"/>
      <c r="T945" s="157"/>
      <c r="U945" s="238"/>
      <c r="V945" s="239"/>
      <c r="W945" s="239"/>
      <c r="X945" s="239"/>
      <c r="Y945" s="239"/>
      <c r="Z945" s="157"/>
      <c r="AA945" s="157"/>
      <c r="AB945" s="157"/>
      <c r="AC945" s="157"/>
      <c r="AD945" s="157"/>
      <c r="AE945" s="157"/>
      <c r="AF945" s="157"/>
      <c r="AG945" s="157"/>
      <c r="AH945" s="157"/>
      <c r="AI945" s="157"/>
      <c r="AJ945" s="238"/>
      <c r="AK945" s="239"/>
      <c r="AL945" s="239"/>
      <c r="AM945" s="239"/>
      <c r="AN945" s="239"/>
      <c r="AO945" s="157"/>
      <c r="AP945" s="157"/>
      <c r="AQ945" s="157"/>
      <c r="AR945" s="157"/>
      <c r="AS945" s="157"/>
      <c r="AT945" s="157"/>
      <c r="AU945" s="157"/>
      <c r="AV945" s="157"/>
      <c r="AW945" s="157"/>
      <c r="AX945" s="157"/>
      <c r="AY945" s="238"/>
      <c r="AZ945" s="239"/>
      <c r="BA945" s="239"/>
      <c r="BB945" s="239"/>
      <c r="BC945" s="239"/>
      <c r="BD945" s="157"/>
      <c r="BE945" s="157"/>
      <c r="BF945" s="157"/>
      <c r="BG945" s="157"/>
      <c r="BH945" s="157"/>
      <c r="BI945" s="157"/>
      <c r="BJ945" s="157"/>
    </row>
    <row r="946">
      <c r="A946" s="157"/>
      <c r="B946" s="157"/>
      <c r="C946" s="157"/>
      <c r="D946" s="157"/>
      <c r="E946" s="157"/>
      <c r="F946" s="238"/>
      <c r="G946" s="239"/>
      <c r="H946" s="239"/>
      <c r="I946" s="239"/>
      <c r="J946" s="239"/>
      <c r="K946" s="132"/>
      <c r="L946" s="131"/>
      <c r="M946" s="157"/>
      <c r="N946" s="157"/>
      <c r="O946" s="157"/>
      <c r="P946" s="157"/>
      <c r="Q946" s="157"/>
      <c r="R946" s="157"/>
      <c r="S946" s="157"/>
      <c r="T946" s="157"/>
      <c r="U946" s="238"/>
      <c r="V946" s="239"/>
      <c r="W946" s="239"/>
      <c r="X946" s="239"/>
      <c r="Y946" s="239"/>
      <c r="Z946" s="157"/>
      <c r="AA946" s="157"/>
      <c r="AB946" s="157"/>
      <c r="AC946" s="157"/>
      <c r="AD946" s="157"/>
      <c r="AE946" s="157"/>
      <c r="AF946" s="157"/>
      <c r="AG946" s="157"/>
      <c r="AH946" s="157"/>
      <c r="AI946" s="157"/>
      <c r="AJ946" s="238"/>
      <c r="AK946" s="239"/>
      <c r="AL946" s="239"/>
      <c r="AM946" s="239"/>
      <c r="AN946" s="239"/>
      <c r="AO946" s="157"/>
      <c r="AP946" s="157"/>
      <c r="AQ946" s="157"/>
      <c r="AR946" s="157"/>
      <c r="AS946" s="157"/>
      <c r="AT946" s="157"/>
      <c r="AU946" s="157"/>
      <c r="AV946" s="157"/>
      <c r="AW946" s="157"/>
      <c r="AX946" s="157"/>
      <c r="AY946" s="238"/>
      <c r="AZ946" s="239"/>
      <c r="BA946" s="239"/>
      <c r="BB946" s="239"/>
      <c r="BC946" s="239"/>
      <c r="BD946" s="157"/>
      <c r="BE946" s="157"/>
      <c r="BF946" s="157"/>
      <c r="BG946" s="157"/>
      <c r="BH946" s="157"/>
      <c r="BI946" s="157"/>
      <c r="BJ946" s="157"/>
    </row>
    <row r="947">
      <c r="A947" s="157"/>
      <c r="B947" s="157"/>
      <c r="C947" s="157"/>
      <c r="D947" s="157"/>
      <c r="E947" s="157"/>
      <c r="F947" s="238"/>
      <c r="G947" s="239"/>
      <c r="H947" s="239"/>
      <c r="I947" s="239"/>
      <c r="J947" s="239"/>
      <c r="K947" s="132"/>
      <c r="L947" s="131"/>
      <c r="M947" s="157"/>
      <c r="N947" s="157"/>
      <c r="O947" s="157"/>
      <c r="P947" s="157"/>
      <c r="Q947" s="157"/>
      <c r="R947" s="157"/>
      <c r="S947" s="157"/>
      <c r="T947" s="157"/>
      <c r="U947" s="238"/>
      <c r="V947" s="239"/>
      <c r="W947" s="239"/>
      <c r="X947" s="239"/>
      <c r="Y947" s="239"/>
      <c r="Z947" s="157"/>
      <c r="AA947" s="157"/>
      <c r="AB947" s="157"/>
      <c r="AC947" s="157"/>
      <c r="AD947" s="157"/>
      <c r="AE947" s="157"/>
      <c r="AF947" s="157"/>
      <c r="AG947" s="157"/>
      <c r="AH947" s="157"/>
      <c r="AI947" s="157"/>
      <c r="AJ947" s="238"/>
      <c r="AK947" s="239"/>
      <c r="AL947" s="239"/>
      <c r="AM947" s="239"/>
      <c r="AN947" s="239"/>
      <c r="AO947" s="157"/>
      <c r="AP947" s="157"/>
      <c r="AQ947" s="157"/>
      <c r="AR947" s="157"/>
      <c r="AS947" s="157"/>
      <c r="AT947" s="157"/>
      <c r="AU947" s="157"/>
      <c r="AV947" s="157"/>
      <c r="AW947" s="157"/>
      <c r="AX947" s="157"/>
      <c r="AY947" s="238"/>
      <c r="AZ947" s="239"/>
      <c r="BA947" s="239"/>
      <c r="BB947" s="239"/>
      <c r="BC947" s="239"/>
      <c r="BD947" s="157"/>
      <c r="BE947" s="157"/>
      <c r="BF947" s="157"/>
      <c r="BG947" s="157"/>
      <c r="BH947" s="157"/>
      <c r="BI947" s="157"/>
      <c r="BJ947" s="157"/>
    </row>
    <row r="948">
      <c r="A948" s="157"/>
      <c r="B948" s="157"/>
      <c r="C948" s="157"/>
      <c r="D948" s="157"/>
      <c r="E948" s="157"/>
      <c r="F948" s="238"/>
      <c r="G948" s="239"/>
      <c r="H948" s="239"/>
      <c r="I948" s="239"/>
      <c r="J948" s="239"/>
      <c r="K948" s="132"/>
      <c r="L948" s="131"/>
      <c r="M948" s="157"/>
      <c r="N948" s="157"/>
      <c r="O948" s="157"/>
      <c r="P948" s="157"/>
      <c r="Q948" s="157"/>
      <c r="R948" s="157"/>
      <c r="S948" s="157"/>
      <c r="T948" s="157"/>
      <c r="U948" s="238"/>
      <c r="V948" s="239"/>
      <c r="W948" s="239"/>
      <c r="X948" s="239"/>
      <c r="Y948" s="239"/>
      <c r="Z948" s="157"/>
      <c r="AA948" s="157"/>
      <c r="AB948" s="157"/>
      <c r="AC948" s="157"/>
      <c r="AD948" s="157"/>
      <c r="AE948" s="157"/>
      <c r="AF948" s="157"/>
      <c r="AG948" s="157"/>
      <c r="AH948" s="157"/>
      <c r="AI948" s="157"/>
      <c r="AJ948" s="238"/>
      <c r="AK948" s="239"/>
      <c r="AL948" s="239"/>
      <c r="AM948" s="239"/>
      <c r="AN948" s="239"/>
      <c r="AO948" s="157"/>
      <c r="AP948" s="157"/>
      <c r="AQ948" s="157"/>
      <c r="AR948" s="157"/>
      <c r="AS948" s="157"/>
      <c r="AT948" s="157"/>
      <c r="AU948" s="157"/>
      <c r="AV948" s="157"/>
      <c r="AW948" s="157"/>
      <c r="AX948" s="157"/>
      <c r="AY948" s="238"/>
      <c r="AZ948" s="239"/>
      <c r="BA948" s="239"/>
      <c r="BB948" s="239"/>
      <c r="BC948" s="239"/>
      <c r="BD948" s="157"/>
      <c r="BE948" s="157"/>
      <c r="BF948" s="157"/>
      <c r="BG948" s="157"/>
      <c r="BH948" s="157"/>
      <c r="BI948" s="157"/>
      <c r="BJ948" s="157"/>
    </row>
    <row r="949">
      <c r="A949" s="157"/>
      <c r="B949" s="157"/>
      <c r="C949" s="157"/>
      <c r="D949" s="157"/>
      <c r="E949" s="157"/>
      <c r="F949" s="238"/>
      <c r="G949" s="239"/>
      <c r="H949" s="239"/>
      <c r="I949" s="239"/>
      <c r="J949" s="239"/>
      <c r="K949" s="132"/>
      <c r="L949" s="131"/>
      <c r="M949" s="157"/>
      <c r="N949" s="157"/>
      <c r="O949" s="157"/>
      <c r="P949" s="157"/>
      <c r="Q949" s="157"/>
      <c r="R949" s="157"/>
      <c r="S949" s="157"/>
      <c r="T949" s="157"/>
      <c r="U949" s="238"/>
      <c r="V949" s="239"/>
      <c r="W949" s="239"/>
      <c r="X949" s="239"/>
      <c r="Y949" s="239"/>
      <c r="Z949" s="157"/>
      <c r="AA949" s="157"/>
      <c r="AB949" s="157"/>
      <c r="AC949" s="157"/>
      <c r="AD949" s="157"/>
      <c r="AE949" s="157"/>
      <c r="AF949" s="157"/>
      <c r="AG949" s="157"/>
      <c r="AH949" s="157"/>
      <c r="AI949" s="157"/>
      <c r="AJ949" s="238"/>
      <c r="AK949" s="239"/>
      <c r="AL949" s="239"/>
      <c r="AM949" s="239"/>
      <c r="AN949" s="239"/>
      <c r="AO949" s="157"/>
      <c r="AP949" s="157"/>
      <c r="AQ949" s="157"/>
      <c r="AR949" s="157"/>
      <c r="AS949" s="157"/>
      <c r="AT949" s="157"/>
      <c r="AU949" s="157"/>
      <c r="AV949" s="157"/>
      <c r="AW949" s="157"/>
      <c r="AX949" s="157"/>
      <c r="AY949" s="238"/>
      <c r="AZ949" s="239"/>
      <c r="BA949" s="239"/>
      <c r="BB949" s="239"/>
      <c r="BC949" s="239"/>
      <c r="BD949" s="157"/>
      <c r="BE949" s="157"/>
      <c r="BF949" s="157"/>
      <c r="BG949" s="157"/>
      <c r="BH949" s="157"/>
      <c r="BI949" s="157"/>
      <c r="BJ949" s="157"/>
    </row>
    <row r="950">
      <c r="A950" s="157"/>
      <c r="B950" s="157"/>
      <c r="C950" s="157"/>
      <c r="D950" s="157"/>
      <c r="E950" s="157"/>
      <c r="F950" s="238"/>
      <c r="G950" s="239"/>
      <c r="H950" s="239"/>
      <c r="I950" s="239"/>
      <c r="J950" s="239"/>
      <c r="K950" s="132"/>
      <c r="L950" s="131"/>
      <c r="M950" s="157"/>
      <c r="N950" s="157"/>
      <c r="O950" s="157"/>
      <c r="P950" s="157"/>
      <c r="Q950" s="157"/>
      <c r="R950" s="157"/>
      <c r="S950" s="157"/>
      <c r="T950" s="157"/>
      <c r="U950" s="238"/>
      <c r="V950" s="239"/>
      <c r="W950" s="239"/>
      <c r="X950" s="239"/>
      <c r="Y950" s="239"/>
      <c r="Z950" s="157"/>
      <c r="AA950" s="157"/>
      <c r="AB950" s="157"/>
      <c r="AC950" s="157"/>
      <c r="AD950" s="157"/>
      <c r="AE950" s="157"/>
      <c r="AF950" s="157"/>
      <c r="AG950" s="157"/>
      <c r="AH950" s="157"/>
      <c r="AI950" s="157"/>
      <c r="AJ950" s="238"/>
      <c r="AK950" s="239"/>
      <c r="AL950" s="239"/>
      <c r="AM950" s="239"/>
      <c r="AN950" s="239"/>
      <c r="AO950" s="157"/>
      <c r="AP950" s="157"/>
      <c r="AQ950" s="157"/>
      <c r="AR950" s="157"/>
      <c r="AS950" s="157"/>
      <c r="AT950" s="157"/>
      <c r="AU950" s="157"/>
      <c r="AV950" s="157"/>
      <c r="AW950" s="157"/>
      <c r="AX950" s="157"/>
      <c r="AY950" s="238"/>
      <c r="AZ950" s="239"/>
      <c r="BA950" s="239"/>
      <c r="BB950" s="239"/>
      <c r="BC950" s="239"/>
      <c r="BD950" s="157"/>
      <c r="BE950" s="157"/>
      <c r="BF950" s="157"/>
      <c r="BG950" s="157"/>
      <c r="BH950" s="157"/>
      <c r="BI950" s="157"/>
      <c r="BJ950" s="157"/>
    </row>
    <row r="951">
      <c r="A951" s="157"/>
      <c r="B951" s="157"/>
      <c r="C951" s="157"/>
      <c r="D951" s="157"/>
      <c r="E951" s="157"/>
      <c r="F951" s="238"/>
      <c r="G951" s="239"/>
      <c r="H951" s="239"/>
      <c r="I951" s="239"/>
      <c r="J951" s="239"/>
      <c r="K951" s="132"/>
      <c r="L951" s="131"/>
      <c r="M951" s="157"/>
      <c r="N951" s="157"/>
      <c r="O951" s="157"/>
      <c r="P951" s="157"/>
      <c r="Q951" s="157"/>
      <c r="R951" s="157"/>
      <c r="S951" s="157"/>
      <c r="T951" s="157"/>
      <c r="U951" s="238"/>
      <c r="V951" s="239"/>
      <c r="W951" s="239"/>
      <c r="X951" s="239"/>
      <c r="Y951" s="239"/>
      <c r="Z951" s="157"/>
      <c r="AA951" s="157"/>
      <c r="AB951" s="157"/>
      <c r="AC951" s="157"/>
      <c r="AD951" s="157"/>
      <c r="AE951" s="157"/>
      <c r="AF951" s="157"/>
      <c r="AG951" s="157"/>
      <c r="AH951" s="157"/>
      <c r="AI951" s="157"/>
      <c r="AJ951" s="238"/>
      <c r="AK951" s="239"/>
      <c r="AL951" s="239"/>
      <c r="AM951" s="239"/>
      <c r="AN951" s="239"/>
      <c r="AO951" s="157"/>
      <c r="AP951" s="157"/>
      <c r="AQ951" s="157"/>
      <c r="AR951" s="157"/>
      <c r="AS951" s="157"/>
      <c r="AT951" s="157"/>
      <c r="AU951" s="157"/>
      <c r="AV951" s="157"/>
      <c r="AW951" s="157"/>
      <c r="AX951" s="157"/>
      <c r="AY951" s="238"/>
      <c r="AZ951" s="239"/>
      <c r="BA951" s="239"/>
      <c r="BB951" s="239"/>
      <c r="BC951" s="239"/>
      <c r="BD951" s="157"/>
      <c r="BE951" s="157"/>
      <c r="BF951" s="157"/>
      <c r="BG951" s="157"/>
      <c r="BH951" s="157"/>
      <c r="BI951" s="157"/>
      <c r="BJ951" s="157"/>
    </row>
    <row r="952">
      <c r="A952" s="157"/>
      <c r="B952" s="157"/>
      <c r="C952" s="157"/>
      <c r="D952" s="157"/>
      <c r="E952" s="157"/>
      <c r="F952" s="238"/>
      <c r="G952" s="239"/>
      <c r="H952" s="239"/>
      <c r="I952" s="239"/>
      <c r="J952" s="239"/>
      <c r="K952" s="132"/>
      <c r="L952" s="131"/>
      <c r="M952" s="157"/>
      <c r="N952" s="157"/>
      <c r="O952" s="157"/>
      <c r="P952" s="157"/>
      <c r="Q952" s="157"/>
      <c r="R952" s="157"/>
      <c r="S952" s="157"/>
      <c r="T952" s="157"/>
      <c r="U952" s="238"/>
      <c r="V952" s="239"/>
      <c r="W952" s="239"/>
      <c r="X952" s="239"/>
      <c r="Y952" s="239"/>
      <c r="Z952" s="157"/>
      <c r="AA952" s="157"/>
      <c r="AB952" s="157"/>
      <c r="AC952" s="157"/>
      <c r="AD952" s="157"/>
      <c r="AE952" s="157"/>
      <c r="AF952" s="157"/>
      <c r="AG952" s="157"/>
      <c r="AH952" s="157"/>
      <c r="AI952" s="157"/>
      <c r="AJ952" s="238"/>
      <c r="AK952" s="239"/>
      <c r="AL952" s="239"/>
      <c r="AM952" s="239"/>
      <c r="AN952" s="239"/>
      <c r="AO952" s="157"/>
      <c r="AP952" s="157"/>
      <c r="AQ952" s="157"/>
      <c r="AR952" s="157"/>
      <c r="AS952" s="157"/>
      <c r="AT952" s="157"/>
      <c r="AU952" s="157"/>
      <c r="AV952" s="157"/>
      <c r="AW952" s="157"/>
      <c r="AX952" s="157"/>
      <c r="AY952" s="238"/>
      <c r="AZ952" s="239"/>
      <c r="BA952" s="239"/>
      <c r="BB952" s="239"/>
      <c r="BC952" s="239"/>
      <c r="BD952" s="157"/>
      <c r="BE952" s="157"/>
      <c r="BF952" s="157"/>
      <c r="BG952" s="157"/>
      <c r="BH952" s="157"/>
      <c r="BI952" s="157"/>
      <c r="BJ952" s="157"/>
    </row>
    <row r="953">
      <c r="A953" s="157"/>
      <c r="B953" s="157"/>
      <c r="C953" s="157"/>
      <c r="D953" s="157"/>
      <c r="E953" s="157"/>
      <c r="F953" s="238"/>
      <c r="G953" s="239"/>
      <c r="H953" s="239"/>
      <c r="I953" s="239"/>
      <c r="J953" s="239"/>
      <c r="K953" s="132"/>
      <c r="L953" s="131"/>
      <c r="M953" s="157"/>
      <c r="N953" s="157"/>
      <c r="O953" s="157"/>
      <c r="P953" s="157"/>
      <c r="Q953" s="157"/>
      <c r="R953" s="157"/>
      <c r="S953" s="157"/>
      <c r="T953" s="157"/>
      <c r="U953" s="238"/>
      <c r="V953" s="239"/>
      <c r="W953" s="239"/>
      <c r="X953" s="239"/>
      <c r="Y953" s="239"/>
      <c r="Z953" s="157"/>
      <c r="AA953" s="157"/>
      <c r="AB953" s="157"/>
      <c r="AC953" s="157"/>
      <c r="AD953" s="157"/>
      <c r="AE953" s="157"/>
      <c r="AF953" s="157"/>
      <c r="AG953" s="157"/>
      <c r="AH953" s="157"/>
      <c r="AI953" s="157"/>
      <c r="AJ953" s="238"/>
      <c r="AK953" s="239"/>
      <c r="AL953" s="239"/>
      <c r="AM953" s="239"/>
      <c r="AN953" s="239"/>
      <c r="AO953" s="157"/>
      <c r="AP953" s="157"/>
      <c r="AQ953" s="157"/>
      <c r="AR953" s="157"/>
      <c r="AS953" s="157"/>
      <c r="AT953" s="157"/>
      <c r="AU953" s="157"/>
      <c r="AV953" s="157"/>
      <c r="AW953" s="157"/>
      <c r="AX953" s="157"/>
      <c r="AY953" s="238"/>
      <c r="AZ953" s="239"/>
      <c r="BA953" s="239"/>
      <c r="BB953" s="239"/>
      <c r="BC953" s="239"/>
      <c r="BD953" s="157"/>
      <c r="BE953" s="157"/>
      <c r="BF953" s="157"/>
      <c r="BG953" s="157"/>
      <c r="BH953" s="157"/>
      <c r="BI953" s="157"/>
      <c r="BJ953" s="157"/>
    </row>
    <row r="954">
      <c r="A954" s="157"/>
      <c r="B954" s="157"/>
      <c r="C954" s="157"/>
      <c r="D954" s="157"/>
      <c r="E954" s="157"/>
      <c r="F954" s="238"/>
      <c r="G954" s="239"/>
      <c r="H954" s="239"/>
      <c r="I954" s="239"/>
      <c r="J954" s="239"/>
      <c r="K954" s="132"/>
      <c r="L954" s="131"/>
      <c r="M954" s="157"/>
      <c r="N954" s="157"/>
      <c r="O954" s="157"/>
      <c r="P954" s="157"/>
      <c r="Q954" s="157"/>
      <c r="R954" s="157"/>
      <c r="S954" s="157"/>
      <c r="T954" s="157"/>
      <c r="U954" s="238"/>
      <c r="V954" s="239"/>
      <c r="W954" s="239"/>
      <c r="X954" s="239"/>
      <c r="Y954" s="239"/>
      <c r="Z954" s="157"/>
      <c r="AA954" s="157"/>
      <c r="AB954" s="157"/>
      <c r="AC954" s="157"/>
      <c r="AD954" s="157"/>
      <c r="AE954" s="157"/>
      <c r="AF954" s="157"/>
      <c r="AG954" s="157"/>
      <c r="AH954" s="157"/>
      <c r="AI954" s="157"/>
      <c r="AJ954" s="238"/>
      <c r="AK954" s="239"/>
      <c r="AL954" s="239"/>
      <c r="AM954" s="239"/>
      <c r="AN954" s="239"/>
      <c r="AO954" s="157"/>
      <c r="AP954" s="157"/>
      <c r="AQ954" s="157"/>
      <c r="AR954" s="157"/>
      <c r="AS954" s="157"/>
      <c r="AT954" s="157"/>
      <c r="AU954" s="157"/>
      <c r="AV954" s="157"/>
      <c r="AW954" s="157"/>
      <c r="AX954" s="157"/>
      <c r="AY954" s="238"/>
      <c r="AZ954" s="239"/>
      <c r="BA954" s="239"/>
      <c r="BB954" s="239"/>
      <c r="BC954" s="239"/>
      <c r="BD954" s="157"/>
      <c r="BE954" s="157"/>
      <c r="BF954" s="157"/>
      <c r="BG954" s="157"/>
      <c r="BH954" s="157"/>
      <c r="BI954" s="157"/>
      <c r="BJ954" s="157"/>
    </row>
    <row r="955">
      <c r="A955" s="157"/>
      <c r="B955" s="157"/>
      <c r="C955" s="157"/>
      <c r="D955" s="157"/>
      <c r="E955" s="157"/>
      <c r="F955" s="238"/>
      <c r="G955" s="239"/>
      <c r="H955" s="239"/>
      <c r="I955" s="239"/>
      <c r="J955" s="239"/>
      <c r="K955" s="132"/>
      <c r="L955" s="131"/>
      <c r="M955" s="157"/>
      <c r="N955" s="157"/>
      <c r="O955" s="157"/>
      <c r="P955" s="157"/>
      <c r="Q955" s="157"/>
      <c r="R955" s="157"/>
      <c r="S955" s="157"/>
      <c r="T955" s="157"/>
      <c r="U955" s="238"/>
      <c r="V955" s="239"/>
      <c r="W955" s="239"/>
      <c r="X955" s="239"/>
      <c r="Y955" s="239"/>
      <c r="Z955" s="157"/>
      <c r="AA955" s="157"/>
      <c r="AB955" s="157"/>
      <c r="AC955" s="157"/>
      <c r="AD955" s="157"/>
      <c r="AE955" s="157"/>
      <c r="AF955" s="157"/>
      <c r="AG955" s="157"/>
      <c r="AH955" s="157"/>
      <c r="AI955" s="157"/>
      <c r="AJ955" s="238"/>
      <c r="AK955" s="239"/>
      <c r="AL955" s="239"/>
      <c r="AM955" s="239"/>
      <c r="AN955" s="239"/>
      <c r="AO955" s="157"/>
      <c r="AP955" s="157"/>
      <c r="AQ955" s="157"/>
      <c r="AR955" s="157"/>
      <c r="AS955" s="157"/>
      <c r="AT955" s="157"/>
      <c r="AU955" s="157"/>
      <c r="AV955" s="157"/>
      <c r="AW955" s="157"/>
      <c r="AX955" s="157"/>
      <c r="AY955" s="238"/>
      <c r="AZ955" s="239"/>
      <c r="BA955" s="239"/>
      <c r="BB955" s="239"/>
      <c r="BC955" s="239"/>
      <c r="BD955" s="157"/>
      <c r="BE955" s="157"/>
      <c r="BF955" s="157"/>
      <c r="BG955" s="157"/>
      <c r="BH955" s="157"/>
      <c r="BI955" s="157"/>
      <c r="BJ955" s="157"/>
    </row>
    <row r="956">
      <c r="A956" s="157"/>
      <c r="B956" s="157"/>
      <c r="C956" s="157"/>
      <c r="D956" s="157"/>
      <c r="E956" s="157"/>
      <c r="F956" s="238"/>
      <c r="G956" s="239"/>
      <c r="H956" s="239"/>
      <c r="I956" s="239"/>
      <c r="J956" s="239"/>
      <c r="K956" s="132"/>
      <c r="L956" s="131"/>
      <c r="M956" s="157"/>
      <c r="N956" s="157"/>
      <c r="O956" s="157"/>
      <c r="P956" s="157"/>
      <c r="Q956" s="157"/>
      <c r="R956" s="157"/>
      <c r="S956" s="157"/>
      <c r="T956" s="157"/>
      <c r="U956" s="238"/>
      <c r="V956" s="239"/>
      <c r="W956" s="239"/>
      <c r="X956" s="239"/>
      <c r="Y956" s="239"/>
      <c r="Z956" s="157"/>
      <c r="AA956" s="157"/>
      <c r="AB956" s="157"/>
      <c r="AC956" s="157"/>
      <c r="AD956" s="157"/>
      <c r="AE956" s="157"/>
      <c r="AF956" s="157"/>
      <c r="AG956" s="157"/>
      <c r="AH956" s="157"/>
      <c r="AI956" s="157"/>
      <c r="AJ956" s="238"/>
      <c r="AK956" s="239"/>
      <c r="AL956" s="239"/>
      <c r="AM956" s="239"/>
      <c r="AN956" s="239"/>
      <c r="AO956" s="157"/>
      <c r="AP956" s="157"/>
      <c r="AQ956" s="157"/>
      <c r="AR956" s="157"/>
      <c r="AS956" s="157"/>
      <c r="AT956" s="157"/>
      <c r="AU956" s="157"/>
      <c r="AV956" s="157"/>
      <c r="AW956" s="157"/>
      <c r="AX956" s="157"/>
      <c r="AY956" s="238"/>
      <c r="AZ956" s="239"/>
      <c r="BA956" s="239"/>
      <c r="BB956" s="239"/>
      <c r="BC956" s="239"/>
      <c r="BD956" s="157"/>
      <c r="BE956" s="157"/>
      <c r="BF956" s="157"/>
      <c r="BG956" s="157"/>
      <c r="BH956" s="157"/>
      <c r="BI956" s="157"/>
      <c r="BJ956" s="157"/>
    </row>
    <row r="957">
      <c r="A957" s="157"/>
      <c r="B957" s="157"/>
      <c r="C957" s="157"/>
      <c r="D957" s="157"/>
      <c r="E957" s="157"/>
      <c r="F957" s="238"/>
      <c r="G957" s="239"/>
      <c r="H957" s="239"/>
      <c r="I957" s="239"/>
      <c r="J957" s="239"/>
      <c r="K957" s="132"/>
      <c r="L957" s="131"/>
      <c r="M957" s="157"/>
      <c r="N957" s="157"/>
      <c r="O957" s="157"/>
      <c r="P957" s="157"/>
      <c r="Q957" s="157"/>
      <c r="R957" s="157"/>
      <c r="S957" s="157"/>
      <c r="T957" s="157"/>
      <c r="U957" s="238"/>
      <c r="V957" s="239"/>
      <c r="W957" s="239"/>
      <c r="X957" s="239"/>
      <c r="Y957" s="239"/>
      <c r="Z957" s="157"/>
      <c r="AA957" s="157"/>
      <c r="AB957" s="157"/>
      <c r="AC957" s="157"/>
      <c r="AD957" s="157"/>
      <c r="AE957" s="157"/>
      <c r="AF957" s="157"/>
      <c r="AG957" s="157"/>
      <c r="AH957" s="157"/>
      <c r="AI957" s="157"/>
      <c r="AJ957" s="238"/>
      <c r="AK957" s="239"/>
      <c r="AL957" s="239"/>
      <c r="AM957" s="239"/>
      <c r="AN957" s="239"/>
      <c r="AO957" s="157"/>
      <c r="AP957" s="157"/>
      <c r="AQ957" s="157"/>
      <c r="AR957" s="157"/>
      <c r="AS957" s="157"/>
      <c r="AT957" s="157"/>
      <c r="AU957" s="157"/>
      <c r="AV957" s="157"/>
      <c r="AW957" s="157"/>
      <c r="AX957" s="157"/>
      <c r="AY957" s="238"/>
      <c r="AZ957" s="239"/>
      <c r="BA957" s="239"/>
      <c r="BB957" s="239"/>
      <c r="BC957" s="239"/>
      <c r="BD957" s="157"/>
      <c r="BE957" s="157"/>
      <c r="BF957" s="157"/>
      <c r="BG957" s="157"/>
      <c r="BH957" s="157"/>
      <c r="BI957" s="157"/>
      <c r="BJ957" s="157"/>
    </row>
    <row r="958">
      <c r="A958" s="157"/>
      <c r="B958" s="157"/>
      <c r="C958" s="157"/>
      <c r="D958" s="157"/>
      <c r="E958" s="157"/>
      <c r="F958" s="238"/>
      <c r="G958" s="239"/>
      <c r="H958" s="239"/>
      <c r="I958" s="239"/>
      <c r="J958" s="239"/>
      <c r="K958" s="132"/>
      <c r="L958" s="131"/>
      <c r="M958" s="157"/>
      <c r="N958" s="157"/>
      <c r="O958" s="157"/>
      <c r="P958" s="157"/>
      <c r="Q958" s="157"/>
      <c r="R958" s="157"/>
      <c r="S958" s="157"/>
      <c r="T958" s="157"/>
      <c r="U958" s="238"/>
      <c r="V958" s="239"/>
      <c r="W958" s="239"/>
      <c r="X958" s="239"/>
      <c r="Y958" s="239"/>
      <c r="Z958" s="157"/>
      <c r="AA958" s="157"/>
      <c r="AB958" s="157"/>
      <c r="AC958" s="157"/>
      <c r="AD958" s="157"/>
      <c r="AE958" s="157"/>
      <c r="AF958" s="157"/>
      <c r="AG958" s="157"/>
      <c r="AH958" s="157"/>
      <c r="AI958" s="157"/>
      <c r="AJ958" s="238"/>
      <c r="AK958" s="239"/>
      <c r="AL958" s="239"/>
      <c r="AM958" s="239"/>
      <c r="AN958" s="239"/>
      <c r="AO958" s="157"/>
      <c r="AP958" s="157"/>
      <c r="AQ958" s="157"/>
      <c r="AR958" s="157"/>
      <c r="AS958" s="157"/>
      <c r="AT958" s="157"/>
      <c r="AU958" s="157"/>
      <c r="AV958" s="157"/>
      <c r="AW958" s="157"/>
      <c r="AX958" s="157"/>
      <c r="AY958" s="238"/>
      <c r="AZ958" s="239"/>
      <c r="BA958" s="239"/>
      <c r="BB958" s="239"/>
      <c r="BC958" s="239"/>
      <c r="BD958" s="157"/>
      <c r="BE958" s="157"/>
      <c r="BF958" s="157"/>
      <c r="BG958" s="157"/>
      <c r="BH958" s="157"/>
      <c r="BI958" s="157"/>
      <c r="BJ958" s="157"/>
    </row>
    <row r="959">
      <c r="A959" s="157"/>
      <c r="B959" s="157"/>
      <c r="C959" s="157"/>
      <c r="D959" s="157"/>
      <c r="E959" s="157"/>
      <c r="F959" s="238"/>
      <c r="G959" s="239"/>
      <c r="H959" s="239"/>
      <c r="I959" s="239"/>
      <c r="J959" s="239"/>
      <c r="K959" s="132"/>
      <c r="L959" s="131"/>
      <c r="M959" s="157"/>
      <c r="N959" s="157"/>
      <c r="O959" s="157"/>
      <c r="P959" s="157"/>
      <c r="Q959" s="157"/>
      <c r="R959" s="157"/>
      <c r="S959" s="157"/>
      <c r="T959" s="157"/>
      <c r="U959" s="238"/>
      <c r="V959" s="239"/>
      <c r="W959" s="239"/>
      <c r="X959" s="239"/>
      <c r="Y959" s="239"/>
      <c r="Z959" s="157"/>
      <c r="AA959" s="157"/>
      <c r="AB959" s="157"/>
      <c r="AC959" s="157"/>
      <c r="AD959" s="157"/>
      <c r="AE959" s="157"/>
      <c r="AF959" s="157"/>
      <c r="AG959" s="157"/>
      <c r="AH959" s="157"/>
      <c r="AI959" s="157"/>
      <c r="AJ959" s="238"/>
      <c r="AK959" s="239"/>
      <c r="AL959" s="239"/>
      <c r="AM959" s="239"/>
      <c r="AN959" s="239"/>
      <c r="AO959" s="157"/>
      <c r="AP959" s="157"/>
      <c r="AQ959" s="157"/>
      <c r="AR959" s="157"/>
      <c r="AS959" s="157"/>
      <c r="AT959" s="157"/>
      <c r="AU959" s="157"/>
      <c r="AV959" s="157"/>
      <c r="AW959" s="157"/>
      <c r="AX959" s="157"/>
      <c r="AY959" s="238"/>
      <c r="AZ959" s="239"/>
      <c r="BA959" s="239"/>
      <c r="BB959" s="239"/>
      <c r="BC959" s="239"/>
      <c r="BD959" s="157"/>
      <c r="BE959" s="157"/>
      <c r="BF959" s="157"/>
      <c r="BG959" s="157"/>
      <c r="BH959" s="157"/>
      <c r="BI959" s="157"/>
      <c r="BJ959" s="157"/>
    </row>
    <row r="960">
      <c r="A960" s="157"/>
      <c r="B960" s="157"/>
      <c r="C960" s="157"/>
      <c r="D960" s="157"/>
      <c r="E960" s="157"/>
      <c r="F960" s="238"/>
      <c r="G960" s="239"/>
      <c r="H960" s="239"/>
      <c r="I960" s="239"/>
      <c r="J960" s="239"/>
      <c r="K960" s="132"/>
      <c r="L960" s="131"/>
      <c r="M960" s="157"/>
      <c r="N960" s="157"/>
      <c r="O960" s="157"/>
      <c r="P960" s="157"/>
      <c r="Q960" s="157"/>
      <c r="R960" s="157"/>
      <c r="S960" s="157"/>
      <c r="T960" s="157"/>
      <c r="U960" s="238"/>
      <c r="V960" s="239"/>
      <c r="W960" s="239"/>
      <c r="X960" s="239"/>
      <c r="Y960" s="239"/>
      <c r="Z960" s="157"/>
      <c r="AA960" s="157"/>
      <c r="AB960" s="157"/>
      <c r="AC960" s="157"/>
      <c r="AD960" s="157"/>
      <c r="AE960" s="157"/>
      <c r="AF960" s="157"/>
      <c r="AG960" s="157"/>
      <c r="AH960" s="157"/>
      <c r="AI960" s="157"/>
      <c r="AJ960" s="238"/>
      <c r="AK960" s="239"/>
      <c r="AL960" s="239"/>
      <c r="AM960" s="239"/>
      <c r="AN960" s="239"/>
      <c r="AO960" s="157"/>
      <c r="AP960" s="157"/>
      <c r="AQ960" s="157"/>
      <c r="AR960" s="157"/>
      <c r="AS960" s="157"/>
      <c r="AT960" s="157"/>
      <c r="AU960" s="157"/>
      <c r="AV960" s="157"/>
      <c r="AW960" s="157"/>
      <c r="AX960" s="157"/>
      <c r="AY960" s="238"/>
      <c r="AZ960" s="239"/>
      <c r="BA960" s="239"/>
      <c r="BB960" s="239"/>
      <c r="BC960" s="239"/>
      <c r="BD960" s="157"/>
      <c r="BE960" s="157"/>
      <c r="BF960" s="157"/>
      <c r="BG960" s="157"/>
      <c r="BH960" s="157"/>
      <c r="BI960" s="157"/>
      <c r="BJ960" s="157"/>
    </row>
    <row r="961">
      <c r="A961" s="157"/>
      <c r="B961" s="157"/>
      <c r="C961" s="157"/>
      <c r="D961" s="157"/>
      <c r="E961" s="157"/>
      <c r="F961" s="238"/>
      <c r="G961" s="239"/>
      <c r="H961" s="239"/>
      <c r="I961" s="239"/>
      <c r="J961" s="239"/>
      <c r="K961" s="132"/>
      <c r="L961" s="131"/>
      <c r="M961" s="157"/>
      <c r="N961" s="157"/>
      <c r="O961" s="157"/>
      <c r="P961" s="157"/>
      <c r="Q961" s="157"/>
      <c r="R961" s="157"/>
      <c r="S961" s="157"/>
      <c r="T961" s="157"/>
      <c r="U961" s="238"/>
      <c r="V961" s="239"/>
      <c r="W961" s="239"/>
      <c r="X961" s="239"/>
      <c r="Y961" s="239"/>
      <c r="Z961" s="157"/>
      <c r="AA961" s="157"/>
      <c r="AB961" s="157"/>
      <c r="AC961" s="157"/>
      <c r="AD961" s="157"/>
      <c r="AE961" s="157"/>
      <c r="AF961" s="157"/>
      <c r="AG961" s="157"/>
      <c r="AH961" s="157"/>
      <c r="AI961" s="157"/>
      <c r="AJ961" s="238"/>
      <c r="AK961" s="239"/>
      <c r="AL961" s="239"/>
      <c r="AM961" s="239"/>
      <c r="AN961" s="239"/>
      <c r="AO961" s="157"/>
      <c r="AP961" s="157"/>
      <c r="AQ961" s="157"/>
      <c r="AR961" s="157"/>
      <c r="AS961" s="157"/>
      <c r="AT961" s="157"/>
      <c r="AU961" s="157"/>
      <c r="AV961" s="157"/>
      <c r="AW961" s="157"/>
      <c r="AX961" s="157"/>
      <c r="AY961" s="238"/>
      <c r="AZ961" s="239"/>
      <c r="BA961" s="239"/>
      <c r="BB961" s="239"/>
      <c r="BC961" s="239"/>
      <c r="BD961" s="157"/>
      <c r="BE961" s="157"/>
      <c r="BF961" s="157"/>
      <c r="BG961" s="157"/>
      <c r="BH961" s="157"/>
      <c r="BI961" s="157"/>
      <c r="BJ961" s="157"/>
    </row>
    <row r="962">
      <c r="A962" s="157"/>
      <c r="B962" s="157"/>
      <c r="C962" s="157"/>
      <c r="D962" s="157"/>
      <c r="E962" s="157"/>
      <c r="F962" s="238"/>
      <c r="G962" s="239"/>
      <c r="H962" s="239"/>
      <c r="I962" s="239"/>
      <c r="J962" s="239"/>
      <c r="K962" s="132"/>
      <c r="L962" s="131"/>
      <c r="M962" s="157"/>
      <c r="N962" s="157"/>
      <c r="O962" s="157"/>
      <c r="P962" s="157"/>
      <c r="Q962" s="157"/>
      <c r="R962" s="157"/>
      <c r="S962" s="157"/>
      <c r="T962" s="157"/>
      <c r="U962" s="238"/>
      <c r="V962" s="239"/>
      <c r="W962" s="239"/>
      <c r="X962" s="239"/>
      <c r="Y962" s="239"/>
      <c r="Z962" s="157"/>
      <c r="AA962" s="157"/>
      <c r="AB962" s="157"/>
      <c r="AC962" s="157"/>
      <c r="AD962" s="157"/>
      <c r="AE962" s="157"/>
      <c r="AF962" s="157"/>
      <c r="AG962" s="157"/>
      <c r="AH962" s="157"/>
      <c r="AI962" s="157"/>
      <c r="AJ962" s="238"/>
      <c r="AK962" s="239"/>
      <c r="AL962" s="239"/>
      <c r="AM962" s="239"/>
      <c r="AN962" s="239"/>
      <c r="AO962" s="157"/>
      <c r="AP962" s="157"/>
      <c r="AQ962" s="157"/>
      <c r="AR962" s="157"/>
      <c r="AS962" s="157"/>
      <c r="AT962" s="157"/>
      <c r="AU962" s="157"/>
      <c r="AV962" s="157"/>
      <c r="AW962" s="157"/>
      <c r="AX962" s="157"/>
      <c r="AY962" s="238"/>
      <c r="AZ962" s="239"/>
      <c r="BA962" s="239"/>
      <c r="BB962" s="239"/>
      <c r="BC962" s="239"/>
      <c r="BD962" s="157"/>
      <c r="BE962" s="157"/>
      <c r="BF962" s="157"/>
      <c r="BG962" s="157"/>
      <c r="BH962" s="157"/>
      <c r="BI962" s="157"/>
      <c r="BJ962" s="157"/>
    </row>
    <row r="963">
      <c r="A963" s="157"/>
      <c r="B963" s="157"/>
      <c r="C963" s="157"/>
      <c r="D963" s="157"/>
      <c r="E963" s="157"/>
      <c r="F963" s="238"/>
      <c r="G963" s="239"/>
      <c r="H963" s="239"/>
      <c r="I963" s="239"/>
      <c r="J963" s="239"/>
      <c r="K963" s="132"/>
      <c r="L963" s="131"/>
      <c r="M963" s="157"/>
      <c r="N963" s="157"/>
      <c r="O963" s="157"/>
      <c r="P963" s="157"/>
      <c r="Q963" s="157"/>
      <c r="R963" s="157"/>
      <c r="S963" s="157"/>
      <c r="T963" s="157"/>
      <c r="U963" s="238"/>
      <c r="V963" s="239"/>
      <c r="W963" s="239"/>
      <c r="X963" s="239"/>
      <c r="Y963" s="239"/>
      <c r="Z963" s="157"/>
      <c r="AA963" s="157"/>
      <c r="AB963" s="157"/>
      <c r="AC963" s="157"/>
      <c r="AD963" s="157"/>
      <c r="AE963" s="157"/>
      <c r="AF963" s="157"/>
      <c r="AG963" s="157"/>
      <c r="AH963" s="157"/>
      <c r="AI963" s="157"/>
      <c r="AJ963" s="238"/>
      <c r="AK963" s="239"/>
      <c r="AL963" s="239"/>
      <c r="AM963" s="239"/>
      <c r="AN963" s="239"/>
      <c r="AO963" s="157"/>
      <c r="AP963" s="157"/>
      <c r="AQ963" s="157"/>
      <c r="AR963" s="157"/>
      <c r="AS963" s="157"/>
      <c r="AT963" s="157"/>
      <c r="AU963" s="157"/>
      <c r="AV963" s="157"/>
      <c r="AW963" s="157"/>
      <c r="AX963" s="157"/>
      <c r="AY963" s="238"/>
      <c r="AZ963" s="239"/>
      <c r="BA963" s="239"/>
      <c r="BB963" s="239"/>
      <c r="BC963" s="239"/>
      <c r="BD963" s="157"/>
      <c r="BE963" s="157"/>
      <c r="BF963" s="157"/>
      <c r="BG963" s="157"/>
      <c r="BH963" s="157"/>
      <c r="BI963" s="157"/>
      <c r="BJ963" s="157"/>
    </row>
    <row r="964">
      <c r="A964" s="157"/>
      <c r="B964" s="157"/>
      <c r="C964" s="157"/>
      <c r="D964" s="157"/>
      <c r="E964" s="157"/>
      <c r="F964" s="238"/>
      <c r="G964" s="239"/>
      <c r="H964" s="239"/>
      <c r="I964" s="239"/>
      <c r="J964" s="239"/>
      <c r="K964" s="132"/>
      <c r="L964" s="131"/>
      <c r="M964" s="157"/>
      <c r="N964" s="157"/>
      <c r="O964" s="157"/>
      <c r="P964" s="157"/>
      <c r="Q964" s="157"/>
      <c r="R964" s="157"/>
      <c r="S964" s="157"/>
      <c r="T964" s="157"/>
      <c r="U964" s="238"/>
      <c r="V964" s="239"/>
      <c r="W964" s="239"/>
      <c r="X964" s="239"/>
      <c r="Y964" s="239"/>
      <c r="Z964" s="157"/>
      <c r="AA964" s="157"/>
      <c r="AB964" s="157"/>
      <c r="AC964" s="157"/>
      <c r="AD964" s="157"/>
      <c r="AE964" s="157"/>
      <c r="AF964" s="157"/>
      <c r="AG964" s="157"/>
      <c r="AH964" s="157"/>
      <c r="AI964" s="157"/>
      <c r="AJ964" s="238"/>
      <c r="AK964" s="239"/>
      <c r="AL964" s="239"/>
      <c r="AM964" s="239"/>
      <c r="AN964" s="239"/>
      <c r="AO964" s="157"/>
      <c r="AP964" s="157"/>
      <c r="AQ964" s="157"/>
      <c r="AR964" s="157"/>
      <c r="AS964" s="157"/>
      <c r="AT964" s="157"/>
      <c r="AU964" s="157"/>
      <c r="AV964" s="157"/>
      <c r="AW964" s="157"/>
      <c r="AX964" s="157"/>
      <c r="AY964" s="238"/>
      <c r="AZ964" s="239"/>
      <c r="BA964" s="239"/>
      <c r="BB964" s="239"/>
      <c r="BC964" s="239"/>
      <c r="BD964" s="157"/>
      <c r="BE964" s="157"/>
      <c r="BF964" s="157"/>
      <c r="BG964" s="157"/>
      <c r="BH964" s="157"/>
      <c r="BI964" s="157"/>
      <c r="BJ964" s="157"/>
    </row>
    <row r="965">
      <c r="A965" s="157"/>
      <c r="B965" s="157"/>
      <c r="C965" s="157"/>
      <c r="D965" s="157"/>
      <c r="E965" s="157"/>
      <c r="F965" s="238"/>
      <c r="G965" s="239"/>
      <c r="H965" s="239"/>
      <c r="I965" s="239"/>
      <c r="J965" s="239"/>
      <c r="K965" s="132"/>
      <c r="L965" s="131"/>
      <c r="M965" s="157"/>
      <c r="N965" s="157"/>
      <c r="O965" s="157"/>
      <c r="P965" s="157"/>
      <c r="Q965" s="157"/>
      <c r="R965" s="157"/>
      <c r="S965" s="157"/>
      <c r="T965" s="157"/>
      <c r="U965" s="238"/>
      <c r="V965" s="239"/>
      <c r="W965" s="239"/>
      <c r="X965" s="239"/>
      <c r="Y965" s="239"/>
      <c r="Z965" s="157"/>
      <c r="AA965" s="157"/>
      <c r="AB965" s="157"/>
      <c r="AC965" s="157"/>
      <c r="AD965" s="157"/>
      <c r="AE965" s="157"/>
      <c r="AF965" s="157"/>
      <c r="AG965" s="157"/>
      <c r="AH965" s="157"/>
      <c r="AI965" s="157"/>
      <c r="AJ965" s="238"/>
      <c r="AK965" s="239"/>
      <c r="AL965" s="239"/>
      <c r="AM965" s="239"/>
      <c r="AN965" s="239"/>
      <c r="AO965" s="157"/>
      <c r="AP965" s="157"/>
      <c r="AQ965" s="157"/>
      <c r="AR965" s="157"/>
      <c r="AS965" s="157"/>
      <c r="AT965" s="157"/>
      <c r="AU965" s="157"/>
      <c r="AV965" s="157"/>
      <c r="AW965" s="157"/>
      <c r="AX965" s="157"/>
      <c r="AY965" s="238"/>
      <c r="AZ965" s="239"/>
      <c r="BA965" s="239"/>
      <c r="BB965" s="239"/>
      <c r="BC965" s="239"/>
      <c r="BD965" s="157"/>
      <c r="BE965" s="157"/>
      <c r="BF965" s="157"/>
      <c r="BG965" s="157"/>
      <c r="BH965" s="157"/>
      <c r="BI965" s="157"/>
      <c r="BJ965" s="157"/>
    </row>
    <row r="966">
      <c r="A966" s="157"/>
      <c r="B966" s="157"/>
      <c r="C966" s="157"/>
      <c r="D966" s="157"/>
      <c r="E966" s="157"/>
      <c r="F966" s="238"/>
      <c r="G966" s="239"/>
      <c r="H966" s="239"/>
      <c r="I966" s="239"/>
      <c r="J966" s="239"/>
      <c r="K966" s="132"/>
      <c r="L966" s="131"/>
      <c r="M966" s="157"/>
      <c r="N966" s="157"/>
      <c r="O966" s="157"/>
      <c r="P966" s="157"/>
      <c r="Q966" s="157"/>
      <c r="R966" s="157"/>
      <c r="S966" s="157"/>
      <c r="T966" s="157"/>
      <c r="U966" s="238"/>
      <c r="V966" s="239"/>
      <c r="W966" s="239"/>
      <c r="X966" s="239"/>
      <c r="Y966" s="239"/>
      <c r="Z966" s="157"/>
      <c r="AA966" s="157"/>
      <c r="AB966" s="157"/>
      <c r="AC966" s="157"/>
      <c r="AD966" s="157"/>
      <c r="AE966" s="157"/>
      <c r="AF966" s="157"/>
      <c r="AG966" s="157"/>
      <c r="AH966" s="157"/>
      <c r="AI966" s="157"/>
      <c r="AJ966" s="238"/>
      <c r="AK966" s="239"/>
      <c r="AL966" s="239"/>
      <c r="AM966" s="239"/>
      <c r="AN966" s="239"/>
      <c r="AO966" s="157"/>
      <c r="AP966" s="157"/>
      <c r="AQ966" s="157"/>
      <c r="AR966" s="157"/>
      <c r="AS966" s="157"/>
      <c r="AT966" s="157"/>
      <c r="AU966" s="157"/>
      <c r="AV966" s="157"/>
      <c r="AW966" s="157"/>
      <c r="AX966" s="157"/>
      <c r="AY966" s="238"/>
      <c r="AZ966" s="239"/>
      <c r="BA966" s="239"/>
      <c r="BB966" s="239"/>
      <c r="BC966" s="239"/>
      <c r="BD966" s="157"/>
      <c r="BE966" s="157"/>
      <c r="BF966" s="157"/>
      <c r="BG966" s="157"/>
      <c r="BH966" s="157"/>
      <c r="BI966" s="157"/>
      <c r="BJ966" s="157"/>
    </row>
    <row r="967">
      <c r="A967" s="157"/>
      <c r="B967" s="157"/>
      <c r="C967" s="157"/>
      <c r="D967" s="157"/>
      <c r="E967" s="157"/>
      <c r="F967" s="238"/>
      <c r="G967" s="239"/>
      <c r="H967" s="239"/>
      <c r="I967" s="239"/>
      <c r="J967" s="239"/>
      <c r="K967" s="132"/>
      <c r="L967" s="131"/>
      <c r="M967" s="157"/>
      <c r="N967" s="157"/>
      <c r="O967" s="157"/>
      <c r="P967" s="157"/>
      <c r="Q967" s="157"/>
      <c r="R967" s="157"/>
      <c r="S967" s="157"/>
      <c r="T967" s="157"/>
      <c r="U967" s="238"/>
      <c r="V967" s="239"/>
      <c r="W967" s="239"/>
      <c r="X967" s="239"/>
      <c r="Y967" s="239"/>
      <c r="Z967" s="157"/>
      <c r="AA967" s="157"/>
      <c r="AB967" s="157"/>
      <c r="AC967" s="157"/>
      <c r="AD967" s="157"/>
      <c r="AE967" s="157"/>
      <c r="AF967" s="157"/>
      <c r="AG967" s="157"/>
      <c r="AH967" s="157"/>
      <c r="AI967" s="157"/>
      <c r="AJ967" s="238"/>
      <c r="AK967" s="239"/>
      <c r="AL967" s="239"/>
      <c r="AM967" s="239"/>
      <c r="AN967" s="239"/>
      <c r="AO967" s="157"/>
      <c r="AP967" s="157"/>
      <c r="AQ967" s="157"/>
      <c r="AR967" s="157"/>
      <c r="AS967" s="157"/>
      <c r="AT967" s="157"/>
      <c r="AU967" s="157"/>
      <c r="AV967" s="157"/>
      <c r="AW967" s="157"/>
      <c r="AX967" s="157"/>
      <c r="AY967" s="238"/>
      <c r="AZ967" s="239"/>
      <c r="BA967" s="239"/>
      <c r="BB967" s="239"/>
      <c r="BC967" s="239"/>
      <c r="BD967" s="157"/>
      <c r="BE967" s="157"/>
      <c r="BF967" s="157"/>
      <c r="BG967" s="157"/>
      <c r="BH967" s="157"/>
      <c r="BI967" s="157"/>
      <c r="BJ967" s="157"/>
    </row>
    <row r="968">
      <c r="A968" s="157"/>
      <c r="B968" s="157"/>
      <c r="C968" s="157"/>
      <c r="D968" s="157"/>
      <c r="E968" s="157"/>
      <c r="F968" s="238"/>
      <c r="G968" s="239"/>
      <c r="H968" s="239"/>
      <c r="I968" s="239"/>
      <c r="J968" s="239"/>
      <c r="K968" s="132"/>
      <c r="L968" s="131"/>
      <c r="M968" s="157"/>
      <c r="N968" s="157"/>
      <c r="O968" s="157"/>
      <c r="P968" s="157"/>
      <c r="Q968" s="157"/>
      <c r="R968" s="157"/>
      <c r="S968" s="157"/>
      <c r="T968" s="157"/>
      <c r="U968" s="238"/>
      <c r="V968" s="239"/>
      <c r="W968" s="239"/>
      <c r="X968" s="239"/>
      <c r="Y968" s="239"/>
      <c r="Z968" s="157"/>
      <c r="AA968" s="157"/>
      <c r="AB968" s="157"/>
      <c r="AC968" s="157"/>
      <c r="AD968" s="157"/>
      <c r="AE968" s="157"/>
      <c r="AF968" s="157"/>
      <c r="AG968" s="157"/>
      <c r="AH968" s="157"/>
      <c r="AI968" s="157"/>
      <c r="AJ968" s="238"/>
      <c r="AK968" s="239"/>
      <c r="AL968" s="239"/>
      <c r="AM968" s="239"/>
      <c r="AN968" s="239"/>
      <c r="AO968" s="157"/>
      <c r="AP968" s="157"/>
      <c r="AQ968" s="157"/>
      <c r="AR968" s="157"/>
      <c r="AS968" s="157"/>
      <c r="AT968" s="157"/>
      <c r="AU968" s="157"/>
      <c r="AV968" s="157"/>
      <c r="AW968" s="157"/>
      <c r="AX968" s="157"/>
      <c r="AY968" s="238"/>
      <c r="AZ968" s="239"/>
      <c r="BA968" s="239"/>
      <c r="BB968" s="239"/>
      <c r="BC968" s="239"/>
      <c r="BD968" s="157"/>
      <c r="BE968" s="157"/>
      <c r="BF968" s="157"/>
      <c r="BG968" s="157"/>
      <c r="BH968" s="157"/>
      <c r="BI968" s="157"/>
      <c r="BJ968" s="157"/>
    </row>
    <row r="969">
      <c r="A969" s="157"/>
      <c r="B969" s="157"/>
      <c r="C969" s="157"/>
      <c r="D969" s="157"/>
      <c r="E969" s="157"/>
      <c r="F969" s="238"/>
      <c r="G969" s="239"/>
      <c r="H969" s="239"/>
      <c r="I969" s="239"/>
      <c r="J969" s="239"/>
      <c r="K969" s="132"/>
      <c r="L969" s="131"/>
      <c r="M969" s="157"/>
      <c r="N969" s="157"/>
      <c r="O969" s="157"/>
      <c r="P969" s="157"/>
      <c r="Q969" s="157"/>
      <c r="R969" s="157"/>
      <c r="S969" s="157"/>
      <c r="T969" s="157"/>
      <c r="U969" s="238"/>
      <c r="V969" s="239"/>
      <c r="W969" s="239"/>
      <c r="X969" s="239"/>
      <c r="Y969" s="239"/>
      <c r="Z969" s="157"/>
      <c r="AA969" s="157"/>
      <c r="AB969" s="157"/>
      <c r="AC969" s="157"/>
      <c r="AD969" s="157"/>
      <c r="AE969" s="157"/>
      <c r="AF969" s="157"/>
      <c r="AG969" s="157"/>
      <c r="AH969" s="157"/>
      <c r="AI969" s="157"/>
      <c r="AJ969" s="238"/>
      <c r="AK969" s="239"/>
      <c r="AL969" s="239"/>
      <c r="AM969" s="239"/>
      <c r="AN969" s="239"/>
      <c r="AO969" s="157"/>
      <c r="AP969" s="157"/>
      <c r="AQ969" s="157"/>
      <c r="AR969" s="157"/>
      <c r="AS969" s="157"/>
      <c r="AT969" s="157"/>
      <c r="AU969" s="157"/>
      <c r="AV969" s="157"/>
      <c r="AW969" s="157"/>
      <c r="AX969" s="157"/>
      <c r="AY969" s="238"/>
      <c r="AZ969" s="239"/>
      <c r="BA969" s="239"/>
      <c r="BB969" s="239"/>
      <c r="BC969" s="239"/>
      <c r="BD969" s="157"/>
      <c r="BE969" s="157"/>
      <c r="BF969" s="157"/>
      <c r="BG969" s="157"/>
      <c r="BH969" s="157"/>
      <c r="BI969" s="157"/>
      <c r="BJ969" s="157"/>
    </row>
    <row r="970">
      <c r="A970" s="157"/>
      <c r="B970" s="157"/>
      <c r="C970" s="157"/>
      <c r="D970" s="157"/>
      <c r="E970" s="157"/>
      <c r="F970" s="238"/>
      <c r="G970" s="239"/>
      <c r="H970" s="239"/>
      <c r="I970" s="239"/>
      <c r="J970" s="239"/>
      <c r="K970" s="132"/>
      <c r="L970" s="131"/>
      <c r="M970" s="157"/>
      <c r="N970" s="157"/>
      <c r="O970" s="157"/>
      <c r="P970" s="157"/>
      <c r="Q970" s="157"/>
      <c r="R970" s="157"/>
      <c r="S970" s="157"/>
      <c r="T970" s="157"/>
      <c r="U970" s="238"/>
      <c r="V970" s="239"/>
      <c r="W970" s="239"/>
      <c r="X970" s="239"/>
      <c r="Y970" s="239"/>
      <c r="Z970" s="157"/>
      <c r="AA970" s="157"/>
      <c r="AB970" s="157"/>
      <c r="AC970" s="157"/>
      <c r="AD970" s="157"/>
      <c r="AE970" s="157"/>
      <c r="AF970" s="157"/>
      <c r="AG970" s="157"/>
      <c r="AH970" s="157"/>
      <c r="AI970" s="157"/>
      <c r="AJ970" s="238"/>
      <c r="AK970" s="239"/>
      <c r="AL970" s="239"/>
      <c r="AM970" s="239"/>
      <c r="AN970" s="239"/>
      <c r="AO970" s="157"/>
      <c r="AP970" s="157"/>
      <c r="AQ970" s="157"/>
      <c r="AR970" s="157"/>
      <c r="AS970" s="157"/>
      <c r="AT970" s="157"/>
      <c r="AU970" s="157"/>
      <c r="AV970" s="157"/>
      <c r="AW970" s="157"/>
      <c r="AX970" s="157"/>
      <c r="AY970" s="238"/>
      <c r="AZ970" s="239"/>
      <c r="BA970" s="239"/>
      <c r="BB970" s="239"/>
      <c r="BC970" s="239"/>
      <c r="BD970" s="157"/>
      <c r="BE970" s="157"/>
      <c r="BF970" s="157"/>
      <c r="BG970" s="157"/>
      <c r="BH970" s="157"/>
      <c r="BI970" s="157"/>
      <c r="BJ970" s="157"/>
    </row>
    <row r="971">
      <c r="A971" s="157"/>
      <c r="B971" s="157"/>
      <c r="C971" s="157"/>
      <c r="D971" s="157"/>
      <c r="E971" s="157"/>
      <c r="F971" s="238"/>
      <c r="G971" s="239"/>
      <c r="H971" s="239"/>
      <c r="I971" s="239"/>
      <c r="J971" s="239"/>
      <c r="K971" s="132"/>
      <c r="L971" s="131"/>
      <c r="M971" s="157"/>
      <c r="N971" s="157"/>
      <c r="O971" s="157"/>
      <c r="P971" s="157"/>
      <c r="Q971" s="157"/>
      <c r="R971" s="157"/>
      <c r="S971" s="157"/>
      <c r="T971" s="157"/>
      <c r="U971" s="238"/>
      <c r="V971" s="239"/>
      <c r="W971" s="239"/>
      <c r="X971" s="239"/>
      <c r="Y971" s="239"/>
      <c r="Z971" s="157"/>
      <c r="AA971" s="157"/>
      <c r="AB971" s="157"/>
      <c r="AC971" s="157"/>
      <c r="AD971" s="157"/>
      <c r="AE971" s="157"/>
      <c r="AF971" s="157"/>
      <c r="AG971" s="157"/>
      <c r="AH971" s="157"/>
      <c r="AI971" s="157"/>
      <c r="AJ971" s="238"/>
      <c r="AK971" s="239"/>
      <c r="AL971" s="239"/>
      <c r="AM971" s="239"/>
      <c r="AN971" s="239"/>
      <c r="AO971" s="157"/>
      <c r="AP971" s="157"/>
      <c r="AQ971" s="157"/>
      <c r="AR971" s="157"/>
      <c r="AS971" s="157"/>
      <c r="AT971" s="157"/>
      <c r="AU971" s="157"/>
      <c r="AV971" s="157"/>
      <c r="AW971" s="157"/>
      <c r="AX971" s="157"/>
      <c r="AY971" s="238"/>
      <c r="AZ971" s="239"/>
      <c r="BA971" s="239"/>
      <c r="BB971" s="239"/>
      <c r="BC971" s="239"/>
      <c r="BD971" s="157"/>
      <c r="BE971" s="157"/>
      <c r="BF971" s="157"/>
      <c r="BG971" s="157"/>
      <c r="BH971" s="157"/>
      <c r="BI971" s="157"/>
      <c r="BJ971" s="157"/>
    </row>
    <row r="972">
      <c r="A972" s="157"/>
      <c r="B972" s="157"/>
      <c r="C972" s="157"/>
      <c r="D972" s="157"/>
      <c r="E972" s="157"/>
      <c r="F972" s="238"/>
      <c r="G972" s="239"/>
      <c r="H972" s="239"/>
      <c r="I972" s="239"/>
      <c r="J972" s="239"/>
      <c r="K972" s="132"/>
      <c r="L972" s="131"/>
      <c r="M972" s="157"/>
      <c r="N972" s="157"/>
      <c r="O972" s="157"/>
      <c r="P972" s="157"/>
      <c r="Q972" s="157"/>
      <c r="R972" s="157"/>
      <c r="S972" s="157"/>
      <c r="T972" s="157"/>
      <c r="U972" s="238"/>
      <c r="V972" s="239"/>
      <c r="W972" s="239"/>
      <c r="X972" s="239"/>
      <c r="Y972" s="239"/>
      <c r="Z972" s="157"/>
      <c r="AA972" s="157"/>
      <c r="AB972" s="157"/>
      <c r="AC972" s="157"/>
      <c r="AD972" s="157"/>
      <c r="AE972" s="157"/>
      <c r="AF972" s="157"/>
      <c r="AG972" s="157"/>
      <c r="AH972" s="157"/>
      <c r="AI972" s="157"/>
      <c r="AJ972" s="238"/>
      <c r="AK972" s="239"/>
      <c r="AL972" s="239"/>
      <c r="AM972" s="239"/>
      <c r="AN972" s="239"/>
      <c r="AO972" s="157"/>
      <c r="AP972" s="157"/>
      <c r="AQ972" s="157"/>
      <c r="AR972" s="157"/>
      <c r="AS972" s="157"/>
      <c r="AT972" s="157"/>
      <c r="AU972" s="157"/>
      <c r="AV972" s="157"/>
      <c r="AW972" s="157"/>
      <c r="AX972" s="157"/>
      <c r="AY972" s="238"/>
      <c r="AZ972" s="239"/>
      <c r="BA972" s="239"/>
      <c r="BB972" s="239"/>
      <c r="BC972" s="239"/>
      <c r="BD972" s="157"/>
      <c r="BE972" s="157"/>
      <c r="BF972" s="157"/>
      <c r="BG972" s="157"/>
      <c r="BH972" s="157"/>
      <c r="BI972" s="157"/>
      <c r="BJ972" s="157"/>
    </row>
    <row r="973">
      <c r="A973" s="157"/>
      <c r="B973" s="157"/>
      <c r="C973" s="157"/>
      <c r="D973" s="157"/>
      <c r="E973" s="157"/>
      <c r="F973" s="238"/>
      <c r="G973" s="239"/>
      <c r="H973" s="239"/>
      <c r="I973" s="239"/>
      <c r="J973" s="239"/>
      <c r="K973" s="132"/>
      <c r="L973" s="131"/>
      <c r="M973" s="157"/>
      <c r="N973" s="157"/>
      <c r="O973" s="157"/>
      <c r="P973" s="157"/>
      <c r="Q973" s="157"/>
      <c r="R973" s="157"/>
      <c r="S973" s="157"/>
      <c r="T973" s="157"/>
      <c r="U973" s="238"/>
      <c r="V973" s="239"/>
      <c r="W973" s="239"/>
      <c r="X973" s="239"/>
      <c r="Y973" s="239"/>
      <c r="Z973" s="157"/>
      <c r="AA973" s="157"/>
      <c r="AB973" s="157"/>
      <c r="AC973" s="157"/>
      <c r="AD973" s="157"/>
      <c r="AE973" s="157"/>
      <c r="AF973" s="157"/>
      <c r="AG973" s="157"/>
      <c r="AH973" s="157"/>
      <c r="AI973" s="157"/>
      <c r="AJ973" s="238"/>
      <c r="AK973" s="239"/>
      <c r="AL973" s="239"/>
      <c r="AM973" s="239"/>
      <c r="AN973" s="239"/>
      <c r="AO973" s="157"/>
      <c r="AP973" s="157"/>
      <c r="AQ973" s="157"/>
      <c r="AR973" s="157"/>
      <c r="AS973" s="157"/>
      <c r="AT973" s="157"/>
      <c r="AU973" s="157"/>
      <c r="AV973" s="157"/>
      <c r="AW973" s="157"/>
      <c r="AX973" s="157"/>
      <c r="AY973" s="238"/>
      <c r="AZ973" s="239"/>
      <c r="BA973" s="239"/>
      <c r="BB973" s="239"/>
      <c r="BC973" s="239"/>
      <c r="BD973" s="157"/>
      <c r="BE973" s="157"/>
      <c r="BF973" s="157"/>
      <c r="BG973" s="157"/>
      <c r="BH973" s="157"/>
      <c r="BI973" s="157"/>
      <c r="BJ973" s="157"/>
    </row>
    <row r="974">
      <c r="A974" s="157"/>
      <c r="B974" s="157"/>
      <c r="C974" s="157"/>
      <c r="D974" s="157"/>
      <c r="E974" s="157"/>
      <c r="F974" s="238"/>
      <c r="G974" s="239"/>
      <c r="H974" s="239"/>
      <c r="I974" s="239"/>
      <c r="J974" s="239"/>
      <c r="K974" s="132"/>
      <c r="L974" s="131"/>
      <c r="M974" s="157"/>
      <c r="N974" s="157"/>
      <c r="O974" s="157"/>
      <c r="P974" s="157"/>
      <c r="Q974" s="157"/>
      <c r="R974" s="157"/>
      <c r="S974" s="157"/>
      <c r="T974" s="157"/>
      <c r="U974" s="238"/>
      <c r="V974" s="239"/>
      <c r="W974" s="239"/>
      <c r="X974" s="239"/>
      <c r="Y974" s="239"/>
      <c r="Z974" s="157"/>
      <c r="AA974" s="157"/>
      <c r="AB974" s="157"/>
      <c r="AC974" s="157"/>
      <c r="AD974" s="157"/>
      <c r="AE974" s="157"/>
      <c r="AF974" s="157"/>
      <c r="AG974" s="157"/>
      <c r="AH974" s="157"/>
      <c r="AI974" s="157"/>
      <c r="AJ974" s="238"/>
      <c r="AK974" s="239"/>
      <c r="AL974" s="239"/>
      <c r="AM974" s="239"/>
      <c r="AN974" s="239"/>
      <c r="AO974" s="157"/>
      <c r="AP974" s="157"/>
      <c r="AQ974" s="157"/>
      <c r="AR974" s="157"/>
      <c r="AS974" s="157"/>
      <c r="AT974" s="157"/>
      <c r="AU974" s="157"/>
      <c r="AV974" s="157"/>
      <c r="AW974" s="157"/>
      <c r="AX974" s="157"/>
      <c r="AY974" s="238"/>
      <c r="AZ974" s="239"/>
      <c r="BA974" s="239"/>
      <c r="BB974" s="239"/>
      <c r="BC974" s="239"/>
      <c r="BD974" s="157"/>
      <c r="BE974" s="157"/>
      <c r="BF974" s="157"/>
      <c r="BG974" s="157"/>
      <c r="BH974" s="157"/>
      <c r="BI974" s="157"/>
      <c r="BJ974" s="157"/>
    </row>
    <row r="975">
      <c r="A975" s="157"/>
      <c r="B975" s="157"/>
      <c r="C975" s="157"/>
      <c r="D975" s="157"/>
      <c r="E975" s="157"/>
      <c r="F975" s="238"/>
      <c r="G975" s="239"/>
      <c r="H975" s="239"/>
      <c r="I975" s="239"/>
      <c r="J975" s="239"/>
      <c r="K975" s="132"/>
      <c r="L975" s="131"/>
      <c r="M975" s="157"/>
      <c r="N975" s="157"/>
      <c r="O975" s="157"/>
      <c r="P975" s="157"/>
      <c r="Q975" s="157"/>
      <c r="R975" s="157"/>
      <c r="S975" s="157"/>
      <c r="T975" s="157"/>
      <c r="U975" s="238"/>
      <c r="V975" s="239"/>
      <c r="W975" s="239"/>
      <c r="X975" s="239"/>
      <c r="Y975" s="239"/>
      <c r="Z975" s="157"/>
      <c r="AA975" s="157"/>
      <c r="AB975" s="157"/>
      <c r="AC975" s="157"/>
      <c r="AD975" s="157"/>
      <c r="AE975" s="157"/>
      <c r="AF975" s="157"/>
      <c r="AG975" s="157"/>
      <c r="AH975" s="157"/>
      <c r="AI975" s="157"/>
      <c r="AJ975" s="238"/>
      <c r="AK975" s="239"/>
      <c r="AL975" s="239"/>
      <c r="AM975" s="239"/>
      <c r="AN975" s="239"/>
      <c r="AO975" s="157"/>
      <c r="AP975" s="157"/>
      <c r="AQ975" s="157"/>
      <c r="AR975" s="157"/>
      <c r="AS975" s="157"/>
      <c r="AT975" s="157"/>
      <c r="AU975" s="157"/>
      <c r="AV975" s="157"/>
      <c r="AW975" s="157"/>
      <c r="AX975" s="157"/>
      <c r="AY975" s="238"/>
      <c r="AZ975" s="239"/>
      <c r="BA975" s="239"/>
      <c r="BB975" s="239"/>
      <c r="BC975" s="239"/>
      <c r="BD975" s="157"/>
      <c r="BE975" s="157"/>
      <c r="BF975" s="157"/>
      <c r="BG975" s="157"/>
      <c r="BH975" s="157"/>
      <c r="BI975" s="157"/>
      <c r="BJ975" s="157"/>
    </row>
    <row r="976">
      <c r="A976" s="157"/>
      <c r="B976" s="157"/>
      <c r="C976" s="157"/>
      <c r="D976" s="157"/>
      <c r="E976" s="157"/>
      <c r="F976" s="238"/>
      <c r="G976" s="239"/>
      <c r="H976" s="239"/>
      <c r="I976" s="239"/>
      <c r="J976" s="239"/>
      <c r="K976" s="132"/>
      <c r="L976" s="131"/>
      <c r="M976" s="157"/>
      <c r="N976" s="157"/>
      <c r="O976" s="157"/>
      <c r="P976" s="157"/>
      <c r="Q976" s="157"/>
      <c r="R976" s="157"/>
      <c r="S976" s="157"/>
      <c r="T976" s="157"/>
      <c r="U976" s="238"/>
      <c r="V976" s="239"/>
      <c r="W976" s="239"/>
      <c r="X976" s="239"/>
      <c r="Y976" s="239"/>
      <c r="Z976" s="157"/>
      <c r="AA976" s="157"/>
      <c r="AB976" s="157"/>
      <c r="AC976" s="157"/>
      <c r="AD976" s="157"/>
      <c r="AE976" s="157"/>
      <c r="AF976" s="157"/>
      <c r="AG976" s="157"/>
      <c r="AH976" s="157"/>
      <c r="AI976" s="157"/>
      <c r="AJ976" s="238"/>
      <c r="AK976" s="239"/>
      <c r="AL976" s="239"/>
      <c r="AM976" s="239"/>
      <c r="AN976" s="239"/>
      <c r="AO976" s="157"/>
      <c r="AP976" s="157"/>
      <c r="AQ976" s="157"/>
      <c r="AR976" s="157"/>
      <c r="AS976" s="157"/>
      <c r="AT976" s="157"/>
      <c r="AU976" s="157"/>
      <c r="AV976" s="157"/>
      <c r="AW976" s="157"/>
      <c r="AX976" s="157"/>
      <c r="AY976" s="238"/>
      <c r="AZ976" s="239"/>
      <c r="BA976" s="239"/>
      <c r="BB976" s="239"/>
      <c r="BC976" s="239"/>
      <c r="BD976" s="157"/>
      <c r="BE976" s="157"/>
      <c r="BF976" s="157"/>
      <c r="BG976" s="157"/>
      <c r="BH976" s="157"/>
      <c r="BI976" s="157"/>
      <c r="BJ976" s="157"/>
    </row>
    <row r="977">
      <c r="A977" s="157"/>
      <c r="B977" s="157"/>
      <c r="C977" s="157"/>
      <c r="D977" s="157"/>
      <c r="E977" s="157"/>
      <c r="F977" s="238"/>
      <c r="G977" s="239"/>
      <c r="H977" s="239"/>
      <c r="I977" s="239"/>
      <c r="J977" s="239"/>
      <c r="K977" s="132"/>
      <c r="L977" s="131"/>
      <c r="M977" s="157"/>
      <c r="N977" s="157"/>
      <c r="O977" s="157"/>
      <c r="P977" s="157"/>
      <c r="Q977" s="157"/>
      <c r="R977" s="157"/>
      <c r="S977" s="157"/>
      <c r="T977" s="157"/>
      <c r="U977" s="238"/>
      <c r="V977" s="239"/>
      <c r="W977" s="239"/>
      <c r="X977" s="239"/>
      <c r="Y977" s="239"/>
      <c r="Z977" s="157"/>
      <c r="AA977" s="157"/>
      <c r="AB977" s="157"/>
      <c r="AC977" s="157"/>
      <c r="AD977" s="157"/>
      <c r="AE977" s="157"/>
      <c r="AF977" s="157"/>
      <c r="AG977" s="157"/>
      <c r="AH977" s="157"/>
      <c r="AI977" s="157"/>
      <c r="AJ977" s="238"/>
      <c r="AK977" s="239"/>
      <c r="AL977" s="239"/>
      <c r="AM977" s="239"/>
      <c r="AN977" s="239"/>
      <c r="AO977" s="157"/>
      <c r="AP977" s="157"/>
      <c r="AQ977" s="157"/>
      <c r="AR977" s="157"/>
      <c r="AS977" s="157"/>
      <c r="AT977" s="157"/>
      <c r="AU977" s="157"/>
      <c r="AV977" s="157"/>
      <c r="AW977" s="157"/>
      <c r="AX977" s="157"/>
      <c r="AY977" s="238"/>
      <c r="AZ977" s="239"/>
      <c r="BA977" s="239"/>
      <c r="BB977" s="239"/>
      <c r="BC977" s="239"/>
      <c r="BD977" s="157"/>
      <c r="BE977" s="157"/>
      <c r="BF977" s="157"/>
      <c r="BG977" s="157"/>
      <c r="BH977" s="157"/>
      <c r="BI977" s="157"/>
      <c r="BJ977" s="157"/>
    </row>
    <row r="978">
      <c r="A978" s="157"/>
      <c r="B978" s="157"/>
      <c r="C978" s="157"/>
      <c r="D978" s="157"/>
      <c r="E978" s="157"/>
      <c r="F978" s="238"/>
      <c r="G978" s="239"/>
      <c r="H978" s="239"/>
      <c r="I978" s="239"/>
      <c r="J978" s="239"/>
      <c r="K978" s="132"/>
      <c r="L978" s="131"/>
      <c r="M978" s="157"/>
      <c r="N978" s="157"/>
      <c r="O978" s="157"/>
      <c r="P978" s="157"/>
      <c r="Q978" s="157"/>
      <c r="R978" s="157"/>
      <c r="S978" s="157"/>
      <c r="T978" s="157"/>
      <c r="U978" s="238"/>
      <c r="V978" s="239"/>
      <c r="W978" s="239"/>
      <c r="X978" s="239"/>
      <c r="Y978" s="239"/>
      <c r="Z978" s="157"/>
      <c r="AA978" s="157"/>
      <c r="AB978" s="157"/>
      <c r="AC978" s="157"/>
      <c r="AD978" s="157"/>
      <c r="AE978" s="157"/>
      <c r="AF978" s="157"/>
      <c r="AG978" s="157"/>
      <c r="AH978" s="157"/>
      <c r="AI978" s="157"/>
      <c r="AJ978" s="238"/>
      <c r="AK978" s="239"/>
      <c r="AL978" s="239"/>
      <c r="AM978" s="239"/>
      <c r="AN978" s="239"/>
      <c r="AO978" s="157"/>
      <c r="AP978" s="157"/>
      <c r="AQ978" s="157"/>
      <c r="AR978" s="157"/>
      <c r="AS978" s="157"/>
      <c r="AT978" s="157"/>
      <c r="AU978" s="157"/>
      <c r="AV978" s="157"/>
      <c r="AW978" s="157"/>
      <c r="AX978" s="157"/>
      <c r="AY978" s="238"/>
      <c r="AZ978" s="239"/>
      <c r="BA978" s="239"/>
      <c r="BB978" s="239"/>
      <c r="BC978" s="239"/>
      <c r="BD978" s="157"/>
      <c r="BE978" s="157"/>
      <c r="BF978" s="157"/>
      <c r="BG978" s="157"/>
      <c r="BH978" s="157"/>
      <c r="BI978" s="157"/>
      <c r="BJ978" s="157"/>
    </row>
    <row r="979">
      <c r="A979" s="157"/>
      <c r="B979" s="157"/>
      <c r="C979" s="157"/>
      <c r="D979" s="157"/>
      <c r="E979" s="157"/>
      <c r="F979" s="238"/>
      <c r="G979" s="239"/>
      <c r="H979" s="239"/>
      <c r="I979" s="239"/>
      <c r="J979" s="239"/>
      <c r="K979" s="132"/>
      <c r="L979" s="131"/>
      <c r="M979" s="157"/>
      <c r="N979" s="157"/>
      <c r="O979" s="157"/>
      <c r="P979" s="157"/>
      <c r="Q979" s="157"/>
      <c r="R979" s="157"/>
      <c r="S979" s="157"/>
      <c r="T979" s="157"/>
      <c r="U979" s="238"/>
      <c r="V979" s="239"/>
      <c r="W979" s="239"/>
      <c r="X979" s="239"/>
      <c r="Y979" s="239"/>
      <c r="Z979" s="157"/>
      <c r="AA979" s="157"/>
      <c r="AB979" s="157"/>
      <c r="AC979" s="157"/>
      <c r="AD979" s="157"/>
      <c r="AE979" s="157"/>
      <c r="AF979" s="157"/>
      <c r="AG979" s="157"/>
      <c r="AH979" s="157"/>
      <c r="AI979" s="157"/>
      <c r="AJ979" s="238"/>
      <c r="AK979" s="239"/>
      <c r="AL979" s="239"/>
      <c r="AM979" s="239"/>
      <c r="AN979" s="239"/>
      <c r="AO979" s="157"/>
      <c r="AP979" s="157"/>
      <c r="AQ979" s="157"/>
      <c r="AR979" s="157"/>
      <c r="AS979" s="157"/>
      <c r="AT979" s="157"/>
      <c r="AU979" s="157"/>
      <c r="AV979" s="157"/>
      <c r="AW979" s="157"/>
      <c r="AX979" s="157"/>
      <c r="AY979" s="238"/>
      <c r="AZ979" s="239"/>
      <c r="BA979" s="239"/>
      <c r="BB979" s="239"/>
      <c r="BC979" s="239"/>
      <c r="BD979" s="157"/>
      <c r="BE979" s="157"/>
      <c r="BF979" s="157"/>
      <c r="BG979" s="157"/>
      <c r="BH979" s="157"/>
      <c r="BI979" s="157"/>
      <c r="BJ979" s="157"/>
    </row>
    <row r="980">
      <c r="A980" s="157"/>
      <c r="B980" s="157"/>
      <c r="C980" s="157"/>
      <c r="D980" s="157"/>
      <c r="E980" s="157"/>
      <c r="F980" s="238"/>
      <c r="G980" s="239"/>
      <c r="H980" s="239"/>
      <c r="I980" s="239"/>
      <c r="J980" s="239"/>
      <c r="K980" s="132"/>
      <c r="L980" s="131"/>
      <c r="M980" s="157"/>
      <c r="N980" s="157"/>
      <c r="O980" s="157"/>
      <c r="P980" s="157"/>
      <c r="Q980" s="157"/>
      <c r="R980" s="157"/>
      <c r="S980" s="157"/>
      <c r="T980" s="157"/>
      <c r="U980" s="238"/>
      <c r="V980" s="239"/>
      <c r="W980" s="239"/>
      <c r="X980" s="239"/>
      <c r="Y980" s="239"/>
      <c r="Z980" s="157"/>
      <c r="AA980" s="157"/>
      <c r="AB980" s="157"/>
      <c r="AC980" s="157"/>
      <c r="AD980" s="157"/>
      <c r="AE980" s="157"/>
      <c r="AF980" s="157"/>
      <c r="AG980" s="157"/>
      <c r="AH980" s="157"/>
      <c r="AI980" s="157"/>
      <c r="AJ980" s="238"/>
      <c r="AK980" s="239"/>
      <c r="AL980" s="239"/>
      <c r="AM980" s="239"/>
      <c r="AN980" s="239"/>
      <c r="AO980" s="157"/>
      <c r="AP980" s="157"/>
      <c r="AQ980" s="157"/>
      <c r="AR980" s="157"/>
      <c r="AS980" s="157"/>
      <c r="AT980" s="157"/>
      <c r="AU980" s="157"/>
      <c r="AV980" s="157"/>
      <c r="AW980" s="157"/>
      <c r="AX980" s="157"/>
      <c r="AY980" s="238"/>
      <c r="AZ980" s="239"/>
      <c r="BA980" s="239"/>
      <c r="BB980" s="239"/>
      <c r="BC980" s="239"/>
      <c r="BD980" s="157"/>
      <c r="BE980" s="157"/>
      <c r="BF980" s="157"/>
      <c r="BG980" s="157"/>
      <c r="BH980" s="157"/>
      <c r="BI980" s="157"/>
      <c r="BJ980" s="157"/>
    </row>
    <row r="981">
      <c r="A981" s="157"/>
      <c r="B981" s="157"/>
      <c r="C981" s="157"/>
      <c r="D981" s="157"/>
      <c r="E981" s="157"/>
      <c r="F981" s="238"/>
      <c r="G981" s="239"/>
      <c r="H981" s="239"/>
      <c r="I981" s="239"/>
      <c r="J981" s="239"/>
      <c r="K981" s="132"/>
      <c r="L981" s="131"/>
      <c r="M981" s="157"/>
      <c r="N981" s="157"/>
      <c r="O981" s="157"/>
      <c r="P981" s="157"/>
      <c r="Q981" s="157"/>
      <c r="R981" s="157"/>
      <c r="S981" s="157"/>
      <c r="T981" s="157"/>
      <c r="U981" s="238"/>
      <c r="V981" s="239"/>
      <c r="W981" s="239"/>
      <c r="X981" s="239"/>
      <c r="Y981" s="239"/>
      <c r="Z981" s="157"/>
      <c r="AA981" s="157"/>
      <c r="AB981" s="157"/>
      <c r="AC981" s="157"/>
      <c r="AD981" s="157"/>
      <c r="AE981" s="157"/>
      <c r="AF981" s="157"/>
      <c r="AG981" s="157"/>
      <c r="AH981" s="157"/>
      <c r="AI981" s="157"/>
      <c r="AJ981" s="238"/>
      <c r="AK981" s="239"/>
      <c r="AL981" s="239"/>
      <c r="AM981" s="239"/>
      <c r="AN981" s="239"/>
      <c r="AO981" s="157"/>
      <c r="AP981" s="157"/>
      <c r="AQ981" s="157"/>
      <c r="AR981" s="157"/>
      <c r="AS981" s="157"/>
      <c r="AT981" s="157"/>
      <c r="AU981" s="157"/>
      <c r="AV981" s="157"/>
      <c r="AW981" s="157"/>
      <c r="AX981" s="157"/>
      <c r="AY981" s="238"/>
      <c r="AZ981" s="239"/>
      <c r="BA981" s="239"/>
      <c r="BB981" s="239"/>
      <c r="BC981" s="239"/>
      <c r="BD981" s="157"/>
      <c r="BE981" s="157"/>
      <c r="BF981" s="157"/>
      <c r="BG981" s="157"/>
      <c r="BH981" s="157"/>
      <c r="BI981" s="157"/>
      <c r="BJ981" s="157"/>
    </row>
    <row r="982">
      <c r="A982" s="157"/>
      <c r="B982" s="157"/>
      <c r="C982" s="157"/>
      <c r="D982" s="157"/>
      <c r="E982" s="157"/>
      <c r="F982" s="238"/>
      <c r="G982" s="239"/>
      <c r="H982" s="239"/>
      <c r="I982" s="239"/>
      <c r="J982" s="239"/>
      <c r="K982" s="132"/>
      <c r="L982" s="131"/>
      <c r="M982" s="157"/>
      <c r="N982" s="157"/>
      <c r="O982" s="157"/>
      <c r="P982" s="157"/>
      <c r="Q982" s="157"/>
      <c r="R982" s="157"/>
      <c r="S982" s="157"/>
      <c r="T982" s="157"/>
      <c r="U982" s="238"/>
      <c r="V982" s="239"/>
      <c r="W982" s="239"/>
      <c r="X982" s="239"/>
      <c r="Y982" s="239"/>
      <c r="Z982" s="157"/>
      <c r="AA982" s="157"/>
      <c r="AB982" s="157"/>
      <c r="AC982" s="157"/>
      <c r="AD982" s="157"/>
      <c r="AE982" s="157"/>
      <c r="AF982" s="157"/>
      <c r="AG982" s="157"/>
      <c r="AH982" s="157"/>
      <c r="AI982" s="157"/>
      <c r="AJ982" s="238"/>
      <c r="AK982" s="239"/>
      <c r="AL982" s="239"/>
      <c r="AM982" s="239"/>
      <c r="AN982" s="239"/>
      <c r="AO982" s="157"/>
      <c r="AP982" s="157"/>
      <c r="AQ982" s="157"/>
      <c r="AR982" s="157"/>
      <c r="AS982" s="157"/>
      <c r="AT982" s="157"/>
      <c r="AU982" s="157"/>
      <c r="AV982" s="157"/>
      <c r="AW982" s="157"/>
      <c r="AX982" s="157"/>
      <c r="AY982" s="238"/>
      <c r="AZ982" s="239"/>
      <c r="BA982" s="239"/>
      <c r="BB982" s="239"/>
      <c r="BC982" s="239"/>
      <c r="BD982" s="157"/>
      <c r="BE982" s="157"/>
      <c r="BF982" s="157"/>
      <c r="BG982" s="157"/>
      <c r="BH982" s="157"/>
      <c r="BI982" s="157"/>
      <c r="BJ982" s="157"/>
    </row>
    <row r="983">
      <c r="A983" s="157"/>
      <c r="B983" s="157"/>
      <c r="C983" s="157"/>
      <c r="D983" s="157"/>
      <c r="E983" s="157"/>
      <c r="F983" s="238"/>
      <c r="G983" s="239"/>
      <c r="H983" s="239"/>
      <c r="I983" s="239"/>
      <c r="J983" s="239"/>
      <c r="K983" s="132"/>
      <c r="L983" s="131"/>
      <c r="M983" s="157"/>
      <c r="N983" s="157"/>
      <c r="O983" s="157"/>
      <c r="P983" s="157"/>
      <c r="Q983" s="157"/>
      <c r="R983" s="157"/>
      <c r="S983" s="157"/>
      <c r="T983" s="157"/>
      <c r="U983" s="238"/>
      <c r="V983" s="239"/>
      <c r="W983" s="239"/>
      <c r="X983" s="239"/>
      <c r="Y983" s="239"/>
      <c r="Z983" s="157"/>
      <c r="AA983" s="157"/>
      <c r="AB983" s="157"/>
      <c r="AC983" s="157"/>
      <c r="AD983" s="157"/>
      <c r="AE983" s="157"/>
      <c r="AF983" s="157"/>
      <c r="AG983" s="157"/>
      <c r="AH983" s="157"/>
      <c r="AI983" s="157"/>
      <c r="AJ983" s="238"/>
      <c r="AK983" s="239"/>
      <c r="AL983" s="239"/>
      <c r="AM983" s="239"/>
      <c r="AN983" s="239"/>
      <c r="AO983" s="157"/>
      <c r="AP983" s="157"/>
      <c r="AQ983" s="157"/>
      <c r="AR983" s="157"/>
      <c r="AS983" s="157"/>
      <c r="AT983" s="157"/>
      <c r="AU983" s="157"/>
      <c r="AV983" s="157"/>
      <c r="AW983" s="157"/>
      <c r="AX983" s="157"/>
      <c r="AY983" s="238"/>
      <c r="AZ983" s="239"/>
      <c r="BA983" s="239"/>
      <c r="BB983" s="239"/>
      <c r="BC983" s="239"/>
      <c r="BD983" s="157"/>
      <c r="BE983" s="157"/>
      <c r="BF983" s="157"/>
      <c r="BG983" s="157"/>
      <c r="BH983" s="157"/>
      <c r="BI983" s="157"/>
      <c r="BJ983" s="157"/>
    </row>
    <row r="984">
      <c r="A984" s="157"/>
      <c r="B984" s="157"/>
      <c r="C984" s="157"/>
      <c r="D984" s="157"/>
      <c r="E984" s="157"/>
      <c r="F984" s="238"/>
      <c r="G984" s="239"/>
      <c r="H984" s="239"/>
      <c r="I984" s="239"/>
      <c r="J984" s="239"/>
      <c r="K984" s="132"/>
      <c r="L984" s="131"/>
      <c r="M984" s="157"/>
      <c r="N984" s="157"/>
      <c r="O984" s="157"/>
      <c r="P984" s="157"/>
      <c r="Q984" s="157"/>
      <c r="R984" s="157"/>
      <c r="S984" s="157"/>
      <c r="T984" s="157"/>
      <c r="U984" s="238"/>
      <c r="V984" s="239"/>
      <c r="W984" s="239"/>
      <c r="X984" s="239"/>
      <c r="Y984" s="239"/>
      <c r="Z984" s="157"/>
      <c r="AA984" s="157"/>
      <c r="AB984" s="157"/>
      <c r="AC984" s="157"/>
      <c r="AD984" s="157"/>
      <c r="AE984" s="157"/>
      <c r="AF984" s="157"/>
      <c r="AG984" s="157"/>
      <c r="AH984" s="157"/>
      <c r="AI984" s="157"/>
      <c r="AJ984" s="238"/>
      <c r="AK984" s="239"/>
      <c r="AL984" s="239"/>
      <c r="AM984" s="239"/>
      <c r="AN984" s="239"/>
      <c r="AO984" s="157"/>
      <c r="AP984" s="157"/>
      <c r="AQ984" s="157"/>
      <c r="AR984" s="157"/>
      <c r="AS984" s="157"/>
      <c r="AT984" s="157"/>
      <c r="AU984" s="157"/>
      <c r="AV984" s="157"/>
      <c r="AW984" s="157"/>
      <c r="AX984" s="157"/>
      <c r="AY984" s="238"/>
      <c r="AZ984" s="239"/>
      <c r="BA984" s="239"/>
      <c r="BB984" s="239"/>
      <c r="BC984" s="239"/>
      <c r="BD984" s="157"/>
      <c r="BE984" s="157"/>
      <c r="BF984" s="157"/>
      <c r="BG984" s="157"/>
      <c r="BH984" s="157"/>
      <c r="BI984" s="157"/>
      <c r="BJ984" s="157"/>
    </row>
    <row r="985">
      <c r="A985" s="157"/>
      <c r="B985" s="157"/>
      <c r="C985" s="157"/>
      <c r="D985" s="157"/>
      <c r="E985" s="157"/>
      <c r="F985" s="238"/>
      <c r="G985" s="239"/>
      <c r="H985" s="239"/>
      <c r="I985" s="239"/>
      <c r="J985" s="239"/>
      <c r="K985" s="132"/>
      <c r="L985" s="131"/>
      <c r="M985" s="157"/>
      <c r="N985" s="157"/>
      <c r="O985" s="157"/>
      <c r="P985" s="157"/>
      <c r="Q985" s="157"/>
      <c r="R985" s="157"/>
      <c r="S985" s="157"/>
      <c r="T985" s="157"/>
      <c r="U985" s="238"/>
      <c r="V985" s="239"/>
      <c r="W985" s="239"/>
      <c r="X985" s="239"/>
      <c r="Y985" s="239"/>
      <c r="Z985" s="157"/>
      <c r="AA985" s="157"/>
      <c r="AB985" s="157"/>
      <c r="AC985" s="157"/>
      <c r="AD985" s="157"/>
      <c r="AE985" s="157"/>
      <c r="AF985" s="157"/>
      <c r="AG985" s="157"/>
      <c r="AH985" s="157"/>
      <c r="AI985" s="157"/>
      <c r="AJ985" s="238"/>
      <c r="AK985" s="239"/>
      <c r="AL985" s="239"/>
      <c r="AM985" s="239"/>
      <c r="AN985" s="239"/>
      <c r="AO985" s="157"/>
      <c r="AP985" s="157"/>
      <c r="AQ985" s="157"/>
      <c r="AR985" s="157"/>
      <c r="AS985" s="157"/>
      <c r="AT985" s="157"/>
      <c r="AU985" s="157"/>
      <c r="AV985" s="157"/>
      <c r="AW985" s="157"/>
      <c r="AX985" s="157"/>
      <c r="AY985" s="238"/>
      <c r="AZ985" s="239"/>
      <c r="BA985" s="239"/>
      <c r="BB985" s="239"/>
      <c r="BC985" s="239"/>
      <c r="BD985" s="157"/>
      <c r="BE985" s="157"/>
      <c r="BF985" s="157"/>
      <c r="BG985" s="157"/>
      <c r="BH985" s="157"/>
      <c r="BI985" s="157"/>
      <c r="BJ985" s="157"/>
    </row>
    <row r="986">
      <c r="A986" s="157"/>
      <c r="B986" s="157"/>
      <c r="C986" s="157"/>
      <c r="D986" s="157"/>
      <c r="E986" s="157"/>
      <c r="F986" s="238"/>
      <c r="G986" s="239"/>
      <c r="H986" s="239"/>
      <c r="I986" s="239"/>
      <c r="J986" s="239"/>
      <c r="K986" s="132"/>
      <c r="L986" s="131"/>
      <c r="M986" s="157"/>
      <c r="N986" s="157"/>
      <c r="O986" s="157"/>
      <c r="P986" s="157"/>
      <c r="Q986" s="157"/>
      <c r="R986" s="157"/>
      <c r="S986" s="157"/>
      <c r="T986" s="157"/>
      <c r="U986" s="238"/>
      <c r="V986" s="239"/>
      <c r="W986" s="239"/>
      <c r="X986" s="239"/>
      <c r="Y986" s="239"/>
      <c r="Z986" s="157"/>
      <c r="AA986" s="157"/>
      <c r="AB986" s="157"/>
      <c r="AC986" s="157"/>
      <c r="AD986" s="157"/>
      <c r="AE986" s="157"/>
      <c r="AF986" s="157"/>
      <c r="AG986" s="157"/>
      <c r="AH986" s="157"/>
      <c r="AI986" s="157"/>
      <c r="AJ986" s="238"/>
      <c r="AK986" s="239"/>
      <c r="AL986" s="239"/>
      <c r="AM986" s="239"/>
      <c r="AN986" s="239"/>
      <c r="AO986" s="157"/>
      <c r="AP986" s="157"/>
      <c r="AQ986" s="157"/>
      <c r="AR986" s="157"/>
      <c r="AS986" s="157"/>
      <c r="AT986" s="157"/>
      <c r="AU986" s="157"/>
      <c r="AV986" s="157"/>
      <c r="AW986" s="157"/>
      <c r="AX986" s="157"/>
      <c r="AY986" s="238"/>
      <c r="AZ986" s="239"/>
      <c r="BA986" s="239"/>
      <c r="BB986" s="239"/>
      <c r="BC986" s="239"/>
      <c r="BD986" s="157"/>
      <c r="BE986" s="157"/>
      <c r="BF986" s="157"/>
      <c r="BG986" s="157"/>
      <c r="BH986" s="157"/>
      <c r="BI986" s="157"/>
      <c r="BJ986" s="157"/>
    </row>
    <row r="987">
      <c r="A987" s="157"/>
      <c r="B987" s="157"/>
      <c r="C987" s="157"/>
      <c r="D987" s="157"/>
      <c r="E987" s="157"/>
      <c r="F987" s="238"/>
      <c r="G987" s="239"/>
      <c r="H987" s="239"/>
      <c r="I987" s="239"/>
      <c r="J987" s="239"/>
      <c r="K987" s="132"/>
      <c r="L987" s="131"/>
      <c r="M987" s="157"/>
      <c r="N987" s="157"/>
      <c r="O987" s="157"/>
      <c r="P987" s="157"/>
      <c r="Q987" s="157"/>
      <c r="R987" s="157"/>
      <c r="S987" s="157"/>
      <c r="T987" s="157"/>
      <c r="U987" s="238"/>
      <c r="V987" s="239"/>
      <c r="W987" s="239"/>
      <c r="X987" s="239"/>
      <c r="Y987" s="239"/>
      <c r="Z987" s="157"/>
      <c r="AA987" s="157"/>
      <c r="AB987" s="157"/>
      <c r="AC987" s="157"/>
      <c r="AD987" s="157"/>
      <c r="AE987" s="157"/>
      <c r="AF987" s="157"/>
      <c r="AG987" s="157"/>
      <c r="AH987" s="157"/>
      <c r="AI987" s="157"/>
      <c r="AJ987" s="238"/>
      <c r="AK987" s="239"/>
      <c r="AL987" s="239"/>
      <c r="AM987" s="239"/>
      <c r="AN987" s="239"/>
      <c r="AO987" s="157"/>
      <c r="AP987" s="157"/>
      <c r="AQ987" s="157"/>
      <c r="AR987" s="157"/>
      <c r="AS987" s="157"/>
      <c r="AT987" s="157"/>
      <c r="AU987" s="157"/>
      <c r="AV987" s="157"/>
      <c r="AW987" s="157"/>
      <c r="AX987" s="157"/>
      <c r="AY987" s="238"/>
      <c r="AZ987" s="239"/>
      <c r="BA987" s="239"/>
      <c r="BB987" s="239"/>
      <c r="BC987" s="239"/>
      <c r="BD987" s="157"/>
      <c r="BE987" s="157"/>
      <c r="BF987" s="157"/>
      <c r="BG987" s="157"/>
      <c r="BH987" s="157"/>
      <c r="BI987" s="157"/>
      <c r="BJ987" s="157"/>
    </row>
    <row r="988">
      <c r="A988" s="157"/>
      <c r="B988" s="157"/>
      <c r="C988" s="157"/>
      <c r="D988" s="157"/>
      <c r="E988" s="157"/>
      <c r="F988" s="238"/>
      <c r="G988" s="239"/>
      <c r="H988" s="239"/>
      <c r="I988" s="239"/>
      <c r="J988" s="239"/>
      <c r="K988" s="132"/>
      <c r="L988" s="131"/>
      <c r="M988" s="157"/>
      <c r="N988" s="157"/>
      <c r="O988" s="157"/>
      <c r="P988" s="157"/>
      <c r="Q988" s="157"/>
      <c r="R988" s="157"/>
      <c r="S988" s="157"/>
      <c r="T988" s="157"/>
      <c r="U988" s="238"/>
      <c r="V988" s="239"/>
      <c r="W988" s="239"/>
      <c r="X988" s="239"/>
      <c r="Y988" s="239"/>
      <c r="Z988" s="157"/>
      <c r="AA988" s="157"/>
      <c r="AB988" s="157"/>
      <c r="AC988" s="157"/>
      <c r="AD988" s="157"/>
      <c r="AE988" s="157"/>
      <c r="AF988" s="157"/>
      <c r="AG988" s="157"/>
      <c r="AH988" s="157"/>
      <c r="AI988" s="157"/>
      <c r="AJ988" s="238"/>
      <c r="AK988" s="239"/>
      <c r="AL988" s="239"/>
      <c r="AM988" s="239"/>
      <c r="AN988" s="239"/>
      <c r="AO988" s="157"/>
      <c r="AP988" s="157"/>
      <c r="AQ988" s="157"/>
      <c r="AR988" s="157"/>
      <c r="AS988" s="157"/>
      <c r="AT988" s="157"/>
      <c r="AU988" s="157"/>
      <c r="AV988" s="157"/>
      <c r="AW988" s="157"/>
      <c r="AX988" s="157"/>
      <c r="AY988" s="238"/>
      <c r="AZ988" s="239"/>
      <c r="BA988" s="239"/>
      <c r="BB988" s="239"/>
      <c r="BC988" s="239"/>
      <c r="BD988" s="157"/>
      <c r="BE988" s="157"/>
      <c r="BF988" s="157"/>
      <c r="BG988" s="157"/>
      <c r="BH988" s="157"/>
      <c r="BI988" s="157"/>
      <c r="BJ988" s="157"/>
    </row>
    <row r="989">
      <c r="A989" s="157"/>
      <c r="B989" s="157"/>
      <c r="C989" s="157"/>
      <c r="D989" s="157"/>
      <c r="E989" s="157"/>
      <c r="F989" s="238"/>
      <c r="G989" s="239"/>
      <c r="H989" s="239"/>
      <c r="I989" s="239"/>
      <c r="J989" s="239"/>
      <c r="K989" s="132"/>
      <c r="L989" s="131"/>
      <c r="M989" s="157"/>
      <c r="N989" s="157"/>
      <c r="O989" s="157"/>
      <c r="P989" s="157"/>
      <c r="Q989" s="157"/>
      <c r="R989" s="157"/>
      <c r="S989" s="157"/>
      <c r="T989" s="157"/>
      <c r="U989" s="238"/>
      <c r="V989" s="239"/>
      <c r="W989" s="239"/>
      <c r="X989" s="239"/>
      <c r="Y989" s="239"/>
      <c r="Z989" s="157"/>
      <c r="AA989" s="157"/>
      <c r="AB989" s="157"/>
      <c r="AC989" s="157"/>
      <c r="AD989" s="157"/>
      <c r="AE989" s="157"/>
      <c r="AF989" s="157"/>
      <c r="AG989" s="157"/>
      <c r="AH989" s="157"/>
      <c r="AI989" s="157"/>
      <c r="AJ989" s="238"/>
      <c r="AK989" s="239"/>
      <c r="AL989" s="239"/>
      <c r="AM989" s="239"/>
      <c r="AN989" s="239"/>
      <c r="AO989" s="157"/>
      <c r="AP989" s="157"/>
      <c r="AQ989" s="157"/>
      <c r="AR989" s="157"/>
      <c r="AS989" s="157"/>
      <c r="AT989" s="157"/>
      <c r="AU989" s="157"/>
      <c r="AV989" s="157"/>
      <c r="AW989" s="157"/>
      <c r="AX989" s="157"/>
      <c r="AY989" s="238"/>
      <c r="AZ989" s="239"/>
      <c r="BA989" s="239"/>
      <c r="BB989" s="239"/>
      <c r="BC989" s="239"/>
      <c r="BD989" s="157"/>
      <c r="BE989" s="157"/>
      <c r="BF989" s="157"/>
      <c r="BG989" s="157"/>
      <c r="BH989" s="157"/>
      <c r="BI989" s="157"/>
      <c r="BJ989" s="157"/>
    </row>
    <row r="990">
      <c r="A990" s="157"/>
      <c r="B990" s="157"/>
      <c r="C990" s="157"/>
      <c r="D990" s="157"/>
      <c r="E990" s="157"/>
      <c r="F990" s="238"/>
      <c r="G990" s="239"/>
      <c r="H990" s="239"/>
      <c r="I990" s="239"/>
      <c r="J990" s="239"/>
      <c r="K990" s="132"/>
      <c r="L990" s="131"/>
      <c r="M990" s="157"/>
      <c r="N990" s="157"/>
      <c r="O990" s="157"/>
      <c r="P990" s="157"/>
      <c r="Q990" s="157"/>
      <c r="R990" s="157"/>
      <c r="S990" s="157"/>
      <c r="T990" s="157"/>
      <c r="U990" s="238"/>
      <c r="V990" s="239"/>
      <c r="W990" s="239"/>
      <c r="X990" s="239"/>
      <c r="Y990" s="239"/>
      <c r="Z990" s="157"/>
      <c r="AA990" s="157"/>
      <c r="AB990" s="157"/>
      <c r="AC990" s="157"/>
      <c r="AD990" s="157"/>
      <c r="AE990" s="157"/>
      <c r="AF990" s="157"/>
      <c r="AG990" s="157"/>
      <c r="AH990" s="157"/>
      <c r="AI990" s="157"/>
      <c r="AJ990" s="238"/>
      <c r="AK990" s="239"/>
      <c r="AL990" s="239"/>
      <c r="AM990" s="239"/>
      <c r="AN990" s="239"/>
      <c r="AO990" s="157"/>
      <c r="AP990" s="157"/>
      <c r="AQ990" s="157"/>
      <c r="AR990" s="157"/>
      <c r="AS990" s="157"/>
      <c r="AT990" s="157"/>
      <c r="AU990" s="157"/>
      <c r="AV990" s="157"/>
      <c r="AW990" s="157"/>
      <c r="AX990" s="157"/>
      <c r="AY990" s="238"/>
      <c r="AZ990" s="239"/>
      <c r="BA990" s="239"/>
      <c r="BB990" s="239"/>
      <c r="BC990" s="239"/>
      <c r="BD990" s="157"/>
      <c r="BE990" s="157"/>
      <c r="BF990" s="157"/>
      <c r="BG990" s="157"/>
      <c r="BH990" s="157"/>
      <c r="BI990" s="157"/>
      <c r="BJ990" s="157"/>
    </row>
    <row r="991">
      <c r="A991" s="157"/>
      <c r="B991" s="157"/>
      <c r="C991" s="157"/>
      <c r="D991" s="157"/>
      <c r="E991" s="157"/>
      <c r="F991" s="238"/>
      <c r="G991" s="239"/>
      <c r="H991" s="239"/>
      <c r="I991" s="239"/>
      <c r="J991" s="239"/>
      <c r="K991" s="132"/>
      <c r="L991" s="131"/>
      <c r="M991" s="157"/>
      <c r="N991" s="157"/>
      <c r="O991" s="157"/>
      <c r="P991" s="157"/>
      <c r="Q991" s="157"/>
      <c r="R991" s="157"/>
      <c r="S991" s="157"/>
      <c r="T991" s="157"/>
      <c r="U991" s="238"/>
      <c r="V991" s="239"/>
      <c r="W991" s="239"/>
      <c r="X991" s="239"/>
      <c r="Y991" s="239"/>
      <c r="Z991" s="157"/>
      <c r="AA991" s="157"/>
      <c r="AB991" s="157"/>
      <c r="AC991" s="157"/>
      <c r="AD991" s="157"/>
      <c r="AE991" s="157"/>
      <c r="AF991" s="157"/>
      <c r="AG991" s="157"/>
      <c r="AH991" s="157"/>
      <c r="AI991" s="157"/>
      <c r="AJ991" s="238"/>
      <c r="AK991" s="239"/>
      <c r="AL991" s="239"/>
      <c r="AM991" s="239"/>
      <c r="AN991" s="239"/>
      <c r="AO991" s="157"/>
      <c r="AP991" s="157"/>
      <c r="AQ991" s="157"/>
      <c r="AR991" s="157"/>
      <c r="AS991" s="157"/>
      <c r="AT991" s="157"/>
      <c r="AU991" s="157"/>
      <c r="AV991" s="157"/>
      <c r="AW991" s="157"/>
      <c r="AX991" s="157"/>
      <c r="AY991" s="238"/>
      <c r="AZ991" s="239"/>
      <c r="BA991" s="239"/>
      <c r="BB991" s="239"/>
      <c r="BC991" s="239"/>
      <c r="BD991" s="157"/>
      <c r="BE991" s="157"/>
      <c r="BF991" s="157"/>
      <c r="BG991" s="157"/>
      <c r="BH991" s="157"/>
      <c r="BI991" s="157"/>
      <c r="BJ991" s="157"/>
    </row>
    <row r="992">
      <c r="A992" s="157"/>
      <c r="B992" s="157"/>
      <c r="C992" s="157"/>
      <c r="D992" s="157"/>
      <c r="E992" s="157"/>
      <c r="F992" s="238"/>
      <c r="G992" s="239"/>
      <c r="H992" s="239"/>
      <c r="I992" s="239"/>
      <c r="J992" s="239"/>
      <c r="K992" s="132"/>
      <c r="L992" s="131"/>
      <c r="M992" s="157"/>
      <c r="N992" s="157"/>
      <c r="O992" s="157"/>
      <c r="P992" s="157"/>
      <c r="Q992" s="157"/>
      <c r="R992" s="157"/>
      <c r="S992" s="157"/>
      <c r="T992" s="157"/>
      <c r="U992" s="238"/>
      <c r="V992" s="239"/>
      <c r="W992" s="239"/>
      <c r="X992" s="239"/>
      <c r="Y992" s="239"/>
      <c r="Z992" s="157"/>
      <c r="AA992" s="157"/>
      <c r="AB992" s="157"/>
      <c r="AC992" s="157"/>
      <c r="AD992" s="157"/>
      <c r="AE992" s="157"/>
      <c r="AF992" s="157"/>
      <c r="AG992" s="157"/>
      <c r="AH992" s="157"/>
      <c r="AI992" s="157"/>
      <c r="AJ992" s="238"/>
      <c r="AK992" s="239"/>
      <c r="AL992" s="239"/>
      <c r="AM992" s="239"/>
      <c r="AN992" s="239"/>
      <c r="AO992" s="157"/>
      <c r="AP992" s="157"/>
      <c r="AQ992" s="157"/>
      <c r="AR992" s="157"/>
      <c r="AS992" s="157"/>
      <c r="AT992" s="157"/>
      <c r="AU992" s="157"/>
      <c r="AV992" s="157"/>
      <c r="AW992" s="157"/>
      <c r="AX992" s="157"/>
      <c r="AY992" s="238"/>
      <c r="AZ992" s="239"/>
      <c r="BA992" s="239"/>
      <c r="BB992" s="239"/>
      <c r="BC992" s="239"/>
      <c r="BD992" s="157"/>
      <c r="BE992" s="157"/>
      <c r="BF992" s="157"/>
      <c r="BG992" s="157"/>
      <c r="BH992" s="157"/>
      <c r="BI992" s="157"/>
      <c r="BJ992" s="157"/>
    </row>
    <row r="993">
      <c r="A993" s="157"/>
      <c r="B993" s="157"/>
      <c r="C993" s="157"/>
      <c r="D993" s="157"/>
      <c r="E993" s="157"/>
      <c r="F993" s="238"/>
      <c r="G993" s="239"/>
      <c r="H993" s="239"/>
      <c r="I993" s="239"/>
      <c r="J993" s="239"/>
      <c r="K993" s="132"/>
      <c r="L993" s="131"/>
      <c r="M993" s="157"/>
      <c r="N993" s="157"/>
      <c r="O993" s="157"/>
      <c r="P993" s="157"/>
      <c r="Q993" s="157"/>
      <c r="R993" s="157"/>
      <c r="S993" s="157"/>
      <c r="T993" s="157"/>
      <c r="U993" s="238"/>
      <c r="V993" s="239"/>
      <c r="W993" s="239"/>
      <c r="X993" s="239"/>
      <c r="Y993" s="239"/>
      <c r="Z993" s="157"/>
      <c r="AA993" s="157"/>
      <c r="AB993" s="157"/>
      <c r="AC993" s="157"/>
      <c r="AD993" s="157"/>
      <c r="AE993" s="157"/>
      <c r="AF993" s="157"/>
      <c r="AG993" s="157"/>
      <c r="AH993" s="157"/>
      <c r="AI993" s="157"/>
      <c r="AJ993" s="238"/>
      <c r="AK993" s="239"/>
      <c r="AL993" s="239"/>
      <c r="AM993" s="239"/>
      <c r="AN993" s="239"/>
      <c r="AO993" s="157"/>
      <c r="AP993" s="157"/>
      <c r="AQ993" s="157"/>
      <c r="AR993" s="157"/>
      <c r="AS993" s="157"/>
      <c r="AT993" s="157"/>
      <c r="AU993" s="157"/>
      <c r="AV993" s="157"/>
      <c r="AW993" s="157"/>
      <c r="AX993" s="157"/>
      <c r="AY993" s="238"/>
      <c r="AZ993" s="239"/>
      <c r="BA993" s="239"/>
      <c r="BB993" s="239"/>
      <c r="BC993" s="239"/>
      <c r="BD993" s="157"/>
      <c r="BE993" s="157"/>
      <c r="BF993" s="157"/>
      <c r="BG993" s="157"/>
      <c r="BH993" s="157"/>
      <c r="BI993" s="157"/>
      <c r="BJ993" s="157"/>
    </row>
    <row r="994">
      <c r="A994" s="157"/>
      <c r="B994" s="157"/>
      <c r="C994" s="157"/>
      <c r="D994" s="157"/>
      <c r="E994" s="157"/>
      <c r="F994" s="238"/>
      <c r="G994" s="239"/>
      <c r="H994" s="239"/>
      <c r="I994" s="239"/>
      <c r="J994" s="239"/>
      <c r="K994" s="132"/>
      <c r="L994" s="131"/>
      <c r="M994" s="157"/>
      <c r="N994" s="157"/>
      <c r="O994" s="157"/>
      <c r="P994" s="157"/>
      <c r="Q994" s="157"/>
      <c r="R994" s="157"/>
      <c r="S994" s="157"/>
      <c r="T994" s="157"/>
      <c r="U994" s="238"/>
      <c r="V994" s="239"/>
      <c r="W994" s="239"/>
      <c r="X994" s="239"/>
      <c r="Y994" s="239"/>
      <c r="Z994" s="157"/>
      <c r="AA994" s="157"/>
      <c r="AB994" s="157"/>
      <c r="AC994" s="157"/>
      <c r="AD994" s="157"/>
      <c r="AE994" s="157"/>
      <c r="AF994" s="157"/>
      <c r="AG994" s="157"/>
      <c r="AH994" s="157"/>
      <c r="AI994" s="157"/>
      <c r="AJ994" s="238"/>
      <c r="AK994" s="239"/>
      <c r="AL994" s="239"/>
      <c r="AM994" s="239"/>
      <c r="AN994" s="239"/>
      <c r="AO994" s="157"/>
      <c r="AP994" s="157"/>
      <c r="AQ994" s="157"/>
      <c r="AR994" s="157"/>
      <c r="AS994" s="157"/>
      <c r="AT994" s="157"/>
      <c r="AU994" s="157"/>
      <c r="AV994" s="157"/>
      <c r="AW994" s="157"/>
      <c r="AX994" s="157"/>
      <c r="AY994" s="238"/>
      <c r="AZ994" s="239"/>
      <c r="BA994" s="239"/>
      <c r="BB994" s="239"/>
      <c r="BC994" s="239"/>
      <c r="BD994" s="157"/>
      <c r="BE994" s="157"/>
      <c r="BF994" s="157"/>
      <c r="BG994" s="157"/>
      <c r="BH994" s="157"/>
      <c r="BI994" s="157"/>
      <c r="BJ994" s="157"/>
    </row>
    <row r="995">
      <c r="A995" s="157"/>
      <c r="B995" s="157"/>
      <c r="C995" s="157"/>
      <c r="D995" s="157"/>
      <c r="E995" s="157"/>
      <c r="F995" s="238"/>
      <c r="G995" s="239"/>
      <c r="H995" s="239"/>
      <c r="I995" s="239"/>
      <c r="J995" s="239"/>
      <c r="K995" s="132"/>
      <c r="L995" s="131"/>
      <c r="M995" s="157"/>
      <c r="N995" s="157"/>
      <c r="O995" s="157"/>
      <c r="P995" s="157"/>
      <c r="Q995" s="157"/>
      <c r="R995" s="157"/>
      <c r="S995" s="157"/>
      <c r="T995" s="157"/>
      <c r="U995" s="238"/>
      <c r="V995" s="239"/>
      <c r="W995" s="239"/>
      <c r="X995" s="239"/>
      <c r="Y995" s="239"/>
      <c r="Z995" s="157"/>
      <c r="AA995" s="157"/>
      <c r="AB995" s="157"/>
      <c r="AC995" s="157"/>
      <c r="AD995" s="157"/>
      <c r="AE995" s="157"/>
      <c r="AF995" s="157"/>
      <c r="AG995" s="157"/>
      <c r="AH995" s="157"/>
      <c r="AI995" s="157"/>
      <c r="AJ995" s="238"/>
      <c r="AK995" s="239"/>
      <c r="AL995" s="239"/>
      <c r="AM995" s="239"/>
      <c r="AN995" s="239"/>
      <c r="AO995" s="157"/>
      <c r="AP995" s="157"/>
      <c r="AQ995" s="157"/>
      <c r="AR995" s="157"/>
      <c r="AS995" s="157"/>
      <c r="AT995" s="157"/>
      <c r="AU995" s="157"/>
      <c r="AV995" s="157"/>
      <c r="AW995" s="157"/>
      <c r="AX995" s="157"/>
      <c r="AY995" s="238"/>
      <c r="AZ995" s="239"/>
      <c r="BA995" s="239"/>
      <c r="BB995" s="239"/>
      <c r="BC995" s="239"/>
      <c r="BD995" s="157"/>
      <c r="BE995" s="157"/>
      <c r="BF995" s="157"/>
      <c r="BG995" s="157"/>
      <c r="BH995" s="157"/>
      <c r="BI995" s="157"/>
      <c r="BJ995" s="157"/>
    </row>
    <row r="996">
      <c r="A996" s="157"/>
      <c r="B996" s="157"/>
      <c r="C996" s="157"/>
      <c r="D996" s="157"/>
      <c r="E996" s="157"/>
      <c r="F996" s="238"/>
      <c r="G996" s="239"/>
      <c r="H996" s="239"/>
      <c r="I996" s="239"/>
      <c r="J996" s="239"/>
      <c r="K996" s="132"/>
      <c r="L996" s="131"/>
      <c r="M996" s="157"/>
      <c r="N996" s="157"/>
      <c r="O996" s="157"/>
      <c r="P996" s="157"/>
      <c r="Q996" s="157"/>
      <c r="R996" s="157"/>
      <c r="S996" s="157"/>
      <c r="T996" s="157"/>
      <c r="U996" s="238"/>
      <c r="V996" s="239"/>
      <c r="W996" s="239"/>
      <c r="X996" s="239"/>
      <c r="Y996" s="239"/>
      <c r="Z996" s="157"/>
      <c r="AA996" s="157"/>
      <c r="AB996" s="157"/>
      <c r="AC996" s="157"/>
      <c r="AD996" s="157"/>
      <c r="AE996" s="157"/>
      <c r="AF996" s="157"/>
      <c r="AG996" s="157"/>
      <c r="AH996" s="157"/>
      <c r="AI996" s="157"/>
      <c r="AJ996" s="238"/>
      <c r="AK996" s="239"/>
      <c r="AL996" s="239"/>
      <c r="AM996" s="239"/>
      <c r="AN996" s="239"/>
      <c r="AO996" s="157"/>
      <c r="AP996" s="157"/>
      <c r="AQ996" s="157"/>
      <c r="AR996" s="157"/>
      <c r="AS996" s="157"/>
      <c r="AT996" s="157"/>
      <c r="AU996" s="157"/>
      <c r="AV996" s="157"/>
      <c r="AW996" s="157"/>
      <c r="AX996" s="157"/>
      <c r="AY996" s="238"/>
      <c r="AZ996" s="239"/>
      <c r="BA996" s="239"/>
      <c r="BB996" s="239"/>
      <c r="BC996" s="239"/>
      <c r="BD996" s="157"/>
      <c r="BE996" s="157"/>
      <c r="BF996" s="157"/>
      <c r="BG996" s="157"/>
      <c r="BH996" s="157"/>
      <c r="BI996" s="157"/>
      <c r="BJ996" s="157"/>
    </row>
    <row r="997">
      <c r="A997" s="157"/>
      <c r="B997" s="157"/>
      <c r="C997" s="157"/>
      <c r="D997" s="157"/>
      <c r="E997" s="157"/>
      <c r="F997" s="238"/>
      <c r="G997" s="239"/>
      <c r="H997" s="239"/>
      <c r="I997" s="239"/>
      <c r="J997" s="239"/>
      <c r="K997" s="132"/>
      <c r="L997" s="131"/>
      <c r="M997" s="157"/>
      <c r="N997" s="157"/>
      <c r="O997" s="157"/>
      <c r="P997" s="157"/>
      <c r="Q997" s="157"/>
      <c r="R997" s="157"/>
      <c r="S997" s="157"/>
      <c r="T997" s="157"/>
      <c r="U997" s="238"/>
      <c r="V997" s="239"/>
      <c r="W997" s="239"/>
      <c r="X997" s="239"/>
      <c r="Y997" s="239"/>
      <c r="Z997" s="157"/>
      <c r="AA997" s="157"/>
      <c r="AB997" s="157"/>
      <c r="AC997" s="157"/>
      <c r="AD997" s="157"/>
      <c r="AE997" s="157"/>
      <c r="AF997" s="157"/>
      <c r="AG997" s="157"/>
      <c r="AH997" s="157"/>
      <c r="AI997" s="157"/>
      <c r="AJ997" s="238"/>
      <c r="AK997" s="239"/>
      <c r="AL997" s="239"/>
      <c r="AM997" s="239"/>
      <c r="AN997" s="239"/>
      <c r="AO997" s="157"/>
      <c r="AP997" s="157"/>
      <c r="AQ997" s="157"/>
      <c r="AR997" s="157"/>
      <c r="AS997" s="157"/>
      <c r="AT997" s="157"/>
      <c r="AU997" s="157"/>
      <c r="AV997" s="157"/>
      <c r="AW997" s="157"/>
      <c r="AX997" s="157"/>
      <c r="AY997" s="238"/>
      <c r="AZ997" s="239"/>
      <c r="BA997" s="239"/>
      <c r="BB997" s="239"/>
      <c r="BC997" s="239"/>
      <c r="BD997" s="157"/>
      <c r="BE997" s="157"/>
      <c r="BF997" s="157"/>
      <c r="BG997" s="157"/>
      <c r="BH997" s="157"/>
      <c r="BI997" s="157"/>
      <c r="BJ997" s="157"/>
    </row>
    <row r="998">
      <c r="A998" s="157"/>
      <c r="B998" s="157"/>
      <c r="C998" s="157"/>
      <c r="D998" s="157"/>
      <c r="E998" s="157"/>
      <c r="F998" s="238"/>
      <c r="G998" s="239"/>
      <c r="H998" s="239"/>
      <c r="I998" s="239"/>
      <c r="J998" s="239"/>
      <c r="K998" s="132"/>
      <c r="L998" s="131"/>
      <c r="M998" s="157"/>
      <c r="N998" s="157"/>
      <c r="O998" s="157"/>
      <c r="P998" s="157"/>
      <c r="Q998" s="157"/>
      <c r="R998" s="157"/>
      <c r="S998" s="157"/>
      <c r="T998" s="157"/>
      <c r="U998" s="238"/>
      <c r="V998" s="239"/>
      <c r="W998" s="239"/>
      <c r="X998" s="239"/>
      <c r="Y998" s="239"/>
      <c r="Z998" s="157"/>
      <c r="AA998" s="157"/>
      <c r="AB998" s="157"/>
      <c r="AC998" s="157"/>
      <c r="AD998" s="157"/>
      <c r="AE998" s="157"/>
      <c r="AF998" s="157"/>
      <c r="AG998" s="157"/>
      <c r="AH998" s="157"/>
      <c r="AI998" s="157"/>
      <c r="AJ998" s="238"/>
      <c r="AK998" s="239"/>
      <c r="AL998" s="239"/>
      <c r="AM998" s="239"/>
      <c r="AN998" s="239"/>
      <c r="AO998" s="157"/>
      <c r="AP998" s="157"/>
      <c r="AQ998" s="157"/>
      <c r="AR998" s="157"/>
      <c r="AS998" s="157"/>
      <c r="AT998" s="157"/>
      <c r="AU998" s="157"/>
      <c r="AV998" s="157"/>
      <c r="AW998" s="157"/>
      <c r="AX998" s="157"/>
      <c r="AY998" s="238"/>
      <c r="AZ998" s="239"/>
      <c r="BA998" s="239"/>
      <c r="BB998" s="239"/>
      <c r="BC998" s="239"/>
      <c r="BD998" s="157"/>
      <c r="BE998" s="157"/>
      <c r="BF998" s="157"/>
      <c r="BG998" s="157"/>
      <c r="BH998" s="157"/>
      <c r="BI998" s="157"/>
      <c r="BJ998" s="157"/>
    </row>
    <row r="999">
      <c r="A999" s="157"/>
      <c r="B999" s="157"/>
      <c r="C999" s="157"/>
      <c r="D999" s="157"/>
      <c r="E999" s="157"/>
      <c r="F999" s="238"/>
      <c r="G999" s="239"/>
      <c r="H999" s="239"/>
      <c r="I999" s="239"/>
      <c r="J999" s="239"/>
      <c r="K999" s="132"/>
      <c r="L999" s="131"/>
      <c r="M999" s="157"/>
      <c r="N999" s="157"/>
      <c r="O999" s="157"/>
      <c r="P999" s="157"/>
      <c r="Q999" s="157"/>
      <c r="R999" s="157"/>
      <c r="S999" s="157"/>
      <c r="T999" s="157"/>
      <c r="U999" s="238"/>
      <c r="V999" s="239"/>
      <c r="W999" s="239"/>
      <c r="X999" s="239"/>
      <c r="Y999" s="239"/>
      <c r="Z999" s="157"/>
      <c r="AA999" s="157"/>
      <c r="AB999" s="157"/>
      <c r="AC999" s="157"/>
      <c r="AD999" s="157"/>
      <c r="AE999" s="157"/>
      <c r="AF999" s="157"/>
      <c r="AG999" s="157"/>
      <c r="AH999" s="157"/>
      <c r="AI999" s="157"/>
      <c r="AJ999" s="238"/>
      <c r="AK999" s="239"/>
      <c r="AL999" s="239"/>
      <c r="AM999" s="239"/>
      <c r="AN999" s="239"/>
      <c r="AO999" s="157"/>
      <c r="AP999" s="157"/>
      <c r="AQ999" s="157"/>
      <c r="AR999" s="157"/>
      <c r="AS999" s="157"/>
      <c r="AT999" s="157"/>
      <c r="AU999" s="157"/>
      <c r="AV999" s="157"/>
      <c r="AW999" s="157"/>
      <c r="AX999" s="157"/>
      <c r="AY999" s="238"/>
      <c r="AZ999" s="239"/>
      <c r="BA999" s="239"/>
      <c r="BB999" s="239"/>
      <c r="BC999" s="239"/>
      <c r="BD999" s="157"/>
      <c r="BE999" s="157"/>
      <c r="BF999" s="157"/>
      <c r="BG999" s="157"/>
      <c r="BH999" s="157"/>
      <c r="BI999" s="157"/>
      <c r="BJ999" s="157"/>
    </row>
    <row r="1000">
      <c r="A1000" s="157"/>
      <c r="B1000" s="157"/>
      <c r="C1000" s="157"/>
      <c r="D1000" s="157"/>
      <c r="E1000" s="157"/>
      <c r="F1000" s="238"/>
      <c r="G1000" s="239"/>
      <c r="H1000" s="239"/>
      <c r="I1000" s="239"/>
      <c r="J1000" s="239"/>
      <c r="K1000" s="132"/>
      <c r="L1000" s="131"/>
      <c r="M1000" s="157"/>
      <c r="N1000" s="157"/>
      <c r="O1000" s="157"/>
      <c r="P1000" s="157"/>
      <c r="Q1000" s="157"/>
      <c r="R1000" s="157"/>
      <c r="S1000" s="157"/>
      <c r="T1000" s="157"/>
      <c r="U1000" s="238"/>
      <c r="V1000" s="239"/>
      <c r="W1000" s="239"/>
      <c r="X1000" s="239"/>
      <c r="Y1000" s="239"/>
      <c r="Z1000" s="157"/>
      <c r="AA1000" s="157"/>
      <c r="AB1000" s="157"/>
      <c r="AC1000" s="157"/>
      <c r="AD1000" s="157"/>
      <c r="AE1000" s="157"/>
      <c r="AF1000" s="157"/>
      <c r="AG1000" s="157"/>
      <c r="AH1000" s="157"/>
      <c r="AI1000" s="157"/>
      <c r="AJ1000" s="238"/>
      <c r="AK1000" s="239"/>
      <c r="AL1000" s="239"/>
      <c r="AM1000" s="239"/>
      <c r="AN1000" s="239"/>
      <c r="AO1000" s="157"/>
      <c r="AP1000" s="157"/>
      <c r="AQ1000" s="157"/>
      <c r="AR1000" s="157"/>
      <c r="AS1000" s="157"/>
      <c r="AT1000" s="157"/>
      <c r="AU1000" s="157"/>
      <c r="AV1000" s="157"/>
      <c r="AW1000" s="157"/>
      <c r="AX1000" s="157"/>
      <c r="AY1000" s="238"/>
      <c r="AZ1000" s="239"/>
      <c r="BA1000" s="239"/>
      <c r="BB1000" s="239"/>
      <c r="BC1000" s="239"/>
      <c r="BD1000" s="157"/>
      <c r="BE1000" s="157"/>
      <c r="BF1000" s="157"/>
      <c r="BG1000" s="157"/>
      <c r="BH1000" s="157"/>
      <c r="BI1000" s="157"/>
      <c r="BJ1000" s="157"/>
    </row>
    <row r="1001">
      <c r="A1001" s="157"/>
      <c r="B1001" s="157"/>
      <c r="C1001" s="157"/>
      <c r="D1001" s="157"/>
      <c r="E1001" s="157"/>
      <c r="F1001" s="238"/>
      <c r="G1001" s="239"/>
      <c r="H1001" s="239"/>
      <c r="I1001" s="239"/>
      <c r="J1001" s="239"/>
      <c r="K1001" s="132"/>
      <c r="L1001" s="131"/>
      <c r="M1001" s="157"/>
      <c r="N1001" s="157"/>
      <c r="O1001" s="157"/>
      <c r="P1001" s="157"/>
      <c r="Q1001" s="157"/>
      <c r="R1001" s="157"/>
      <c r="S1001" s="157"/>
      <c r="T1001" s="157"/>
      <c r="U1001" s="238"/>
      <c r="V1001" s="239"/>
      <c r="W1001" s="239"/>
      <c r="X1001" s="239"/>
      <c r="Y1001" s="239"/>
      <c r="Z1001" s="157"/>
      <c r="AA1001" s="157"/>
      <c r="AB1001" s="157"/>
      <c r="AC1001" s="157"/>
      <c r="AD1001" s="157"/>
      <c r="AE1001" s="157"/>
      <c r="AF1001" s="157"/>
      <c r="AG1001" s="157"/>
      <c r="AH1001" s="157"/>
      <c r="AI1001" s="157"/>
      <c r="AJ1001" s="238"/>
      <c r="AK1001" s="239"/>
      <c r="AL1001" s="239"/>
      <c r="AM1001" s="239"/>
      <c r="AN1001" s="239"/>
      <c r="AO1001" s="157"/>
      <c r="AP1001" s="157"/>
      <c r="AQ1001" s="157"/>
      <c r="AR1001" s="157"/>
      <c r="AS1001" s="157"/>
      <c r="AT1001" s="157"/>
      <c r="AU1001" s="157"/>
      <c r="AV1001" s="157"/>
      <c r="AW1001" s="157"/>
      <c r="AX1001" s="157"/>
      <c r="AY1001" s="238"/>
      <c r="AZ1001" s="239"/>
      <c r="BA1001" s="239"/>
      <c r="BB1001" s="239"/>
      <c r="BC1001" s="239"/>
      <c r="BD1001" s="157"/>
      <c r="BE1001" s="157"/>
      <c r="BF1001" s="157"/>
      <c r="BG1001" s="157"/>
      <c r="BH1001" s="157"/>
      <c r="BI1001" s="157"/>
      <c r="BJ1001" s="157"/>
    </row>
    <row r="1002">
      <c r="A1002" s="157"/>
      <c r="B1002" s="157"/>
      <c r="C1002" s="157"/>
      <c r="D1002" s="157"/>
      <c r="E1002" s="157"/>
      <c r="F1002" s="238"/>
      <c r="G1002" s="239"/>
      <c r="H1002" s="239"/>
      <c r="I1002" s="239"/>
      <c r="J1002" s="239"/>
      <c r="K1002" s="132"/>
      <c r="L1002" s="131"/>
      <c r="M1002" s="157"/>
      <c r="N1002" s="157"/>
      <c r="O1002" s="157"/>
      <c r="P1002" s="157"/>
      <c r="Q1002" s="157"/>
      <c r="R1002" s="157"/>
      <c r="S1002" s="157"/>
      <c r="T1002" s="157"/>
      <c r="U1002" s="238"/>
      <c r="V1002" s="239"/>
      <c r="W1002" s="239"/>
      <c r="X1002" s="239"/>
      <c r="Y1002" s="239"/>
      <c r="Z1002" s="157"/>
      <c r="AA1002" s="157"/>
      <c r="AB1002" s="157"/>
      <c r="AC1002" s="157"/>
      <c r="AD1002" s="157"/>
      <c r="AE1002" s="157"/>
      <c r="AF1002" s="157"/>
      <c r="AG1002" s="157"/>
      <c r="AH1002" s="157"/>
      <c r="AI1002" s="157"/>
      <c r="AJ1002" s="238"/>
      <c r="AK1002" s="239"/>
      <c r="AL1002" s="239"/>
      <c r="AM1002" s="239"/>
      <c r="AN1002" s="239"/>
      <c r="AO1002" s="157"/>
      <c r="AP1002" s="157"/>
      <c r="AQ1002" s="157"/>
      <c r="AR1002" s="157"/>
      <c r="AS1002" s="157"/>
      <c r="AT1002" s="157"/>
      <c r="AU1002" s="157"/>
      <c r="AV1002" s="157"/>
      <c r="AW1002" s="157"/>
      <c r="AX1002" s="157"/>
      <c r="AY1002" s="238"/>
      <c r="AZ1002" s="239"/>
      <c r="BA1002" s="239"/>
      <c r="BB1002" s="239"/>
      <c r="BC1002" s="239"/>
      <c r="BD1002" s="157"/>
      <c r="BE1002" s="157"/>
      <c r="BF1002" s="157"/>
      <c r="BG1002" s="157"/>
      <c r="BH1002" s="157"/>
      <c r="BI1002" s="157"/>
      <c r="BJ1002" s="157"/>
    </row>
    <row r="1003">
      <c r="A1003" s="157"/>
      <c r="B1003" s="157"/>
      <c r="C1003" s="157"/>
      <c r="D1003" s="157"/>
      <c r="E1003" s="157"/>
      <c r="F1003" s="238"/>
      <c r="G1003" s="239"/>
      <c r="H1003" s="239"/>
      <c r="I1003" s="239"/>
      <c r="J1003" s="239"/>
      <c r="K1003" s="132"/>
      <c r="L1003" s="131"/>
      <c r="M1003" s="157"/>
      <c r="N1003" s="157"/>
      <c r="O1003" s="157"/>
      <c r="P1003" s="157"/>
      <c r="Q1003" s="157"/>
      <c r="R1003" s="157"/>
      <c r="S1003" s="157"/>
      <c r="T1003" s="157"/>
      <c r="U1003" s="238"/>
      <c r="V1003" s="239"/>
      <c r="W1003" s="239"/>
      <c r="X1003" s="239"/>
      <c r="Y1003" s="239"/>
      <c r="Z1003" s="157"/>
      <c r="AA1003" s="157"/>
      <c r="AB1003" s="157"/>
      <c r="AC1003" s="157"/>
      <c r="AD1003" s="157"/>
      <c r="AE1003" s="157"/>
      <c r="AF1003" s="157"/>
      <c r="AG1003" s="157"/>
      <c r="AH1003" s="157"/>
      <c r="AI1003" s="157"/>
      <c r="AJ1003" s="238"/>
      <c r="AK1003" s="239"/>
      <c r="AL1003" s="239"/>
      <c r="AM1003" s="239"/>
      <c r="AN1003" s="239"/>
      <c r="AO1003" s="157"/>
      <c r="AP1003" s="157"/>
      <c r="AQ1003" s="157"/>
      <c r="AR1003" s="157"/>
      <c r="AS1003" s="157"/>
      <c r="AT1003" s="157"/>
      <c r="AU1003" s="157"/>
      <c r="AV1003" s="157"/>
      <c r="AW1003" s="157"/>
      <c r="AX1003" s="157"/>
      <c r="AY1003" s="238"/>
      <c r="AZ1003" s="239"/>
      <c r="BA1003" s="239"/>
      <c r="BB1003" s="239"/>
      <c r="BC1003" s="239"/>
      <c r="BD1003" s="157"/>
      <c r="BE1003" s="157"/>
      <c r="BF1003" s="157"/>
      <c r="BG1003" s="157"/>
      <c r="BH1003" s="157"/>
      <c r="BI1003" s="157"/>
      <c r="BJ1003" s="157"/>
    </row>
    <row r="1004">
      <c r="A1004" s="157"/>
      <c r="B1004" s="157"/>
      <c r="C1004" s="157"/>
      <c r="D1004" s="157"/>
      <c r="E1004" s="157"/>
      <c r="F1004" s="238"/>
      <c r="G1004" s="239"/>
      <c r="H1004" s="239"/>
      <c r="I1004" s="239"/>
      <c r="J1004" s="239"/>
      <c r="K1004" s="132"/>
      <c r="L1004" s="131"/>
      <c r="M1004" s="157"/>
      <c r="N1004" s="157"/>
      <c r="O1004" s="157"/>
      <c r="P1004" s="157"/>
      <c r="Q1004" s="157"/>
      <c r="R1004" s="157"/>
      <c r="S1004" s="157"/>
      <c r="T1004" s="157"/>
      <c r="U1004" s="238"/>
      <c r="V1004" s="239"/>
      <c r="W1004" s="239"/>
      <c r="X1004" s="239"/>
      <c r="Y1004" s="239"/>
      <c r="Z1004" s="157"/>
      <c r="AA1004" s="157"/>
      <c r="AB1004" s="157"/>
      <c r="AC1004" s="157"/>
      <c r="AD1004" s="157"/>
      <c r="AE1004" s="157"/>
      <c r="AF1004" s="157"/>
      <c r="AG1004" s="157"/>
      <c r="AH1004" s="157"/>
      <c r="AI1004" s="157"/>
      <c r="AJ1004" s="238"/>
      <c r="AK1004" s="239"/>
      <c r="AL1004" s="239"/>
      <c r="AM1004" s="239"/>
      <c r="AN1004" s="239"/>
      <c r="AO1004" s="157"/>
      <c r="AP1004" s="157"/>
      <c r="AQ1004" s="157"/>
      <c r="AR1004" s="157"/>
      <c r="AS1004" s="157"/>
      <c r="AT1004" s="157"/>
      <c r="AU1004" s="157"/>
      <c r="AV1004" s="157"/>
      <c r="AW1004" s="157"/>
      <c r="AX1004" s="157"/>
      <c r="AY1004" s="238"/>
      <c r="AZ1004" s="239"/>
      <c r="BA1004" s="239"/>
      <c r="BB1004" s="239"/>
      <c r="BC1004" s="239"/>
      <c r="BD1004" s="157"/>
      <c r="BE1004" s="157"/>
      <c r="BF1004" s="157"/>
      <c r="BG1004" s="157"/>
      <c r="BH1004" s="157"/>
      <c r="BI1004" s="157"/>
      <c r="BJ1004" s="157"/>
    </row>
    <row r="1005">
      <c r="A1005" s="157"/>
      <c r="B1005" s="157"/>
      <c r="C1005" s="157"/>
      <c r="D1005" s="157"/>
      <c r="E1005" s="157"/>
      <c r="F1005" s="238"/>
      <c r="G1005" s="239"/>
      <c r="H1005" s="239"/>
      <c r="I1005" s="239"/>
      <c r="J1005" s="239"/>
      <c r="K1005" s="132"/>
      <c r="L1005" s="131"/>
      <c r="M1005" s="157"/>
      <c r="N1005" s="157"/>
      <c r="O1005" s="157"/>
      <c r="P1005" s="157"/>
      <c r="Q1005" s="157"/>
      <c r="R1005" s="157"/>
      <c r="S1005" s="157"/>
      <c r="T1005" s="157"/>
      <c r="U1005" s="238"/>
      <c r="V1005" s="239"/>
      <c r="W1005" s="239"/>
      <c r="X1005" s="239"/>
      <c r="Y1005" s="239"/>
      <c r="Z1005" s="157"/>
      <c r="AA1005" s="157"/>
      <c r="AB1005" s="157"/>
      <c r="AC1005" s="157"/>
      <c r="AD1005" s="157"/>
      <c r="AE1005" s="157"/>
      <c r="AF1005" s="157"/>
      <c r="AG1005" s="157"/>
      <c r="AH1005" s="157"/>
      <c r="AI1005" s="157"/>
      <c r="AJ1005" s="238"/>
      <c r="AK1005" s="239"/>
      <c r="AL1005" s="239"/>
      <c r="AM1005" s="239"/>
      <c r="AN1005" s="239"/>
      <c r="AO1005" s="157"/>
      <c r="AP1005" s="157"/>
      <c r="AQ1005" s="157"/>
      <c r="AR1005" s="157"/>
      <c r="AS1005" s="157"/>
      <c r="AT1005" s="157"/>
      <c r="AU1005" s="157"/>
      <c r="AV1005" s="157"/>
      <c r="AW1005" s="157"/>
      <c r="AX1005" s="157"/>
      <c r="AY1005" s="238"/>
      <c r="AZ1005" s="239"/>
      <c r="BA1005" s="239"/>
      <c r="BB1005" s="239"/>
      <c r="BC1005" s="239"/>
      <c r="BD1005" s="157"/>
      <c r="BE1005" s="157"/>
      <c r="BF1005" s="157"/>
      <c r="BG1005" s="157"/>
      <c r="BH1005" s="157"/>
      <c r="BI1005" s="157"/>
      <c r="BJ1005" s="157"/>
    </row>
    <row r="1006">
      <c r="A1006" s="157"/>
      <c r="B1006" s="157"/>
      <c r="C1006" s="157"/>
      <c r="D1006" s="157"/>
      <c r="E1006" s="157"/>
      <c r="F1006" s="238"/>
      <c r="G1006" s="239"/>
      <c r="H1006" s="239"/>
      <c r="I1006" s="239"/>
      <c r="J1006" s="239"/>
      <c r="K1006" s="132"/>
      <c r="L1006" s="131"/>
      <c r="M1006" s="157"/>
      <c r="N1006" s="157"/>
      <c r="O1006" s="157"/>
      <c r="P1006" s="157"/>
      <c r="Q1006" s="157"/>
      <c r="R1006" s="157"/>
      <c r="S1006" s="157"/>
      <c r="T1006" s="157"/>
      <c r="U1006" s="238"/>
      <c r="V1006" s="239"/>
      <c r="W1006" s="239"/>
      <c r="X1006" s="239"/>
      <c r="Y1006" s="239"/>
      <c r="Z1006" s="157"/>
      <c r="AA1006" s="157"/>
      <c r="AB1006" s="157"/>
      <c r="AC1006" s="157"/>
      <c r="AD1006" s="157"/>
      <c r="AE1006" s="157"/>
      <c r="AF1006" s="157"/>
      <c r="AG1006" s="157"/>
      <c r="AH1006" s="157"/>
      <c r="AI1006" s="157"/>
      <c r="AJ1006" s="238"/>
      <c r="AK1006" s="239"/>
      <c r="AL1006" s="239"/>
      <c r="AM1006" s="239"/>
      <c r="AN1006" s="239"/>
      <c r="AO1006" s="157"/>
      <c r="AP1006" s="157"/>
      <c r="AQ1006" s="157"/>
      <c r="AR1006" s="157"/>
      <c r="AS1006" s="157"/>
      <c r="AT1006" s="157"/>
      <c r="AU1006" s="157"/>
      <c r="AV1006" s="157"/>
      <c r="AW1006" s="157"/>
      <c r="AX1006" s="157"/>
      <c r="AY1006" s="238"/>
      <c r="AZ1006" s="239"/>
      <c r="BA1006" s="239"/>
      <c r="BB1006" s="239"/>
      <c r="BC1006" s="239"/>
      <c r="BD1006" s="157"/>
      <c r="BE1006" s="157"/>
      <c r="BF1006" s="157"/>
      <c r="BG1006" s="157"/>
      <c r="BH1006" s="157"/>
      <c r="BI1006" s="157"/>
      <c r="BJ1006" s="157"/>
    </row>
    <row r="1007">
      <c r="A1007" s="157"/>
      <c r="B1007" s="157"/>
      <c r="C1007" s="157"/>
      <c r="D1007" s="157"/>
      <c r="E1007" s="157"/>
      <c r="F1007" s="238"/>
      <c r="G1007" s="239"/>
      <c r="H1007" s="239"/>
      <c r="I1007" s="239"/>
      <c r="J1007" s="239"/>
      <c r="K1007" s="132"/>
      <c r="L1007" s="131"/>
      <c r="M1007" s="157"/>
      <c r="N1007" s="157"/>
      <c r="O1007" s="157"/>
      <c r="P1007" s="157"/>
      <c r="Q1007" s="157"/>
      <c r="R1007" s="157"/>
      <c r="S1007" s="157"/>
      <c r="T1007" s="157"/>
      <c r="U1007" s="238"/>
      <c r="V1007" s="239"/>
      <c r="W1007" s="239"/>
      <c r="X1007" s="239"/>
      <c r="Y1007" s="239"/>
      <c r="Z1007" s="157"/>
      <c r="AA1007" s="157"/>
      <c r="AB1007" s="157"/>
      <c r="AC1007" s="157"/>
      <c r="AD1007" s="157"/>
      <c r="AE1007" s="157"/>
      <c r="AF1007" s="157"/>
      <c r="AG1007" s="157"/>
      <c r="AH1007" s="157"/>
      <c r="AI1007" s="157"/>
      <c r="AJ1007" s="238"/>
      <c r="AK1007" s="239"/>
      <c r="AL1007" s="239"/>
      <c r="AM1007" s="239"/>
      <c r="AN1007" s="239"/>
      <c r="AO1007" s="157"/>
      <c r="AP1007" s="157"/>
      <c r="AQ1007" s="157"/>
      <c r="AR1007" s="157"/>
      <c r="AS1007" s="157"/>
      <c r="AT1007" s="157"/>
      <c r="AU1007" s="157"/>
      <c r="AV1007" s="157"/>
      <c r="AW1007" s="157"/>
      <c r="AX1007" s="157"/>
      <c r="AY1007" s="238"/>
      <c r="AZ1007" s="239"/>
      <c r="BA1007" s="239"/>
      <c r="BB1007" s="239"/>
      <c r="BC1007" s="239"/>
      <c r="BD1007" s="157"/>
      <c r="BE1007" s="157"/>
      <c r="BF1007" s="157"/>
      <c r="BG1007" s="157"/>
      <c r="BH1007" s="157"/>
      <c r="BI1007" s="157"/>
      <c r="BJ1007" s="157"/>
    </row>
    <row r="1008">
      <c r="A1008" s="157"/>
      <c r="B1008" s="157"/>
      <c r="C1008" s="157"/>
      <c r="D1008" s="157"/>
      <c r="E1008" s="157"/>
      <c r="F1008" s="238"/>
      <c r="G1008" s="239"/>
      <c r="H1008" s="239"/>
      <c r="I1008" s="239"/>
      <c r="J1008" s="239"/>
      <c r="K1008" s="132"/>
      <c r="L1008" s="131"/>
      <c r="M1008" s="157"/>
      <c r="N1008" s="157"/>
      <c r="O1008" s="157"/>
      <c r="P1008" s="157"/>
      <c r="Q1008" s="157"/>
      <c r="R1008" s="157"/>
      <c r="S1008" s="157"/>
      <c r="T1008" s="157"/>
      <c r="U1008" s="238"/>
      <c r="V1008" s="239"/>
      <c r="W1008" s="239"/>
      <c r="X1008" s="239"/>
      <c r="Y1008" s="239"/>
      <c r="Z1008" s="157"/>
      <c r="AA1008" s="157"/>
      <c r="AB1008" s="157"/>
      <c r="AC1008" s="157"/>
      <c r="AD1008" s="157"/>
      <c r="AE1008" s="157"/>
      <c r="AF1008" s="157"/>
      <c r="AG1008" s="157"/>
      <c r="AH1008" s="157"/>
      <c r="AI1008" s="157"/>
      <c r="AJ1008" s="238"/>
      <c r="AK1008" s="239"/>
      <c r="AL1008" s="239"/>
      <c r="AM1008" s="239"/>
      <c r="AN1008" s="239"/>
      <c r="AO1008" s="157"/>
      <c r="AP1008" s="157"/>
      <c r="AQ1008" s="157"/>
      <c r="AR1008" s="157"/>
      <c r="AS1008" s="157"/>
      <c r="AT1008" s="157"/>
      <c r="AU1008" s="157"/>
      <c r="AV1008" s="157"/>
      <c r="AW1008" s="157"/>
      <c r="AX1008" s="157"/>
      <c r="AY1008" s="238"/>
      <c r="AZ1008" s="239"/>
      <c r="BA1008" s="239"/>
      <c r="BB1008" s="239"/>
      <c r="BC1008" s="239"/>
      <c r="BD1008" s="157"/>
      <c r="BE1008" s="157"/>
      <c r="BF1008" s="157"/>
      <c r="BG1008" s="157"/>
      <c r="BH1008" s="157"/>
      <c r="BI1008" s="157"/>
      <c r="BJ1008" s="157"/>
    </row>
    <row r="1009">
      <c r="A1009" s="157"/>
      <c r="B1009" s="157"/>
      <c r="C1009" s="157"/>
      <c r="D1009" s="157"/>
      <c r="E1009" s="157"/>
      <c r="F1009" s="238"/>
      <c r="G1009" s="239"/>
      <c r="H1009" s="239"/>
      <c r="I1009" s="239"/>
      <c r="J1009" s="239"/>
      <c r="K1009" s="132"/>
      <c r="L1009" s="131"/>
      <c r="M1009" s="157"/>
      <c r="N1009" s="157"/>
      <c r="O1009" s="157"/>
      <c r="P1009" s="157"/>
      <c r="Q1009" s="157"/>
      <c r="R1009" s="157"/>
      <c r="S1009" s="157"/>
      <c r="T1009" s="157"/>
      <c r="U1009" s="238"/>
      <c r="V1009" s="239"/>
      <c r="W1009" s="239"/>
      <c r="X1009" s="239"/>
      <c r="Y1009" s="239"/>
      <c r="Z1009" s="157"/>
      <c r="AA1009" s="157"/>
      <c r="AB1009" s="157"/>
      <c r="AC1009" s="157"/>
      <c r="AD1009" s="157"/>
      <c r="AE1009" s="157"/>
      <c r="AF1009" s="157"/>
      <c r="AG1009" s="157"/>
      <c r="AH1009" s="157"/>
      <c r="AI1009" s="157"/>
      <c r="AJ1009" s="238"/>
      <c r="AK1009" s="239"/>
      <c r="AL1009" s="239"/>
      <c r="AM1009" s="239"/>
      <c r="AN1009" s="239"/>
      <c r="AO1009" s="157"/>
      <c r="AP1009" s="157"/>
      <c r="AQ1009" s="157"/>
      <c r="AR1009" s="157"/>
      <c r="AS1009" s="157"/>
      <c r="AT1009" s="157"/>
      <c r="AU1009" s="157"/>
      <c r="AV1009" s="157"/>
      <c r="AW1009" s="157"/>
      <c r="AX1009" s="157"/>
      <c r="AY1009" s="238"/>
      <c r="AZ1009" s="239"/>
      <c r="BA1009" s="239"/>
      <c r="BB1009" s="239"/>
      <c r="BC1009" s="239"/>
      <c r="BD1009" s="157"/>
      <c r="BE1009" s="157"/>
      <c r="BF1009" s="157"/>
      <c r="BG1009" s="157"/>
      <c r="BH1009" s="157"/>
      <c r="BI1009" s="157"/>
      <c r="BJ1009" s="157"/>
    </row>
    <row r="1010">
      <c r="A1010" s="157"/>
      <c r="B1010" s="157"/>
      <c r="C1010" s="157"/>
      <c r="D1010" s="157"/>
      <c r="E1010" s="157"/>
      <c r="F1010" s="238"/>
      <c r="G1010" s="239"/>
      <c r="H1010" s="239"/>
      <c r="I1010" s="239"/>
      <c r="J1010" s="239"/>
      <c r="K1010" s="132"/>
      <c r="L1010" s="131"/>
      <c r="M1010" s="157"/>
      <c r="N1010" s="157"/>
      <c r="O1010" s="157"/>
      <c r="P1010" s="157"/>
      <c r="Q1010" s="157"/>
      <c r="R1010" s="157"/>
      <c r="S1010" s="157"/>
      <c r="T1010" s="157"/>
      <c r="U1010" s="238"/>
      <c r="V1010" s="239"/>
      <c r="W1010" s="239"/>
      <c r="X1010" s="239"/>
      <c r="Y1010" s="239"/>
      <c r="Z1010" s="157"/>
      <c r="AA1010" s="157"/>
      <c r="AB1010" s="157"/>
      <c r="AC1010" s="157"/>
      <c r="AD1010" s="157"/>
      <c r="AE1010" s="157"/>
      <c r="AF1010" s="157"/>
      <c r="AG1010" s="157"/>
      <c r="AH1010" s="157"/>
      <c r="AI1010" s="157"/>
      <c r="AJ1010" s="238"/>
      <c r="AK1010" s="239"/>
      <c r="AL1010" s="239"/>
      <c r="AM1010" s="239"/>
      <c r="AN1010" s="239"/>
      <c r="AO1010" s="157"/>
      <c r="AP1010" s="157"/>
      <c r="AQ1010" s="157"/>
      <c r="AR1010" s="157"/>
      <c r="AS1010" s="157"/>
      <c r="AT1010" s="157"/>
      <c r="AU1010" s="157"/>
      <c r="AV1010" s="157"/>
      <c r="AW1010" s="157"/>
      <c r="AX1010" s="157"/>
      <c r="AY1010" s="238"/>
      <c r="AZ1010" s="239"/>
      <c r="BA1010" s="239"/>
      <c r="BB1010" s="239"/>
      <c r="BC1010" s="239"/>
      <c r="BD1010" s="157"/>
      <c r="BE1010" s="157"/>
      <c r="BF1010" s="157"/>
      <c r="BG1010" s="157"/>
      <c r="BH1010" s="157"/>
      <c r="BI1010" s="157"/>
      <c r="BJ1010" s="157"/>
    </row>
    <row r="1011">
      <c r="A1011" s="157"/>
      <c r="B1011" s="157"/>
      <c r="C1011" s="157"/>
      <c r="D1011" s="157"/>
      <c r="E1011" s="157"/>
      <c r="F1011" s="238"/>
      <c r="G1011" s="239"/>
      <c r="H1011" s="239"/>
      <c r="I1011" s="239"/>
      <c r="J1011" s="239"/>
      <c r="K1011" s="132"/>
      <c r="L1011" s="131"/>
      <c r="M1011" s="157"/>
      <c r="N1011" s="157"/>
      <c r="O1011" s="157"/>
      <c r="P1011" s="157"/>
      <c r="Q1011" s="157"/>
      <c r="R1011" s="157"/>
      <c r="S1011" s="157"/>
      <c r="T1011" s="157"/>
      <c r="U1011" s="238"/>
      <c r="V1011" s="239"/>
      <c r="W1011" s="239"/>
      <c r="X1011" s="239"/>
      <c r="Y1011" s="239"/>
      <c r="Z1011" s="157"/>
      <c r="AA1011" s="157"/>
      <c r="AB1011" s="157"/>
      <c r="AC1011" s="157"/>
      <c r="AD1011" s="157"/>
      <c r="AE1011" s="157"/>
      <c r="AF1011" s="157"/>
      <c r="AG1011" s="157"/>
      <c r="AH1011" s="157"/>
      <c r="AI1011" s="157"/>
      <c r="AJ1011" s="238"/>
      <c r="AK1011" s="239"/>
      <c r="AL1011" s="239"/>
      <c r="AM1011" s="239"/>
      <c r="AN1011" s="239"/>
      <c r="AO1011" s="157"/>
      <c r="AP1011" s="157"/>
      <c r="AQ1011" s="157"/>
      <c r="AR1011" s="157"/>
      <c r="AS1011" s="157"/>
      <c r="AT1011" s="157"/>
      <c r="AU1011" s="157"/>
      <c r="AV1011" s="157"/>
      <c r="AW1011" s="157"/>
      <c r="AX1011" s="157"/>
      <c r="AY1011" s="238"/>
      <c r="AZ1011" s="239"/>
      <c r="BA1011" s="239"/>
      <c r="BB1011" s="239"/>
      <c r="BC1011" s="239"/>
      <c r="BD1011" s="157"/>
      <c r="BE1011" s="157"/>
      <c r="BF1011" s="157"/>
      <c r="BG1011" s="157"/>
      <c r="BH1011" s="157"/>
      <c r="BI1011" s="157"/>
      <c r="BJ1011" s="157"/>
    </row>
    <row r="1012">
      <c r="A1012" s="157"/>
      <c r="B1012" s="157"/>
      <c r="C1012" s="157"/>
      <c r="D1012" s="157"/>
      <c r="E1012" s="157"/>
      <c r="F1012" s="238"/>
      <c r="G1012" s="239"/>
      <c r="H1012" s="239"/>
      <c r="I1012" s="239"/>
      <c r="J1012" s="239"/>
      <c r="K1012" s="132"/>
      <c r="L1012" s="131"/>
      <c r="M1012" s="157"/>
      <c r="N1012" s="157"/>
      <c r="O1012" s="157"/>
      <c r="P1012" s="157"/>
      <c r="Q1012" s="157"/>
      <c r="R1012" s="157"/>
      <c r="S1012" s="157"/>
      <c r="T1012" s="157"/>
      <c r="U1012" s="238"/>
      <c r="V1012" s="239"/>
      <c r="W1012" s="239"/>
      <c r="X1012" s="239"/>
      <c r="Y1012" s="239"/>
      <c r="Z1012" s="157"/>
      <c r="AA1012" s="157"/>
      <c r="AB1012" s="157"/>
      <c r="AC1012" s="157"/>
      <c r="AD1012" s="157"/>
      <c r="AE1012" s="157"/>
      <c r="AF1012" s="157"/>
      <c r="AG1012" s="157"/>
      <c r="AH1012" s="157"/>
      <c r="AI1012" s="157"/>
      <c r="AJ1012" s="238"/>
      <c r="AK1012" s="239"/>
      <c r="AL1012" s="239"/>
      <c r="AM1012" s="239"/>
      <c r="AN1012" s="239"/>
      <c r="AO1012" s="157"/>
      <c r="AP1012" s="157"/>
      <c r="AQ1012" s="157"/>
      <c r="AR1012" s="157"/>
      <c r="AS1012" s="157"/>
      <c r="AT1012" s="157"/>
      <c r="AU1012" s="157"/>
      <c r="AV1012" s="157"/>
      <c r="AW1012" s="157"/>
      <c r="AX1012" s="157"/>
      <c r="AY1012" s="238"/>
      <c r="AZ1012" s="239"/>
      <c r="BA1012" s="239"/>
      <c r="BB1012" s="239"/>
      <c r="BC1012" s="239"/>
      <c r="BD1012" s="157"/>
      <c r="BE1012" s="157"/>
      <c r="BF1012" s="157"/>
      <c r="BG1012" s="157"/>
      <c r="BH1012" s="157"/>
      <c r="BI1012" s="157"/>
      <c r="BJ1012" s="157"/>
    </row>
    <row r="1013">
      <c r="A1013" s="157"/>
      <c r="B1013" s="157"/>
      <c r="C1013" s="157"/>
      <c r="D1013" s="157"/>
      <c r="E1013" s="157"/>
      <c r="F1013" s="238"/>
      <c r="G1013" s="239"/>
      <c r="H1013" s="239"/>
      <c r="I1013" s="239"/>
      <c r="J1013" s="239"/>
      <c r="K1013" s="132"/>
      <c r="L1013" s="131"/>
      <c r="M1013" s="157"/>
      <c r="N1013" s="157"/>
      <c r="O1013" s="157"/>
      <c r="P1013" s="157"/>
      <c r="Q1013" s="157"/>
      <c r="R1013" s="157"/>
      <c r="S1013" s="157"/>
      <c r="T1013" s="157"/>
      <c r="U1013" s="238"/>
      <c r="V1013" s="239"/>
      <c r="W1013" s="239"/>
      <c r="X1013" s="239"/>
      <c r="Y1013" s="239"/>
      <c r="Z1013" s="157"/>
      <c r="AA1013" s="157"/>
      <c r="AB1013" s="157"/>
      <c r="AC1013" s="157"/>
      <c r="AD1013" s="157"/>
      <c r="AE1013" s="157"/>
      <c r="AF1013" s="157"/>
      <c r="AG1013" s="157"/>
      <c r="AH1013" s="157"/>
      <c r="AI1013" s="157"/>
      <c r="AJ1013" s="238"/>
      <c r="AK1013" s="239"/>
      <c r="AL1013" s="239"/>
      <c r="AM1013" s="239"/>
      <c r="AN1013" s="239"/>
      <c r="AO1013" s="157"/>
      <c r="AP1013" s="157"/>
      <c r="AQ1013" s="157"/>
      <c r="AR1013" s="157"/>
      <c r="AS1013" s="157"/>
      <c r="AT1013" s="157"/>
      <c r="AU1013" s="157"/>
      <c r="AV1013" s="157"/>
      <c r="AW1013" s="157"/>
      <c r="AX1013" s="157"/>
      <c r="AY1013" s="238"/>
      <c r="AZ1013" s="239"/>
      <c r="BA1013" s="239"/>
      <c r="BB1013" s="239"/>
      <c r="BC1013" s="239"/>
      <c r="BD1013" s="157"/>
      <c r="BE1013" s="157"/>
      <c r="BF1013" s="157"/>
      <c r="BG1013" s="157"/>
      <c r="BH1013" s="157"/>
      <c r="BI1013" s="157"/>
      <c r="BJ1013" s="157"/>
    </row>
    <row r="1014">
      <c r="A1014" s="157"/>
      <c r="B1014" s="157"/>
      <c r="C1014" s="157"/>
      <c r="D1014" s="157"/>
      <c r="E1014" s="157"/>
      <c r="F1014" s="238"/>
      <c r="G1014" s="239"/>
      <c r="H1014" s="239"/>
      <c r="I1014" s="239"/>
      <c r="J1014" s="239"/>
      <c r="K1014" s="132"/>
      <c r="L1014" s="131"/>
      <c r="M1014" s="157"/>
      <c r="N1014" s="157"/>
      <c r="O1014" s="157"/>
      <c r="P1014" s="157"/>
      <c r="Q1014" s="157"/>
      <c r="R1014" s="157"/>
      <c r="S1014" s="157"/>
      <c r="T1014" s="157"/>
      <c r="U1014" s="238"/>
      <c r="V1014" s="239"/>
      <c r="W1014" s="239"/>
      <c r="X1014" s="239"/>
      <c r="Y1014" s="239"/>
      <c r="Z1014" s="157"/>
      <c r="AA1014" s="157"/>
      <c r="AB1014" s="157"/>
      <c r="AC1014" s="157"/>
      <c r="AD1014" s="157"/>
      <c r="AE1014" s="157"/>
      <c r="AF1014" s="157"/>
      <c r="AG1014" s="157"/>
      <c r="AH1014" s="157"/>
      <c r="AI1014" s="157"/>
      <c r="AJ1014" s="238"/>
      <c r="AK1014" s="239"/>
      <c r="AL1014" s="239"/>
      <c r="AM1014" s="239"/>
      <c r="AN1014" s="239"/>
      <c r="AO1014" s="157"/>
      <c r="AP1014" s="157"/>
      <c r="AQ1014" s="157"/>
      <c r="AR1014" s="157"/>
      <c r="AS1014" s="157"/>
      <c r="AT1014" s="157"/>
      <c r="AU1014" s="157"/>
      <c r="AV1014" s="157"/>
      <c r="AW1014" s="157"/>
      <c r="AX1014" s="157"/>
      <c r="AY1014" s="238"/>
      <c r="AZ1014" s="239"/>
      <c r="BA1014" s="239"/>
      <c r="BB1014" s="239"/>
      <c r="BC1014" s="239"/>
      <c r="BD1014" s="157"/>
      <c r="BE1014" s="157"/>
      <c r="BF1014" s="157"/>
      <c r="BG1014" s="157"/>
      <c r="BH1014" s="157"/>
      <c r="BI1014" s="157"/>
      <c r="BJ1014" s="157"/>
    </row>
    <row r="1015">
      <c r="A1015" s="157"/>
      <c r="B1015" s="157"/>
      <c r="C1015" s="157"/>
      <c r="D1015" s="157"/>
      <c r="E1015" s="157"/>
      <c r="F1015" s="238"/>
      <c r="G1015" s="239"/>
      <c r="H1015" s="239"/>
      <c r="I1015" s="239"/>
      <c r="J1015" s="239"/>
      <c r="K1015" s="132"/>
      <c r="L1015" s="131"/>
      <c r="M1015" s="157"/>
      <c r="N1015" s="157"/>
      <c r="O1015" s="157"/>
      <c r="P1015" s="157"/>
      <c r="Q1015" s="157"/>
      <c r="R1015" s="157"/>
      <c r="S1015" s="157"/>
      <c r="T1015" s="157"/>
      <c r="U1015" s="238"/>
      <c r="V1015" s="239"/>
      <c r="W1015" s="239"/>
      <c r="X1015" s="239"/>
      <c r="Y1015" s="239"/>
      <c r="Z1015" s="157"/>
      <c r="AA1015" s="157"/>
      <c r="AB1015" s="157"/>
      <c r="AC1015" s="157"/>
      <c r="AD1015" s="157"/>
      <c r="AE1015" s="157"/>
      <c r="AF1015" s="157"/>
      <c r="AG1015" s="157"/>
      <c r="AH1015" s="157"/>
      <c r="AI1015" s="157"/>
      <c r="AJ1015" s="238"/>
      <c r="AK1015" s="239"/>
      <c r="AL1015" s="239"/>
      <c r="AM1015" s="239"/>
      <c r="AN1015" s="239"/>
      <c r="AO1015" s="157"/>
      <c r="AP1015" s="157"/>
      <c r="AQ1015" s="157"/>
      <c r="AR1015" s="157"/>
      <c r="AS1015" s="157"/>
      <c r="AT1015" s="157"/>
      <c r="AU1015" s="157"/>
      <c r="AV1015" s="157"/>
      <c r="AW1015" s="157"/>
      <c r="AX1015" s="157"/>
      <c r="AY1015" s="238"/>
      <c r="AZ1015" s="239"/>
      <c r="BA1015" s="239"/>
      <c r="BB1015" s="239"/>
      <c r="BC1015" s="239"/>
      <c r="BD1015" s="157"/>
      <c r="BE1015" s="157"/>
      <c r="BF1015" s="157"/>
      <c r="BG1015" s="157"/>
      <c r="BH1015" s="157"/>
      <c r="BI1015" s="157"/>
      <c r="BJ1015" s="157"/>
    </row>
    <row r="1016">
      <c r="A1016" s="157"/>
      <c r="B1016" s="157"/>
      <c r="C1016" s="157"/>
      <c r="D1016" s="157"/>
      <c r="E1016" s="157"/>
      <c r="F1016" s="238"/>
      <c r="G1016" s="239"/>
      <c r="H1016" s="239"/>
      <c r="I1016" s="239"/>
      <c r="J1016" s="239"/>
      <c r="K1016" s="132"/>
      <c r="L1016" s="131"/>
      <c r="M1016" s="157"/>
      <c r="N1016" s="157"/>
      <c r="O1016" s="157"/>
      <c r="P1016" s="157"/>
      <c r="Q1016" s="157"/>
      <c r="R1016" s="157"/>
      <c r="S1016" s="157"/>
      <c r="T1016" s="157"/>
      <c r="U1016" s="238"/>
      <c r="V1016" s="239"/>
      <c r="W1016" s="239"/>
      <c r="X1016" s="239"/>
      <c r="Y1016" s="239"/>
      <c r="Z1016" s="157"/>
      <c r="AA1016" s="157"/>
      <c r="AB1016" s="157"/>
      <c r="AC1016" s="157"/>
      <c r="AD1016" s="157"/>
      <c r="AE1016" s="157"/>
      <c r="AF1016" s="157"/>
      <c r="AG1016" s="157"/>
      <c r="AH1016" s="157"/>
      <c r="AI1016" s="157"/>
      <c r="AJ1016" s="238"/>
      <c r="AK1016" s="239"/>
      <c r="AL1016" s="239"/>
      <c r="AM1016" s="239"/>
      <c r="AN1016" s="239"/>
      <c r="AO1016" s="157"/>
      <c r="AP1016" s="157"/>
      <c r="AQ1016" s="157"/>
      <c r="AR1016" s="157"/>
      <c r="AS1016" s="157"/>
      <c r="AT1016" s="157"/>
      <c r="AU1016" s="157"/>
      <c r="AV1016" s="157"/>
      <c r="AW1016" s="157"/>
      <c r="AX1016" s="157"/>
      <c r="AY1016" s="238"/>
      <c r="AZ1016" s="239"/>
      <c r="BA1016" s="239"/>
      <c r="BB1016" s="239"/>
      <c r="BC1016" s="239"/>
      <c r="BD1016" s="157"/>
      <c r="BE1016" s="157"/>
      <c r="BF1016" s="157"/>
      <c r="BG1016" s="157"/>
      <c r="BH1016" s="157"/>
      <c r="BI1016" s="157"/>
      <c r="BJ1016" s="157"/>
    </row>
    <row r="1017">
      <c r="A1017" s="157"/>
      <c r="B1017" s="157"/>
      <c r="C1017" s="157"/>
      <c r="D1017" s="157"/>
      <c r="E1017" s="157"/>
      <c r="F1017" s="238"/>
      <c r="G1017" s="239"/>
      <c r="H1017" s="239"/>
      <c r="I1017" s="239"/>
      <c r="J1017" s="239"/>
      <c r="K1017" s="132"/>
      <c r="L1017" s="131"/>
      <c r="M1017" s="157"/>
      <c r="N1017" s="157"/>
      <c r="O1017" s="157"/>
      <c r="P1017" s="157"/>
      <c r="Q1017" s="157"/>
      <c r="R1017" s="157"/>
      <c r="S1017" s="157"/>
      <c r="T1017" s="157"/>
      <c r="U1017" s="238"/>
      <c r="V1017" s="239"/>
      <c r="W1017" s="239"/>
      <c r="X1017" s="239"/>
      <c r="Y1017" s="239"/>
      <c r="Z1017" s="157"/>
      <c r="AA1017" s="157"/>
      <c r="AB1017" s="157"/>
      <c r="AC1017" s="157"/>
      <c r="AD1017" s="157"/>
      <c r="AE1017" s="157"/>
      <c r="AF1017" s="157"/>
      <c r="AG1017" s="157"/>
      <c r="AH1017" s="157"/>
      <c r="AI1017" s="157"/>
      <c r="AJ1017" s="238"/>
      <c r="AK1017" s="239"/>
      <c r="AL1017" s="239"/>
      <c r="AM1017" s="239"/>
      <c r="AN1017" s="239"/>
      <c r="AO1017" s="157"/>
      <c r="AP1017" s="157"/>
      <c r="AQ1017" s="157"/>
      <c r="AR1017" s="157"/>
      <c r="AS1017" s="157"/>
      <c r="AT1017" s="157"/>
      <c r="AU1017" s="157"/>
      <c r="AV1017" s="157"/>
      <c r="AW1017" s="157"/>
      <c r="AX1017" s="157"/>
      <c r="AY1017" s="238"/>
      <c r="AZ1017" s="239"/>
      <c r="BA1017" s="239"/>
      <c r="BB1017" s="239"/>
      <c r="BC1017" s="239"/>
      <c r="BD1017" s="157"/>
      <c r="BE1017" s="157"/>
      <c r="BF1017" s="157"/>
      <c r="BG1017" s="157"/>
      <c r="BH1017" s="157"/>
      <c r="BI1017" s="157"/>
      <c r="BJ1017" s="157"/>
    </row>
    <row r="1018">
      <c r="A1018" s="157"/>
      <c r="B1018" s="157"/>
      <c r="C1018" s="157"/>
      <c r="D1018" s="157"/>
      <c r="E1018" s="157"/>
      <c r="F1018" s="238"/>
      <c r="G1018" s="239"/>
      <c r="H1018" s="239"/>
      <c r="I1018" s="239"/>
      <c r="J1018" s="239"/>
      <c r="K1018" s="132"/>
      <c r="L1018" s="131"/>
      <c r="M1018" s="157"/>
      <c r="N1018" s="157"/>
      <c r="O1018" s="157"/>
      <c r="P1018" s="157"/>
      <c r="Q1018" s="157"/>
      <c r="R1018" s="157"/>
      <c r="S1018" s="157"/>
      <c r="T1018" s="157"/>
      <c r="U1018" s="238"/>
      <c r="V1018" s="239"/>
      <c r="W1018" s="239"/>
      <c r="X1018" s="239"/>
      <c r="Y1018" s="239"/>
      <c r="Z1018" s="157"/>
      <c r="AA1018" s="157"/>
      <c r="AB1018" s="157"/>
      <c r="AC1018" s="157"/>
      <c r="AD1018" s="157"/>
      <c r="AE1018" s="157"/>
      <c r="AF1018" s="157"/>
      <c r="AG1018" s="157"/>
      <c r="AH1018" s="157"/>
      <c r="AI1018" s="157"/>
      <c r="AJ1018" s="238"/>
      <c r="AK1018" s="239"/>
      <c r="AL1018" s="239"/>
      <c r="AM1018" s="239"/>
      <c r="AN1018" s="239"/>
      <c r="AO1018" s="157"/>
      <c r="AP1018" s="157"/>
      <c r="AQ1018" s="157"/>
      <c r="AR1018" s="157"/>
      <c r="AS1018" s="157"/>
      <c r="AT1018" s="157"/>
      <c r="AU1018" s="157"/>
      <c r="AV1018" s="157"/>
      <c r="AW1018" s="157"/>
      <c r="AX1018" s="157"/>
      <c r="AY1018" s="238"/>
      <c r="AZ1018" s="239"/>
      <c r="BA1018" s="239"/>
      <c r="BB1018" s="239"/>
      <c r="BC1018" s="239"/>
      <c r="BD1018" s="157"/>
      <c r="BE1018" s="157"/>
      <c r="BF1018" s="157"/>
      <c r="BG1018" s="157"/>
      <c r="BH1018" s="157"/>
      <c r="BI1018" s="157"/>
      <c r="BJ1018" s="157"/>
    </row>
    <row r="1019">
      <c r="A1019" s="157"/>
      <c r="B1019" s="157"/>
      <c r="C1019" s="157"/>
      <c r="D1019" s="157"/>
      <c r="E1019" s="157"/>
      <c r="F1019" s="238"/>
      <c r="G1019" s="239"/>
      <c r="H1019" s="239"/>
      <c r="I1019" s="239"/>
      <c r="J1019" s="239"/>
      <c r="K1019" s="132"/>
      <c r="L1019" s="131"/>
      <c r="M1019" s="157"/>
      <c r="N1019" s="157"/>
      <c r="O1019" s="157"/>
      <c r="P1019" s="157"/>
      <c r="Q1019" s="157"/>
      <c r="R1019" s="157"/>
      <c r="S1019" s="157"/>
      <c r="T1019" s="157"/>
      <c r="U1019" s="238"/>
      <c r="V1019" s="239"/>
      <c r="W1019" s="239"/>
      <c r="X1019" s="239"/>
      <c r="Y1019" s="239"/>
      <c r="Z1019" s="157"/>
      <c r="AA1019" s="157"/>
      <c r="AB1019" s="157"/>
      <c r="AC1019" s="157"/>
      <c r="AD1019" s="157"/>
      <c r="AE1019" s="157"/>
      <c r="AF1019" s="157"/>
      <c r="AG1019" s="157"/>
      <c r="AH1019" s="157"/>
      <c r="AI1019" s="157"/>
      <c r="AJ1019" s="238"/>
      <c r="AK1019" s="239"/>
      <c r="AL1019" s="239"/>
      <c r="AM1019" s="239"/>
      <c r="AN1019" s="239"/>
      <c r="AO1019" s="157"/>
      <c r="AP1019" s="157"/>
      <c r="AQ1019" s="157"/>
      <c r="AR1019" s="157"/>
      <c r="AS1019" s="157"/>
      <c r="AT1019" s="157"/>
      <c r="AU1019" s="157"/>
      <c r="AV1019" s="157"/>
      <c r="AW1019" s="157"/>
      <c r="AX1019" s="157"/>
      <c r="AY1019" s="238"/>
      <c r="AZ1019" s="239"/>
      <c r="BA1019" s="239"/>
      <c r="BB1019" s="239"/>
      <c r="BC1019" s="239"/>
      <c r="BD1019" s="157"/>
      <c r="BE1019" s="157"/>
      <c r="BF1019" s="157"/>
      <c r="BG1019" s="157"/>
      <c r="BH1019" s="157"/>
      <c r="BI1019" s="157"/>
      <c r="BJ1019" s="157"/>
    </row>
    <row r="1020">
      <c r="A1020" s="157"/>
      <c r="B1020" s="157"/>
      <c r="C1020" s="157"/>
      <c r="D1020" s="157"/>
      <c r="E1020" s="157"/>
      <c r="F1020" s="238"/>
      <c r="G1020" s="239"/>
      <c r="H1020" s="239"/>
      <c r="I1020" s="239"/>
      <c r="J1020" s="239"/>
      <c r="K1020" s="132"/>
      <c r="L1020" s="131"/>
      <c r="M1020" s="157"/>
      <c r="N1020" s="157"/>
      <c r="O1020" s="157"/>
      <c r="P1020" s="157"/>
      <c r="Q1020" s="157"/>
      <c r="R1020" s="157"/>
      <c r="S1020" s="157"/>
      <c r="T1020" s="157"/>
      <c r="U1020" s="238"/>
      <c r="V1020" s="239"/>
      <c r="W1020" s="239"/>
      <c r="X1020" s="239"/>
      <c r="Y1020" s="239"/>
      <c r="Z1020" s="157"/>
      <c r="AA1020" s="157"/>
      <c r="AB1020" s="157"/>
      <c r="AC1020" s="157"/>
      <c r="AD1020" s="157"/>
      <c r="AE1020" s="157"/>
      <c r="AF1020" s="157"/>
      <c r="AG1020" s="157"/>
      <c r="AH1020" s="157"/>
      <c r="AI1020" s="157"/>
      <c r="AJ1020" s="238"/>
      <c r="AK1020" s="239"/>
      <c r="AL1020" s="239"/>
      <c r="AM1020" s="239"/>
      <c r="AN1020" s="239"/>
      <c r="AO1020" s="157"/>
      <c r="AP1020" s="157"/>
      <c r="AQ1020" s="157"/>
      <c r="AR1020" s="157"/>
      <c r="AS1020" s="157"/>
      <c r="AT1020" s="157"/>
      <c r="AU1020" s="157"/>
      <c r="AV1020" s="157"/>
      <c r="AW1020" s="157"/>
      <c r="AX1020" s="157"/>
      <c r="AY1020" s="238"/>
      <c r="AZ1020" s="239"/>
      <c r="BA1020" s="239"/>
      <c r="BB1020" s="239"/>
      <c r="BC1020" s="239"/>
      <c r="BD1020" s="157"/>
      <c r="BE1020" s="157"/>
      <c r="BF1020" s="157"/>
      <c r="BG1020" s="157"/>
      <c r="BH1020" s="157"/>
      <c r="BI1020" s="157"/>
      <c r="BJ1020" s="157"/>
    </row>
    <row r="1021">
      <c r="A1021" s="157"/>
      <c r="B1021" s="157"/>
      <c r="C1021" s="157"/>
      <c r="D1021" s="157"/>
      <c r="E1021" s="157"/>
      <c r="F1021" s="238"/>
      <c r="G1021" s="239"/>
      <c r="H1021" s="239"/>
      <c r="I1021" s="239"/>
      <c r="J1021" s="239"/>
      <c r="K1021" s="132"/>
      <c r="L1021" s="131"/>
      <c r="M1021" s="157"/>
      <c r="N1021" s="157"/>
      <c r="O1021" s="157"/>
      <c r="P1021" s="157"/>
      <c r="Q1021" s="157"/>
      <c r="R1021" s="157"/>
      <c r="S1021" s="157"/>
      <c r="T1021" s="157"/>
      <c r="U1021" s="238"/>
      <c r="V1021" s="239"/>
      <c r="W1021" s="239"/>
      <c r="X1021" s="239"/>
      <c r="Y1021" s="239"/>
      <c r="Z1021" s="157"/>
      <c r="AA1021" s="157"/>
      <c r="AB1021" s="157"/>
      <c r="AC1021" s="157"/>
      <c r="AD1021" s="157"/>
      <c r="AE1021" s="157"/>
      <c r="AF1021" s="157"/>
      <c r="AG1021" s="157"/>
      <c r="AH1021" s="157"/>
      <c r="AI1021" s="157"/>
      <c r="AJ1021" s="238"/>
      <c r="AK1021" s="239"/>
      <c r="AL1021" s="239"/>
      <c r="AM1021" s="239"/>
      <c r="AN1021" s="239"/>
      <c r="AO1021" s="157"/>
      <c r="AP1021" s="157"/>
      <c r="AQ1021" s="157"/>
      <c r="AR1021" s="157"/>
      <c r="AS1021" s="157"/>
      <c r="AT1021" s="157"/>
      <c r="AU1021" s="157"/>
      <c r="AV1021" s="157"/>
      <c r="AW1021" s="157"/>
      <c r="AX1021" s="157"/>
      <c r="AY1021" s="238"/>
      <c r="AZ1021" s="239"/>
      <c r="BA1021" s="239"/>
      <c r="BB1021" s="239"/>
      <c r="BC1021" s="239"/>
      <c r="BD1021" s="157"/>
      <c r="BE1021" s="157"/>
      <c r="BF1021" s="157"/>
      <c r="BG1021" s="157"/>
      <c r="BH1021" s="157"/>
      <c r="BI1021" s="157"/>
      <c r="BJ1021" s="157"/>
    </row>
    <row r="1022">
      <c r="A1022" s="157"/>
      <c r="B1022" s="157"/>
      <c r="C1022" s="157"/>
      <c r="D1022" s="157"/>
      <c r="E1022" s="157"/>
      <c r="F1022" s="238"/>
      <c r="G1022" s="239"/>
      <c r="H1022" s="239"/>
      <c r="I1022" s="239"/>
      <c r="J1022" s="239"/>
      <c r="K1022" s="132"/>
      <c r="L1022" s="131"/>
      <c r="M1022" s="157"/>
      <c r="N1022" s="157"/>
      <c r="O1022" s="157"/>
      <c r="P1022" s="157"/>
      <c r="Q1022" s="157"/>
      <c r="R1022" s="157"/>
      <c r="S1022" s="157"/>
      <c r="T1022" s="157"/>
      <c r="U1022" s="238"/>
      <c r="V1022" s="239"/>
      <c r="W1022" s="239"/>
      <c r="X1022" s="239"/>
      <c r="Y1022" s="239"/>
      <c r="Z1022" s="157"/>
      <c r="AA1022" s="157"/>
      <c r="AB1022" s="157"/>
      <c r="AC1022" s="157"/>
      <c r="AD1022" s="157"/>
      <c r="AE1022" s="157"/>
      <c r="AF1022" s="157"/>
      <c r="AG1022" s="157"/>
      <c r="AH1022" s="157"/>
      <c r="AI1022" s="157"/>
      <c r="AJ1022" s="238"/>
      <c r="AK1022" s="239"/>
      <c r="AL1022" s="239"/>
      <c r="AM1022" s="239"/>
      <c r="AN1022" s="239"/>
      <c r="AO1022" s="157"/>
      <c r="AP1022" s="157"/>
      <c r="AQ1022" s="157"/>
      <c r="AR1022" s="157"/>
      <c r="AS1022" s="157"/>
      <c r="AT1022" s="157"/>
      <c r="AU1022" s="157"/>
      <c r="AV1022" s="157"/>
      <c r="AW1022" s="157"/>
      <c r="AX1022" s="157"/>
      <c r="AY1022" s="238"/>
      <c r="AZ1022" s="239"/>
      <c r="BA1022" s="239"/>
      <c r="BB1022" s="239"/>
      <c r="BC1022" s="239"/>
      <c r="BD1022" s="157"/>
      <c r="BE1022" s="157"/>
      <c r="BF1022" s="157"/>
      <c r="BG1022" s="157"/>
      <c r="BH1022" s="157"/>
      <c r="BI1022" s="157"/>
      <c r="BJ1022" s="157"/>
    </row>
    <row r="1023">
      <c r="A1023" s="157"/>
      <c r="B1023" s="157"/>
      <c r="C1023" s="157"/>
      <c r="D1023" s="157"/>
      <c r="E1023" s="157"/>
      <c r="F1023" s="238"/>
      <c r="G1023" s="239"/>
      <c r="H1023" s="239"/>
      <c r="I1023" s="239"/>
      <c r="J1023" s="239"/>
      <c r="K1023" s="132"/>
      <c r="L1023" s="131"/>
      <c r="M1023" s="157"/>
      <c r="N1023" s="157"/>
      <c r="O1023" s="157"/>
      <c r="P1023" s="157"/>
      <c r="Q1023" s="157"/>
      <c r="R1023" s="157"/>
      <c r="S1023" s="157"/>
      <c r="T1023" s="157"/>
      <c r="U1023" s="238"/>
      <c r="V1023" s="239"/>
      <c r="W1023" s="239"/>
      <c r="X1023" s="239"/>
      <c r="Y1023" s="239"/>
      <c r="Z1023" s="157"/>
      <c r="AA1023" s="157"/>
      <c r="AB1023" s="157"/>
      <c r="AC1023" s="157"/>
      <c r="AD1023" s="157"/>
      <c r="AE1023" s="157"/>
      <c r="AF1023" s="157"/>
      <c r="AG1023" s="157"/>
      <c r="AH1023" s="157"/>
      <c r="AI1023" s="157"/>
      <c r="AJ1023" s="238"/>
      <c r="AK1023" s="239"/>
      <c r="AL1023" s="239"/>
      <c r="AM1023" s="239"/>
      <c r="AN1023" s="239"/>
      <c r="AO1023" s="157"/>
      <c r="AP1023" s="157"/>
      <c r="AQ1023" s="157"/>
      <c r="AR1023" s="157"/>
      <c r="AS1023" s="157"/>
      <c r="AT1023" s="157"/>
      <c r="AU1023" s="157"/>
      <c r="AV1023" s="157"/>
      <c r="AW1023" s="157"/>
      <c r="AX1023" s="157"/>
      <c r="AY1023" s="238"/>
      <c r="AZ1023" s="239"/>
      <c r="BA1023" s="239"/>
      <c r="BB1023" s="239"/>
      <c r="BC1023" s="239"/>
      <c r="BD1023" s="157"/>
      <c r="BE1023" s="157"/>
      <c r="BF1023" s="157"/>
      <c r="BG1023" s="157"/>
      <c r="BH1023" s="157"/>
      <c r="BI1023" s="157"/>
      <c r="BJ1023" s="157"/>
    </row>
    <row r="1024">
      <c r="A1024" s="157"/>
      <c r="B1024" s="157"/>
      <c r="C1024" s="157"/>
      <c r="D1024" s="157"/>
      <c r="E1024" s="157"/>
      <c r="F1024" s="238"/>
      <c r="G1024" s="239"/>
      <c r="H1024" s="239"/>
      <c r="I1024" s="239"/>
      <c r="J1024" s="239"/>
      <c r="K1024" s="132"/>
      <c r="L1024" s="131"/>
      <c r="M1024" s="157"/>
      <c r="N1024" s="157"/>
      <c r="O1024" s="157"/>
      <c r="P1024" s="157"/>
      <c r="Q1024" s="157"/>
      <c r="R1024" s="157"/>
      <c r="S1024" s="157"/>
      <c r="T1024" s="157"/>
      <c r="U1024" s="238"/>
      <c r="V1024" s="239"/>
      <c r="W1024" s="239"/>
      <c r="X1024" s="239"/>
      <c r="Y1024" s="239"/>
      <c r="Z1024" s="157"/>
      <c r="AA1024" s="157"/>
      <c r="AB1024" s="157"/>
      <c r="AC1024" s="157"/>
      <c r="AD1024" s="157"/>
      <c r="AE1024" s="157"/>
      <c r="AF1024" s="157"/>
      <c r="AG1024" s="157"/>
      <c r="AH1024" s="157"/>
      <c r="AI1024" s="157"/>
      <c r="AJ1024" s="238"/>
      <c r="AK1024" s="239"/>
      <c r="AL1024" s="239"/>
      <c r="AM1024" s="239"/>
      <c r="AN1024" s="239"/>
      <c r="AO1024" s="157"/>
      <c r="AP1024" s="157"/>
      <c r="AQ1024" s="157"/>
      <c r="AR1024" s="157"/>
      <c r="AS1024" s="157"/>
      <c r="AT1024" s="157"/>
      <c r="AU1024" s="157"/>
      <c r="AV1024" s="157"/>
      <c r="AW1024" s="157"/>
      <c r="AX1024" s="157"/>
      <c r="AY1024" s="238"/>
      <c r="AZ1024" s="239"/>
      <c r="BA1024" s="239"/>
      <c r="BB1024" s="239"/>
      <c r="BC1024" s="239"/>
      <c r="BD1024" s="157"/>
      <c r="BE1024" s="157"/>
      <c r="BF1024" s="157"/>
      <c r="BG1024" s="157"/>
      <c r="BH1024" s="157"/>
      <c r="BI1024" s="157"/>
      <c r="BJ1024" s="157"/>
    </row>
    <row r="1025">
      <c r="A1025" s="157"/>
      <c r="B1025" s="157"/>
      <c r="C1025" s="157"/>
      <c r="D1025" s="157"/>
      <c r="E1025" s="157"/>
      <c r="F1025" s="238"/>
      <c r="G1025" s="239"/>
      <c r="H1025" s="239"/>
      <c r="I1025" s="239"/>
      <c r="J1025" s="239"/>
      <c r="K1025" s="132"/>
      <c r="L1025" s="131"/>
      <c r="M1025" s="157"/>
      <c r="N1025" s="157"/>
      <c r="O1025" s="157"/>
      <c r="P1025" s="157"/>
      <c r="Q1025" s="157"/>
      <c r="R1025" s="157"/>
      <c r="S1025" s="157"/>
      <c r="T1025" s="157"/>
      <c r="U1025" s="238"/>
      <c r="V1025" s="239"/>
      <c r="W1025" s="239"/>
      <c r="X1025" s="239"/>
      <c r="Y1025" s="239"/>
      <c r="Z1025" s="157"/>
      <c r="AA1025" s="157"/>
      <c r="AB1025" s="157"/>
      <c r="AC1025" s="157"/>
      <c r="AD1025" s="157"/>
      <c r="AE1025" s="157"/>
      <c r="AF1025" s="157"/>
      <c r="AG1025" s="157"/>
      <c r="AH1025" s="157"/>
      <c r="AI1025" s="157"/>
      <c r="AJ1025" s="238"/>
      <c r="AK1025" s="239"/>
      <c r="AL1025" s="239"/>
      <c r="AM1025" s="239"/>
      <c r="AN1025" s="239"/>
      <c r="AO1025" s="157"/>
      <c r="AP1025" s="157"/>
      <c r="AQ1025" s="157"/>
      <c r="AR1025" s="157"/>
      <c r="AS1025" s="157"/>
      <c r="AT1025" s="157"/>
      <c r="AU1025" s="157"/>
      <c r="AV1025" s="157"/>
      <c r="AW1025" s="157"/>
      <c r="AX1025" s="157"/>
      <c r="AY1025" s="238"/>
      <c r="AZ1025" s="239"/>
      <c r="BA1025" s="239"/>
      <c r="BB1025" s="239"/>
      <c r="BC1025" s="239"/>
      <c r="BD1025" s="157"/>
      <c r="BE1025" s="157"/>
      <c r="BF1025" s="157"/>
      <c r="BG1025" s="157"/>
      <c r="BH1025" s="157"/>
      <c r="BI1025" s="157"/>
      <c r="BJ1025" s="157"/>
    </row>
    <row r="1026">
      <c r="A1026" s="157"/>
      <c r="B1026" s="157"/>
      <c r="C1026" s="157"/>
      <c r="D1026" s="157"/>
      <c r="E1026" s="157"/>
      <c r="F1026" s="238"/>
      <c r="G1026" s="239"/>
      <c r="H1026" s="239"/>
      <c r="I1026" s="239"/>
      <c r="J1026" s="239"/>
      <c r="K1026" s="132"/>
      <c r="L1026" s="131"/>
      <c r="M1026" s="157"/>
      <c r="N1026" s="157"/>
      <c r="O1026" s="157"/>
      <c r="P1026" s="157"/>
      <c r="Q1026" s="157"/>
      <c r="R1026" s="157"/>
      <c r="S1026" s="157"/>
      <c r="T1026" s="157"/>
      <c r="U1026" s="238"/>
      <c r="V1026" s="239"/>
      <c r="W1026" s="239"/>
      <c r="X1026" s="239"/>
      <c r="Y1026" s="239"/>
      <c r="Z1026" s="157"/>
      <c r="AA1026" s="157"/>
      <c r="AB1026" s="157"/>
      <c r="AC1026" s="157"/>
      <c r="AD1026" s="157"/>
      <c r="AE1026" s="157"/>
      <c r="AF1026" s="157"/>
      <c r="AG1026" s="157"/>
      <c r="AH1026" s="157"/>
      <c r="AI1026" s="157"/>
      <c r="AJ1026" s="238"/>
      <c r="AK1026" s="239"/>
      <c r="AL1026" s="239"/>
      <c r="AM1026" s="239"/>
      <c r="AN1026" s="239"/>
      <c r="AO1026" s="157"/>
      <c r="AP1026" s="157"/>
      <c r="AQ1026" s="157"/>
      <c r="AR1026" s="157"/>
      <c r="AS1026" s="157"/>
      <c r="AT1026" s="157"/>
      <c r="AU1026" s="157"/>
      <c r="AV1026" s="157"/>
      <c r="AW1026" s="157"/>
      <c r="AX1026" s="157"/>
      <c r="AY1026" s="238"/>
      <c r="AZ1026" s="239"/>
      <c r="BA1026" s="239"/>
      <c r="BB1026" s="239"/>
      <c r="BC1026" s="239"/>
      <c r="BD1026" s="157"/>
      <c r="BE1026" s="157"/>
      <c r="BF1026" s="157"/>
      <c r="BG1026" s="157"/>
      <c r="BH1026" s="157"/>
      <c r="BI1026" s="157"/>
      <c r="BJ1026" s="157"/>
    </row>
    <row r="1027">
      <c r="A1027" s="157"/>
      <c r="B1027" s="157"/>
      <c r="C1027" s="157"/>
      <c r="D1027" s="157"/>
      <c r="E1027" s="157"/>
      <c r="F1027" s="238"/>
      <c r="G1027" s="239"/>
      <c r="H1027" s="239"/>
      <c r="I1027" s="239"/>
      <c r="J1027" s="239"/>
      <c r="K1027" s="132"/>
      <c r="L1027" s="131"/>
      <c r="M1027" s="157"/>
      <c r="N1027" s="157"/>
      <c r="O1027" s="157"/>
      <c r="P1027" s="157"/>
      <c r="Q1027" s="157"/>
      <c r="R1027" s="157"/>
      <c r="S1027" s="157"/>
      <c r="T1027" s="157"/>
      <c r="U1027" s="238"/>
      <c r="V1027" s="239"/>
      <c r="W1027" s="239"/>
      <c r="X1027" s="239"/>
      <c r="Y1027" s="239"/>
      <c r="Z1027" s="157"/>
      <c r="AA1027" s="157"/>
      <c r="AB1027" s="157"/>
      <c r="AC1027" s="157"/>
      <c r="AD1027" s="157"/>
      <c r="AE1027" s="157"/>
      <c r="AF1027" s="157"/>
      <c r="AG1027" s="157"/>
      <c r="AH1027" s="157"/>
      <c r="AI1027" s="157"/>
      <c r="AJ1027" s="238"/>
      <c r="AK1027" s="239"/>
      <c r="AL1027" s="239"/>
      <c r="AM1027" s="239"/>
      <c r="AN1027" s="239"/>
      <c r="AO1027" s="157"/>
      <c r="AP1027" s="157"/>
      <c r="AQ1027" s="157"/>
      <c r="AR1027" s="157"/>
      <c r="AS1027" s="157"/>
      <c r="AT1027" s="157"/>
      <c r="AU1027" s="157"/>
      <c r="AV1027" s="157"/>
      <c r="AW1027" s="157"/>
      <c r="AX1027" s="157"/>
      <c r="AY1027" s="238"/>
      <c r="AZ1027" s="239"/>
      <c r="BA1027" s="239"/>
      <c r="BB1027" s="239"/>
      <c r="BC1027" s="239"/>
      <c r="BD1027" s="157"/>
      <c r="BE1027" s="157"/>
      <c r="BF1027" s="157"/>
      <c r="BG1027" s="157"/>
      <c r="BH1027" s="157"/>
      <c r="BI1027" s="157"/>
      <c r="BJ1027" s="157"/>
    </row>
    <row r="1028">
      <c r="A1028" s="157"/>
      <c r="B1028" s="157"/>
      <c r="C1028" s="157"/>
      <c r="D1028" s="157"/>
      <c r="E1028" s="157"/>
      <c r="F1028" s="238"/>
      <c r="G1028" s="239"/>
      <c r="H1028" s="239"/>
      <c r="I1028" s="239"/>
      <c r="J1028" s="239"/>
      <c r="K1028" s="132"/>
      <c r="L1028" s="131"/>
      <c r="M1028" s="157"/>
      <c r="N1028" s="157"/>
      <c r="O1028" s="157"/>
      <c r="P1028" s="157"/>
      <c r="Q1028" s="157"/>
      <c r="R1028" s="157"/>
      <c r="S1028" s="157"/>
      <c r="T1028" s="157"/>
      <c r="U1028" s="238"/>
      <c r="V1028" s="239"/>
      <c r="W1028" s="239"/>
      <c r="X1028" s="239"/>
      <c r="Y1028" s="239"/>
      <c r="Z1028" s="157"/>
      <c r="AA1028" s="157"/>
      <c r="AB1028" s="157"/>
      <c r="AC1028" s="157"/>
      <c r="AD1028" s="157"/>
      <c r="AE1028" s="157"/>
      <c r="AF1028" s="157"/>
      <c r="AG1028" s="157"/>
      <c r="AH1028" s="157"/>
      <c r="AI1028" s="157"/>
      <c r="AJ1028" s="238"/>
      <c r="AK1028" s="239"/>
      <c r="AL1028" s="239"/>
      <c r="AM1028" s="239"/>
      <c r="AN1028" s="239"/>
      <c r="AO1028" s="157"/>
      <c r="AP1028" s="157"/>
      <c r="AQ1028" s="157"/>
      <c r="AR1028" s="157"/>
      <c r="AS1028" s="157"/>
      <c r="AT1028" s="157"/>
      <c r="AU1028" s="157"/>
      <c r="AV1028" s="157"/>
      <c r="AW1028" s="157"/>
      <c r="AX1028" s="157"/>
      <c r="AY1028" s="238"/>
      <c r="AZ1028" s="239"/>
      <c r="BA1028" s="239"/>
      <c r="BB1028" s="239"/>
      <c r="BC1028" s="239"/>
      <c r="BD1028" s="157"/>
      <c r="BE1028" s="157"/>
      <c r="BF1028" s="157"/>
      <c r="BG1028" s="157"/>
      <c r="BH1028" s="157"/>
      <c r="BI1028" s="157"/>
      <c r="BJ1028" s="157"/>
    </row>
    <row r="1029">
      <c r="A1029" s="157"/>
      <c r="B1029" s="157"/>
      <c r="C1029" s="157"/>
      <c r="D1029" s="157"/>
      <c r="E1029" s="157"/>
      <c r="F1029" s="238"/>
      <c r="G1029" s="239"/>
      <c r="H1029" s="239"/>
      <c r="I1029" s="239"/>
      <c r="J1029" s="239"/>
      <c r="K1029" s="132"/>
      <c r="L1029" s="131"/>
      <c r="M1029" s="157"/>
      <c r="N1029" s="157"/>
      <c r="O1029" s="157"/>
      <c r="P1029" s="157"/>
      <c r="Q1029" s="157"/>
      <c r="R1029" s="157"/>
      <c r="S1029" s="157"/>
      <c r="T1029" s="157"/>
      <c r="U1029" s="238"/>
      <c r="V1029" s="239"/>
      <c r="W1029" s="239"/>
      <c r="X1029" s="239"/>
      <c r="Y1029" s="239"/>
      <c r="Z1029" s="157"/>
      <c r="AA1029" s="157"/>
      <c r="AB1029" s="157"/>
      <c r="AC1029" s="157"/>
      <c r="AD1029" s="157"/>
      <c r="AE1029" s="157"/>
      <c r="AF1029" s="157"/>
      <c r="AG1029" s="157"/>
      <c r="AH1029" s="157"/>
      <c r="AI1029" s="157"/>
      <c r="AJ1029" s="238"/>
      <c r="AK1029" s="239"/>
      <c r="AL1029" s="239"/>
      <c r="AM1029" s="239"/>
      <c r="AN1029" s="239"/>
      <c r="AO1029" s="157"/>
      <c r="AP1029" s="157"/>
      <c r="AQ1029" s="157"/>
      <c r="AR1029" s="157"/>
      <c r="AS1029" s="157"/>
      <c r="AT1029" s="157"/>
      <c r="AU1029" s="157"/>
      <c r="AV1029" s="157"/>
      <c r="AW1029" s="157"/>
      <c r="AX1029" s="157"/>
      <c r="AY1029" s="238"/>
      <c r="AZ1029" s="239"/>
      <c r="BA1029" s="239"/>
      <c r="BB1029" s="239"/>
      <c r="BC1029" s="239"/>
      <c r="BD1029" s="157"/>
      <c r="BE1029" s="157"/>
      <c r="BF1029" s="157"/>
      <c r="BG1029" s="157"/>
      <c r="BH1029" s="157"/>
      <c r="BI1029" s="157"/>
      <c r="BJ1029" s="157"/>
    </row>
    <row r="1030">
      <c r="A1030" s="157"/>
      <c r="B1030" s="157"/>
      <c r="C1030" s="157"/>
      <c r="D1030" s="157"/>
      <c r="E1030" s="157"/>
      <c r="F1030" s="238"/>
      <c r="G1030" s="239"/>
      <c r="H1030" s="239"/>
      <c r="I1030" s="239"/>
      <c r="J1030" s="239"/>
      <c r="K1030" s="132"/>
      <c r="L1030" s="131"/>
      <c r="M1030" s="157"/>
      <c r="N1030" s="157"/>
      <c r="O1030" s="157"/>
      <c r="P1030" s="157"/>
      <c r="Q1030" s="157"/>
      <c r="R1030" s="157"/>
      <c r="S1030" s="157"/>
      <c r="T1030" s="157"/>
      <c r="U1030" s="238"/>
      <c r="V1030" s="239"/>
      <c r="W1030" s="239"/>
      <c r="X1030" s="239"/>
      <c r="Y1030" s="239"/>
      <c r="Z1030" s="157"/>
      <c r="AA1030" s="157"/>
      <c r="AB1030" s="157"/>
      <c r="AC1030" s="157"/>
      <c r="AD1030" s="157"/>
      <c r="AE1030" s="157"/>
      <c r="AF1030" s="157"/>
      <c r="AG1030" s="157"/>
      <c r="AH1030" s="157"/>
      <c r="AI1030" s="157"/>
      <c r="AJ1030" s="238"/>
      <c r="AK1030" s="239"/>
      <c r="AL1030" s="239"/>
      <c r="AM1030" s="239"/>
      <c r="AN1030" s="239"/>
      <c r="AO1030" s="157"/>
      <c r="AP1030" s="157"/>
      <c r="AQ1030" s="157"/>
      <c r="AR1030" s="157"/>
      <c r="AS1030" s="157"/>
      <c r="AT1030" s="157"/>
      <c r="AU1030" s="157"/>
      <c r="AV1030" s="157"/>
      <c r="AW1030" s="157"/>
      <c r="AX1030" s="157"/>
      <c r="AY1030" s="238"/>
      <c r="AZ1030" s="239"/>
      <c r="BA1030" s="239"/>
      <c r="BB1030" s="239"/>
      <c r="BC1030" s="239"/>
      <c r="BD1030" s="157"/>
      <c r="BE1030" s="157"/>
      <c r="BF1030" s="157"/>
      <c r="BG1030" s="157"/>
      <c r="BH1030" s="157"/>
      <c r="BI1030" s="157"/>
      <c r="BJ1030" s="157"/>
    </row>
    <row r="1031">
      <c r="A1031" s="157"/>
      <c r="B1031" s="157"/>
      <c r="C1031" s="157"/>
      <c r="D1031" s="157"/>
      <c r="E1031" s="157"/>
      <c r="F1031" s="238"/>
      <c r="G1031" s="239"/>
      <c r="H1031" s="239"/>
      <c r="I1031" s="239"/>
      <c r="J1031" s="239"/>
      <c r="K1031" s="132"/>
      <c r="L1031" s="131"/>
      <c r="M1031" s="157"/>
      <c r="N1031" s="157"/>
      <c r="O1031" s="157"/>
      <c r="P1031" s="157"/>
      <c r="Q1031" s="157"/>
      <c r="R1031" s="157"/>
      <c r="S1031" s="157"/>
      <c r="T1031" s="157"/>
      <c r="U1031" s="238"/>
      <c r="V1031" s="239"/>
      <c r="W1031" s="239"/>
      <c r="X1031" s="239"/>
      <c r="Y1031" s="239"/>
      <c r="Z1031" s="157"/>
      <c r="AA1031" s="157"/>
      <c r="AB1031" s="157"/>
      <c r="AC1031" s="157"/>
      <c r="AD1031" s="157"/>
      <c r="AE1031" s="157"/>
      <c r="AF1031" s="157"/>
      <c r="AG1031" s="157"/>
      <c r="AH1031" s="157"/>
      <c r="AI1031" s="157"/>
      <c r="AJ1031" s="238"/>
      <c r="AK1031" s="239"/>
      <c r="AL1031" s="239"/>
      <c r="AM1031" s="239"/>
      <c r="AN1031" s="239"/>
      <c r="AO1031" s="157"/>
      <c r="AP1031" s="157"/>
      <c r="AQ1031" s="157"/>
      <c r="AR1031" s="157"/>
      <c r="AS1031" s="157"/>
      <c r="AT1031" s="157"/>
      <c r="AU1031" s="157"/>
      <c r="AV1031" s="157"/>
      <c r="AW1031" s="157"/>
      <c r="AX1031" s="157"/>
      <c r="AY1031" s="238"/>
      <c r="AZ1031" s="239"/>
      <c r="BA1031" s="239"/>
      <c r="BB1031" s="239"/>
      <c r="BC1031" s="239"/>
      <c r="BD1031" s="157"/>
      <c r="BE1031" s="157"/>
      <c r="BF1031" s="157"/>
      <c r="BG1031" s="157"/>
      <c r="BH1031" s="157"/>
      <c r="BI1031" s="157"/>
      <c r="BJ1031" s="157"/>
    </row>
    <row r="1032">
      <c r="A1032" s="157"/>
      <c r="B1032" s="157"/>
      <c r="C1032" s="157"/>
      <c r="D1032" s="157"/>
      <c r="E1032" s="157"/>
      <c r="F1032" s="238"/>
      <c r="G1032" s="239"/>
      <c r="H1032" s="239"/>
      <c r="I1032" s="239"/>
      <c r="J1032" s="239"/>
      <c r="K1032" s="132"/>
      <c r="L1032" s="131"/>
      <c r="M1032" s="157"/>
      <c r="N1032" s="157"/>
      <c r="O1032" s="157"/>
      <c r="P1032" s="157"/>
      <c r="Q1032" s="157"/>
      <c r="R1032" s="157"/>
      <c r="S1032" s="157"/>
      <c r="T1032" s="157"/>
      <c r="U1032" s="238"/>
      <c r="V1032" s="239"/>
      <c r="W1032" s="239"/>
      <c r="X1032" s="239"/>
      <c r="Y1032" s="239"/>
      <c r="Z1032" s="157"/>
      <c r="AA1032" s="157"/>
      <c r="AB1032" s="157"/>
      <c r="AC1032" s="157"/>
      <c r="AD1032" s="157"/>
      <c r="AE1032" s="157"/>
      <c r="AF1032" s="157"/>
      <c r="AG1032" s="157"/>
      <c r="AH1032" s="157"/>
      <c r="AI1032" s="157"/>
      <c r="AJ1032" s="238"/>
      <c r="AK1032" s="239"/>
      <c r="AL1032" s="239"/>
      <c r="AM1032" s="239"/>
      <c r="AN1032" s="239"/>
      <c r="AO1032" s="157"/>
      <c r="AP1032" s="157"/>
      <c r="AQ1032" s="157"/>
      <c r="AR1032" s="157"/>
      <c r="AS1032" s="157"/>
      <c r="AT1032" s="157"/>
      <c r="AU1032" s="157"/>
      <c r="AV1032" s="157"/>
      <c r="AW1032" s="157"/>
      <c r="AX1032" s="157"/>
      <c r="AY1032" s="238"/>
      <c r="AZ1032" s="239"/>
      <c r="BA1032" s="239"/>
      <c r="BB1032" s="239"/>
      <c r="BC1032" s="239"/>
      <c r="BD1032" s="157"/>
      <c r="BE1032" s="157"/>
      <c r="BF1032" s="157"/>
      <c r="BG1032" s="157"/>
      <c r="BH1032" s="157"/>
      <c r="BI1032" s="157"/>
      <c r="BJ1032" s="157"/>
    </row>
    <row r="1033">
      <c r="A1033" s="157"/>
      <c r="B1033" s="157"/>
      <c r="C1033" s="157"/>
      <c r="D1033" s="157"/>
      <c r="E1033" s="157"/>
      <c r="F1033" s="238"/>
      <c r="G1033" s="239"/>
      <c r="H1033" s="239"/>
      <c r="I1033" s="239"/>
      <c r="J1033" s="239"/>
      <c r="K1033" s="132"/>
      <c r="L1033" s="131"/>
      <c r="M1033" s="157"/>
      <c r="N1033" s="157"/>
      <c r="O1033" s="157"/>
      <c r="P1033" s="157"/>
      <c r="Q1033" s="157"/>
      <c r="R1033" s="157"/>
      <c r="S1033" s="157"/>
      <c r="T1033" s="157"/>
      <c r="U1033" s="238"/>
      <c r="V1033" s="239"/>
      <c r="W1033" s="239"/>
      <c r="X1033" s="239"/>
      <c r="Y1033" s="239"/>
      <c r="Z1033" s="157"/>
      <c r="AA1033" s="157"/>
      <c r="AB1033" s="157"/>
      <c r="AC1033" s="157"/>
      <c r="AD1033" s="157"/>
      <c r="AE1033" s="157"/>
      <c r="AF1033" s="157"/>
      <c r="AG1033" s="157"/>
      <c r="AH1033" s="157"/>
      <c r="AI1033" s="157"/>
      <c r="AJ1033" s="238"/>
      <c r="AK1033" s="239"/>
      <c r="AL1033" s="239"/>
      <c r="AM1033" s="239"/>
      <c r="AN1033" s="239"/>
      <c r="AO1033" s="157"/>
      <c r="AP1033" s="157"/>
      <c r="AQ1033" s="157"/>
      <c r="AR1033" s="157"/>
      <c r="AS1033" s="157"/>
      <c r="AT1033" s="157"/>
      <c r="AU1033" s="157"/>
      <c r="AV1033" s="157"/>
      <c r="AW1033" s="157"/>
      <c r="AX1033" s="157"/>
      <c r="AY1033" s="238"/>
      <c r="AZ1033" s="239"/>
      <c r="BA1033" s="239"/>
      <c r="BB1033" s="239"/>
      <c r="BC1033" s="239"/>
      <c r="BD1033" s="157"/>
      <c r="BE1033" s="157"/>
      <c r="BF1033" s="157"/>
      <c r="BG1033" s="157"/>
      <c r="BH1033" s="157"/>
      <c r="BI1033" s="157"/>
      <c r="BJ1033" s="157"/>
    </row>
    <row r="1034">
      <c r="A1034" s="157"/>
      <c r="B1034" s="157"/>
      <c r="C1034" s="157"/>
      <c r="D1034" s="157"/>
      <c r="E1034" s="157"/>
      <c r="F1034" s="238"/>
      <c r="G1034" s="239"/>
      <c r="H1034" s="239"/>
      <c r="I1034" s="239"/>
      <c r="J1034" s="239"/>
      <c r="K1034" s="132"/>
      <c r="L1034" s="131"/>
      <c r="M1034" s="157"/>
      <c r="N1034" s="157"/>
      <c r="O1034" s="157"/>
      <c r="P1034" s="157"/>
      <c r="Q1034" s="157"/>
      <c r="R1034" s="157"/>
      <c r="S1034" s="157"/>
      <c r="T1034" s="157"/>
      <c r="U1034" s="238"/>
      <c r="V1034" s="239"/>
      <c r="W1034" s="239"/>
      <c r="X1034" s="239"/>
      <c r="Y1034" s="239"/>
      <c r="Z1034" s="157"/>
      <c r="AA1034" s="157"/>
      <c r="AB1034" s="157"/>
      <c r="AC1034" s="157"/>
      <c r="AD1034" s="157"/>
      <c r="AE1034" s="157"/>
      <c r="AF1034" s="157"/>
      <c r="AG1034" s="157"/>
      <c r="AH1034" s="157"/>
      <c r="AI1034" s="157"/>
      <c r="AJ1034" s="238"/>
      <c r="AK1034" s="239"/>
      <c r="AL1034" s="239"/>
      <c r="AM1034" s="239"/>
      <c r="AN1034" s="239"/>
      <c r="AO1034" s="157"/>
      <c r="AP1034" s="157"/>
      <c r="AQ1034" s="157"/>
      <c r="AR1034" s="157"/>
      <c r="AS1034" s="157"/>
      <c r="AT1034" s="157"/>
      <c r="AU1034" s="157"/>
      <c r="AV1034" s="157"/>
      <c r="AW1034" s="157"/>
      <c r="AX1034" s="157"/>
      <c r="AY1034" s="238"/>
      <c r="AZ1034" s="239"/>
      <c r="BA1034" s="239"/>
      <c r="BB1034" s="239"/>
      <c r="BC1034" s="239"/>
      <c r="BD1034" s="157"/>
      <c r="BE1034" s="157"/>
      <c r="BF1034" s="157"/>
      <c r="BG1034" s="157"/>
      <c r="BH1034" s="157"/>
      <c r="BI1034" s="157"/>
      <c r="BJ1034" s="157"/>
    </row>
    <row r="1035">
      <c r="A1035" s="157"/>
      <c r="B1035" s="157"/>
      <c r="C1035" s="157"/>
      <c r="D1035" s="157"/>
      <c r="E1035" s="157"/>
      <c r="F1035" s="238"/>
      <c r="G1035" s="239"/>
      <c r="H1035" s="239"/>
      <c r="I1035" s="239"/>
      <c r="J1035" s="239"/>
      <c r="K1035" s="132"/>
      <c r="L1035" s="131"/>
      <c r="M1035" s="157"/>
      <c r="N1035" s="157"/>
      <c r="O1035" s="157"/>
      <c r="P1035" s="157"/>
      <c r="Q1035" s="157"/>
      <c r="R1035" s="157"/>
      <c r="S1035" s="157"/>
      <c r="T1035" s="157"/>
      <c r="U1035" s="238"/>
      <c r="V1035" s="239"/>
      <c r="W1035" s="239"/>
      <c r="X1035" s="239"/>
      <c r="Y1035" s="239"/>
      <c r="Z1035" s="157"/>
      <c r="AA1035" s="157"/>
      <c r="AB1035" s="157"/>
      <c r="AC1035" s="157"/>
      <c r="AD1035" s="157"/>
      <c r="AE1035" s="157"/>
      <c r="AF1035" s="157"/>
      <c r="AG1035" s="157"/>
      <c r="AH1035" s="157"/>
      <c r="AI1035" s="157"/>
      <c r="AJ1035" s="238"/>
      <c r="AK1035" s="239"/>
      <c r="AL1035" s="239"/>
      <c r="AM1035" s="239"/>
      <c r="AN1035" s="239"/>
      <c r="AO1035" s="157"/>
      <c r="AP1035" s="157"/>
      <c r="AQ1035" s="157"/>
      <c r="AR1035" s="157"/>
      <c r="AS1035" s="157"/>
      <c r="AT1035" s="157"/>
      <c r="AU1035" s="157"/>
      <c r="AV1035" s="157"/>
      <c r="AW1035" s="157"/>
      <c r="AX1035" s="157"/>
      <c r="AY1035" s="238"/>
      <c r="AZ1035" s="239"/>
      <c r="BA1035" s="239"/>
      <c r="BB1035" s="239"/>
      <c r="BC1035" s="239"/>
      <c r="BD1035" s="157"/>
      <c r="BE1035" s="157"/>
      <c r="BF1035" s="157"/>
      <c r="BG1035" s="157"/>
      <c r="BH1035" s="157"/>
      <c r="BI1035" s="157"/>
      <c r="BJ1035" s="157"/>
    </row>
    <row r="1036">
      <c r="A1036" s="157"/>
      <c r="B1036" s="157"/>
      <c r="C1036" s="157"/>
      <c r="D1036" s="157"/>
      <c r="E1036" s="157"/>
      <c r="F1036" s="238"/>
      <c r="G1036" s="239"/>
      <c r="H1036" s="239"/>
      <c r="I1036" s="239"/>
      <c r="J1036" s="239"/>
      <c r="K1036" s="132"/>
      <c r="L1036" s="131"/>
      <c r="M1036" s="157"/>
      <c r="N1036" s="157"/>
      <c r="O1036" s="157"/>
      <c r="P1036" s="157"/>
      <c r="Q1036" s="157"/>
      <c r="R1036" s="157"/>
      <c r="S1036" s="157"/>
      <c r="T1036" s="157"/>
      <c r="U1036" s="238"/>
      <c r="V1036" s="239"/>
      <c r="W1036" s="239"/>
      <c r="X1036" s="239"/>
      <c r="Y1036" s="239"/>
      <c r="Z1036" s="157"/>
      <c r="AA1036" s="157"/>
      <c r="AB1036" s="157"/>
      <c r="AC1036" s="157"/>
      <c r="AD1036" s="157"/>
      <c r="AE1036" s="157"/>
      <c r="AF1036" s="157"/>
      <c r="AG1036" s="157"/>
      <c r="AH1036" s="157"/>
      <c r="AI1036" s="157"/>
      <c r="AJ1036" s="238"/>
      <c r="AK1036" s="239"/>
      <c r="AL1036" s="239"/>
      <c r="AM1036" s="239"/>
      <c r="AN1036" s="239"/>
      <c r="AO1036" s="157"/>
      <c r="AP1036" s="157"/>
      <c r="AQ1036" s="157"/>
      <c r="AR1036" s="157"/>
      <c r="AS1036" s="157"/>
      <c r="AT1036" s="157"/>
      <c r="AU1036" s="157"/>
      <c r="AV1036" s="157"/>
      <c r="AW1036" s="157"/>
      <c r="AX1036" s="157"/>
      <c r="AY1036" s="238"/>
      <c r="AZ1036" s="239"/>
      <c r="BA1036" s="239"/>
      <c r="BB1036" s="239"/>
      <c r="BC1036" s="239"/>
      <c r="BD1036" s="157"/>
      <c r="BE1036" s="157"/>
      <c r="BF1036" s="157"/>
      <c r="BG1036" s="157"/>
      <c r="BH1036" s="157"/>
      <c r="BI1036" s="157"/>
      <c r="BJ1036" s="157"/>
    </row>
    <row r="1037">
      <c r="A1037" s="157"/>
      <c r="B1037" s="157"/>
      <c r="C1037" s="157"/>
      <c r="D1037" s="157"/>
      <c r="E1037" s="157"/>
      <c r="F1037" s="238"/>
      <c r="G1037" s="239"/>
      <c r="H1037" s="239"/>
      <c r="I1037" s="239"/>
      <c r="J1037" s="239"/>
      <c r="K1037" s="132"/>
      <c r="L1037" s="131"/>
      <c r="M1037" s="157"/>
      <c r="N1037" s="157"/>
      <c r="O1037" s="157"/>
      <c r="P1037" s="157"/>
      <c r="Q1037" s="157"/>
      <c r="R1037" s="157"/>
      <c r="S1037" s="157"/>
      <c r="T1037" s="157"/>
      <c r="U1037" s="238"/>
      <c r="V1037" s="239"/>
      <c r="W1037" s="239"/>
      <c r="X1037" s="239"/>
      <c r="Y1037" s="239"/>
      <c r="Z1037" s="157"/>
      <c r="AA1037" s="157"/>
      <c r="AB1037" s="157"/>
      <c r="AC1037" s="157"/>
      <c r="AD1037" s="157"/>
      <c r="AE1037" s="157"/>
      <c r="AF1037" s="157"/>
      <c r="AG1037" s="157"/>
      <c r="AH1037" s="157"/>
      <c r="AI1037" s="157"/>
      <c r="AJ1037" s="238"/>
      <c r="AK1037" s="239"/>
      <c r="AL1037" s="239"/>
      <c r="AM1037" s="239"/>
      <c r="AN1037" s="239"/>
      <c r="AO1037" s="157"/>
      <c r="AP1037" s="157"/>
      <c r="AQ1037" s="157"/>
      <c r="AR1037" s="157"/>
      <c r="AS1037" s="157"/>
      <c r="AT1037" s="157"/>
      <c r="AU1037" s="157"/>
      <c r="AV1037" s="157"/>
      <c r="AW1037" s="157"/>
      <c r="AX1037" s="157"/>
      <c r="AY1037" s="238"/>
      <c r="AZ1037" s="239"/>
      <c r="BA1037" s="239"/>
      <c r="BB1037" s="239"/>
      <c r="BC1037" s="239"/>
      <c r="BD1037" s="157"/>
      <c r="BE1037" s="157"/>
      <c r="BF1037" s="157"/>
      <c r="BG1037" s="157"/>
      <c r="BH1037" s="157"/>
      <c r="BI1037" s="157"/>
      <c r="BJ1037" s="157"/>
    </row>
    <row r="1038">
      <c r="A1038" s="157"/>
      <c r="B1038" s="157"/>
      <c r="C1038" s="157"/>
      <c r="D1038" s="157"/>
      <c r="E1038" s="157"/>
      <c r="F1038" s="238"/>
      <c r="G1038" s="239"/>
      <c r="H1038" s="239"/>
      <c r="I1038" s="239"/>
      <c r="J1038" s="239"/>
      <c r="K1038" s="132"/>
      <c r="L1038" s="131"/>
      <c r="M1038" s="157"/>
      <c r="N1038" s="157"/>
      <c r="O1038" s="157"/>
      <c r="P1038" s="157"/>
      <c r="Q1038" s="157"/>
      <c r="R1038" s="157"/>
      <c r="S1038" s="157"/>
      <c r="T1038" s="157"/>
      <c r="U1038" s="238"/>
      <c r="V1038" s="239"/>
      <c r="W1038" s="239"/>
      <c r="X1038" s="239"/>
      <c r="Y1038" s="239"/>
      <c r="Z1038" s="157"/>
      <c r="AA1038" s="157"/>
      <c r="AB1038" s="157"/>
      <c r="AC1038" s="157"/>
      <c r="AD1038" s="157"/>
      <c r="AE1038" s="157"/>
      <c r="AF1038" s="157"/>
      <c r="AG1038" s="157"/>
      <c r="AH1038" s="157"/>
      <c r="AI1038" s="157"/>
      <c r="AJ1038" s="238"/>
      <c r="AK1038" s="239"/>
      <c r="AL1038" s="239"/>
      <c r="AM1038" s="239"/>
      <c r="AN1038" s="239"/>
      <c r="AO1038" s="157"/>
      <c r="AP1038" s="157"/>
      <c r="AQ1038" s="157"/>
      <c r="AR1038" s="157"/>
      <c r="AS1038" s="157"/>
      <c r="AT1038" s="157"/>
      <c r="AU1038" s="157"/>
      <c r="AV1038" s="157"/>
      <c r="AW1038" s="157"/>
      <c r="AX1038" s="157"/>
      <c r="AY1038" s="238"/>
      <c r="AZ1038" s="239"/>
      <c r="BA1038" s="239"/>
      <c r="BB1038" s="239"/>
      <c r="BC1038" s="239"/>
      <c r="BD1038" s="157"/>
      <c r="BE1038" s="157"/>
      <c r="BF1038" s="157"/>
      <c r="BG1038" s="157"/>
      <c r="BH1038" s="157"/>
      <c r="BI1038" s="157"/>
      <c r="BJ1038" s="157"/>
    </row>
    <row r="1039">
      <c r="A1039" s="157"/>
      <c r="B1039" s="157"/>
      <c r="C1039" s="157"/>
      <c r="D1039" s="157"/>
      <c r="E1039" s="157"/>
      <c r="F1039" s="238"/>
      <c r="G1039" s="239"/>
      <c r="H1039" s="239"/>
      <c r="I1039" s="239"/>
      <c r="J1039" s="239"/>
      <c r="K1039" s="132"/>
      <c r="L1039" s="131"/>
      <c r="M1039" s="157"/>
      <c r="N1039" s="157"/>
      <c r="O1039" s="157"/>
      <c r="P1039" s="157"/>
      <c r="Q1039" s="157"/>
      <c r="R1039" s="157"/>
      <c r="S1039" s="157"/>
      <c r="T1039" s="157"/>
      <c r="U1039" s="238"/>
      <c r="V1039" s="239"/>
      <c r="W1039" s="239"/>
      <c r="X1039" s="239"/>
      <c r="Y1039" s="239"/>
      <c r="Z1039" s="157"/>
      <c r="AA1039" s="157"/>
      <c r="AB1039" s="157"/>
      <c r="AC1039" s="157"/>
      <c r="AD1039" s="157"/>
      <c r="AE1039" s="157"/>
      <c r="AF1039" s="157"/>
      <c r="AG1039" s="157"/>
      <c r="AH1039" s="157"/>
      <c r="AI1039" s="157"/>
      <c r="AJ1039" s="238"/>
      <c r="AK1039" s="239"/>
      <c r="AL1039" s="239"/>
      <c r="AM1039" s="239"/>
      <c r="AN1039" s="239"/>
      <c r="AO1039" s="157"/>
      <c r="AP1039" s="157"/>
      <c r="AQ1039" s="157"/>
      <c r="AR1039" s="157"/>
      <c r="AS1039" s="157"/>
      <c r="AT1039" s="157"/>
      <c r="AU1039" s="157"/>
      <c r="AV1039" s="157"/>
      <c r="AW1039" s="157"/>
      <c r="AX1039" s="157"/>
      <c r="AY1039" s="238"/>
      <c r="AZ1039" s="239"/>
      <c r="BA1039" s="239"/>
      <c r="BB1039" s="239"/>
      <c r="BC1039" s="239"/>
      <c r="BD1039" s="157"/>
      <c r="BE1039" s="157"/>
      <c r="BF1039" s="157"/>
      <c r="BG1039" s="157"/>
      <c r="BH1039" s="157"/>
      <c r="BI1039" s="157"/>
      <c r="BJ1039" s="157"/>
    </row>
    <row r="1040">
      <c r="A1040" s="157"/>
      <c r="B1040" s="157"/>
      <c r="C1040" s="157"/>
      <c r="D1040" s="157"/>
      <c r="E1040" s="157"/>
      <c r="F1040" s="238"/>
      <c r="G1040" s="239"/>
      <c r="H1040" s="239"/>
      <c r="I1040" s="239"/>
      <c r="J1040" s="239"/>
      <c r="K1040" s="132"/>
      <c r="L1040" s="131"/>
      <c r="M1040" s="157"/>
      <c r="N1040" s="157"/>
      <c r="O1040" s="157"/>
      <c r="P1040" s="157"/>
      <c r="Q1040" s="157"/>
      <c r="R1040" s="157"/>
      <c r="S1040" s="157"/>
      <c r="T1040" s="157"/>
      <c r="U1040" s="238"/>
      <c r="V1040" s="239"/>
      <c r="W1040" s="239"/>
      <c r="X1040" s="239"/>
      <c r="Y1040" s="239"/>
      <c r="Z1040" s="157"/>
      <c r="AA1040" s="157"/>
      <c r="AB1040" s="157"/>
      <c r="AC1040" s="157"/>
      <c r="AD1040" s="157"/>
      <c r="AE1040" s="157"/>
      <c r="AF1040" s="157"/>
      <c r="AG1040" s="157"/>
      <c r="AH1040" s="157"/>
      <c r="AI1040" s="157"/>
      <c r="AJ1040" s="238"/>
      <c r="AK1040" s="239"/>
      <c r="AL1040" s="239"/>
      <c r="AM1040" s="239"/>
      <c r="AN1040" s="239"/>
      <c r="AO1040" s="157"/>
      <c r="AP1040" s="157"/>
      <c r="AQ1040" s="157"/>
      <c r="AR1040" s="157"/>
      <c r="AS1040" s="157"/>
      <c r="AT1040" s="157"/>
      <c r="AU1040" s="157"/>
      <c r="AV1040" s="157"/>
      <c r="AW1040" s="157"/>
      <c r="AX1040" s="157"/>
      <c r="AY1040" s="238"/>
      <c r="AZ1040" s="239"/>
      <c r="BA1040" s="239"/>
      <c r="BB1040" s="239"/>
      <c r="BC1040" s="239"/>
      <c r="BD1040" s="157"/>
      <c r="BE1040" s="157"/>
      <c r="BF1040" s="157"/>
      <c r="BG1040" s="157"/>
      <c r="BH1040" s="157"/>
      <c r="BI1040" s="157"/>
      <c r="BJ1040" s="157"/>
    </row>
    <row r="1041">
      <c r="A1041" s="157"/>
      <c r="B1041" s="157"/>
      <c r="C1041" s="157"/>
      <c r="D1041" s="157"/>
      <c r="E1041" s="157"/>
      <c r="F1041" s="238"/>
      <c r="G1041" s="239"/>
      <c r="H1041" s="239"/>
      <c r="I1041" s="239"/>
      <c r="J1041" s="239"/>
      <c r="K1041" s="132"/>
      <c r="L1041" s="131"/>
      <c r="M1041" s="157"/>
      <c r="N1041" s="157"/>
      <c r="O1041" s="157"/>
      <c r="P1041" s="157"/>
      <c r="Q1041" s="157"/>
      <c r="R1041" s="157"/>
      <c r="S1041" s="157"/>
      <c r="T1041" s="157"/>
      <c r="U1041" s="238"/>
      <c r="V1041" s="239"/>
      <c r="W1041" s="239"/>
      <c r="X1041" s="239"/>
      <c r="Y1041" s="239"/>
      <c r="Z1041" s="157"/>
      <c r="AA1041" s="157"/>
      <c r="AB1041" s="157"/>
      <c r="AC1041" s="157"/>
      <c r="AD1041" s="157"/>
      <c r="AE1041" s="157"/>
      <c r="AF1041" s="157"/>
      <c r="AG1041" s="157"/>
      <c r="AH1041" s="157"/>
      <c r="AI1041" s="157"/>
      <c r="AJ1041" s="238"/>
      <c r="AK1041" s="239"/>
      <c r="AL1041" s="239"/>
      <c r="AM1041" s="239"/>
      <c r="AN1041" s="239"/>
      <c r="AO1041" s="157"/>
      <c r="AP1041" s="157"/>
      <c r="AQ1041" s="157"/>
      <c r="AR1041" s="157"/>
      <c r="AS1041" s="157"/>
      <c r="AT1041" s="157"/>
      <c r="AU1041" s="157"/>
      <c r="AV1041" s="157"/>
      <c r="AW1041" s="157"/>
      <c r="AX1041" s="157"/>
      <c r="AY1041" s="238"/>
      <c r="AZ1041" s="239"/>
      <c r="BA1041" s="239"/>
      <c r="BB1041" s="239"/>
      <c r="BC1041" s="239"/>
      <c r="BD1041" s="157"/>
      <c r="BE1041" s="157"/>
      <c r="BF1041" s="157"/>
      <c r="BG1041" s="157"/>
      <c r="BH1041" s="157"/>
      <c r="BI1041" s="157"/>
      <c r="BJ1041" s="157"/>
    </row>
    <row r="1042">
      <c r="A1042" s="157"/>
      <c r="B1042" s="157"/>
      <c r="C1042" s="157"/>
      <c r="D1042" s="157"/>
      <c r="E1042" s="157"/>
      <c r="F1042" s="238"/>
      <c r="G1042" s="239"/>
      <c r="H1042" s="239"/>
      <c r="I1042" s="239"/>
      <c r="J1042" s="239"/>
      <c r="K1042" s="132"/>
      <c r="L1042" s="131"/>
      <c r="M1042" s="157"/>
      <c r="N1042" s="157"/>
      <c r="O1042" s="157"/>
      <c r="P1042" s="157"/>
      <c r="Q1042" s="157"/>
      <c r="R1042" s="157"/>
      <c r="S1042" s="157"/>
      <c r="T1042" s="157"/>
      <c r="U1042" s="238"/>
      <c r="V1042" s="239"/>
      <c r="W1042" s="239"/>
      <c r="X1042" s="239"/>
      <c r="Y1042" s="239"/>
      <c r="Z1042" s="157"/>
      <c r="AA1042" s="157"/>
      <c r="AB1042" s="157"/>
      <c r="AC1042" s="157"/>
      <c r="AD1042" s="157"/>
      <c r="AE1042" s="157"/>
      <c r="AF1042" s="157"/>
      <c r="AG1042" s="157"/>
      <c r="AH1042" s="157"/>
      <c r="AI1042" s="157"/>
      <c r="AJ1042" s="238"/>
      <c r="AK1042" s="239"/>
      <c r="AL1042" s="239"/>
      <c r="AM1042" s="239"/>
      <c r="AN1042" s="239"/>
      <c r="AO1042" s="157"/>
      <c r="AP1042" s="157"/>
      <c r="AQ1042" s="157"/>
      <c r="AR1042" s="157"/>
      <c r="AS1042" s="157"/>
      <c r="AT1042" s="157"/>
      <c r="AU1042" s="157"/>
      <c r="AV1042" s="157"/>
      <c r="AW1042" s="157"/>
      <c r="AX1042" s="157"/>
      <c r="AY1042" s="238"/>
      <c r="AZ1042" s="239"/>
      <c r="BA1042" s="239"/>
      <c r="BB1042" s="239"/>
      <c r="BC1042" s="239"/>
      <c r="BD1042" s="157"/>
      <c r="BE1042" s="157"/>
      <c r="BF1042" s="157"/>
      <c r="BG1042" s="157"/>
      <c r="BH1042" s="157"/>
      <c r="BI1042" s="157"/>
      <c r="BJ1042" s="157"/>
    </row>
    <row r="1043">
      <c r="A1043" s="157"/>
      <c r="B1043" s="157"/>
      <c r="C1043" s="157"/>
      <c r="D1043" s="157"/>
      <c r="E1043" s="157"/>
      <c r="F1043" s="238"/>
      <c r="G1043" s="239"/>
      <c r="H1043" s="239"/>
      <c r="I1043" s="239"/>
      <c r="J1043" s="239"/>
      <c r="K1043" s="132"/>
      <c r="L1043" s="131"/>
      <c r="M1043" s="157"/>
      <c r="N1043" s="157"/>
      <c r="O1043" s="157"/>
      <c r="P1043" s="157"/>
      <c r="Q1043" s="157"/>
      <c r="R1043" s="157"/>
      <c r="S1043" s="157"/>
      <c r="T1043" s="157"/>
      <c r="U1043" s="238"/>
      <c r="V1043" s="239"/>
      <c r="W1043" s="239"/>
      <c r="X1043" s="239"/>
      <c r="Y1043" s="239"/>
      <c r="Z1043" s="157"/>
      <c r="AA1043" s="157"/>
      <c r="AB1043" s="157"/>
      <c r="AC1043" s="157"/>
      <c r="AD1043" s="157"/>
      <c r="AE1043" s="157"/>
      <c r="AF1043" s="157"/>
      <c r="AG1043" s="157"/>
      <c r="AH1043" s="157"/>
      <c r="AI1043" s="157"/>
      <c r="AJ1043" s="238"/>
      <c r="AK1043" s="239"/>
      <c r="AL1043" s="239"/>
      <c r="AM1043" s="239"/>
      <c r="AN1043" s="239"/>
      <c r="AO1043" s="157"/>
      <c r="AP1043" s="157"/>
      <c r="AQ1043" s="157"/>
      <c r="AR1043" s="157"/>
      <c r="AS1043" s="157"/>
      <c r="AT1043" s="157"/>
      <c r="AU1043" s="157"/>
      <c r="AV1043" s="157"/>
      <c r="AW1043" s="157"/>
      <c r="AX1043" s="157"/>
      <c r="AY1043" s="238"/>
      <c r="AZ1043" s="239"/>
      <c r="BA1043" s="239"/>
      <c r="BB1043" s="239"/>
      <c r="BC1043" s="239"/>
      <c r="BD1043" s="157"/>
      <c r="BE1043" s="157"/>
      <c r="BF1043" s="157"/>
      <c r="BG1043" s="157"/>
      <c r="BH1043" s="157"/>
      <c r="BI1043" s="157"/>
      <c r="BJ1043" s="157"/>
    </row>
    <row r="1044">
      <c r="A1044" s="157"/>
      <c r="B1044" s="157"/>
      <c r="C1044" s="157"/>
      <c r="D1044" s="157"/>
      <c r="E1044" s="157"/>
      <c r="F1044" s="238"/>
      <c r="G1044" s="239"/>
      <c r="H1044" s="239"/>
      <c r="I1044" s="239"/>
      <c r="J1044" s="239"/>
      <c r="K1044" s="132"/>
      <c r="L1044" s="131"/>
      <c r="M1044" s="157"/>
      <c r="N1044" s="157"/>
      <c r="O1044" s="157"/>
      <c r="P1044" s="157"/>
      <c r="Q1044" s="157"/>
      <c r="R1044" s="157"/>
      <c r="S1044" s="157"/>
      <c r="T1044" s="157"/>
      <c r="U1044" s="238"/>
      <c r="V1044" s="239"/>
      <c r="W1044" s="239"/>
      <c r="X1044" s="239"/>
      <c r="Y1044" s="239"/>
      <c r="Z1044" s="157"/>
      <c r="AA1044" s="157"/>
      <c r="AB1044" s="157"/>
      <c r="AC1044" s="157"/>
      <c r="AD1044" s="157"/>
      <c r="AE1044" s="157"/>
      <c r="AF1044" s="157"/>
      <c r="AG1044" s="157"/>
      <c r="AH1044" s="157"/>
      <c r="AI1044" s="157"/>
      <c r="AJ1044" s="238"/>
      <c r="AK1044" s="239"/>
      <c r="AL1044" s="239"/>
      <c r="AM1044" s="239"/>
      <c r="AN1044" s="239"/>
      <c r="AO1044" s="157"/>
      <c r="AP1044" s="157"/>
      <c r="AQ1044" s="157"/>
      <c r="AR1044" s="157"/>
      <c r="AS1044" s="157"/>
      <c r="AT1044" s="157"/>
      <c r="AU1044" s="157"/>
      <c r="AV1044" s="157"/>
      <c r="AW1044" s="157"/>
      <c r="AX1044" s="157"/>
      <c r="AY1044" s="238"/>
      <c r="AZ1044" s="239"/>
      <c r="BA1044" s="239"/>
      <c r="BB1044" s="239"/>
      <c r="BC1044" s="239"/>
      <c r="BD1044" s="157"/>
      <c r="BE1044" s="157"/>
      <c r="BF1044" s="157"/>
      <c r="BG1044" s="157"/>
      <c r="BH1044" s="157"/>
      <c r="BI1044" s="157"/>
      <c r="BJ1044" s="157"/>
    </row>
    <row r="1045">
      <c r="A1045" s="157"/>
      <c r="B1045" s="157"/>
      <c r="C1045" s="157"/>
      <c r="D1045" s="157"/>
      <c r="E1045" s="157"/>
      <c r="F1045" s="238"/>
      <c r="G1045" s="239"/>
      <c r="H1045" s="239"/>
      <c r="I1045" s="239"/>
      <c r="J1045" s="239"/>
      <c r="K1045" s="132"/>
      <c r="L1045" s="131"/>
      <c r="M1045" s="157"/>
      <c r="N1045" s="157"/>
      <c r="O1045" s="157"/>
      <c r="P1045" s="157"/>
      <c r="Q1045" s="157"/>
      <c r="R1045" s="157"/>
      <c r="S1045" s="157"/>
      <c r="T1045" s="157"/>
      <c r="U1045" s="238"/>
      <c r="V1045" s="239"/>
      <c r="W1045" s="239"/>
      <c r="X1045" s="239"/>
      <c r="Y1045" s="239"/>
      <c r="Z1045" s="157"/>
      <c r="AA1045" s="157"/>
      <c r="AB1045" s="157"/>
      <c r="AC1045" s="157"/>
      <c r="AD1045" s="157"/>
      <c r="AE1045" s="157"/>
      <c r="AF1045" s="157"/>
      <c r="AG1045" s="157"/>
      <c r="AH1045" s="157"/>
      <c r="AI1045" s="157"/>
      <c r="AJ1045" s="238"/>
      <c r="AK1045" s="239"/>
      <c r="AL1045" s="239"/>
      <c r="AM1045" s="239"/>
      <c r="AN1045" s="239"/>
      <c r="AO1045" s="157"/>
      <c r="AP1045" s="157"/>
      <c r="AQ1045" s="157"/>
      <c r="AR1045" s="157"/>
      <c r="AS1045" s="157"/>
      <c r="AT1045" s="157"/>
      <c r="AU1045" s="157"/>
      <c r="AV1045" s="157"/>
      <c r="AW1045" s="157"/>
      <c r="AX1045" s="157"/>
      <c r="AY1045" s="238"/>
      <c r="AZ1045" s="239"/>
      <c r="BA1045" s="239"/>
      <c r="BB1045" s="239"/>
      <c r="BC1045" s="239"/>
      <c r="BD1045" s="157"/>
      <c r="BE1045" s="157"/>
      <c r="BF1045" s="157"/>
      <c r="BG1045" s="157"/>
      <c r="BH1045" s="157"/>
      <c r="BI1045" s="157"/>
      <c r="BJ1045" s="157"/>
    </row>
    <row r="1046">
      <c r="A1046" s="157"/>
      <c r="B1046" s="157"/>
      <c r="C1046" s="157"/>
      <c r="D1046" s="157"/>
      <c r="E1046" s="157"/>
      <c r="F1046" s="238"/>
      <c r="G1046" s="239"/>
      <c r="H1046" s="239"/>
      <c r="I1046" s="239"/>
      <c r="J1046" s="239"/>
      <c r="K1046" s="132"/>
      <c r="L1046" s="131"/>
      <c r="M1046" s="157"/>
      <c r="N1046" s="157"/>
      <c r="O1046" s="157"/>
      <c r="P1046" s="157"/>
      <c r="Q1046" s="157"/>
      <c r="R1046" s="157"/>
      <c r="S1046" s="157"/>
      <c r="T1046" s="157"/>
      <c r="U1046" s="238"/>
      <c r="V1046" s="239"/>
      <c r="W1046" s="239"/>
      <c r="X1046" s="239"/>
      <c r="Y1046" s="239"/>
      <c r="Z1046" s="157"/>
      <c r="AA1046" s="157"/>
      <c r="AB1046" s="157"/>
      <c r="AC1046" s="157"/>
      <c r="AD1046" s="157"/>
      <c r="AE1046" s="157"/>
      <c r="AF1046" s="157"/>
      <c r="AG1046" s="157"/>
      <c r="AH1046" s="157"/>
      <c r="AI1046" s="157"/>
      <c r="AJ1046" s="238"/>
      <c r="AK1046" s="239"/>
      <c r="AL1046" s="239"/>
      <c r="AM1046" s="239"/>
      <c r="AN1046" s="239"/>
      <c r="AO1046" s="157"/>
      <c r="AP1046" s="157"/>
      <c r="AQ1046" s="157"/>
      <c r="AR1046" s="157"/>
      <c r="AS1046" s="157"/>
      <c r="AT1046" s="157"/>
      <c r="AU1046" s="157"/>
      <c r="AV1046" s="157"/>
      <c r="AW1046" s="157"/>
      <c r="AX1046" s="157"/>
      <c r="AY1046" s="238"/>
      <c r="AZ1046" s="239"/>
      <c r="BA1046" s="239"/>
      <c r="BB1046" s="239"/>
      <c r="BC1046" s="239"/>
      <c r="BD1046" s="157"/>
      <c r="BE1046" s="157"/>
      <c r="BF1046" s="157"/>
      <c r="BG1046" s="157"/>
      <c r="BH1046" s="157"/>
      <c r="BI1046" s="157"/>
      <c r="BJ1046" s="157"/>
    </row>
    <row r="1047">
      <c r="A1047" s="157"/>
      <c r="B1047" s="157"/>
      <c r="C1047" s="157"/>
      <c r="D1047" s="157"/>
      <c r="E1047" s="157"/>
      <c r="F1047" s="238"/>
      <c r="G1047" s="239"/>
      <c r="H1047" s="239"/>
      <c r="I1047" s="239"/>
      <c r="J1047" s="239"/>
      <c r="K1047" s="132"/>
      <c r="L1047" s="131"/>
      <c r="M1047" s="157"/>
      <c r="N1047" s="157"/>
      <c r="O1047" s="157"/>
      <c r="P1047" s="157"/>
      <c r="Q1047" s="157"/>
      <c r="R1047" s="157"/>
      <c r="S1047" s="157"/>
      <c r="T1047" s="157"/>
      <c r="U1047" s="238"/>
      <c r="V1047" s="239"/>
      <c r="W1047" s="239"/>
      <c r="X1047" s="239"/>
      <c r="Y1047" s="239"/>
      <c r="Z1047" s="157"/>
      <c r="AA1047" s="157"/>
      <c r="AB1047" s="157"/>
      <c r="AC1047" s="157"/>
      <c r="AD1047" s="157"/>
      <c r="AE1047" s="157"/>
      <c r="AF1047" s="157"/>
      <c r="AG1047" s="157"/>
      <c r="AH1047" s="157"/>
      <c r="AI1047" s="157"/>
      <c r="AJ1047" s="238"/>
      <c r="AK1047" s="239"/>
      <c r="AL1047" s="239"/>
      <c r="AM1047" s="239"/>
      <c r="AN1047" s="239"/>
      <c r="AO1047" s="157"/>
      <c r="AP1047" s="157"/>
      <c r="AQ1047" s="157"/>
      <c r="AR1047" s="157"/>
      <c r="AS1047" s="157"/>
      <c r="AT1047" s="157"/>
      <c r="AU1047" s="157"/>
      <c r="AV1047" s="157"/>
      <c r="AW1047" s="157"/>
      <c r="AX1047" s="157"/>
      <c r="AY1047" s="238"/>
      <c r="AZ1047" s="239"/>
      <c r="BA1047" s="239"/>
      <c r="BB1047" s="239"/>
      <c r="BC1047" s="239"/>
      <c r="BD1047" s="157"/>
      <c r="BE1047" s="157"/>
      <c r="BF1047" s="157"/>
      <c r="BG1047" s="157"/>
      <c r="BH1047" s="157"/>
      <c r="BI1047" s="157"/>
      <c r="BJ1047" s="157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2123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2123</v>
      </c>
      <c r="X1" s="206" t="s">
        <v>1446</v>
      </c>
      <c r="Y1" s="177" t="s">
        <v>1448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2123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2123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1449</v>
      </c>
      <c r="BI1" s="177" t="s">
        <v>1346</v>
      </c>
      <c r="BJ1" s="177" t="s">
        <v>1347</v>
      </c>
    </row>
    <row r="2">
      <c r="A2" s="226">
        <v>42696.0</v>
      </c>
      <c r="B2" s="166">
        <v>830.0</v>
      </c>
      <c r="C2" s="166">
        <v>855.0</v>
      </c>
      <c r="D2" s="166">
        <v>810.0</v>
      </c>
      <c r="E2" s="166">
        <v>815.0</v>
      </c>
      <c r="F2" s="180">
        <v>6861382.0</v>
      </c>
      <c r="G2" s="166">
        <v>5204.674</v>
      </c>
      <c r="H2" s="166"/>
      <c r="I2" s="166"/>
      <c r="J2" s="166"/>
      <c r="K2" s="166"/>
      <c r="L2" s="166">
        <v>1.03586E7</v>
      </c>
      <c r="M2" s="166">
        <v>2.4880290775E10</v>
      </c>
      <c r="N2" s="7">
        <f t="shared" ref="N2:N34" si="2">L2/M2</f>
        <v>0.000416337578</v>
      </c>
      <c r="P2" s="226">
        <v>43062.0</v>
      </c>
      <c r="Q2" s="166">
        <v>1215.0</v>
      </c>
      <c r="R2" s="166">
        <v>1230.0</v>
      </c>
      <c r="S2" s="166">
        <v>1205.0</v>
      </c>
      <c r="T2" s="166">
        <v>1215.0</v>
      </c>
      <c r="U2" s="180">
        <v>1022893.0</v>
      </c>
      <c r="V2" s="166">
        <v>6063.245</v>
      </c>
      <c r="W2" s="181"/>
      <c r="X2" s="166"/>
      <c r="Y2" s="166"/>
      <c r="Z2" s="166"/>
      <c r="AA2" s="166">
        <v>3898500.0</v>
      </c>
      <c r="AB2" s="166">
        <v>2.4880290775E10</v>
      </c>
      <c r="AC2" s="7">
        <f t="shared" ref="AC2:AC34" si="4">AA2/AB2</f>
        <v>0.0001566902909</v>
      </c>
      <c r="AE2" s="226">
        <v>43427.0</v>
      </c>
      <c r="AF2" s="166">
        <v>825.0</v>
      </c>
      <c r="AG2" s="166">
        <v>830.0</v>
      </c>
      <c r="AH2" s="166">
        <v>810.0</v>
      </c>
      <c r="AI2" s="166">
        <v>815.0</v>
      </c>
      <c r="AJ2" s="180">
        <v>7028456.0</v>
      </c>
      <c r="AK2" s="166">
        <v>6006.202</v>
      </c>
      <c r="AL2" s="166"/>
      <c r="AM2" s="166"/>
      <c r="AN2" s="166"/>
      <c r="AO2" s="166"/>
      <c r="AP2" s="166">
        <v>8699100.0</v>
      </c>
      <c r="AQ2" s="166">
        <v>2.4880290775E10</v>
      </c>
      <c r="AR2" s="7">
        <f t="shared" ref="AR2:AR34" si="6">AP2/AQ2</f>
        <v>0.0003496381967</v>
      </c>
      <c r="AT2" s="227">
        <v>43789.0</v>
      </c>
      <c r="AU2" s="166">
        <v>960.0</v>
      </c>
      <c r="AV2" s="166">
        <v>965.0</v>
      </c>
      <c r="AW2" s="166">
        <v>950.0</v>
      </c>
      <c r="AX2" s="166">
        <v>965.0</v>
      </c>
      <c r="AY2" s="180">
        <v>8540916.0</v>
      </c>
      <c r="AZ2" s="166">
        <v>6155.109</v>
      </c>
      <c r="BA2" s="166"/>
      <c r="BB2" s="166"/>
      <c r="BC2" s="166"/>
      <c r="BD2" s="166"/>
      <c r="BE2" s="166">
        <v>1048100.0</v>
      </c>
      <c r="BF2" s="166">
        <v>2.4880290775E10</v>
      </c>
      <c r="BG2" s="166">
        <f t="shared" ref="BG2:BG34" si="8">BE2/BF2</f>
        <v>0.00004212571346</v>
      </c>
      <c r="BH2" s="166"/>
      <c r="BI2" s="166"/>
      <c r="BJ2" s="166">
        <f t="shared" ref="BJ2:BJ34" si="9">average(BG2,AR2,AC2,N2)</f>
        <v>0.0002411979448</v>
      </c>
    </row>
    <row r="3">
      <c r="A3" s="226">
        <v>42697.0</v>
      </c>
      <c r="B3" s="166">
        <v>815.0</v>
      </c>
      <c r="C3" s="166">
        <v>830.0</v>
      </c>
      <c r="D3" s="166">
        <v>800.0</v>
      </c>
      <c r="E3" s="166">
        <v>805.0</v>
      </c>
      <c r="F3" s="180">
        <v>6777192.0</v>
      </c>
      <c r="G3" s="166">
        <v>5211.996</v>
      </c>
      <c r="H3" s="181">
        <f t="shared" ref="H3:I3" si="1">(F3-F2)/F2</f>
        <v>-0.01227012284</v>
      </c>
      <c r="I3" s="181">
        <f t="shared" si="1"/>
        <v>0.001406812415</v>
      </c>
      <c r="J3" s="166"/>
      <c r="K3" s="166"/>
      <c r="L3" s="166">
        <v>7638900.0</v>
      </c>
      <c r="M3" s="166">
        <v>2.4880290775E10</v>
      </c>
      <c r="N3" s="7">
        <f t="shared" si="2"/>
        <v>0.0003070261545</v>
      </c>
      <c r="P3" s="226">
        <v>43063.0</v>
      </c>
      <c r="Q3" s="166">
        <v>1180.0</v>
      </c>
      <c r="R3" s="166">
        <v>1240.0</v>
      </c>
      <c r="S3" s="166">
        <v>1180.0</v>
      </c>
      <c r="T3" s="166">
        <v>1220.0</v>
      </c>
      <c r="U3" s="180">
        <v>1027103.0</v>
      </c>
      <c r="V3" s="166">
        <v>6067.142</v>
      </c>
      <c r="W3" s="181">
        <f t="shared" ref="W3:X3" si="3">(U3-U2)/U2</f>
        <v>0.004115777506</v>
      </c>
      <c r="X3" s="181">
        <f t="shared" si="3"/>
        <v>0.0006427251414</v>
      </c>
      <c r="Y3" s="166"/>
      <c r="Z3" s="166"/>
      <c r="AA3" s="166">
        <v>4032600.0</v>
      </c>
      <c r="AB3" s="166">
        <v>2.4880290775E10</v>
      </c>
      <c r="AC3" s="7">
        <f t="shared" si="4"/>
        <v>0.0001620800993</v>
      </c>
      <c r="AE3" s="226">
        <v>43430.0</v>
      </c>
      <c r="AF3" s="166">
        <v>815.0</v>
      </c>
      <c r="AG3" s="166">
        <v>830.0</v>
      </c>
      <c r="AH3" s="166">
        <v>805.0</v>
      </c>
      <c r="AI3" s="166">
        <v>805.0</v>
      </c>
      <c r="AJ3" s="180">
        <v>6942218.0</v>
      </c>
      <c r="AK3" s="166">
        <v>6022.778</v>
      </c>
      <c r="AL3" s="181">
        <f t="shared" ref="AL3:AM3" si="5">(AJ3-AJ2)/AJ2</f>
        <v>-0.01226983565</v>
      </c>
      <c r="AM3" s="181">
        <f t="shared" si="5"/>
        <v>0.002759813939</v>
      </c>
      <c r="AN3" s="166"/>
      <c r="AO3" s="166"/>
      <c r="AP3" s="166">
        <v>5788300.0</v>
      </c>
      <c r="AQ3" s="166">
        <v>2.4880290775E10</v>
      </c>
      <c r="AR3" s="7">
        <f t="shared" si="6"/>
        <v>0.0002326459949</v>
      </c>
      <c r="AT3" s="227">
        <v>43790.0</v>
      </c>
      <c r="AU3" s="166">
        <v>965.0</v>
      </c>
      <c r="AV3" s="166">
        <v>970.0</v>
      </c>
      <c r="AW3" s="166">
        <v>955.0</v>
      </c>
      <c r="AX3" s="166">
        <v>955.0</v>
      </c>
      <c r="AY3" s="180">
        <v>8452410.0</v>
      </c>
      <c r="AZ3" s="166">
        <v>6117.364</v>
      </c>
      <c r="BA3" s="181">
        <f t="shared" ref="BA3:BB3" si="7">(AY3-AY2)/AY2</f>
        <v>-0.01036258874</v>
      </c>
      <c r="BB3" s="181">
        <f t="shared" si="7"/>
        <v>-0.006132304075</v>
      </c>
      <c r="BC3" s="166"/>
      <c r="BD3" s="166"/>
      <c r="BE3" s="166">
        <v>1297500.0</v>
      </c>
      <c r="BF3" s="166">
        <v>2.4880290775E10</v>
      </c>
      <c r="BG3" s="166">
        <f t="shared" si="8"/>
        <v>0.00005214971206</v>
      </c>
      <c r="BH3" s="181">
        <f t="shared" ref="BH3:BH34" si="14">average(H3,W3,AL3,BA3)</f>
        <v>-0.007696692432</v>
      </c>
      <c r="BI3" s="166"/>
      <c r="BJ3" s="166">
        <f t="shared" si="9"/>
        <v>0.0001884754902</v>
      </c>
    </row>
    <row r="4">
      <c r="A4" s="226">
        <v>42698.0</v>
      </c>
      <c r="B4" s="166">
        <v>800.0</v>
      </c>
      <c r="C4" s="166">
        <v>825.0</v>
      </c>
      <c r="D4" s="166">
        <v>770.0</v>
      </c>
      <c r="E4" s="166">
        <v>825.0</v>
      </c>
      <c r="F4" s="180">
        <v>6945570.0</v>
      </c>
      <c r="G4" s="166">
        <v>5107.623</v>
      </c>
      <c r="H4" s="181">
        <f t="shared" ref="H4:I4" si="10">(F4-F3)/F3</f>
        <v>0.02484480298</v>
      </c>
      <c r="I4" s="181">
        <f t="shared" si="10"/>
        <v>-0.0200255334</v>
      </c>
      <c r="J4" s="166"/>
      <c r="K4" s="166"/>
      <c r="L4" s="166">
        <v>2.45826E7</v>
      </c>
      <c r="M4" s="166">
        <v>2.4880290775E10</v>
      </c>
      <c r="N4" s="7">
        <f t="shared" si="2"/>
        <v>0.0009880350765</v>
      </c>
      <c r="P4" s="226">
        <v>43066.0</v>
      </c>
      <c r="Q4" s="166">
        <v>1170.0</v>
      </c>
      <c r="R4" s="166">
        <v>1225.0</v>
      </c>
      <c r="S4" s="166">
        <v>1170.0</v>
      </c>
      <c r="T4" s="166">
        <v>1220.0</v>
      </c>
      <c r="U4" s="180">
        <v>1027103.0</v>
      </c>
      <c r="V4" s="166">
        <v>6064.589</v>
      </c>
      <c r="W4" s="181">
        <f t="shared" ref="W4:X4" si="11">(U4-U3)/U3</f>
        <v>0</v>
      </c>
      <c r="X4" s="181">
        <f t="shared" si="11"/>
        <v>-0.0004207912061</v>
      </c>
      <c r="Y4" s="166"/>
      <c r="Z4" s="166"/>
      <c r="AA4" s="166">
        <v>1210300.0</v>
      </c>
      <c r="AB4" s="166">
        <v>2.4880290775E10</v>
      </c>
      <c r="AC4" s="7">
        <f t="shared" si="4"/>
        <v>0.00004864492987</v>
      </c>
      <c r="AE4" s="226">
        <v>43431.0</v>
      </c>
      <c r="AF4" s="166">
        <v>810.0</v>
      </c>
      <c r="AG4" s="166">
        <v>865.0</v>
      </c>
      <c r="AH4" s="166">
        <v>805.0</v>
      </c>
      <c r="AI4" s="166">
        <v>850.0</v>
      </c>
      <c r="AJ4" s="180">
        <v>7330292.0</v>
      </c>
      <c r="AK4" s="166">
        <v>6013.589</v>
      </c>
      <c r="AL4" s="181">
        <f t="shared" ref="AL4:AM4" si="12">(AJ4-AJ3)/AJ3</f>
        <v>0.05590057817</v>
      </c>
      <c r="AM4" s="181">
        <f t="shared" si="12"/>
        <v>-0.001525707904</v>
      </c>
      <c r="AN4" s="166"/>
      <c r="AO4" s="166"/>
      <c r="AP4" s="166">
        <v>2.49405E7</v>
      </c>
      <c r="AQ4" s="166">
        <v>2.4880290775E10</v>
      </c>
      <c r="AR4" s="7">
        <f t="shared" si="6"/>
        <v>0.001002419957</v>
      </c>
      <c r="AT4" s="227">
        <v>43791.0</v>
      </c>
      <c r="AU4" s="166">
        <v>955.0</v>
      </c>
      <c r="AV4" s="166">
        <v>965.0</v>
      </c>
      <c r="AW4" s="166">
        <v>935.0</v>
      </c>
      <c r="AX4" s="166">
        <v>940.0</v>
      </c>
      <c r="AY4" s="180">
        <v>8319650.0</v>
      </c>
      <c r="AZ4" s="166">
        <v>6100.242</v>
      </c>
      <c r="BA4" s="181">
        <f t="shared" ref="BA4:BB4" si="13">(AY4-AY3)/AY3</f>
        <v>-0.01570676292</v>
      </c>
      <c r="BB4" s="181">
        <f t="shared" si="13"/>
        <v>-0.002798917965</v>
      </c>
      <c r="BC4" s="166"/>
      <c r="BD4" s="166"/>
      <c r="BE4" s="166">
        <v>4202700.0</v>
      </c>
      <c r="BF4" s="166">
        <v>2.4880290775E10</v>
      </c>
      <c r="BG4" s="166">
        <f t="shared" si="8"/>
        <v>0.0001689168361</v>
      </c>
      <c r="BH4" s="181">
        <f t="shared" si="14"/>
        <v>0.01625965456</v>
      </c>
      <c r="BI4" s="166"/>
      <c r="BJ4" s="166">
        <f t="shared" si="9"/>
        <v>0.0005520041998</v>
      </c>
    </row>
    <row r="5">
      <c r="A5" s="226">
        <v>42699.0</v>
      </c>
      <c r="B5" s="166">
        <v>825.0</v>
      </c>
      <c r="C5" s="166">
        <v>825.0</v>
      </c>
      <c r="D5" s="166">
        <v>800.0</v>
      </c>
      <c r="E5" s="166">
        <v>800.0</v>
      </c>
      <c r="F5" s="180">
        <v>6735099.0</v>
      </c>
      <c r="G5" s="166">
        <v>5122.104</v>
      </c>
      <c r="H5" s="181">
        <f t="shared" ref="H5:I5" si="15">(F5-F4)/F4</f>
        <v>-0.0303029125</v>
      </c>
      <c r="I5" s="181">
        <f t="shared" si="15"/>
        <v>0.002835174013</v>
      </c>
      <c r="J5" s="166"/>
      <c r="K5" s="166"/>
      <c r="L5" s="166">
        <v>3838800.0</v>
      </c>
      <c r="M5" s="166">
        <v>2.4880290775E10</v>
      </c>
      <c r="N5" s="7">
        <f t="shared" si="2"/>
        <v>0.0001542908013</v>
      </c>
      <c r="P5" s="226">
        <v>43067.0</v>
      </c>
      <c r="Q5" s="166">
        <v>1220.0</v>
      </c>
      <c r="R5" s="166">
        <v>1230.0</v>
      </c>
      <c r="S5" s="166">
        <v>1200.0</v>
      </c>
      <c r="T5" s="166">
        <v>1225.0</v>
      </c>
      <c r="U5" s="180">
        <v>1031312.0</v>
      </c>
      <c r="V5" s="166">
        <v>6070.716</v>
      </c>
      <c r="W5" s="181">
        <f t="shared" ref="W5:X5" si="16">(U5-U4)/U4</f>
        <v>0.004097933703</v>
      </c>
      <c r="X5" s="181">
        <f t="shared" si="16"/>
        <v>0.001010291052</v>
      </c>
      <c r="Y5" s="166"/>
      <c r="Z5" s="166"/>
      <c r="AA5" s="166">
        <v>2084000.0</v>
      </c>
      <c r="AB5" s="166">
        <v>2.4880290775E10</v>
      </c>
      <c r="AC5" s="7">
        <f t="shared" si="4"/>
        <v>0.00008376107895</v>
      </c>
      <c r="AE5" s="226">
        <v>43432.0</v>
      </c>
      <c r="AF5" s="166">
        <v>850.0</v>
      </c>
      <c r="AG5" s="166">
        <v>925.0</v>
      </c>
      <c r="AH5" s="166">
        <v>850.0</v>
      </c>
      <c r="AI5" s="166">
        <v>910.0</v>
      </c>
      <c r="AJ5" s="180">
        <v>7847724.0</v>
      </c>
      <c r="AK5" s="166">
        <v>5991.246</v>
      </c>
      <c r="AL5" s="181">
        <f t="shared" ref="AL5:AM5" si="17">(AJ5-AJ4)/AJ4</f>
        <v>0.07058818394</v>
      </c>
      <c r="AM5" s="181">
        <f t="shared" si="17"/>
        <v>-0.00371541853</v>
      </c>
      <c r="AN5" s="166"/>
      <c r="AO5" s="166"/>
      <c r="AP5" s="166">
        <v>4.59068E7</v>
      </c>
      <c r="AQ5" s="166">
        <v>2.4880290775E10</v>
      </c>
      <c r="AR5" s="7">
        <f t="shared" si="6"/>
        <v>0.001845107053</v>
      </c>
      <c r="AT5" s="227">
        <v>43794.0</v>
      </c>
      <c r="AU5" s="166">
        <v>940.0</v>
      </c>
      <c r="AV5" s="166">
        <v>950.0</v>
      </c>
      <c r="AW5" s="166">
        <v>925.0</v>
      </c>
      <c r="AX5" s="166">
        <v>930.0</v>
      </c>
      <c r="AY5" s="180">
        <v>8231143.0</v>
      </c>
      <c r="AZ5" s="166">
        <v>6070.762</v>
      </c>
      <c r="BA5" s="181">
        <f t="shared" ref="BA5:BB5" si="18">(AY5-AY4)/AY4</f>
        <v>-0.0106383081</v>
      </c>
      <c r="BB5" s="181">
        <f t="shared" si="18"/>
        <v>-0.004832595166</v>
      </c>
      <c r="BC5" s="166"/>
      <c r="BD5" s="166"/>
      <c r="BE5" s="166">
        <v>1586800.0</v>
      </c>
      <c r="BF5" s="166">
        <v>2.4880290775E10</v>
      </c>
      <c r="BG5" s="166">
        <f t="shared" si="8"/>
        <v>0.00006377738968</v>
      </c>
      <c r="BH5" s="181">
        <f t="shared" si="14"/>
        <v>0.008436224258</v>
      </c>
      <c r="BI5" s="166"/>
      <c r="BJ5" s="166">
        <f t="shared" si="9"/>
        <v>0.0005367340808</v>
      </c>
    </row>
    <row r="6">
      <c r="A6" s="226">
        <v>42702.0</v>
      </c>
      <c r="B6" s="166">
        <v>800.0</v>
      </c>
      <c r="C6" s="166">
        <v>810.0</v>
      </c>
      <c r="D6" s="166">
        <v>785.0</v>
      </c>
      <c r="E6" s="166">
        <v>785.0</v>
      </c>
      <c r="F6" s="180">
        <v>6608816.0</v>
      </c>
      <c r="G6" s="166">
        <v>5114.572</v>
      </c>
      <c r="H6" s="181">
        <f t="shared" ref="H6:I6" si="19">(F6-F5)/F5</f>
        <v>-0.01874998422</v>
      </c>
      <c r="I6" s="181">
        <f t="shared" si="19"/>
        <v>-0.001470489471</v>
      </c>
      <c r="J6" s="166"/>
      <c r="K6" s="166"/>
      <c r="L6" s="166">
        <v>2800500.0</v>
      </c>
      <c r="M6" s="166">
        <v>2.4880290775E10</v>
      </c>
      <c r="N6" s="7">
        <f t="shared" si="2"/>
        <v>0.0001125589739</v>
      </c>
      <c r="P6" s="226">
        <v>43068.0</v>
      </c>
      <c r="Q6" s="166">
        <v>1220.0</v>
      </c>
      <c r="R6" s="166">
        <v>1230.0</v>
      </c>
      <c r="S6" s="166">
        <v>1205.0</v>
      </c>
      <c r="T6" s="166">
        <v>1220.0</v>
      </c>
      <c r="U6" s="180">
        <v>1027103.0</v>
      </c>
      <c r="V6" s="166">
        <v>6061.367</v>
      </c>
      <c r="W6" s="181">
        <f t="shared" ref="W6:X6" si="20">(U6-U5)/U5</f>
        <v>-0.004081209178</v>
      </c>
      <c r="X6" s="181">
        <f t="shared" si="20"/>
        <v>-0.001540016038</v>
      </c>
      <c r="Y6" s="166"/>
      <c r="Z6" s="166"/>
      <c r="AA6" s="166">
        <v>2087500.0</v>
      </c>
      <c r="AB6" s="166">
        <v>2.4880290775E10</v>
      </c>
      <c r="AC6" s="7">
        <f t="shared" si="4"/>
        <v>0.00008390175255</v>
      </c>
      <c r="AE6" s="226">
        <v>43433.0</v>
      </c>
      <c r="AF6" s="166">
        <v>920.0</v>
      </c>
      <c r="AG6" s="166">
        <v>930.0</v>
      </c>
      <c r="AH6" s="166">
        <v>890.0</v>
      </c>
      <c r="AI6" s="166">
        <v>910.0</v>
      </c>
      <c r="AJ6" s="180">
        <v>7847724.0</v>
      </c>
      <c r="AK6" s="166">
        <v>6107.168</v>
      </c>
      <c r="AL6" s="181">
        <f t="shared" ref="AL6:AM6" si="21">(AJ6-AJ5)/AJ5</f>
        <v>0</v>
      </c>
      <c r="AM6" s="181">
        <f t="shared" si="21"/>
        <v>0.01934856289</v>
      </c>
      <c r="AN6" s="166"/>
      <c r="AO6" s="166"/>
      <c r="AP6" s="166">
        <v>1.19002E7</v>
      </c>
      <c r="AQ6" s="166">
        <v>2.4880290775E10</v>
      </c>
      <c r="AR6" s="7">
        <f t="shared" si="6"/>
        <v>0.0004782982686</v>
      </c>
      <c r="AT6" s="227">
        <v>43795.0</v>
      </c>
      <c r="AU6" s="166">
        <v>930.0</v>
      </c>
      <c r="AV6" s="166">
        <v>940.0</v>
      </c>
      <c r="AW6" s="166">
        <v>915.0</v>
      </c>
      <c r="AX6" s="166">
        <v>930.0</v>
      </c>
      <c r="AY6" s="180">
        <v>8231143.0</v>
      </c>
      <c r="AZ6" s="166">
        <v>6026.188</v>
      </c>
      <c r="BA6" s="181">
        <f t="shared" ref="BA6:BB6" si="22">(AY6-AY5)/AY5</f>
        <v>0</v>
      </c>
      <c r="BB6" s="181">
        <f t="shared" si="22"/>
        <v>-0.00734240611</v>
      </c>
      <c r="BC6" s="166"/>
      <c r="BD6" s="166"/>
      <c r="BE6" s="166">
        <v>1354400.0</v>
      </c>
      <c r="BF6" s="166">
        <v>2.4880290775E10</v>
      </c>
      <c r="BG6" s="166">
        <f t="shared" si="8"/>
        <v>0.00005443666283</v>
      </c>
      <c r="BH6" s="181">
        <f t="shared" si="14"/>
        <v>-0.005707798351</v>
      </c>
      <c r="BI6" s="166"/>
      <c r="BJ6" s="166">
        <f t="shared" si="9"/>
        <v>0.0001822989145</v>
      </c>
    </row>
    <row r="7">
      <c r="A7" s="226">
        <v>42703.0</v>
      </c>
      <c r="B7" s="166">
        <v>785.0</v>
      </c>
      <c r="C7" s="166">
        <v>815.0</v>
      </c>
      <c r="D7" s="166">
        <v>780.0</v>
      </c>
      <c r="E7" s="166">
        <v>800.0</v>
      </c>
      <c r="F7" s="180">
        <v>6735099.0</v>
      </c>
      <c r="G7" s="166">
        <v>5136.667</v>
      </c>
      <c r="H7" s="181">
        <f t="shared" ref="H7:I7" si="23">(F7-F6)/F6</f>
        <v>0.01910826387</v>
      </c>
      <c r="I7" s="181">
        <f t="shared" si="23"/>
        <v>0.004320009573</v>
      </c>
      <c r="J7" s="166"/>
      <c r="K7" s="166"/>
      <c r="L7" s="166">
        <v>6442800.0</v>
      </c>
      <c r="M7" s="166">
        <v>2.4880290775E10</v>
      </c>
      <c r="N7" s="7">
        <f t="shared" si="2"/>
        <v>0.0002589519575</v>
      </c>
      <c r="P7" s="226">
        <v>43069.0</v>
      </c>
      <c r="Q7" s="166">
        <v>1215.0</v>
      </c>
      <c r="R7" s="166">
        <v>1230.0</v>
      </c>
      <c r="S7" s="166">
        <v>1215.0</v>
      </c>
      <c r="T7" s="166">
        <v>1220.0</v>
      </c>
      <c r="U7" s="180">
        <v>1027103.0</v>
      </c>
      <c r="V7" s="166">
        <v>5952.138</v>
      </c>
      <c r="W7" s="181">
        <f t="shared" ref="W7:X7" si="24">(U7-U6)/U6</f>
        <v>0</v>
      </c>
      <c r="X7" s="181">
        <f t="shared" si="24"/>
        <v>-0.01802052243</v>
      </c>
      <c r="Y7" s="166"/>
      <c r="Z7" s="166"/>
      <c r="AA7" s="166">
        <v>3515200.0</v>
      </c>
      <c r="AB7" s="166">
        <v>2.4880290775E10</v>
      </c>
      <c r="AC7" s="7">
        <f t="shared" si="4"/>
        <v>0.0001412845224</v>
      </c>
      <c r="AE7" s="226">
        <v>43434.0</v>
      </c>
      <c r="AF7" s="166">
        <v>910.0</v>
      </c>
      <c r="AG7" s="166">
        <v>915.0</v>
      </c>
      <c r="AH7" s="166">
        <v>890.0</v>
      </c>
      <c r="AI7" s="166">
        <v>895.0</v>
      </c>
      <c r="AJ7" s="180">
        <v>7718366.0</v>
      </c>
      <c r="AK7" s="166">
        <v>6056.124</v>
      </c>
      <c r="AL7" s="181">
        <f t="shared" ref="AL7:AM7" si="25">(AJ7-AJ6)/AJ6</f>
        <v>-0.01648350528</v>
      </c>
      <c r="AM7" s="181">
        <f t="shared" si="25"/>
        <v>-0.008358047462</v>
      </c>
      <c r="AN7" s="166"/>
      <c r="AO7" s="166"/>
      <c r="AP7" s="166">
        <v>4955600.0</v>
      </c>
      <c r="AQ7" s="166">
        <v>2.4880290775E10</v>
      </c>
      <c r="AR7" s="7">
        <f t="shared" si="6"/>
        <v>0.0001991777365</v>
      </c>
      <c r="AT7" s="227">
        <v>43796.0</v>
      </c>
      <c r="AU7" s="166">
        <v>930.0</v>
      </c>
      <c r="AV7" s="166">
        <v>930.0</v>
      </c>
      <c r="AW7" s="166">
        <v>910.0</v>
      </c>
      <c r="AX7" s="166">
        <v>915.0</v>
      </c>
      <c r="AY7" s="180">
        <v>8098382.0</v>
      </c>
      <c r="AZ7" s="166">
        <v>6023.039</v>
      </c>
      <c r="BA7" s="181">
        <f t="shared" ref="BA7:BB7" si="26">(AY7-AY6)/AY6</f>
        <v>-0.01612910868</v>
      </c>
      <c r="BB7" s="181">
        <f t="shared" si="26"/>
        <v>-0.0005225525656</v>
      </c>
      <c r="BC7" s="166"/>
      <c r="BD7" s="166"/>
      <c r="BE7" s="166">
        <v>1117600.0</v>
      </c>
      <c r="BF7" s="166">
        <v>2.4880290775E10</v>
      </c>
      <c r="BG7" s="166">
        <f t="shared" si="8"/>
        <v>0.00004491908917</v>
      </c>
      <c r="BH7" s="181">
        <f t="shared" si="14"/>
        <v>-0.003376087522</v>
      </c>
      <c r="BI7" s="166"/>
      <c r="BJ7" s="166">
        <f t="shared" si="9"/>
        <v>0.0001610833264</v>
      </c>
    </row>
    <row r="8">
      <c r="A8" s="226">
        <v>42704.0</v>
      </c>
      <c r="B8" s="166">
        <v>800.0</v>
      </c>
      <c r="C8" s="166">
        <v>825.0</v>
      </c>
      <c r="D8" s="166">
        <v>800.0</v>
      </c>
      <c r="E8" s="166">
        <v>805.0</v>
      </c>
      <c r="F8" s="180">
        <v>6777192.0</v>
      </c>
      <c r="G8" s="166">
        <v>5148.91</v>
      </c>
      <c r="H8" s="181">
        <f t="shared" ref="H8:I8" si="27">(F8-F7)/F7</f>
        <v>0.006249796774</v>
      </c>
      <c r="I8" s="181">
        <f t="shared" si="27"/>
        <v>0.002383452149</v>
      </c>
      <c r="J8" s="166"/>
      <c r="K8" s="166"/>
      <c r="L8" s="166">
        <v>6101900.0</v>
      </c>
      <c r="M8" s="166">
        <v>2.4880290775E10</v>
      </c>
      <c r="N8" s="7">
        <f t="shared" si="2"/>
        <v>0.0002452503492</v>
      </c>
      <c r="P8" s="226">
        <v>43070.0</v>
      </c>
      <c r="Q8" s="166">
        <v>1220.0</v>
      </c>
      <c r="R8" s="166">
        <v>1220.0</v>
      </c>
      <c r="S8" s="166">
        <v>1220.0</v>
      </c>
      <c r="T8" s="166">
        <v>1220.0</v>
      </c>
      <c r="U8" s="180">
        <v>1027103.0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2.4880290775E10</v>
      </c>
      <c r="AC8" s="7">
        <f t="shared" si="4"/>
        <v>0</v>
      </c>
      <c r="AE8" s="226">
        <v>43437.0</v>
      </c>
      <c r="AF8" s="166">
        <v>895.0</v>
      </c>
      <c r="AG8" s="166">
        <v>950.0</v>
      </c>
      <c r="AH8" s="166">
        <v>895.0</v>
      </c>
      <c r="AI8" s="166">
        <v>940.0</v>
      </c>
      <c r="AJ8" s="180">
        <v>8106441.0</v>
      </c>
      <c r="AK8" s="166">
        <v>6118.32</v>
      </c>
      <c r="AL8" s="181">
        <f t="shared" ref="AL8:AM8" si="29">(AJ8-AJ7)/AJ7</f>
        <v>0.05027942443</v>
      </c>
      <c r="AM8" s="181">
        <f t="shared" si="29"/>
        <v>0.01026993503</v>
      </c>
      <c r="AN8" s="166"/>
      <c r="AO8" s="166"/>
      <c r="AP8" s="166">
        <v>1.56787E7</v>
      </c>
      <c r="AQ8" s="166">
        <v>2.4880290775E10</v>
      </c>
      <c r="AR8" s="7">
        <f t="shared" si="6"/>
        <v>0.0006301654648</v>
      </c>
      <c r="AT8" s="227">
        <v>43797.0</v>
      </c>
      <c r="AU8" s="166">
        <v>915.0</v>
      </c>
      <c r="AV8" s="166">
        <v>930.0</v>
      </c>
      <c r="AW8" s="166">
        <v>895.0</v>
      </c>
      <c r="AX8" s="166">
        <v>895.0</v>
      </c>
      <c r="AY8" s="180">
        <v>7921368.0</v>
      </c>
      <c r="AZ8" s="166">
        <v>5953.06</v>
      </c>
      <c r="BA8" s="181">
        <f t="shared" ref="BA8:BB8" si="30">(AY8-AY7)/AY7</f>
        <v>-0.02185794644</v>
      </c>
      <c r="BB8" s="181">
        <f t="shared" si="30"/>
        <v>-0.01161855336</v>
      </c>
      <c r="BC8" s="166"/>
      <c r="BD8" s="166"/>
      <c r="BE8" s="166">
        <v>2272100.0</v>
      </c>
      <c r="BF8" s="166">
        <v>2.4880290775E10</v>
      </c>
      <c r="BG8" s="166">
        <f t="shared" si="8"/>
        <v>0.00009132127999</v>
      </c>
      <c r="BH8" s="181">
        <f t="shared" si="14"/>
        <v>0.00866781869</v>
      </c>
      <c r="BI8" s="166"/>
      <c r="BJ8" s="166">
        <f t="shared" si="9"/>
        <v>0.0002416842735</v>
      </c>
    </row>
    <row r="9">
      <c r="A9" s="226">
        <v>42705.0</v>
      </c>
      <c r="B9" s="166">
        <v>805.0</v>
      </c>
      <c r="C9" s="166">
        <v>850.0</v>
      </c>
      <c r="D9" s="166">
        <v>805.0</v>
      </c>
      <c r="E9" s="166">
        <v>820.0</v>
      </c>
      <c r="F9" s="180">
        <v>6903477.0</v>
      </c>
      <c r="G9" s="166">
        <v>5198.755</v>
      </c>
      <c r="H9" s="181">
        <f t="shared" ref="H9:I9" si="31">(F9-F8)/F8</f>
        <v>0.01863382357</v>
      </c>
      <c r="I9" s="181">
        <f t="shared" si="31"/>
        <v>0.009680689699</v>
      </c>
      <c r="J9" s="166"/>
      <c r="K9" s="166"/>
      <c r="L9" s="166">
        <v>8461600.0</v>
      </c>
      <c r="M9" s="166">
        <v>2.4880290775E10</v>
      </c>
      <c r="N9" s="7">
        <f t="shared" si="2"/>
        <v>0.0003400924883</v>
      </c>
      <c r="P9" s="226">
        <v>43073.0</v>
      </c>
      <c r="Q9" s="166">
        <v>1180.0</v>
      </c>
      <c r="R9" s="166">
        <v>1230.0</v>
      </c>
      <c r="S9" s="166">
        <v>1180.0</v>
      </c>
      <c r="T9" s="166">
        <v>1210.0</v>
      </c>
      <c r="U9" s="180">
        <v>1018684.0</v>
      </c>
      <c r="V9" s="166">
        <v>5998.195</v>
      </c>
      <c r="W9" s="181">
        <f t="shared" ref="W9:X9" si="32">(U9-U8)/U8</f>
        <v>-0.008196841018</v>
      </c>
      <c r="X9" s="181">
        <f t="shared" si="32"/>
        <v>0.00773789183</v>
      </c>
      <c r="Y9" s="166"/>
      <c r="Z9" s="166"/>
      <c r="AA9" s="166">
        <v>2163800.0</v>
      </c>
      <c r="AB9" s="166">
        <v>2.4880290775E10</v>
      </c>
      <c r="AC9" s="7">
        <f t="shared" si="4"/>
        <v>0.00008696843697</v>
      </c>
      <c r="AE9" s="226">
        <v>43438.0</v>
      </c>
      <c r="AF9" s="166">
        <v>935.0</v>
      </c>
      <c r="AG9" s="166">
        <v>970.0</v>
      </c>
      <c r="AH9" s="166">
        <v>935.0</v>
      </c>
      <c r="AI9" s="166">
        <v>940.0</v>
      </c>
      <c r="AJ9" s="180">
        <v>8106402.0</v>
      </c>
      <c r="AK9" s="166">
        <v>6152.86</v>
      </c>
      <c r="AL9" s="181">
        <f t="shared" ref="AL9:AM9" si="33">(AJ9-AJ8)/AJ8</f>
        <v>-0.000004810989187</v>
      </c>
      <c r="AM9" s="181">
        <f t="shared" si="33"/>
        <v>0.005645340551</v>
      </c>
      <c r="AN9" s="166"/>
      <c r="AO9" s="166"/>
      <c r="AP9" s="166">
        <v>1.19897E7</v>
      </c>
      <c r="AQ9" s="166">
        <v>2.4880290775E10</v>
      </c>
      <c r="AR9" s="7">
        <f t="shared" si="6"/>
        <v>0.0004818954934</v>
      </c>
      <c r="AT9" s="227">
        <v>43798.0</v>
      </c>
      <c r="AU9" s="166">
        <v>900.0</v>
      </c>
      <c r="AV9" s="166">
        <v>910.0</v>
      </c>
      <c r="AW9" s="166">
        <v>880.0</v>
      </c>
      <c r="AX9" s="166">
        <v>910.0</v>
      </c>
      <c r="AY9" s="180">
        <v>8054128.0</v>
      </c>
      <c r="AZ9" s="166">
        <v>6011.83</v>
      </c>
      <c r="BA9" s="181">
        <f t="shared" ref="BA9:BB9" si="34">(AY9-AY8)/AY8</f>
        <v>0.0167597314</v>
      </c>
      <c r="BB9" s="181">
        <f t="shared" si="34"/>
        <v>0.009872233776</v>
      </c>
      <c r="BC9" s="166"/>
      <c r="BD9" s="166"/>
      <c r="BE9" s="166">
        <v>2008100.0</v>
      </c>
      <c r="BF9" s="166">
        <v>2.4880290775E10</v>
      </c>
      <c r="BG9" s="166">
        <f t="shared" si="8"/>
        <v>0.00008071047152</v>
      </c>
      <c r="BH9" s="181">
        <f t="shared" si="14"/>
        <v>0.00679797574</v>
      </c>
      <c r="BI9" s="166"/>
      <c r="BJ9" s="166">
        <f t="shared" si="9"/>
        <v>0.0002474167226</v>
      </c>
    </row>
    <row r="10">
      <c r="A10" s="226">
        <v>42706.0</v>
      </c>
      <c r="B10" s="166">
        <v>820.0</v>
      </c>
      <c r="C10" s="166">
        <v>845.0</v>
      </c>
      <c r="D10" s="166">
        <v>820.0</v>
      </c>
      <c r="E10" s="166">
        <v>830.0</v>
      </c>
      <c r="F10" s="180">
        <v>6987665.0</v>
      </c>
      <c r="G10" s="166">
        <v>5245.956</v>
      </c>
      <c r="H10" s="181">
        <f t="shared" ref="H10:I10" si="35">(F10-F9)/F9</f>
        <v>0.01219501419</v>
      </c>
      <c r="I10" s="181">
        <f t="shared" si="35"/>
        <v>0.009079289176</v>
      </c>
      <c r="J10" s="166"/>
      <c r="K10" s="166"/>
      <c r="L10" s="166">
        <v>6210000.0</v>
      </c>
      <c r="M10" s="166">
        <v>2.4880290775E10</v>
      </c>
      <c r="N10" s="7">
        <f t="shared" si="2"/>
        <v>0.0002495951537</v>
      </c>
      <c r="P10" s="226">
        <v>43074.0</v>
      </c>
      <c r="Q10" s="166">
        <v>1190.0</v>
      </c>
      <c r="R10" s="166">
        <v>1225.0</v>
      </c>
      <c r="S10" s="166">
        <v>1190.0</v>
      </c>
      <c r="T10" s="166">
        <v>1210.0</v>
      </c>
      <c r="U10" s="180">
        <v>1018684.0</v>
      </c>
      <c r="V10" s="166">
        <v>6000.474</v>
      </c>
      <c r="W10" s="181">
        <f t="shared" ref="W10:X10" si="36">(U10-U9)/U9</f>
        <v>0</v>
      </c>
      <c r="X10" s="181">
        <f t="shared" si="36"/>
        <v>0.0003799476342</v>
      </c>
      <c r="Y10" s="166"/>
      <c r="Z10" s="166"/>
      <c r="AA10" s="166">
        <v>3664700.0</v>
      </c>
      <c r="AB10" s="166">
        <v>2.4880290775E10</v>
      </c>
      <c r="AC10" s="7">
        <f t="shared" si="4"/>
        <v>0.0001472932946</v>
      </c>
      <c r="AE10" s="226">
        <v>43439.0</v>
      </c>
      <c r="AF10" s="166">
        <v>940.0</v>
      </c>
      <c r="AG10" s="166">
        <v>940.0</v>
      </c>
      <c r="AH10" s="166">
        <v>910.0</v>
      </c>
      <c r="AI10" s="166">
        <v>935.0</v>
      </c>
      <c r="AJ10" s="180">
        <v>8063322.0</v>
      </c>
      <c r="AK10" s="166">
        <v>6133.12</v>
      </c>
      <c r="AL10" s="181">
        <f t="shared" ref="AL10:AM10" si="37">(AJ10-AJ9)/AJ9</f>
        <v>-0.005314318239</v>
      </c>
      <c r="AM10" s="181">
        <f t="shared" si="37"/>
        <v>-0.003208264124</v>
      </c>
      <c r="AN10" s="166"/>
      <c r="AO10" s="166"/>
      <c r="AP10" s="166">
        <v>6223500.0</v>
      </c>
      <c r="AQ10" s="166">
        <v>2.4880290775E10</v>
      </c>
      <c r="AR10" s="7">
        <f t="shared" si="6"/>
        <v>0.0002501377519</v>
      </c>
      <c r="AT10" s="226">
        <v>43801.0</v>
      </c>
      <c r="AU10" s="166">
        <v>910.0</v>
      </c>
      <c r="AV10" s="166">
        <v>955.0</v>
      </c>
      <c r="AW10" s="166">
        <v>910.0</v>
      </c>
      <c r="AX10" s="166">
        <v>950.0</v>
      </c>
      <c r="AY10" s="180">
        <v>8408156.0</v>
      </c>
      <c r="AZ10" s="166">
        <v>6130.055</v>
      </c>
      <c r="BA10" s="181">
        <f t="shared" ref="BA10:BB10" si="38">(AY10-AY9)/AY9</f>
        <v>0.04395609307</v>
      </c>
      <c r="BB10" s="181">
        <f t="shared" si="38"/>
        <v>0.01966539307</v>
      </c>
      <c r="BC10" s="166"/>
      <c r="BD10" s="166"/>
      <c r="BE10" s="166">
        <v>4847500.0</v>
      </c>
      <c r="BF10" s="166">
        <v>2.4880290775E10</v>
      </c>
      <c r="BG10" s="166">
        <f t="shared" si="8"/>
        <v>0.000194832932</v>
      </c>
      <c r="BH10" s="181">
        <f t="shared" si="14"/>
        <v>0.01270919726</v>
      </c>
      <c r="BI10" s="166"/>
      <c r="BJ10" s="166">
        <f t="shared" si="9"/>
        <v>0.000210464783</v>
      </c>
    </row>
    <row r="11">
      <c r="A11" s="226">
        <v>42709.0</v>
      </c>
      <c r="B11" s="166">
        <v>835.0</v>
      </c>
      <c r="C11" s="166">
        <v>845.0</v>
      </c>
      <c r="D11" s="166">
        <v>805.0</v>
      </c>
      <c r="E11" s="166">
        <v>805.0</v>
      </c>
      <c r="F11" s="180">
        <v>6777192.0</v>
      </c>
      <c r="G11" s="166">
        <v>5268.308</v>
      </c>
      <c r="H11" s="181">
        <f t="shared" ref="H11:I11" si="39">(F11-F10)/F10</f>
        <v>-0.03012064831</v>
      </c>
      <c r="I11" s="181">
        <f t="shared" si="39"/>
        <v>0.004260805847</v>
      </c>
      <c r="J11" s="166"/>
      <c r="K11" s="166"/>
      <c r="L11" s="166">
        <v>4419600.0</v>
      </c>
      <c r="M11" s="166">
        <v>2.4880290775E10</v>
      </c>
      <c r="N11" s="7">
        <f t="shared" si="2"/>
        <v>0.0001776345799</v>
      </c>
      <c r="P11" s="226">
        <v>43075.0</v>
      </c>
      <c r="Q11" s="166">
        <v>1195.0</v>
      </c>
      <c r="R11" s="166">
        <v>1215.0</v>
      </c>
      <c r="S11" s="166">
        <v>1190.0</v>
      </c>
      <c r="T11" s="166">
        <v>1205.0</v>
      </c>
      <c r="U11" s="180">
        <v>1014474.0</v>
      </c>
      <c r="V11" s="166">
        <v>6035.508</v>
      </c>
      <c r="W11" s="181">
        <f t="shared" ref="W11:X11" si="40">(U11-U10)/U10</f>
        <v>-0.004132783081</v>
      </c>
      <c r="X11" s="181">
        <f t="shared" si="40"/>
        <v>0.005838538755</v>
      </c>
      <c r="Y11" s="166"/>
      <c r="Z11" s="166"/>
      <c r="AA11" s="166">
        <v>2170400.0</v>
      </c>
      <c r="AB11" s="166">
        <v>2.4880290775E10</v>
      </c>
      <c r="AC11" s="7">
        <f t="shared" si="4"/>
        <v>0.00008723370718</v>
      </c>
      <c r="AE11" s="226">
        <v>43440.0</v>
      </c>
      <c r="AF11" s="166">
        <v>935.0</v>
      </c>
      <c r="AG11" s="166">
        <v>935.0</v>
      </c>
      <c r="AH11" s="166">
        <v>890.0</v>
      </c>
      <c r="AI11" s="166">
        <v>900.0</v>
      </c>
      <c r="AJ11" s="180">
        <v>7761486.0</v>
      </c>
      <c r="AK11" s="166">
        <v>6115.493</v>
      </c>
      <c r="AL11" s="181">
        <f t="shared" ref="AL11:AM11" si="41">(AJ11-AJ10)/AJ10</f>
        <v>-0.03743320681</v>
      </c>
      <c r="AM11" s="181">
        <f t="shared" si="41"/>
        <v>-0.002874067359</v>
      </c>
      <c r="AN11" s="166"/>
      <c r="AO11" s="166"/>
      <c r="AP11" s="166">
        <v>8780600.0</v>
      </c>
      <c r="AQ11" s="166">
        <v>2.4880290775E10</v>
      </c>
      <c r="AR11" s="7">
        <f t="shared" si="6"/>
        <v>0.0003529138819</v>
      </c>
      <c r="AT11" s="226">
        <v>43802.0</v>
      </c>
      <c r="AU11" s="166">
        <v>950.0</v>
      </c>
      <c r="AV11" s="166">
        <v>950.0</v>
      </c>
      <c r="AW11" s="166">
        <v>915.0</v>
      </c>
      <c r="AX11" s="166">
        <v>930.0</v>
      </c>
      <c r="AY11" s="180">
        <v>8231143.0</v>
      </c>
      <c r="AZ11" s="166">
        <v>6133.896</v>
      </c>
      <c r="BA11" s="181">
        <f t="shared" ref="BA11:BB11" si="42">(AY11-AY10)/AY10</f>
        <v>-0.02105253518</v>
      </c>
      <c r="BB11" s="181">
        <f t="shared" si="42"/>
        <v>0.0006265849164</v>
      </c>
      <c r="BC11" s="166"/>
      <c r="BD11" s="166"/>
      <c r="BE11" s="166">
        <v>1416300.0</v>
      </c>
      <c r="BF11" s="166">
        <v>2.4880290775E10</v>
      </c>
      <c r="BG11" s="166">
        <f t="shared" si="8"/>
        <v>0.00005692457587</v>
      </c>
      <c r="BH11" s="181">
        <f t="shared" si="14"/>
        <v>-0.02318479335</v>
      </c>
      <c r="BI11" s="166"/>
      <c r="BJ11" s="166">
        <f t="shared" si="9"/>
        <v>0.0001686766862</v>
      </c>
    </row>
    <row r="12">
      <c r="A12" s="226">
        <v>42710.0</v>
      </c>
      <c r="B12" s="166">
        <v>810.0</v>
      </c>
      <c r="C12" s="166">
        <v>845.0</v>
      </c>
      <c r="D12" s="166">
        <v>805.0</v>
      </c>
      <c r="E12" s="166">
        <v>825.0</v>
      </c>
      <c r="F12" s="180">
        <v>8408156.0</v>
      </c>
      <c r="G12" s="166">
        <v>5272.965</v>
      </c>
      <c r="H12" s="181">
        <f t="shared" ref="H12:I12" si="43">(F12-F11)/F11</f>
        <v>0.2406548317</v>
      </c>
      <c r="I12" s="181">
        <f t="shared" si="43"/>
        <v>0.0008839650225</v>
      </c>
      <c r="J12" s="166"/>
      <c r="K12" s="166"/>
      <c r="L12" s="166">
        <v>9046900.0</v>
      </c>
      <c r="M12" s="166">
        <v>2.4880290775E10</v>
      </c>
      <c r="N12" s="7">
        <f t="shared" si="2"/>
        <v>0.000363617133</v>
      </c>
      <c r="P12" s="226">
        <v>43076.0</v>
      </c>
      <c r="Q12" s="166">
        <v>1195.0</v>
      </c>
      <c r="R12" s="166">
        <v>1205.0</v>
      </c>
      <c r="S12" s="166">
        <v>1190.0</v>
      </c>
      <c r="T12" s="166">
        <v>1195.0</v>
      </c>
      <c r="U12" s="180">
        <v>1006055.0</v>
      </c>
      <c r="V12" s="166">
        <v>6006.835</v>
      </c>
      <c r="W12" s="181">
        <f t="shared" ref="W12:X12" si="44">(U12-U11)/U11</f>
        <v>-0.008298881982</v>
      </c>
      <c r="X12" s="181">
        <f t="shared" si="44"/>
        <v>-0.004750718581</v>
      </c>
      <c r="Y12" s="166"/>
      <c r="Z12" s="166"/>
      <c r="AA12" s="166">
        <v>2778000.0</v>
      </c>
      <c r="AB12" s="166">
        <v>2.4880290775E10</v>
      </c>
      <c r="AC12" s="7">
        <f t="shared" si="4"/>
        <v>0.0001116546436</v>
      </c>
      <c r="AE12" s="226">
        <v>43441.0</v>
      </c>
      <c r="AF12" s="166">
        <v>900.0</v>
      </c>
      <c r="AG12" s="166">
        <v>905.0</v>
      </c>
      <c r="AH12" s="166">
        <v>870.0</v>
      </c>
      <c r="AI12" s="166">
        <v>885.0</v>
      </c>
      <c r="AJ12" s="180">
        <v>7632127.0</v>
      </c>
      <c r="AK12" s="166">
        <v>6126.356</v>
      </c>
      <c r="AL12" s="181">
        <f t="shared" ref="AL12:AM12" si="45">(AJ12-AJ11)/AJ11</f>
        <v>-0.01666678262</v>
      </c>
      <c r="AM12" s="181">
        <f t="shared" si="45"/>
        <v>0.001776308141</v>
      </c>
      <c r="AN12" s="166"/>
      <c r="AO12" s="166"/>
      <c r="AP12" s="166">
        <v>1.73713E7</v>
      </c>
      <c r="AQ12" s="166">
        <v>2.4880290775E10</v>
      </c>
      <c r="AR12" s="7">
        <f t="shared" si="6"/>
        <v>0.0006981952163</v>
      </c>
      <c r="AT12" s="226">
        <v>43803.0</v>
      </c>
      <c r="AU12" s="166">
        <v>930.0</v>
      </c>
      <c r="AV12" s="166">
        <v>935.0</v>
      </c>
      <c r="AW12" s="166">
        <v>925.0</v>
      </c>
      <c r="AX12" s="166">
        <v>930.0</v>
      </c>
      <c r="AY12" s="180">
        <v>8231143.0</v>
      </c>
      <c r="AZ12" s="166">
        <v>6112.879</v>
      </c>
      <c r="BA12" s="181">
        <f t="shared" ref="BA12:BB12" si="46">(AY12-AY11)/AY11</f>
        <v>0</v>
      </c>
      <c r="BB12" s="181">
        <f t="shared" si="46"/>
        <v>-0.00342637045</v>
      </c>
      <c r="BC12" s="166"/>
      <c r="BD12" s="166"/>
      <c r="BE12" s="166">
        <v>520900.0</v>
      </c>
      <c r="BF12" s="166">
        <v>2.4880290775E10</v>
      </c>
      <c r="BG12" s="166">
        <f t="shared" si="8"/>
        <v>0.00002093625049</v>
      </c>
      <c r="BH12" s="181">
        <f t="shared" si="14"/>
        <v>0.05392229177</v>
      </c>
      <c r="BI12" s="166"/>
      <c r="BJ12" s="166">
        <f t="shared" si="9"/>
        <v>0.0002986008109</v>
      </c>
    </row>
    <row r="13">
      <c r="A13" s="226">
        <v>42711.0</v>
      </c>
      <c r="B13" s="166">
        <v>825.0</v>
      </c>
      <c r="C13" s="166">
        <v>860.0</v>
      </c>
      <c r="D13" s="166">
        <v>820.0</v>
      </c>
      <c r="E13" s="166">
        <v>835.0</v>
      </c>
      <c r="F13" s="180">
        <v>7029759.0</v>
      </c>
      <c r="G13" s="166">
        <v>5265.368</v>
      </c>
      <c r="H13" s="181">
        <f t="shared" ref="H13:I13" si="47">(F13-F12)/F12</f>
        <v>-0.1639357072</v>
      </c>
      <c r="I13" s="181">
        <f t="shared" si="47"/>
        <v>-0.001440745387</v>
      </c>
      <c r="J13" s="166"/>
      <c r="K13" s="166"/>
      <c r="L13" s="166">
        <v>1.01792E7</v>
      </c>
      <c r="M13" s="166">
        <v>2.4880290775E10</v>
      </c>
      <c r="N13" s="7">
        <f t="shared" si="2"/>
        <v>0.0004091270513</v>
      </c>
      <c r="P13" s="226">
        <v>43077.0</v>
      </c>
      <c r="Q13" s="166">
        <v>1195.0</v>
      </c>
      <c r="R13" s="166">
        <v>1195.0</v>
      </c>
      <c r="S13" s="166">
        <v>1185.0</v>
      </c>
      <c r="T13" s="166">
        <v>1195.0</v>
      </c>
      <c r="U13" s="180">
        <v>1006055.0</v>
      </c>
      <c r="V13" s="166">
        <v>6030.958</v>
      </c>
      <c r="W13" s="181">
        <f t="shared" ref="W13:X13" si="48">(U13-U12)/U12</f>
        <v>0</v>
      </c>
      <c r="X13" s="181">
        <f t="shared" si="48"/>
        <v>0.004015925192</v>
      </c>
      <c r="Y13" s="166"/>
      <c r="Z13" s="166"/>
      <c r="AA13" s="166">
        <v>1625000.0</v>
      </c>
      <c r="AB13" s="166">
        <v>2.4880290775E10</v>
      </c>
      <c r="AC13" s="7">
        <f t="shared" si="4"/>
        <v>0.00006531274151</v>
      </c>
      <c r="AE13" s="226">
        <v>43444.0</v>
      </c>
      <c r="AF13" s="166">
        <v>880.0</v>
      </c>
      <c r="AG13" s="166">
        <v>895.0</v>
      </c>
      <c r="AH13" s="166">
        <v>875.0</v>
      </c>
      <c r="AI13" s="166">
        <v>890.0</v>
      </c>
      <c r="AJ13" s="180">
        <v>7675247.0</v>
      </c>
      <c r="AK13" s="166">
        <v>6111.36</v>
      </c>
      <c r="AL13" s="181">
        <f t="shared" ref="AL13:AM13" si="49">(AJ13-AJ12)/AJ12</f>
        <v>0.005649801163</v>
      </c>
      <c r="AM13" s="181">
        <f t="shared" si="49"/>
        <v>-0.002447784621</v>
      </c>
      <c r="AN13" s="166"/>
      <c r="AO13" s="166"/>
      <c r="AP13" s="166">
        <v>3612400.0</v>
      </c>
      <c r="AQ13" s="166">
        <v>2.4880290775E10</v>
      </c>
      <c r="AR13" s="7">
        <f t="shared" si="6"/>
        <v>0.0001451912292</v>
      </c>
      <c r="AT13" s="226">
        <v>43804.0</v>
      </c>
      <c r="AU13" s="166">
        <v>930.0</v>
      </c>
      <c r="AV13" s="166">
        <v>950.0</v>
      </c>
      <c r="AW13" s="166">
        <v>920.0</v>
      </c>
      <c r="AX13" s="166">
        <v>950.0</v>
      </c>
      <c r="AY13" s="180">
        <v>8408156.0</v>
      </c>
      <c r="AZ13" s="166">
        <v>6152.117</v>
      </c>
      <c r="BA13" s="181">
        <f t="shared" ref="BA13:BB13" si="50">(AY13-AY12)/AY12</f>
        <v>0.02150527576</v>
      </c>
      <c r="BB13" s="181">
        <f t="shared" si="50"/>
        <v>0.006418906705</v>
      </c>
      <c r="BC13" s="166"/>
      <c r="BD13" s="166"/>
      <c r="BE13" s="166">
        <v>1607800.0</v>
      </c>
      <c r="BF13" s="166">
        <v>2.4880290775E10</v>
      </c>
      <c r="BG13" s="166">
        <f t="shared" si="8"/>
        <v>0.00006462143126</v>
      </c>
      <c r="BH13" s="181">
        <f t="shared" si="14"/>
        <v>-0.03419515757</v>
      </c>
      <c r="BI13" s="166"/>
      <c r="BJ13" s="166">
        <f t="shared" si="9"/>
        <v>0.0001710631133</v>
      </c>
    </row>
    <row r="14">
      <c r="A14" s="226">
        <v>42712.0</v>
      </c>
      <c r="B14" s="166">
        <v>840.0</v>
      </c>
      <c r="C14" s="166">
        <v>870.0</v>
      </c>
      <c r="D14" s="166">
        <v>840.0</v>
      </c>
      <c r="E14" s="166">
        <v>850.0</v>
      </c>
      <c r="F14" s="180">
        <v>7156042.0</v>
      </c>
      <c r="G14" s="166">
        <v>5303.734</v>
      </c>
      <c r="H14" s="181">
        <f t="shared" ref="H14:I14" si="51">(F14-F13)/F13</f>
        <v>0.01796405823</v>
      </c>
      <c r="I14" s="181">
        <f t="shared" si="51"/>
        <v>0.007286480261</v>
      </c>
      <c r="J14" s="166"/>
      <c r="K14" s="166"/>
      <c r="L14" s="166">
        <v>7059500.0</v>
      </c>
      <c r="M14" s="166">
        <v>2.4880290775E10</v>
      </c>
      <c r="N14" s="7">
        <f t="shared" si="2"/>
        <v>0.0002837386453</v>
      </c>
      <c r="P14" s="226">
        <v>43080.0</v>
      </c>
      <c r="Q14" s="166">
        <v>1195.0</v>
      </c>
      <c r="R14" s="166">
        <v>1250.0</v>
      </c>
      <c r="S14" s="166">
        <v>1190.0</v>
      </c>
      <c r="T14" s="166">
        <v>1250.0</v>
      </c>
      <c r="U14" s="180">
        <v>1052359.0</v>
      </c>
      <c r="V14" s="166">
        <v>6026.633</v>
      </c>
      <c r="W14" s="181">
        <f t="shared" ref="W14:X14" si="52">(U14-U13)/U13</f>
        <v>0.04602531671</v>
      </c>
      <c r="X14" s="181">
        <f t="shared" si="52"/>
        <v>-0.0007171331652</v>
      </c>
      <c r="Y14" s="166"/>
      <c r="Z14" s="166"/>
      <c r="AA14" s="166">
        <v>1.72946E7</v>
      </c>
      <c r="AB14" s="166">
        <v>2.4880290775E10</v>
      </c>
      <c r="AC14" s="7">
        <f t="shared" si="4"/>
        <v>0.0006951124549</v>
      </c>
      <c r="AE14" s="226">
        <v>43445.0</v>
      </c>
      <c r="AF14" s="166">
        <v>890.0</v>
      </c>
      <c r="AG14" s="166">
        <v>915.0</v>
      </c>
      <c r="AH14" s="166">
        <v>885.0</v>
      </c>
      <c r="AI14" s="166">
        <v>915.0</v>
      </c>
      <c r="AJ14" s="180">
        <v>7890844.0</v>
      </c>
      <c r="AK14" s="166">
        <v>6076.587</v>
      </c>
      <c r="AL14" s="181">
        <f t="shared" ref="AL14:AM14" si="53">(AJ14-AJ13)/AJ13</f>
        <v>0.02808991033</v>
      </c>
      <c r="AM14" s="181">
        <f t="shared" si="53"/>
        <v>-0.005689895539</v>
      </c>
      <c r="AN14" s="166"/>
      <c r="AO14" s="166"/>
      <c r="AP14" s="166">
        <v>6174600.0</v>
      </c>
      <c r="AQ14" s="166">
        <v>2.4880290775E10</v>
      </c>
      <c r="AR14" s="7">
        <f t="shared" si="6"/>
        <v>0.0002481723407</v>
      </c>
      <c r="AT14" s="226">
        <v>43805.0</v>
      </c>
      <c r="AU14" s="166">
        <v>955.0</v>
      </c>
      <c r="AV14" s="166">
        <v>960.0</v>
      </c>
      <c r="AW14" s="166">
        <v>940.0</v>
      </c>
      <c r="AX14" s="166">
        <v>945.0</v>
      </c>
      <c r="AY14" s="180">
        <v>8363903.0</v>
      </c>
      <c r="AZ14" s="166">
        <v>6186.868</v>
      </c>
      <c r="BA14" s="181">
        <f t="shared" ref="BA14:BB14" si="54">(AY14-AY13)/AY13</f>
        <v>-0.005263104062</v>
      </c>
      <c r="BB14" s="181">
        <f t="shared" si="54"/>
        <v>0.005648624693</v>
      </c>
      <c r="BC14" s="166"/>
      <c r="BD14" s="166"/>
      <c r="BE14" s="166">
        <v>657100.0</v>
      </c>
      <c r="BF14" s="166">
        <v>2.4880290775E10</v>
      </c>
      <c r="BG14" s="166">
        <f t="shared" si="8"/>
        <v>0.00002641046304</v>
      </c>
      <c r="BH14" s="181">
        <f t="shared" si="14"/>
        <v>0.0217040453</v>
      </c>
      <c r="BI14" s="166"/>
      <c r="BJ14" s="166">
        <f t="shared" si="9"/>
        <v>0.000313358476</v>
      </c>
    </row>
    <row r="15">
      <c r="A15" s="226">
        <v>42713.0</v>
      </c>
      <c r="B15" s="166">
        <v>855.0</v>
      </c>
      <c r="C15" s="166">
        <v>855.0</v>
      </c>
      <c r="D15" s="166">
        <v>835.0</v>
      </c>
      <c r="E15" s="166">
        <v>835.0</v>
      </c>
      <c r="F15" s="180">
        <v>7029759.0</v>
      </c>
      <c r="G15" s="166">
        <v>5308.126</v>
      </c>
      <c r="H15" s="181">
        <f t="shared" ref="H15:I15" si="55">(F15-F14)/F14</f>
        <v>-0.01764704567</v>
      </c>
      <c r="I15" s="181">
        <f t="shared" si="55"/>
        <v>0.0008280958283</v>
      </c>
      <c r="J15" s="166"/>
      <c r="K15" s="166"/>
      <c r="L15" s="166">
        <v>2909100.0</v>
      </c>
      <c r="M15" s="166">
        <v>2.4880290775E10</v>
      </c>
      <c r="N15" s="7">
        <f t="shared" si="2"/>
        <v>0.0001169238747</v>
      </c>
      <c r="P15" s="226">
        <v>43081.0</v>
      </c>
      <c r="Q15" s="166">
        <v>1245.0</v>
      </c>
      <c r="R15" s="166">
        <v>1265.0</v>
      </c>
      <c r="S15" s="166">
        <v>1225.0</v>
      </c>
      <c r="T15" s="166">
        <v>1225.0</v>
      </c>
      <c r="U15" s="180">
        <v>1031312.0</v>
      </c>
      <c r="V15" s="166">
        <v>6032.371</v>
      </c>
      <c r="W15" s="181">
        <f t="shared" ref="W15:X15" si="56">(U15-U14)/U14</f>
        <v>-0.01999982896</v>
      </c>
      <c r="X15" s="181">
        <f t="shared" si="56"/>
        <v>0.0009521070887</v>
      </c>
      <c r="Y15" s="166"/>
      <c r="Z15" s="166"/>
      <c r="AA15" s="166">
        <v>9941200.0</v>
      </c>
      <c r="AB15" s="166">
        <v>2.4880290775E10</v>
      </c>
      <c r="AC15" s="7">
        <f t="shared" si="4"/>
        <v>0.0003995612467</v>
      </c>
      <c r="AE15" s="226">
        <v>43446.0</v>
      </c>
      <c r="AF15" s="166">
        <v>915.0</v>
      </c>
      <c r="AG15" s="166">
        <v>925.0</v>
      </c>
      <c r="AH15" s="166">
        <v>905.0</v>
      </c>
      <c r="AI15" s="166">
        <v>915.0</v>
      </c>
      <c r="AJ15" s="180">
        <v>7890844.0</v>
      </c>
      <c r="AK15" s="166">
        <v>6115.577</v>
      </c>
      <c r="AL15" s="181">
        <f t="shared" ref="AL15:AM15" si="57">(AJ15-AJ14)/AJ14</f>
        <v>0</v>
      </c>
      <c r="AM15" s="181">
        <f t="shared" si="57"/>
        <v>0.006416430802</v>
      </c>
      <c r="AN15" s="166"/>
      <c r="AO15" s="166"/>
      <c r="AP15" s="166">
        <v>4141700.0</v>
      </c>
      <c r="AQ15" s="166">
        <v>2.4880290775E10</v>
      </c>
      <c r="AR15" s="7">
        <f t="shared" si="6"/>
        <v>0.0001664650963</v>
      </c>
      <c r="AT15" s="226">
        <v>43808.0</v>
      </c>
      <c r="AU15" s="166">
        <v>950.0</v>
      </c>
      <c r="AV15" s="166">
        <v>950.0</v>
      </c>
      <c r="AW15" s="166">
        <v>940.0</v>
      </c>
      <c r="AX15" s="166">
        <v>940.0</v>
      </c>
      <c r="AY15" s="180">
        <v>8319651.0</v>
      </c>
      <c r="AZ15" s="166">
        <v>6193.791</v>
      </c>
      <c r="BA15" s="181">
        <f t="shared" ref="BA15:BB15" si="58">(AY15-AY14)/AY14</f>
        <v>-0.005290831326</v>
      </c>
      <c r="BB15" s="181">
        <f t="shared" si="58"/>
        <v>0.001118982981</v>
      </c>
      <c r="BC15" s="166"/>
      <c r="BD15" s="166"/>
      <c r="BE15" s="166">
        <v>459300.0</v>
      </c>
      <c r="BF15" s="166">
        <v>2.4880290775E10</v>
      </c>
      <c r="BG15" s="166">
        <f t="shared" si="8"/>
        <v>0.00001846039518</v>
      </c>
      <c r="BH15" s="181">
        <f t="shared" si="14"/>
        <v>-0.01073442649</v>
      </c>
      <c r="BI15" s="166"/>
      <c r="BJ15" s="166">
        <f t="shared" si="9"/>
        <v>0.0001753526532</v>
      </c>
    </row>
    <row r="16">
      <c r="A16" s="226">
        <v>42717.0</v>
      </c>
      <c r="B16" s="166">
        <v>835.0</v>
      </c>
      <c r="C16" s="166">
        <v>850.0</v>
      </c>
      <c r="D16" s="166">
        <v>835.0</v>
      </c>
      <c r="E16" s="166">
        <v>845.0</v>
      </c>
      <c r="F16" s="180">
        <v>7113948.0</v>
      </c>
      <c r="G16" s="166">
        <v>5293.619</v>
      </c>
      <c r="H16" s="181">
        <f t="shared" ref="H16:I16" si="59">(F16-F15)/F15</f>
        <v>0.01197608624</v>
      </c>
      <c r="I16" s="181">
        <f t="shared" si="59"/>
        <v>-0.002732979586</v>
      </c>
      <c r="J16" s="166"/>
      <c r="K16" s="166"/>
      <c r="L16" s="166">
        <v>4067200.0</v>
      </c>
      <c r="M16" s="166">
        <v>2.4880290775E10</v>
      </c>
      <c r="N16" s="7">
        <f t="shared" si="2"/>
        <v>0.0001634707583</v>
      </c>
      <c r="P16" s="226">
        <v>43082.0</v>
      </c>
      <c r="Q16" s="166">
        <v>1220.0</v>
      </c>
      <c r="R16" s="166">
        <v>1255.0</v>
      </c>
      <c r="S16" s="166">
        <v>1210.0</v>
      </c>
      <c r="T16" s="166">
        <v>1255.0</v>
      </c>
      <c r="U16" s="180">
        <v>1056568.0</v>
      </c>
      <c r="V16" s="166">
        <v>6054.604</v>
      </c>
      <c r="W16" s="181">
        <f t="shared" ref="W16:X16" si="60">(U16-U15)/U15</f>
        <v>0.02448919435</v>
      </c>
      <c r="X16" s="181">
        <f t="shared" si="60"/>
        <v>0.00368561549</v>
      </c>
      <c r="Y16" s="166"/>
      <c r="Z16" s="166"/>
      <c r="AA16" s="166">
        <v>5634100.0</v>
      </c>
      <c r="AB16" s="166">
        <v>2.4880290775E10</v>
      </c>
      <c r="AC16" s="7">
        <f t="shared" si="4"/>
        <v>0.0002264483181</v>
      </c>
      <c r="AE16" s="226">
        <v>43447.0</v>
      </c>
      <c r="AF16" s="166">
        <v>915.0</v>
      </c>
      <c r="AG16" s="166">
        <v>930.0</v>
      </c>
      <c r="AH16" s="166">
        <v>905.0</v>
      </c>
      <c r="AI16" s="166">
        <v>910.0</v>
      </c>
      <c r="AJ16" s="180">
        <v>7847724.0</v>
      </c>
      <c r="AK16" s="166">
        <v>6177.72</v>
      </c>
      <c r="AL16" s="181">
        <f t="shared" ref="AL16:AM16" si="61">(AJ16-AJ15)/AJ15</f>
        <v>-0.005464561205</v>
      </c>
      <c r="AM16" s="181">
        <f t="shared" si="61"/>
        <v>0.01016142876</v>
      </c>
      <c r="AN16" s="166"/>
      <c r="AO16" s="166"/>
      <c r="AP16" s="166">
        <v>4660600.0</v>
      </c>
      <c r="AQ16" s="166">
        <v>2.4880290775E10</v>
      </c>
      <c r="AR16" s="7">
        <f t="shared" si="6"/>
        <v>0.0001873209619</v>
      </c>
      <c r="AT16" s="227">
        <v>43809.0</v>
      </c>
      <c r="AU16" s="166">
        <v>940.0</v>
      </c>
      <c r="AV16" s="166">
        <v>950.0</v>
      </c>
      <c r="AW16" s="166">
        <v>940.0</v>
      </c>
      <c r="AX16" s="166">
        <v>950.0</v>
      </c>
      <c r="AY16" s="180">
        <v>8408156.0</v>
      </c>
      <c r="AZ16" s="166">
        <v>6183.505</v>
      </c>
      <c r="BA16" s="181">
        <f t="shared" ref="BA16:BB16" si="62">(AY16-AY15)/AY15</f>
        <v>0.01063806643</v>
      </c>
      <c r="BB16" s="181">
        <f t="shared" si="62"/>
        <v>-0.001660695364</v>
      </c>
      <c r="BC16" s="166"/>
      <c r="BD16" s="166"/>
      <c r="BE16" s="166">
        <v>1054700.0</v>
      </c>
      <c r="BF16" s="166">
        <v>2.4880290775E10</v>
      </c>
      <c r="BG16" s="166">
        <f t="shared" si="8"/>
        <v>0.00004239098367</v>
      </c>
      <c r="BH16" s="181">
        <f t="shared" si="14"/>
        <v>0.01040969645</v>
      </c>
      <c r="BI16" s="166"/>
      <c r="BJ16" s="166">
        <f t="shared" si="9"/>
        <v>0.0001549077555</v>
      </c>
    </row>
    <row r="17">
      <c r="A17" s="226">
        <v>42718.0</v>
      </c>
      <c r="B17" s="166">
        <v>850.0</v>
      </c>
      <c r="C17" s="166">
        <v>850.0</v>
      </c>
      <c r="D17" s="166">
        <v>820.0</v>
      </c>
      <c r="E17" s="166">
        <v>825.0</v>
      </c>
      <c r="F17" s="180">
        <v>6945570.0</v>
      </c>
      <c r="G17" s="166">
        <v>5262.817</v>
      </c>
      <c r="H17" s="181">
        <f t="shared" ref="H17:I17" si="63">(F17-F16)/F16</f>
        <v>-0.02366871391</v>
      </c>
      <c r="I17" s="181">
        <f t="shared" si="63"/>
        <v>-0.005818703613</v>
      </c>
      <c r="J17" s="166"/>
      <c r="K17" s="166"/>
      <c r="L17" s="166">
        <v>2543200.0</v>
      </c>
      <c r="M17" s="166">
        <v>2.4880290775E10</v>
      </c>
      <c r="N17" s="7">
        <f t="shared" si="2"/>
        <v>0.0001022174549</v>
      </c>
      <c r="P17" s="226">
        <v>43083.0</v>
      </c>
      <c r="Q17" s="166">
        <v>1250.0</v>
      </c>
      <c r="R17" s="166">
        <v>1255.0</v>
      </c>
      <c r="S17" s="166">
        <v>1240.0</v>
      </c>
      <c r="T17" s="166">
        <v>1255.0</v>
      </c>
      <c r="U17" s="180">
        <v>1056568.0</v>
      </c>
      <c r="V17" s="166">
        <v>6113.653</v>
      </c>
      <c r="W17" s="181">
        <f t="shared" ref="W17:X17" si="64">(U17-U16)/U16</f>
        <v>0</v>
      </c>
      <c r="X17" s="181">
        <f t="shared" si="64"/>
        <v>0.009752743532</v>
      </c>
      <c r="Y17" s="166"/>
      <c r="Z17" s="166"/>
      <c r="AA17" s="166">
        <v>8253200.0</v>
      </c>
      <c r="AB17" s="166">
        <v>2.4880290775E10</v>
      </c>
      <c r="AC17" s="7">
        <f t="shared" si="4"/>
        <v>0.0003317163804</v>
      </c>
      <c r="AE17" s="226">
        <v>43448.0</v>
      </c>
      <c r="AF17" s="166">
        <v>910.0</v>
      </c>
      <c r="AG17" s="166">
        <v>915.0</v>
      </c>
      <c r="AH17" s="166">
        <v>905.0</v>
      </c>
      <c r="AI17" s="166">
        <v>910.0</v>
      </c>
      <c r="AJ17" s="180">
        <v>7847724.0</v>
      </c>
      <c r="AK17" s="166">
        <v>6169.843</v>
      </c>
      <c r="AL17" s="181">
        <f t="shared" ref="AL17:AM17" si="65">(AJ17-AJ16)/AJ16</f>
        <v>0</v>
      </c>
      <c r="AM17" s="181">
        <f t="shared" si="65"/>
        <v>-0.001275065882</v>
      </c>
      <c r="AN17" s="166"/>
      <c r="AO17" s="166"/>
      <c r="AP17" s="166">
        <v>1971400.0</v>
      </c>
      <c r="AQ17" s="166">
        <v>2.4880290775E10</v>
      </c>
      <c r="AR17" s="7">
        <f t="shared" si="6"/>
        <v>0.00007923540837</v>
      </c>
      <c r="AT17" s="227">
        <v>43810.0</v>
      </c>
      <c r="AU17" s="166">
        <v>955.0</v>
      </c>
      <c r="AV17" s="166">
        <v>960.0</v>
      </c>
      <c r="AW17" s="166">
        <v>940.0</v>
      </c>
      <c r="AX17" s="166">
        <v>950.0</v>
      </c>
      <c r="AY17" s="180">
        <v>8408156.0</v>
      </c>
      <c r="AZ17" s="166">
        <v>6180.099</v>
      </c>
      <c r="BA17" s="181">
        <f t="shared" ref="BA17:BB17" si="66">(AY17-AY16)/AY16</f>
        <v>0</v>
      </c>
      <c r="BB17" s="181">
        <f t="shared" si="66"/>
        <v>-0.0005508202872</v>
      </c>
      <c r="BC17" s="166"/>
      <c r="BD17" s="166"/>
      <c r="BE17" s="166">
        <v>1190500.0</v>
      </c>
      <c r="BF17" s="166">
        <v>2.4880290775E10</v>
      </c>
      <c r="BG17" s="166">
        <f t="shared" si="8"/>
        <v>0.00004784911924</v>
      </c>
      <c r="BH17" s="181">
        <f t="shared" si="14"/>
        <v>-0.005917178478</v>
      </c>
      <c r="BI17" s="166"/>
      <c r="BJ17" s="166">
        <f t="shared" si="9"/>
        <v>0.0001402545907</v>
      </c>
    </row>
    <row r="18">
      <c r="A18" s="226">
        <v>42719.0</v>
      </c>
      <c r="B18" s="166">
        <v>815.0</v>
      </c>
      <c r="C18" s="166">
        <v>830.0</v>
      </c>
      <c r="D18" s="166">
        <v>810.0</v>
      </c>
      <c r="E18" s="166">
        <v>825.0</v>
      </c>
      <c r="F18" s="180">
        <v>6905310.0</v>
      </c>
      <c r="G18" s="166">
        <v>5254.362</v>
      </c>
      <c r="H18" s="181">
        <f t="shared" ref="H18:I18" si="67">(F18-F17)/F17</f>
        <v>-0.005796500503</v>
      </c>
      <c r="I18" s="181">
        <f t="shared" si="67"/>
        <v>-0.001606554057</v>
      </c>
      <c r="J18" s="166"/>
      <c r="K18" s="166"/>
      <c r="L18" s="166">
        <v>2242100.0</v>
      </c>
      <c r="M18" s="166">
        <v>2.4880290775E10</v>
      </c>
      <c r="N18" s="7">
        <f t="shared" si="2"/>
        <v>0.0000901155063</v>
      </c>
      <c r="P18" s="226">
        <v>43084.0</v>
      </c>
      <c r="Q18" s="166">
        <v>1230.0</v>
      </c>
      <c r="R18" s="166">
        <v>1255.0</v>
      </c>
      <c r="S18" s="166">
        <v>1230.0</v>
      </c>
      <c r="T18" s="166">
        <v>1235.0</v>
      </c>
      <c r="U18" s="180">
        <v>1039731.0</v>
      </c>
      <c r="V18" s="166">
        <v>6119.419</v>
      </c>
      <c r="W18" s="181">
        <f t="shared" ref="W18:X18" si="68">(U18-U17)/U17</f>
        <v>-0.01593555739</v>
      </c>
      <c r="X18" s="181">
        <f t="shared" si="68"/>
        <v>0.00094313498</v>
      </c>
      <c r="Y18" s="166"/>
      <c r="Z18" s="166"/>
      <c r="AA18" s="166">
        <v>5294200.0</v>
      </c>
      <c r="AB18" s="166">
        <v>2.4880290775E10</v>
      </c>
      <c r="AC18" s="7">
        <f t="shared" si="4"/>
        <v>0.0002127869022</v>
      </c>
      <c r="AE18" s="226">
        <v>43451.0</v>
      </c>
      <c r="AF18" s="166">
        <v>910.0</v>
      </c>
      <c r="AG18" s="166">
        <v>915.0</v>
      </c>
      <c r="AH18" s="166">
        <v>895.0</v>
      </c>
      <c r="AI18" s="166">
        <v>905.0</v>
      </c>
      <c r="AJ18" s="180">
        <v>7804604.0</v>
      </c>
      <c r="AK18" s="166">
        <v>6089.305</v>
      </c>
      <c r="AL18" s="181">
        <f t="shared" ref="AL18:AM18" si="69">(AJ18-AJ17)/AJ17</f>
        <v>-0.005494586711</v>
      </c>
      <c r="AM18" s="181">
        <f t="shared" si="69"/>
        <v>-0.01305349261</v>
      </c>
      <c r="AN18" s="166"/>
      <c r="AO18" s="166"/>
      <c r="AP18" s="166">
        <v>1829200.0</v>
      </c>
      <c r="AQ18" s="166">
        <v>2.4880290775E10</v>
      </c>
      <c r="AR18" s="7">
        <f t="shared" si="6"/>
        <v>0.00007352004109</v>
      </c>
      <c r="AT18" s="227">
        <v>43811.0</v>
      </c>
      <c r="AU18" s="166">
        <v>950.0</v>
      </c>
      <c r="AV18" s="166">
        <v>955.0</v>
      </c>
      <c r="AW18" s="166">
        <v>940.0</v>
      </c>
      <c r="AX18" s="166">
        <v>940.0</v>
      </c>
      <c r="AY18" s="180">
        <v>8319641.0</v>
      </c>
      <c r="AZ18" s="166">
        <v>6139.397</v>
      </c>
      <c r="BA18" s="181">
        <f t="shared" ref="BA18:BB18" si="70">(AY18-AY17)/AY17</f>
        <v>-0.01052727851</v>
      </c>
      <c r="BB18" s="181">
        <f t="shared" si="70"/>
        <v>-0.006585978639</v>
      </c>
      <c r="BC18" s="166"/>
      <c r="BD18" s="166"/>
      <c r="BE18" s="166">
        <v>938300.0</v>
      </c>
      <c r="BF18" s="166">
        <v>2.4880290775E10</v>
      </c>
      <c r="BG18" s="166">
        <f t="shared" si="8"/>
        <v>0.00003771258176</v>
      </c>
      <c r="BH18" s="181">
        <f t="shared" si="14"/>
        <v>-0.009438480779</v>
      </c>
      <c r="BI18" s="166"/>
      <c r="BJ18" s="166">
        <f t="shared" si="9"/>
        <v>0.0001035337578</v>
      </c>
    </row>
    <row r="19">
      <c r="A19" s="226">
        <v>42720.0</v>
      </c>
      <c r="B19" s="166">
        <v>825.0</v>
      </c>
      <c r="C19" s="166">
        <v>825.0</v>
      </c>
      <c r="D19" s="166">
        <v>795.0</v>
      </c>
      <c r="E19" s="166">
        <v>795.0</v>
      </c>
      <c r="F19" s="180">
        <v>6693004.0</v>
      </c>
      <c r="G19" s="166">
        <v>5231.652</v>
      </c>
      <c r="H19" s="181">
        <f t="shared" ref="H19:I19" si="71">(F19-F18)/F18</f>
        <v>-0.03074532497</v>
      </c>
      <c r="I19" s="181">
        <f t="shared" si="71"/>
        <v>-0.004322123219</v>
      </c>
      <c r="J19" s="166"/>
      <c r="K19" s="166"/>
      <c r="L19" s="166">
        <v>4010100.0</v>
      </c>
      <c r="M19" s="166">
        <v>2.4880290775E10</v>
      </c>
      <c r="N19" s="7">
        <f t="shared" si="2"/>
        <v>0.0001611757691</v>
      </c>
      <c r="P19" s="226">
        <v>43087.0</v>
      </c>
      <c r="Q19" s="166">
        <v>1235.0</v>
      </c>
      <c r="R19" s="166">
        <v>1325.0</v>
      </c>
      <c r="S19" s="166">
        <v>1235.0</v>
      </c>
      <c r="T19" s="166">
        <v>1320.0</v>
      </c>
      <c r="U19" s="180">
        <v>1111291.0</v>
      </c>
      <c r="V19" s="166">
        <v>6133.963</v>
      </c>
      <c r="W19" s="181">
        <f t="shared" ref="W19:X19" si="72">(U19-U18)/U18</f>
        <v>0.06882549429</v>
      </c>
      <c r="X19" s="181">
        <f t="shared" si="72"/>
        <v>0.002376696219</v>
      </c>
      <c r="Y19" s="166"/>
      <c r="Z19" s="166"/>
      <c r="AA19" s="166">
        <v>2.82105E7</v>
      </c>
      <c r="AB19" s="166">
        <v>2.4880290775E10</v>
      </c>
      <c r="AC19" s="7">
        <f t="shared" si="4"/>
        <v>0.001133849289</v>
      </c>
      <c r="AE19" s="226">
        <v>43452.0</v>
      </c>
      <c r="AF19" s="166">
        <v>900.0</v>
      </c>
      <c r="AG19" s="166">
        <v>900.0</v>
      </c>
      <c r="AH19" s="166">
        <v>880.0</v>
      </c>
      <c r="AI19" s="166">
        <v>885.0</v>
      </c>
      <c r="AJ19" s="180">
        <v>7632127.0</v>
      </c>
      <c r="AK19" s="166">
        <v>6081.867</v>
      </c>
      <c r="AL19" s="181">
        <f t="shared" ref="AL19:AM19" si="73">(AJ19-AJ18)/AJ18</f>
        <v>-0.02209939159</v>
      </c>
      <c r="AM19" s="181">
        <f t="shared" si="73"/>
        <v>-0.001221485867</v>
      </c>
      <c r="AN19" s="166"/>
      <c r="AO19" s="166"/>
      <c r="AP19" s="166">
        <v>4281500.0</v>
      </c>
      <c r="AQ19" s="166">
        <v>2.4880290775E10</v>
      </c>
      <c r="AR19" s="7">
        <f t="shared" si="6"/>
        <v>0.0001720840017</v>
      </c>
      <c r="AT19" s="227">
        <v>43812.0</v>
      </c>
      <c r="AU19" s="166">
        <v>950.0</v>
      </c>
      <c r="AV19" s="166">
        <v>965.0</v>
      </c>
      <c r="AW19" s="166">
        <v>945.0</v>
      </c>
      <c r="AX19" s="166">
        <v>950.0</v>
      </c>
      <c r="AY19" s="180">
        <v>8408156.0</v>
      </c>
      <c r="AZ19" s="166">
        <v>6197.318</v>
      </c>
      <c r="BA19" s="181">
        <f t="shared" ref="BA19:BB19" si="74">(AY19-AY18)/AY18</f>
        <v>0.01063928119</v>
      </c>
      <c r="BB19" s="181">
        <f t="shared" si="74"/>
        <v>0.009434314152</v>
      </c>
      <c r="BC19" s="166"/>
      <c r="BD19" s="166"/>
      <c r="BE19" s="166">
        <v>2326800.0</v>
      </c>
      <c r="BF19" s="166">
        <v>2.4880290775E10</v>
      </c>
      <c r="BG19" s="166">
        <f t="shared" si="8"/>
        <v>0.00009351980735</v>
      </c>
      <c r="BH19" s="181">
        <f t="shared" si="14"/>
        <v>0.006655014728</v>
      </c>
      <c r="BI19" s="166"/>
      <c r="BJ19" s="166">
        <f t="shared" si="9"/>
        <v>0.0003901572167</v>
      </c>
    </row>
    <row r="20">
      <c r="A20" s="226">
        <v>42723.0</v>
      </c>
      <c r="B20" s="166">
        <v>795.0</v>
      </c>
      <c r="C20" s="166">
        <v>815.0</v>
      </c>
      <c r="D20" s="166">
        <v>785.0</v>
      </c>
      <c r="E20" s="166">
        <v>795.0</v>
      </c>
      <c r="F20" s="180">
        <v>6693004.0</v>
      </c>
      <c r="G20" s="166">
        <v>5191.912</v>
      </c>
      <c r="H20" s="181">
        <f t="shared" ref="H20:I20" si="75">(F20-F19)/F19</f>
        <v>0</v>
      </c>
      <c r="I20" s="181">
        <f t="shared" si="75"/>
        <v>-0.007596070992</v>
      </c>
      <c r="J20" s="166"/>
      <c r="K20" s="166"/>
      <c r="L20" s="166">
        <v>2349700.0</v>
      </c>
      <c r="M20" s="166">
        <v>2.4880290775E10</v>
      </c>
      <c r="N20" s="7">
        <f t="shared" si="2"/>
        <v>0.0000944402146</v>
      </c>
      <c r="P20" s="226">
        <v>43088.0</v>
      </c>
      <c r="Q20" s="166">
        <v>1330.0</v>
      </c>
      <c r="R20" s="166">
        <v>1370.0</v>
      </c>
      <c r="S20" s="166">
        <v>1315.0</v>
      </c>
      <c r="T20" s="166">
        <v>1340.0</v>
      </c>
      <c r="U20" s="180">
        <v>1128129.0</v>
      </c>
      <c r="V20" s="166">
        <v>6167.666</v>
      </c>
      <c r="W20" s="181">
        <f t="shared" ref="W20:X20" si="76">(U20-U19)/U19</f>
        <v>0.01515174693</v>
      </c>
      <c r="X20" s="181">
        <f t="shared" si="76"/>
        <v>0.005494490267</v>
      </c>
      <c r="Y20" s="166"/>
      <c r="Z20" s="166"/>
      <c r="AA20" s="166">
        <v>1.90052E7</v>
      </c>
      <c r="AB20" s="166">
        <v>2.4880290775E10</v>
      </c>
      <c r="AC20" s="7">
        <f t="shared" si="4"/>
        <v>0.0007638656707</v>
      </c>
      <c r="AE20" s="226">
        <v>43453.0</v>
      </c>
      <c r="AF20" s="166">
        <v>890.0</v>
      </c>
      <c r="AG20" s="166">
        <v>905.0</v>
      </c>
      <c r="AH20" s="166">
        <v>885.0</v>
      </c>
      <c r="AI20" s="166">
        <v>890.0</v>
      </c>
      <c r="AJ20" s="180">
        <v>7675247.0</v>
      </c>
      <c r="AK20" s="166">
        <v>6176.094</v>
      </c>
      <c r="AL20" s="181">
        <f t="shared" ref="AL20:AM20" si="77">(AJ20-AJ19)/AJ19</f>
        <v>0.005649801163</v>
      </c>
      <c r="AM20" s="181">
        <f t="shared" si="77"/>
        <v>0.01549310434</v>
      </c>
      <c r="AN20" s="166"/>
      <c r="AO20" s="166"/>
      <c r="AP20" s="166">
        <v>3497800.0</v>
      </c>
      <c r="AQ20" s="166">
        <v>2.4880290775E10</v>
      </c>
      <c r="AR20" s="7">
        <f t="shared" si="6"/>
        <v>0.0001405851737</v>
      </c>
      <c r="AT20" s="227">
        <v>43815.0</v>
      </c>
      <c r="AU20" s="166">
        <v>955.0</v>
      </c>
      <c r="AV20" s="166">
        <v>985.0</v>
      </c>
      <c r="AW20" s="166">
        <v>950.0</v>
      </c>
      <c r="AX20" s="166">
        <v>965.0</v>
      </c>
      <c r="AY20" s="180">
        <v>8540916.0</v>
      </c>
      <c r="AZ20" s="166">
        <v>6211.592</v>
      </c>
      <c r="BA20" s="181">
        <f t="shared" ref="BA20:BB20" si="78">(AY20-AY19)/AY19</f>
        <v>0.01578943112</v>
      </c>
      <c r="BB20" s="181">
        <f t="shared" si="78"/>
        <v>0.002303254408</v>
      </c>
      <c r="BC20" s="166"/>
      <c r="BD20" s="166"/>
      <c r="BE20" s="166">
        <v>5447900.0</v>
      </c>
      <c r="BF20" s="166">
        <v>2.4880290775E10</v>
      </c>
      <c r="BG20" s="166">
        <f t="shared" si="8"/>
        <v>0.0002189644827</v>
      </c>
      <c r="BH20" s="181">
        <f t="shared" si="14"/>
        <v>0.009147744804</v>
      </c>
      <c r="BI20" s="166"/>
      <c r="BJ20" s="166">
        <f t="shared" si="9"/>
        <v>0.0003044638854</v>
      </c>
    </row>
    <row r="21">
      <c r="A21" s="226">
        <v>42724.0</v>
      </c>
      <c r="B21" s="166">
        <v>795.0</v>
      </c>
      <c r="C21" s="166">
        <v>810.0</v>
      </c>
      <c r="D21" s="166">
        <v>785.0</v>
      </c>
      <c r="E21" s="166">
        <v>790.0</v>
      </c>
      <c r="F21" s="180">
        <v>6650910.0</v>
      </c>
      <c r="G21" s="166">
        <v>5162.477</v>
      </c>
      <c r="H21" s="181">
        <f t="shared" ref="H21:I21" si="79">(F21-F20)/F20</f>
        <v>-0.006289253674</v>
      </c>
      <c r="I21" s="181">
        <f t="shared" si="79"/>
        <v>-0.005669395013</v>
      </c>
      <c r="J21" s="166"/>
      <c r="K21" s="166"/>
      <c r="L21" s="166">
        <v>1659000.0</v>
      </c>
      <c r="M21" s="166">
        <v>2.4880290775E10</v>
      </c>
      <c r="N21" s="7">
        <f t="shared" si="2"/>
        <v>0.00006667928502</v>
      </c>
      <c r="P21" s="226">
        <v>43089.0</v>
      </c>
      <c r="Q21" s="166">
        <v>1350.0</v>
      </c>
      <c r="R21" s="166">
        <v>1350.0</v>
      </c>
      <c r="S21" s="166">
        <v>1315.0</v>
      </c>
      <c r="T21" s="166">
        <v>1330.0</v>
      </c>
      <c r="U21" s="180">
        <v>1119710.0</v>
      </c>
      <c r="V21" s="166">
        <v>6109.482</v>
      </c>
      <c r="W21" s="181">
        <f t="shared" ref="W21:X21" si="80">(U21-U20)/U20</f>
        <v>-0.007462799024</v>
      </c>
      <c r="X21" s="181">
        <f t="shared" si="80"/>
        <v>-0.009433714472</v>
      </c>
      <c r="Y21" s="166"/>
      <c r="Z21" s="166"/>
      <c r="AA21" s="166">
        <v>6529600.0</v>
      </c>
      <c r="AB21" s="166">
        <v>2.4880290775E10</v>
      </c>
      <c r="AC21" s="7">
        <f t="shared" si="4"/>
        <v>0.0002624406627</v>
      </c>
      <c r="AE21" s="227">
        <v>43454.0</v>
      </c>
      <c r="AF21" s="166">
        <v>895.0</v>
      </c>
      <c r="AG21" s="166">
        <v>905.0</v>
      </c>
      <c r="AH21" s="166">
        <v>855.0</v>
      </c>
      <c r="AI21" s="166">
        <v>860.0</v>
      </c>
      <c r="AJ21" s="180">
        <v>7416531.0</v>
      </c>
      <c r="AK21" s="166">
        <v>6147.876</v>
      </c>
      <c r="AL21" s="181">
        <f t="shared" ref="AL21:AM21" si="81">(AJ21-AJ20)/AJ20</f>
        <v>-0.03370784028</v>
      </c>
      <c r="AM21" s="181">
        <f t="shared" si="81"/>
        <v>-0.004568907144</v>
      </c>
      <c r="AN21" s="166"/>
      <c r="AO21" s="166"/>
      <c r="AP21" s="166">
        <v>1.67511E7</v>
      </c>
      <c r="AQ21" s="166">
        <v>2.4880290775E10</v>
      </c>
      <c r="AR21" s="7">
        <f t="shared" si="6"/>
        <v>0.0006732678549</v>
      </c>
      <c r="AT21" s="227">
        <v>43816.0</v>
      </c>
      <c r="AU21" s="166">
        <v>975.0</v>
      </c>
      <c r="AV21" s="166">
        <v>985.0</v>
      </c>
      <c r="AW21" s="166">
        <v>965.0</v>
      </c>
      <c r="AX21" s="166">
        <v>975.0</v>
      </c>
      <c r="AY21" s="180">
        <v>8629423.0</v>
      </c>
      <c r="AZ21" s="166">
        <v>6244.352</v>
      </c>
      <c r="BA21" s="181">
        <f t="shared" ref="BA21:BB21" si="82">(AY21-AY20)/AY20</f>
        <v>0.01036270583</v>
      </c>
      <c r="BB21" s="181">
        <f t="shared" si="82"/>
        <v>0.00527401027</v>
      </c>
      <c r="BC21" s="166"/>
      <c r="BD21" s="166"/>
      <c r="BE21" s="166">
        <v>4639500.0</v>
      </c>
      <c r="BF21" s="166">
        <v>2.4880290775E10</v>
      </c>
      <c r="BG21" s="166">
        <f t="shared" si="8"/>
        <v>0.0001864729011</v>
      </c>
      <c r="BH21" s="181">
        <f t="shared" si="14"/>
        <v>-0.009274296788</v>
      </c>
      <c r="BI21" s="166"/>
      <c r="BJ21" s="166">
        <f t="shared" si="9"/>
        <v>0.0002972151759</v>
      </c>
    </row>
    <row r="22">
      <c r="A22" s="226">
        <v>42725.0</v>
      </c>
      <c r="B22" s="166">
        <v>790.0</v>
      </c>
      <c r="C22" s="166">
        <v>800.0</v>
      </c>
      <c r="D22" s="166">
        <v>785.0</v>
      </c>
      <c r="E22" s="166">
        <v>795.0</v>
      </c>
      <c r="F22" s="180">
        <v>6693004.0</v>
      </c>
      <c r="G22" s="166">
        <v>5111.392</v>
      </c>
      <c r="H22" s="181">
        <f t="shared" ref="H22:I22" si="83">(F22-F21)/F21</f>
        <v>0.00632905873</v>
      </c>
      <c r="I22" s="181">
        <f t="shared" si="83"/>
        <v>-0.009895443602</v>
      </c>
      <c r="J22" s="166"/>
      <c r="K22" s="166"/>
      <c r="L22" s="166">
        <v>2620000.0</v>
      </c>
      <c r="M22" s="166">
        <v>2.4880290775E10</v>
      </c>
      <c r="N22" s="7">
        <f t="shared" si="2"/>
        <v>0.0001053042355</v>
      </c>
      <c r="P22" s="226">
        <v>43090.0</v>
      </c>
      <c r="Q22" s="166">
        <v>1325.0</v>
      </c>
      <c r="R22" s="166">
        <v>1375.0</v>
      </c>
      <c r="S22" s="166">
        <v>1325.0</v>
      </c>
      <c r="T22" s="166">
        <v>1365.0</v>
      </c>
      <c r="U22" s="180">
        <v>1149176.0</v>
      </c>
      <c r="V22" s="166">
        <v>6183.391</v>
      </c>
      <c r="W22" s="181">
        <f t="shared" ref="W22:X22" si="84">(U22-U21)/U21</f>
        <v>0.02631574247</v>
      </c>
      <c r="X22" s="181">
        <f t="shared" si="84"/>
        <v>0.01209742495</v>
      </c>
      <c r="Y22" s="166"/>
      <c r="Z22" s="166"/>
      <c r="AA22" s="166">
        <v>9446500.0</v>
      </c>
      <c r="AB22" s="166">
        <v>2.4880290775E10</v>
      </c>
      <c r="AC22" s="7">
        <f t="shared" si="4"/>
        <v>0.0003796780385</v>
      </c>
      <c r="AE22" s="227">
        <v>43455.0</v>
      </c>
      <c r="AF22" s="166">
        <v>860.0</v>
      </c>
      <c r="AG22" s="166">
        <v>885.0</v>
      </c>
      <c r="AH22" s="166">
        <v>860.0</v>
      </c>
      <c r="AI22" s="166">
        <v>880.0</v>
      </c>
      <c r="AJ22" s="180">
        <v>7589008.0</v>
      </c>
      <c r="AK22" s="166">
        <v>6163.596</v>
      </c>
      <c r="AL22" s="181">
        <f t="shared" ref="AL22:AM22" si="85">(AJ22-AJ21)/AJ21</f>
        <v>0.02325575124</v>
      </c>
      <c r="AM22" s="181">
        <f t="shared" si="85"/>
        <v>0.002556980655</v>
      </c>
      <c r="AN22" s="166"/>
      <c r="AO22" s="166"/>
      <c r="AP22" s="166">
        <v>7087400.0</v>
      </c>
      <c r="AQ22" s="166">
        <v>2.4880290775E10</v>
      </c>
      <c r="AR22" s="7">
        <f t="shared" si="6"/>
        <v>0.0002848600149</v>
      </c>
      <c r="AT22" s="227">
        <v>43817.0</v>
      </c>
      <c r="AU22" s="166">
        <v>975.0</v>
      </c>
      <c r="AV22" s="166">
        <v>985.0</v>
      </c>
      <c r="AW22" s="166">
        <v>970.0</v>
      </c>
      <c r="AX22" s="166">
        <v>980.0</v>
      </c>
      <c r="AY22" s="180">
        <v>8673677.0</v>
      </c>
      <c r="AZ22" s="166">
        <v>6287.25</v>
      </c>
      <c r="BA22" s="181">
        <f t="shared" ref="BA22:BB22" si="86">(AY22-AY21)/AY21</f>
        <v>0.005128268715</v>
      </c>
      <c r="BB22" s="181">
        <f t="shared" si="86"/>
        <v>0.006869888181</v>
      </c>
      <c r="BC22" s="166"/>
      <c r="BD22" s="166"/>
      <c r="BE22" s="166">
        <v>3475100.0</v>
      </c>
      <c r="BF22" s="166">
        <v>2.4880290775E10</v>
      </c>
      <c r="BG22" s="166">
        <f t="shared" si="8"/>
        <v>0.0001396728049</v>
      </c>
      <c r="BH22" s="181">
        <f t="shared" si="14"/>
        <v>0.01525720529</v>
      </c>
      <c r="BI22" s="166"/>
      <c r="BJ22" s="166">
        <f t="shared" si="9"/>
        <v>0.0002273787735</v>
      </c>
    </row>
    <row r="23">
      <c r="A23" s="226">
        <v>42726.0</v>
      </c>
      <c r="B23" s="166">
        <v>795.0</v>
      </c>
      <c r="C23" s="166">
        <v>795.0</v>
      </c>
      <c r="D23" s="166">
        <v>770.0</v>
      </c>
      <c r="E23" s="166">
        <v>790.0</v>
      </c>
      <c r="F23" s="180">
        <v>6051923.0</v>
      </c>
      <c r="G23" s="166">
        <v>5042.87</v>
      </c>
      <c r="H23" s="181">
        <f t="shared" ref="H23:I23" si="87">(F23-F22)/F22</f>
        <v>-0.09578374673</v>
      </c>
      <c r="I23" s="181">
        <f t="shared" si="87"/>
        <v>-0.01340574153</v>
      </c>
      <c r="J23" s="166"/>
      <c r="K23" s="166"/>
      <c r="L23" s="166">
        <v>2992800.0</v>
      </c>
      <c r="M23" s="166">
        <v>2.4880290775E10</v>
      </c>
      <c r="N23" s="7">
        <f t="shared" si="2"/>
        <v>0.0001202879833</v>
      </c>
      <c r="P23" s="226">
        <v>43091.0</v>
      </c>
      <c r="Q23" s="166">
        <v>1365.0</v>
      </c>
      <c r="R23" s="166">
        <v>1370.0</v>
      </c>
      <c r="S23" s="166">
        <v>1345.0</v>
      </c>
      <c r="T23" s="166">
        <v>1360.0</v>
      </c>
      <c r="U23" s="180">
        <v>1144967.0</v>
      </c>
      <c r="V23" s="166">
        <v>6221.013</v>
      </c>
      <c r="W23" s="181">
        <f t="shared" ref="W23:X23" si="88">(U23-U22)/U22</f>
        <v>-0.00366262435</v>
      </c>
      <c r="X23" s="181">
        <f t="shared" si="88"/>
        <v>0.006084363742</v>
      </c>
      <c r="Y23" s="166"/>
      <c r="Z23" s="166"/>
      <c r="AA23" s="166">
        <v>1592500.0</v>
      </c>
      <c r="AB23" s="166">
        <v>2.4880290775E10</v>
      </c>
      <c r="AC23" s="7">
        <f t="shared" si="4"/>
        <v>0.00006400648668</v>
      </c>
      <c r="AE23" s="227">
        <v>43458.0</v>
      </c>
      <c r="AF23" s="166">
        <v>880.0</v>
      </c>
      <c r="AG23" s="166">
        <v>880.0</v>
      </c>
      <c r="AH23" s="166">
        <v>880.0</v>
      </c>
      <c r="AI23" s="166">
        <v>880.0</v>
      </c>
      <c r="AJ23" s="180">
        <v>7589008.0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2.4880290775E10</v>
      </c>
      <c r="AR23" s="7">
        <f t="shared" si="6"/>
        <v>0</v>
      </c>
      <c r="AT23" s="227">
        <v>43818.0</v>
      </c>
      <c r="AU23" s="166">
        <v>985.0</v>
      </c>
      <c r="AV23" s="166">
        <v>995.0</v>
      </c>
      <c r="AW23" s="166">
        <v>965.0</v>
      </c>
      <c r="AX23" s="166">
        <v>975.0</v>
      </c>
      <c r="AY23" s="180">
        <v>8629423.0</v>
      </c>
      <c r="AZ23" s="166">
        <v>6249.93</v>
      </c>
      <c r="BA23" s="181">
        <f t="shared" ref="BA23:BB23" si="90">(AY23-AY22)/AY22</f>
        <v>-0.005102103756</v>
      </c>
      <c r="BB23" s="181">
        <f t="shared" si="90"/>
        <v>-0.005935822498</v>
      </c>
      <c r="BC23" s="166"/>
      <c r="BD23" s="166"/>
      <c r="BE23" s="166">
        <v>2353600.0</v>
      </c>
      <c r="BF23" s="166">
        <v>2.4880290775E10</v>
      </c>
      <c r="BG23" s="166">
        <f t="shared" si="8"/>
        <v>0.00009459696518</v>
      </c>
      <c r="BH23" s="181">
        <f t="shared" si="14"/>
        <v>-0.02613711871</v>
      </c>
      <c r="BI23" s="166"/>
      <c r="BJ23" s="166">
        <f t="shared" si="9"/>
        <v>0.00006972285878</v>
      </c>
    </row>
    <row r="24">
      <c r="A24" s="245">
        <v>42727.0</v>
      </c>
      <c r="B24" s="183">
        <v>795.0</v>
      </c>
      <c r="C24" s="183">
        <v>795.0</v>
      </c>
      <c r="D24" s="183">
        <v>780.0</v>
      </c>
      <c r="E24" s="183">
        <v>780.0</v>
      </c>
      <c r="F24" s="184">
        <v>6566721.0</v>
      </c>
      <c r="G24" s="183">
        <v>5027.704</v>
      </c>
      <c r="H24" s="185">
        <f t="shared" ref="H24:I24" si="91">(F24-F23)/F23</f>
        <v>0.08506354096</v>
      </c>
      <c r="I24" s="185">
        <f t="shared" si="91"/>
        <v>-0.003007414429</v>
      </c>
      <c r="J24" s="185">
        <f t="shared" ref="J24:J34" si="96">$G$65+(I24*$G$66)</f>
        <v>0.0005718822873</v>
      </c>
      <c r="K24" s="185">
        <f t="shared" ref="K24:K34" si="97">H24-J24</f>
        <v>0.08449165867</v>
      </c>
      <c r="L24" s="183">
        <v>1647900.0</v>
      </c>
      <c r="M24" s="183">
        <v>2.4880290775E10</v>
      </c>
      <c r="N24" s="186">
        <f t="shared" si="2"/>
        <v>0.00006623314876</v>
      </c>
      <c r="O24" s="186"/>
      <c r="P24" s="245">
        <v>43094.0</v>
      </c>
      <c r="Q24" s="183">
        <v>1360.0</v>
      </c>
      <c r="R24" s="183">
        <v>1360.0</v>
      </c>
      <c r="S24" s="183">
        <v>1360.0</v>
      </c>
      <c r="T24" s="183">
        <v>1360.0</v>
      </c>
      <c r="U24" s="184">
        <v>1144967.0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0.000282</v>
      </c>
      <c r="Z24" s="185">
        <f t="shared" ref="Z24:Z34" si="100">W24-Y24</f>
        <v>-0.000282</v>
      </c>
      <c r="AA24" s="183">
        <v>0.0</v>
      </c>
      <c r="AB24" s="183">
        <v>2.4880290775E10</v>
      </c>
      <c r="AC24" s="186">
        <f t="shared" si="4"/>
        <v>0</v>
      </c>
      <c r="AD24" s="186"/>
      <c r="AE24" s="246">
        <v>43459.0</v>
      </c>
      <c r="AF24" s="183">
        <v>880.0</v>
      </c>
      <c r="AG24" s="183">
        <v>880.0</v>
      </c>
      <c r="AH24" s="183">
        <v>880.0</v>
      </c>
      <c r="AI24" s="183">
        <v>880.0</v>
      </c>
      <c r="AJ24" s="184">
        <v>7589008.0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0.005485208028</v>
      </c>
      <c r="AO24" s="185">
        <f t="shared" ref="AO24:AO34" si="103">AL24-AN24</f>
        <v>-0.005485208028</v>
      </c>
      <c r="AP24" s="183">
        <v>0.0</v>
      </c>
      <c r="AQ24" s="183">
        <v>2.4880290775E10</v>
      </c>
      <c r="AR24" s="186">
        <f t="shared" si="6"/>
        <v>0</v>
      </c>
      <c r="AS24" s="186"/>
      <c r="AT24" s="246">
        <v>43819.0</v>
      </c>
      <c r="AU24" s="183">
        <v>975.0</v>
      </c>
      <c r="AV24" s="183">
        <v>975.0</v>
      </c>
      <c r="AW24" s="183">
        <v>960.0</v>
      </c>
      <c r="AX24" s="183">
        <v>960.0</v>
      </c>
      <c r="AY24" s="184">
        <v>8496663.0</v>
      </c>
      <c r="AZ24" s="183">
        <v>6284.372</v>
      </c>
      <c r="BA24" s="185">
        <f t="shared" ref="BA24:BB24" si="94">(AY24-AY23)/AY23</f>
        <v>-0.01538457438</v>
      </c>
      <c r="BB24" s="185">
        <f t="shared" si="94"/>
        <v>0.005510781721</v>
      </c>
      <c r="BC24" s="185">
        <f t="shared" ref="BC24:BC34" si="105">$AZ$65+(BB24*$AZ$66)</f>
        <v>0.006904423503</v>
      </c>
      <c r="BD24" s="185">
        <f t="shared" ref="BD24:BD34" si="106">BA24-BC24</f>
        <v>-0.02228899788</v>
      </c>
      <c r="BE24" s="183">
        <v>499100.0</v>
      </c>
      <c r="BF24" s="183">
        <v>2.4880290775E10</v>
      </c>
      <c r="BG24" s="183">
        <f t="shared" si="8"/>
        <v>0.00002006005495</v>
      </c>
      <c r="BH24" s="187">
        <f t="shared" si="14"/>
        <v>0.01741974165</v>
      </c>
      <c r="BI24" s="214">
        <f t="shared" ref="BI24:BI34" si="107">average(BD24,AN24,Z24,K24)</f>
        <v>0.0168514672</v>
      </c>
      <c r="BJ24" s="183">
        <f t="shared" si="9"/>
        <v>0.00002157330093</v>
      </c>
    </row>
    <row r="25">
      <c r="A25" s="226">
        <v>42731.0</v>
      </c>
      <c r="B25" s="166">
        <v>780.0</v>
      </c>
      <c r="C25" s="166">
        <v>795.0</v>
      </c>
      <c r="D25" s="166">
        <v>765.0</v>
      </c>
      <c r="E25" s="166">
        <v>780.0</v>
      </c>
      <c r="F25" s="180">
        <v>6566721.0</v>
      </c>
      <c r="G25" s="166">
        <v>5102.954</v>
      </c>
      <c r="H25" s="181">
        <f t="shared" ref="H25:I25" si="95">(F25-F24)/F24</f>
        <v>0</v>
      </c>
      <c r="I25" s="181">
        <f t="shared" si="95"/>
        <v>0.01496707046</v>
      </c>
      <c r="J25" s="181">
        <f t="shared" si="96"/>
        <v>0.01785129384</v>
      </c>
      <c r="K25" s="181">
        <f t="shared" si="97"/>
        <v>-0.01785129384</v>
      </c>
      <c r="L25" s="166">
        <v>3521200.0</v>
      </c>
      <c r="M25" s="166">
        <v>2.4880290775E10</v>
      </c>
      <c r="N25" s="7">
        <f t="shared" si="2"/>
        <v>0.0001415256772</v>
      </c>
      <c r="P25" s="226">
        <v>43095.0</v>
      </c>
      <c r="Q25" s="166">
        <v>1360.0</v>
      </c>
      <c r="R25" s="166">
        <v>1360.0</v>
      </c>
      <c r="S25" s="166">
        <v>1360.0</v>
      </c>
      <c r="T25" s="166">
        <v>1360.0</v>
      </c>
      <c r="U25" s="180">
        <v>1144967.0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0.01010679228</v>
      </c>
      <c r="Z25" s="181">
        <f t="shared" si="100"/>
        <v>-0.01010679228</v>
      </c>
      <c r="AA25" s="166">
        <v>0.0</v>
      </c>
      <c r="AB25" s="166">
        <v>2.4880290775E10</v>
      </c>
      <c r="AC25" s="7">
        <f t="shared" si="4"/>
        <v>0</v>
      </c>
      <c r="AE25" s="227">
        <v>43460.0</v>
      </c>
      <c r="AF25" s="166">
        <v>870.0</v>
      </c>
      <c r="AG25" s="166">
        <v>910.0</v>
      </c>
      <c r="AH25" s="166">
        <v>870.0</v>
      </c>
      <c r="AI25" s="166">
        <v>910.0</v>
      </c>
      <c r="AJ25" s="180">
        <v>7847724.0</v>
      </c>
      <c r="AK25" s="166">
        <v>6127.85</v>
      </c>
      <c r="AL25" s="181">
        <f t="shared" ref="AL25:AM25" si="101">(AJ25-AJ24)/AJ24</f>
        <v>0.03409088513</v>
      </c>
      <c r="AM25" s="181">
        <f t="shared" si="101"/>
        <v>0</v>
      </c>
      <c r="AN25" s="181">
        <f t="shared" si="102"/>
        <v>0.008904</v>
      </c>
      <c r="AO25" s="181">
        <f t="shared" si="103"/>
        <v>0.02518688513</v>
      </c>
      <c r="AP25" s="166">
        <v>9212500.0</v>
      </c>
      <c r="AQ25" s="166">
        <v>2.4880290775E10</v>
      </c>
      <c r="AR25" s="7">
        <f t="shared" si="6"/>
        <v>0.0003702730038</v>
      </c>
      <c r="AT25" s="227">
        <v>43822.0</v>
      </c>
      <c r="AU25" s="166">
        <v>960.0</v>
      </c>
      <c r="AV25" s="166">
        <v>970.0</v>
      </c>
      <c r="AW25" s="166">
        <v>955.0</v>
      </c>
      <c r="AX25" s="166">
        <v>960.0</v>
      </c>
      <c r="AY25" s="180">
        <v>8496663.0</v>
      </c>
      <c r="AZ25" s="166">
        <v>6305.91</v>
      </c>
      <c r="BA25" s="181">
        <f t="shared" ref="BA25:BB25" si="104">(AY25-AY24)/AY24</f>
        <v>0</v>
      </c>
      <c r="BB25" s="181">
        <f t="shared" si="104"/>
        <v>0.00342723187</v>
      </c>
      <c r="BC25" s="181">
        <f t="shared" si="105"/>
        <v>0.003934775321</v>
      </c>
      <c r="BD25" s="181">
        <f t="shared" si="106"/>
        <v>-0.003934775321</v>
      </c>
      <c r="BE25" s="166">
        <v>730800.0</v>
      </c>
      <c r="BF25" s="166">
        <v>2.4880290775E10</v>
      </c>
      <c r="BG25" s="166">
        <f t="shared" si="8"/>
        <v>0.00002937264707</v>
      </c>
      <c r="BH25" s="188">
        <f t="shared" si="14"/>
        <v>0.008522721283</v>
      </c>
      <c r="BI25" s="215">
        <f t="shared" si="107"/>
        <v>-0.005747215361</v>
      </c>
      <c r="BJ25" s="166">
        <f t="shared" si="9"/>
        <v>0.000135292832</v>
      </c>
    </row>
    <row r="26">
      <c r="A26" s="226">
        <v>42732.0</v>
      </c>
      <c r="B26" s="166">
        <v>780.0</v>
      </c>
      <c r="C26" s="166">
        <v>805.0</v>
      </c>
      <c r="D26" s="166">
        <v>780.0</v>
      </c>
      <c r="E26" s="166">
        <v>805.0</v>
      </c>
      <c r="F26" s="180">
        <v>6777192.0</v>
      </c>
      <c r="G26" s="166">
        <v>5209.445</v>
      </c>
      <c r="H26" s="181">
        <f t="shared" ref="H26:I26" si="108">(F26-F25)/F25</f>
        <v>0.03205115612</v>
      </c>
      <c r="I26" s="181">
        <f t="shared" si="108"/>
        <v>0.02086850087</v>
      </c>
      <c r="J26" s="181">
        <f t="shared" si="96"/>
        <v>0.02352451594</v>
      </c>
      <c r="K26" s="181">
        <f t="shared" si="97"/>
        <v>0.008526640181</v>
      </c>
      <c r="L26" s="166">
        <v>827500.0</v>
      </c>
      <c r="M26" s="166">
        <v>2.4880290775E10</v>
      </c>
      <c r="N26" s="7">
        <f t="shared" si="2"/>
        <v>0.0000332592576</v>
      </c>
      <c r="P26" s="226">
        <v>43096.0</v>
      </c>
      <c r="Q26" s="166">
        <v>1360.0</v>
      </c>
      <c r="R26" s="166">
        <v>1370.0</v>
      </c>
      <c r="S26" s="166">
        <v>1360.0</v>
      </c>
      <c r="T26" s="166">
        <v>1365.0</v>
      </c>
      <c r="U26" s="180">
        <v>1149176.0</v>
      </c>
      <c r="V26" s="166">
        <v>6277.165</v>
      </c>
      <c r="W26" s="181">
        <f t="shared" ref="W26:X26" si="109">(U26-U25)/U25</f>
        <v>0.003676088481</v>
      </c>
      <c r="X26" s="181">
        <f t="shared" si="109"/>
        <v>0</v>
      </c>
      <c r="Y26" s="181">
        <f t="shared" si="99"/>
        <v>0.000282</v>
      </c>
      <c r="Z26" s="181">
        <f t="shared" si="100"/>
        <v>0.003394088481</v>
      </c>
      <c r="AA26" s="166">
        <v>7546200.0</v>
      </c>
      <c r="AB26" s="166">
        <v>2.4880290775E10</v>
      </c>
      <c r="AC26" s="7">
        <f t="shared" si="4"/>
        <v>0.0003033003138</v>
      </c>
      <c r="AE26" s="227">
        <v>43461.0</v>
      </c>
      <c r="AF26" s="166">
        <v>920.0</v>
      </c>
      <c r="AG26" s="166">
        <v>935.0</v>
      </c>
      <c r="AH26" s="166">
        <v>910.0</v>
      </c>
      <c r="AI26" s="166">
        <v>925.0</v>
      </c>
      <c r="AJ26" s="180">
        <v>7977083.0</v>
      </c>
      <c r="AK26" s="166">
        <v>6190.643</v>
      </c>
      <c r="AL26" s="181">
        <f t="shared" ref="AL26:AM26" si="110">(AJ26-AJ25)/AJ25</f>
        <v>0.01648363271</v>
      </c>
      <c r="AM26" s="181">
        <f t="shared" si="110"/>
        <v>0.01024715031</v>
      </c>
      <c r="AN26" s="181">
        <f t="shared" si="102"/>
        <v>0.01494463362</v>
      </c>
      <c r="AO26" s="181">
        <f t="shared" si="103"/>
        <v>0.001538999085</v>
      </c>
      <c r="AP26" s="166">
        <v>1.33818E7</v>
      </c>
      <c r="AQ26" s="166">
        <v>2.4880290775E10</v>
      </c>
      <c r="AR26" s="7">
        <f t="shared" si="6"/>
        <v>0.0005378474119</v>
      </c>
      <c r="AT26" s="227">
        <v>43825.0</v>
      </c>
      <c r="AU26" s="166">
        <v>960.0</v>
      </c>
      <c r="AV26" s="166">
        <v>985.0</v>
      </c>
      <c r="AW26" s="166">
        <v>950.0</v>
      </c>
      <c r="AX26" s="166">
        <v>985.0</v>
      </c>
      <c r="AY26" s="180">
        <v>8717930.0</v>
      </c>
      <c r="AZ26" s="166">
        <v>6319.443</v>
      </c>
      <c r="BA26" s="181">
        <f t="shared" ref="BA26:BB26" si="111">(AY26-AY25)/AY25</f>
        <v>0.0260416354</v>
      </c>
      <c r="BB26" s="181">
        <f t="shared" si="111"/>
        <v>0.002146082009</v>
      </c>
      <c r="BC26" s="181">
        <f t="shared" si="105"/>
        <v>0.002108774204</v>
      </c>
      <c r="BD26" s="181">
        <f t="shared" si="106"/>
        <v>0.0239328612</v>
      </c>
      <c r="BE26" s="166">
        <v>1.05415E7</v>
      </c>
      <c r="BF26" s="166">
        <v>2.4880290775E10</v>
      </c>
      <c r="BG26" s="166">
        <f t="shared" si="8"/>
        <v>0.0004236887782</v>
      </c>
      <c r="BH26" s="188">
        <f t="shared" si="14"/>
        <v>0.01956312818</v>
      </c>
      <c r="BI26" s="215">
        <f t="shared" si="107"/>
        <v>0.01269955587</v>
      </c>
      <c r="BJ26" s="166">
        <f t="shared" si="9"/>
        <v>0.0003245239404</v>
      </c>
    </row>
    <row r="27">
      <c r="A27" s="226">
        <v>42733.0</v>
      </c>
      <c r="B27" s="166">
        <v>805.0</v>
      </c>
      <c r="C27" s="166">
        <v>840.0</v>
      </c>
      <c r="D27" s="166">
        <v>800.0</v>
      </c>
      <c r="E27" s="166">
        <v>825.0</v>
      </c>
      <c r="F27" s="180">
        <v>6936752.0</v>
      </c>
      <c r="G27" s="166">
        <v>5302.566</v>
      </c>
      <c r="H27" s="181">
        <f t="shared" ref="H27:I27" si="112">(F27-F26)/F26</f>
        <v>0.02354367414</v>
      </c>
      <c r="I27" s="181">
        <f t="shared" si="112"/>
        <v>0.01787541667</v>
      </c>
      <c r="J27" s="181">
        <f t="shared" si="96"/>
        <v>0.02064717431</v>
      </c>
      <c r="K27" s="181">
        <f t="shared" si="97"/>
        <v>0.002896499827</v>
      </c>
      <c r="L27" s="166">
        <v>6095600.0</v>
      </c>
      <c r="M27" s="166">
        <v>2.4880290775E10</v>
      </c>
      <c r="N27" s="7">
        <f t="shared" si="2"/>
        <v>0.0002449971367</v>
      </c>
      <c r="P27" s="226">
        <v>43097.0</v>
      </c>
      <c r="Q27" s="166">
        <v>1365.0</v>
      </c>
      <c r="R27" s="166">
        <v>1365.0</v>
      </c>
      <c r="S27" s="166">
        <v>1350.0</v>
      </c>
      <c r="T27" s="166">
        <v>1350.0</v>
      </c>
      <c r="U27" s="180">
        <v>1136548.0</v>
      </c>
      <c r="V27" s="166">
        <v>6314.046</v>
      </c>
      <c r="W27" s="181">
        <f t="shared" ref="W27:X27" si="113">(U27-U26)/U26</f>
        <v>-0.01098874324</v>
      </c>
      <c r="X27" s="181">
        <f t="shared" si="113"/>
        <v>0.005875423061</v>
      </c>
      <c r="Y27" s="181">
        <f t="shared" si="99"/>
        <v>0.006677262867</v>
      </c>
      <c r="Z27" s="181">
        <f t="shared" si="100"/>
        <v>-0.01766600611</v>
      </c>
      <c r="AA27" s="166">
        <v>4501000.0</v>
      </c>
      <c r="AB27" s="166">
        <v>2.4880290775E10</v>
      </c>
      <c r="AC27" s="7">
        <f t="shared" si="4"/>
        <v>0.0001809062459</v>
      </c>
      <c r="AE27" s="227">
        <v>43462.0</v>
      </c>
      <c r="AF27" s="166">
        <v>935.0</v>
      </c>
      <c r="AG27" s="166">
        <v>935.0</v>
      </c>
      <c r="AH27" s="166">
        <v>915.0</v>
      </c>
      <c r="AI27" s="166">
        <v>915.0</v>
      </c>
      <c r="AJ27" s="180">
        <v>7890844.0</v>
      </c>
      <c r="AK27" s="166">
        <v>6194.498</v>
      </c>
      <c r="AL27" s="181">
        <f t="shared" ref="AL27:AM27" si="114">(AJ27-AJ26)/AJ26</f>
        <v>-0.01081084401</v>
      </c>
      <c r="AM27" s="181">
        <f t="shared" si="114"/>
        <v>0.0006227139895</v>
      </c>
      <c r="AN27" s="181">
        <f t="shared" si="102"/>
        <v>0.009271086161</v>
      </c>
      <c r="AO27" s="181">
        <f t="shared" si="103"/>
        <v>-0.02008193017</v>
      </c>
      <c r="AP27" s="166">
        <v>1.04417E7</v>
      </c>
      <c r="AQ27" s="166">
        <v>2.4880290775E10</v>
      </c>
      <c r="AR27" s="7">
        <f t="shared" si="6"/>
        <v>0.0004196775711</v>
      </c>
      <c r="AT27" s="227">
        <v>43826.0</v>
      </c>
      <c r="AU27" s="166">
        <v>985.0</v>
      </c>
      <c r="AV27" s="166">
        <v>1005.0</v>
      </c>
      <c r="AW27" s="166">
        <v>980.0</v>
      </c>
      <c r="AX27" s="166">
        <v>985.0</v>
      </c>
      <c r="AY27" s="180">
        <v>8717901.0</v>
      </c>
      <c r="AZ27" s="166">
        <v>6329.314</v>
      </c>
      <c r="BA27" s="181">
        <f t="shared" ref="BA27:BB27" si="115">(AY27-AY26)/AY26</f>
        <v>-0.00000332647773</v>
      </c>
      <c r="BB27" s="181">
        <f t="shared" si="115"/>
        <v>0.001562004753</v>
      </c>
      <c r="BC27" s="181">
        <f t="shared" si="105"/>
        <v>0.00127629882</v>
      </c>
      <c r="BD27" s="181">
        <f t="shared" si="106"/>
        <v>-0.001279625298</v>
      </c>
      <c r="BE27" s="166">
        <v>7331100.0</v>
      </c>
      <c r="BF27" s="166">
        <v>2.4880290775E10</v>
      </c>
      <c r="BG27" s="166">
        <f t="shared" si="8"/>
        <v>0.0002946549165</v>
      </c>
      <c r="BH27" s="188">
        <f t="shared" si="14"/>
        <v>0.0004351901012</v>
      </c>
      <c r="BI27" s="215">
        <f t="shared" si="107"/>
        <v>-0.001694511354</v>
      </c>
      <c r="BJ27" s="166">
        <f t="shared" si="9"/>
        <v>0.0002850589675</v>
      </c>
    </row>
    <row r="28">
      <c r="A28" s="226">
        <v>42734.0</v>
      </c>
      <c r="B28" s="166">
        <v>830.0</v>
      </c>
      <c r="C28" s="166">
        <v>845.0</v>
      </c>
      <c r="D28" s="166">
        <v>825.0</v>
      </c>
      <c r="E28" s="166">
        <v>845.0</v>
      </c>
      <c r="F28" s="180">
        <v>7113948.0</v>
      </c>
      <c r="G28" s="166">
        <v>5296.711</v>
      </c>
      <c r="H28" s="181">
        <f t="shared" ref="H28:I28" si="116">(F28-F27)/F27</f>
        <v>0.02554451997</v>
      </c>
      <c r="I28" s="181">
        <f t="shared" si="116"/>
        <v>-0.00110418239</v>
      </c>
      <c r="J28" s="181">
        <f t="shared" si="96"/>
        <v>0.002401516343</v>
      </c>
      <c r="K28" s="181">
        <f t="shared" si="97"/>
        <v>0.02314300363</v>
      </c>
      <c r="L28" s="166">
        <v>1.45367E7</v>
      </c>
      <c r="M28" s="166">
        <v>2.4880290775E10</v>
      </c>
      <c r="N28" s="7">
        <f t="shared" si="2"/>
        <v>0.0005842656797</v>
      </c>
      <c r="P28" s="226">
        <v>43098.0</v>
      </c>
      <c r="Q28" s="166">
        <v>1350.0</v>
      </c>
      <c r="R28" s="166">
        <v>1365.0</v>
      </c>
      <c r="S28" s="166">
        <v>1325.0</v>
      </c>
      <c r="T28" s="166">
        <v>1350.0</v>
      </c>
      <c r="U28" s="180">
        <v>1136548.0</v>
      </c>
      <c r="V28" s="166">
        <v>6355.654</v>
      </c>
      <c r="W28" s="181">
        <f t="shared" ref="W28:X28" si="117">(U28-U27)/U27</f>
        <v>0</v>
      </c>
      <c r="X28" s="181">
        <f t="shared" si="117"/>
        <v>0.006589752434</v>
      </c>
      <c r="Y28" s="181">
        <f t="shared" si="99"/>
        <v>0.007454793961</v>
      </c>
      <c r="Z28" s="181">
        <f t="shared" si="100"/>
        <v>-0.007454793961</v>
      </c>
      <c r="AA28" s="166">
        <v>3211600.0</v>
      </c>
      <c r="AB28" s="166">
        <v>2.4880290775E10</v>
      </c>
      <c r="AC28" s="7">
        <f t="shared" si="4"/>
        <v>0.0001290820927</v>
      </c>
      <c r="AE28" s="227">
        <v>43465.0</v>
      </c>
      <c r="AF28" s="166">
        <v>915.0</v>
      </c>
      <c r="AG28" s="166">
        <v>915.0</v>
      </c>
      <c r="AH28" s="166">
        <v>915.0</v>
      </c>
      <c r="AI28" s="166">
        <v>915.0</v>
      </c>
      <c r="AJ28" s="180">
        <v>7890844.0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0.008904</v>
      </c>
      <c r="AO28" s="181">
        <f t="shared" si="103"/>
        <v>-0.008904</v>
      </c>
      <c r="AP28" s="166">
        <v>0.0</v>
      </c>
      <c r="AQ28" s="166">
        <v>2.4880290775E10</v>
      </c>
      <c r="AR28" s="7">
        <f t="shared" si="6"/>
        <v>0</v>
      </c>
      <c r="AT28" s="227">
        <v>43829.0</v>
      </c>
      <c r="AU28" s="166">
        <v>985.0</v>
      </c>
      <c r="AV28" s="166">
        <v>990.0</v>
      </c>
      <c r="AW28" s="166">
        <v>960.0</v>
      </c>
      <c r="AX28" s="166">
        <v>965.0</v>
      </c>
      <c r="AY28" s="180">
        <v>8540916.0</v>
      </c>
      <c r="AZ28" s="166">
        <v>6299.539</v>
      </c>
      <c r="BA28" s="181">
        <f t="shared" ref="BA28:BB28" si="119">(AY28-AY27)/AY27</f>
        <v>-0.02030133171</v>
      </c>
      <c r="BB28" s="181">
        <f t="shared" si="119"/>
        <v>-0.004704301288</v>
      </c>
      <c r="BC28" s="181">
        <f t="shared" si="105"/>
        <v>-0.007654960652</v>
      </c>
      <c r="BD28" s="181">
        <f t="shared" si="106"/>
        <v>-0.01264637106</v>
      </c>
      <c r="BE28" s="166">
        <v>3258800.0</v>
      </c>
      <c r="BF28" s="166">
        <v>2.4880290775E10</v>
      </c>
      <c r="BG28" s="166">
        <f t="shared" si="8"/>
        <v>0.0001309791766</v>
      </c>
      <c r="BH28" s="188">
        <f t="shared" si="14"/>
        <v>0.001310797066</v>
      </c>
      <c r="BI28" s="215">
        <f t="shared" si="107"/>
        <v>0.002986459653</v>
      </c>
      <c r="BJ28" s="166">
        <f t="shared" si="9"/>
        <v>0.0002110817372</v>
      </c>
    </row>
    <row r="29">
      <c r="A29" s="247">
        <v>42738.0</v>
      </c>
      <c r="B29" s="190">
        <v>840.0</v>
      </c>
      <c r="C29" s="190">
        <v>845.0</v>
      </c>
      <c r="D29" s="190">
        <v>820.0</v>
      </c>
      <c r="E29" s="190">
        <v>845.0</v>
      </c>
      <c r="F29" s="191">
        <v>7113948.0</v>
      </c>
      <c r="G29" s="190">
        <v>5275.971</v>
      </c>
      <c r="H29" s="192">
        <f t="shared" ref="H29:I29" si="120">(F29-F28)/F28</f>
        <v>0</v>
      </c>
      <c r="I29" s="192">
        <f t="shared" si="120"/>
        <v>-0.003915637459</v>
      </c>
      <c r="J29" s="192">
        <f t="shared" si="96"/>
        <v>-0.0003012197583</v>
      </c>
      <c r="K29" s="192">
        <f t="shared" si="97"/>
        <v>0.0003012197583</v>
      </c>
      <c r="L29" s="190">
        <v>3765100.0</v>
      </c>
      <c r="M29" s="190">
        <v>2.4880290775E10</v>
      </c>
      <c r="N29" s="193">
        <f t="shared" si="2"/>
        <v>0.0001513286173</v>
      </c>
      <c r="O29" s="193"/>
      <c r="P29" s="247">
        <v>43102.0</v>
      </c>
      <c r="Q29" s="190">
        <v>1350.0</v>
      </c>
      <c r="R29" s="190">
        <v>1350.0</v>
      </c>
      <c r="S29" s="190">
        <v>1310.0</v>
      </c>
      <c r="T29" s="190">
        <v>1320.0</v>
      </c>
      <c r="U29" s="191">
        <v>1111291.0</v>
      </c>
      <c r="V29" s="190">
        <v>6339.238</v>
      </c>
      <c r="W29" s="192">
        <f t="shared" ref="W29:X29" si="121">(U29-U28)/U28</f>
        <v>-0.02222255461</v>
      </c>
      <c r="X29" s="192">
        <f t="shared" si="121"/>
        <v>-0.002582897055</v>
      </c>
      <c r="Y29" s="192">
        <f t="shared" si="99"/>
        <v>-0.002529424038</v>
      </c>
      <c r="Z29" s="192">
        <f t="shared" si="100"/>
        <v>-0.01969313057</v>
      </c>
      <c r="AA29" s="190">
        <v>3106000.0</v>
      </c>
      <c r="AB29" s="190">
        <v>2.4880290775E10</v>
      </c>
      <c r="AC29" s="193">
        <f t="shared" si="4"/>
        <v>0.0001248377693</v>
      </c>
      <c r="AD29" s="193"/>
      <c r="AE29" s="247">
        <v>43467.0</v>
      </c>
      <c r="AF29" s="190">
        <v>925.0</v>
      </c>
      <c r="AG29" s="190">
        <v>975.0</v>
      </c>
      <c r="AH29" s="190">
        <v>915.0</v>
      </c>
      <c r="AI29" s="190">
        <v>970.0</v>
      </c>
      <c r="AJ29" s="191">
        <v>8365156.0</v>
      </c>
      <c r="AK29" s="190">
        <v>6181.175</v>
      </c>
      <c r="AL29" s="192">
        <f t="shared" ref="AL29:AM29" si="122">(AJ29-AJ28)/AJ28</f>
        <v>0.06010915943</v>
      </c>
      <c r="AM29" s="192">
        <f t="shared" si="122"/>
        <v>-0.002150779611</v>
      </c>
      <c r="AN29" s="192">
        <f t="shared" si="102"/>
        <v>0.007636128324</v>
      </c>
      <c r="AO29" s="192">
        <f t="shared" si="103"/>
        <v>0.0524730311</v>
      </c>
      <c r="AP29" s="190">
        <v>2.31965E7</v>
      </c>
      <c r="AQ29" s="190">
        <v>2.4880290775E10</v>
      </c>
      <c r="AR29" s="193">
        <f t="shared" si="6"/>
        <v>0.0009323243128</v>
      </c>
      <c r="AS29" s="193"/>
      <c r="AT29" s="247">
        <v>43832.0</v>
      </c>
      <c r="AU29" s="190">
        <v>970.0</v>
      </c>
      <c r="AV29" s="190">
        <v>975.0</v>
      </c>
      <c r="AW29" s="190">
        <v>960.0</v>
      </c>
      <c r="AX29" s="190">
        <v>965.0</v>
      </c>
      <c r="AY29" s="191">
        <v>8540916.0</v>
      </c>
      <c r="AZ29" s="190">
        <v>6283.581</v>
      </c>
      <c r="BA29" s="192">
        <f t="shared" ref="BA29:BB29" si="123">(AY29-AY28)/AY28</f>
        <v>0</v>
      </c>
      <c r="BB29" s="192">
        <f t="shared" si="123"/>
        <v>-0.002533201239</v>
      </c>
      <c r="BC29" s="192">
        <f t="shared" si="105"/>
        <v>-0.004560528662</v>
      </c>
      <c r="BD29" s="192">
        <f t="shared" si="106"/>
        <v>0.004560528662</v>
      </c>
      <c r="BE29" s="190">
        <v>470600.0</v>
      </c>
      <c r="BF29" s="190">
        <v>2.4880290775E10</v>
      </c>
      <c r="BG29" s="190">
        <f t="shared" si="8"/>
        <v>0.00001891456994</v>
      </c>
      <c r="BH29" s="202">
        <f t="shared" si="14"/>
        <v>0.009471651203</v>
      </c>
      <c r="BI29" s="219">
        <f t="shared" si="107"/>
        <v>-0.001798813458</v>
      </c>
      <c r="BJ29" s="190">
        <f t="shared" si="9"/>
        <v>0.0003068513173</v>
      </c>
    </row>
    <row r="30">
      <c r="A30" s="226">
        <v>42739.0</v>
      </c>
      <c r="B30" s="166">
        <v>845.0</v>
      </c>
      <c r="C30" s="166">
        <v>855.0</v>
      </c>
      <c r="D30" s="166">
        <v>845.0</v>
      </c>
      <c r="E30" s="166">
        <v>845.0</v>
      </c>
      <c r="F30" s="180">
        <v>7113948.0</v>
      </c>
      <c r="G30" s="166">
        <v>5301.183</v>
      </c>
      <c r="H30" s="181">
        <f t="shared" ref="H30:I30" si="124">(F30-F29)/F29</f>
        <v>0</v>
      </c>
      <c r="I30" s="181">
        <f t="shared" si="124"/>
        <v>0.004778646433</v>
      </c>
      <c r="J30" s="181">
        <f t="shared" si="96"/>
        <v>0.008056856175</v>
      </c>
      <c r="K30" s="181">
        <f t="shared" si="97"/>
        <v>-0.008056856175</v>
      </c>
      <c r="L30" s="166">
        <v>3345400.0</v>
      </c>
      <c r="M30" s="166">
        <v>2.4880290775E10</v>
      </c>
      <c r="N30" s="7">
        <f t="shared" si="2"/>
        <v>0.0001344598433</v>
      </c>
      <c r="P30" s="226">
        <v>43103.0</v>
      </c>
      <c r="Q30" s="166">
        <v>1320.0</v>
      </c>
      <c r="R30" s="166">
        <v>1320.0</v>
      </c>
      <c r="S30" s="166">
        <v>1275.0</v>
      </c>
      <c r="T30" s="166">
        <v>1285.0</v>
      </c>
      <c r="U30" s="180">
        <v>1081825.0</v>
      </c>
      <c r="V30" s="166">
        <v>6251.479</v>
      </c>
      <c r="W30" s="181">
        <f t="shared" ref="W30:X30" si="125">(U30-U29)/U29</f>
        <v>-0.0265151072</v>
      </c>
      <c r="X30" s="181">
        <f t="shared" si="125"/>
        <v>-0.01384377744</v>
      </c>
      <c r="Y30" s="181">
        <f t="shared" si="99"/>
        <v>-0.01478663333</v>
      </c>
      <c r="Z30" s="181">
        <f t="shared" si="100"/>
        <v>-0.01172847387</v>
      </c>
      <c r="AA30" s="166">
        <v>4292500.0</v>
      </c>
      <c r="AB30" s="166">
        <v>2.4880290775E10</v>
      </c>
      <c r="AC30" s="7">
        <f t="shared" si="4"/>
        <v>0.0001725261187</v>
      </c>
      <c r="AE30" s="226">
        <v>43468.0</v>
      </c>
      <c r="AF30" s="166">
        <v>970.0</v>
      </c>
      <c r="AG30" s="166">
        <v>1075.0</v>
      </c>
      <c r="AH30" s="166">
        <v>970.0</v>
      </c>
      <c r="AI30" s="166">
        <v>1055.0</v>
      </c>
      <c r="AJ30" s="180">
        <v>9098186.0</v>
      </c>
      <c r="AK30" s="166">
        <v>6221.01</v>
      </c>
      <c r="AL30" s="181">
        <f t="shared" ref="AL30:AM30" si="126">(AJ30-AJ29)/AJ29</f>
        <v>0.0876289695</v>
      </c>
      <c r="AM30" s="181">
        <f t="shared" si="126"/>
        <v>0.006444567578</v>
      </c>
      <c r="AN30" s="181">
        <f t="shared" si="102"/>
        <v>0.01270303392</v>
      </c>
      <c r="AO30" s="181">
        <f t="shared" si="103"/>
        <v>0.07492593558</v>
      </c>
      <c r="AP30" s="166">
        <v>4.26508E7</v>
      </c>
      <c r="AQ30" s="166">
        <v>2.4880290775E10</v>
      </c>
      <c r="AR30" s="7">
        <f t="shared" si="6"/>
        <v>0.001714240416</v>
      </c>
      <c r="AT30" s="226">
        <v>43833.0</v>
      </c>
      <c r="AU30" s="166">
        <v>965.0</v>
      </c>
      <c r="AV30" s="166">
        <v>970.0</v>
      </c>
      <c r="AW30" s="166">
        <v>950.0</v>
      </c>
      <c r="AX30" s="166">
        <v>955.0</v>
      </c>
      <c r="AY30" s="180">
        <v>8452410.0</v>
      </c>
      <c r="AZ30" s="166">
        <v>6323.466</v>
      </c>
      <c r="BA30" s="181">
        <f t="shared" ref="BA30:BB30" si="127">(AY30-AY29)/AY29</f>
        <v>-0.01036258874</v>
      </c>
      <c r="BB30" s="181">
        <f t="shared" si="127"/>
        <v>0.006347495162</v>
      </c>
      <c r="BC30" s="181">
        <f t="shared" si="105"/>
        <v>0.008096976948</v>
      </c>
      <c r="BD30" s="181">
        <f t="shared" si="106"/>
        <v>-0.01845956569</v>
      </c>
      <c r="BE30" s="166">
        <v>4552500.0</v>
      </c>
      <c r="BF30" s="166">
        <v>2.4880290775E10</v>
      </c>
      <c r="BG30" s="166">
        <f t="shared" si="8"/>
        <v>0.0001829761574</v>
      </c>
      <c r="BH30" s="200">
        <f t="shared" si="14"/>
        <v>0.01268781839</v>
      </c>
      <c r="BI30" s="215">
        <f t="shared" si="107"/>
        <v>-0.006385465454</v>
      </c>
      <c r="BJ30" s="166">
        <f t="shared" si="9"/>
        <v>0.0005510506338</v>
      </c>
    </row>
    <row r="31">
      <c r="A31" s="226">
        <v>42740.0</v>
      </c>
      <c r="B31" s="166">
        <v>845.0</v>
      </c>
      <c r="C31" s="166">
        <v>845.0</v>
      </c>
      <c r="D31" s="166">
        <v>830.0</v>
      </c>
      <c r="E31" s="166">
        <v>835.0</v>
      </c>
      <c r="F31" s="180">
        <v>7029759.0</v>
      </c>
      <c r="G31" s="166">
        <v>5325.504</v>
      </c>
      <c r="H31" s="181">
        <f t="shared" ref="H31:I31" si="128">(F31-F30)/F30</f>
        <v>-0.01183435696</v>
      </c>
      <c r="I31" s="181">
        <f t="shared" si="128"/>
        <v>0.004587843883</v>
      </c>
      <c r="J31" s="181">
        <f t="shared" si="96"/>
        <v>0.00787343196</v>
      </c>
      <c r="K31" s="181">
        <f t="shared" si="97"/>
        <v>-0.01970778892</v>
      </c>
      <c r="L31" s="166">
        <v>1680000.0</v>
      </c>
      <c r="M31" s="166">
        <v>2.4880290775E10</v>
      </c>
      <c r="N31" s="7">
        <f t="shared" si="2"/>
        <v>0.0000675233266</v>
      </c>
      <c r="P31" s="226">
        <v>43104.0</v>
      </c>
      <c r="Q31" s="166">
        <v>1255.0</v>
      </c>
      <c r="R31" s="166">
        <v>1345.0</v>
      </c>
      <c r="S31" s="166">
        <v>1255.0</v>
      </c>
      <c r="T31" s="166">
        <v>1345.0</v>
      </c>
      <c r="U31" s="180">
        <v>1132339.0</v>
      </c>
      <c r="V31" s="166">
        <v>6292.321</v>
      </c>
      <c r="W31" s="181">
        <f t="shared" ref="W31:X31" si="129">(U31-U30)/U30</f>
        <v>0.04669331916</v>
      </c>
      <c r="X31" s="181">
        <f t="shared" si="129"/>
        <v>0.00653317399</v>
      </c>
      <c r="Y31" s="181">
        <f t="shared" si="99"/>
        <v>0.007393209625</v>
      </c>
      <c r="Z31" s="181">
        <f t="shared" si="100"/>
        <v>0.03930010953</v>
      </c>
      <c r="AA31" s="166">
        <v>2294700.0</v>
      </c>
      <c r="AB31" s="166">
        <v>2.4880290775E10</v>
      </c>
      <c r="AC31" s="7">
        <f t="shared" si="4"/>
        <v>0.0000922296295</v>
      </c>
      <c r="AE31" s="226">
        <v>43469.0</v>
      </c>
      <c r="AF31" s="166">
        <v>1060.0</v>
      </c>
      <c r="AG31" s="166">
        <v>1075.0</v>
      </c>
      <c r="AH31" s="166">
        <v>1025.0</v>
      </c>
      <c r="AI31" s="166">
        <v>1055.0</v>
      </c>
      <c r="AJ31" s="180">
        <v>9098186.0</v>
      </c>
      <c r="AK31" s="166">
        <v>6274.54</v>
      </c>
      <c r="AL31" s="181">
        <f t="shared" ref="AL31:AM31" si="130">(AJ31-AJ30)/AJ30</f>
        <v>0</v>
      </c>
      <c r="AM31" s="181">
        <f t="shared" si="130"/>
        <v>0.008604712097</v>
      </c>
      <c r="AN31" s="181">
        <f t="shared" si="102"/>
        <v>0.01397642615</v>
      </c>
      <c r="AO31" s="181">
        <f t="shared" si="103"/>
        <v>-0.01397642615</v>
      </c>
      <c r="AP31" s="166">
        <v>1.08759E7</v>
      </c>
      <c r="AQ31" s="166">
        <v>2.4880290775E10</v>
      </c>
      <c r="AR31" s="7">
        <f t="shared" si="6"/>
        <v>0.0004371291356</v>
      </c>
      <c r="AT31" s="226">
        <v>43836.0</v>
      </c>
      <c r="AU31" s="166">
        <v>950.0</v>
      </c>
      <c r="AV31" s="166">
        <v>955.0</v>
      </c>
      <c r="AW31" s="166">
        <v>930.0</v>
      </c>
      <c r="AX31" s="166">
        <v>940.0</v>
      </c>
      <c r="AY31" s="180">
        <v>8319650.0</v>
      </c>
      <c r="AZ31" s="166">
        <v>6257.403</v>
      </c>
      <c r="BA31" s="181">
        <f t="shared" ref="BA31:BB31" si="131">(AY31-AY30)/AY30</f>
        <v>-0.01570676292</v>
      </c>
      <c r="BB31" s="181">
        <f t="shared" si="131"/>
        <v>-0.01044727686</v>
      </c>
      <c r="BC31" s="181">
        <f t="shared" si="105"/>
        <v>-0.0158403261</v>
      </c>
      <c r="BD31" s="181">
        <f t="shared" si="106"/>
        <v>0.0001335631778</v>
      </c>
      <c r="BE31" s="166">
        <v>2230900.0</v>
      </c>
      <c r="BF31" s="166">
        <v>2.4880290775E10</v>
      </c>
      <c r="BG31" s="166">
        <f t="shared" si="8"/>
        <v>0.00008966535079</v>
      </c>
      <c r="BH31" s="200">
        <f t="shared" si="14"/>
        <v>0.00478804982</v>
      </c>
      <c r="BI31" s="215">
        <f t="shared" si="107"/>
        <v>0.008425577487</v>
      </c>
      <c r="BJ31" s="166">
        <f t="shared" si="9"/>
        <v>0.0001716368606</v>
      </c>
    </row>
    <row r="32">
      <c r="A32" s="226">
        <v>42741.0</v>
      </c>
      <c r="B32" s="166">
        <v>835.0</v>
      </c>
      <c r="C32" s="166">
        <v>845.0</v>
      </c>
      <c r="D32" s="166">
        <v>820.0</v>
      </c>
      <c r="E32" s="166">
        <v>840.0</v>
      </c>
      <c r="F32" s="180">
        <v>7071854.0</v>
      </c>
      <c r="G32" s="166">
        <v>5347.022</v>
      </c>
      <c r="H32" s="181">
        <f t="shared" ref="H32:I32" si="132">(F32-F31)/F31</f>
        <v>0.005988114244</v>
      </c>
      <c r="I32" s="181">
        <f t="shared" si="132"/>
        <v>0.004040556537</v>
      </c>
      <c r="J32" s="181">
        <f t="shared" si="96"/>
        <v>0.007347308216</v>
      </c>
      <c r="K32" s="181">
        <f t="shared" si="97"/>
        <v>-0.001359193972</v>
      </c>
      <c r="L32" s="166">
        <v>1244800.0</v>
      </c>
      <c r="M32" s="166">
        <v>2.4880290775E10</v>
      </c>
      <c r="N32" s="7">
        <f t="shared" si="2"/>
        <v>0.00005003156962</v>
      </c>
      <c r="P32" s="226">
        <v>43105.0</v>
      </c>
      <c r="Q32" s="166">
        <v>1345.0</v>
      </c>
      <c r="R32" s="166">
        <v>1380.0</v>
      </c>
      <c r="S32" s="166">
        <v>1330.0</v>
      </c>
      <c r="T32" s="166">
        <v>1370.0</v>
      </c>
      <c r="U32" s="180">
        <v>1153386.0</v>
      </c>
      <c r="V32" s="166">
        <v>6353.738</v>
      </c>
      <c r="W32" s="181">
        <f t="shared" ref="W32:X32" si="133">(U32-U31)/U31</f>
        <v>0.01858718988</v>
      </c>
      <c r="X32" s="181">
        <f t="shared" si="133"/>
        <v>0.009760627279</v>
      </c>
      <c r="Y32" s="181">
        <f t="shared" si="99"/>
        <v>0.0109062183</v>
      </c>
      <c r="Z32" s="181">
        <f t="shared" si="100"/>
        <v>0.00768097158</v>
      </c>
      <c r="AA32" s="166">
        <v>5152400.0</v>
      </c>
      <c r="AB32" s="166">
        <v>2.4880290775E10</v>
      </c>
      <c r="AC32" s="7">
        <f t="shared" si="4"/>
        <v>0.0002070876119</v>
      </c>
      <c r="AE32" s="226">
        <v>43472.0</v>
      </c>
      <c r="AF32" s="166">
        <v>1055.0</v>
      </c>
      <c r="AG32" s="166">
        <v>1145.0</v>
      </c>
      <c r="AH32" s="166">
        <v>1055.0</v>
      </c>
      <c r="AI32" s="166">
        <v>1115.0</v>
      </c>
      <c r="AJ32" s="180">
        <v>9615618.0</v>
      </c>
      <c r="AK32" s="166">
        <v>6287.224</v>
      </c>
      <c r="AL32" s="181">
        <f t="shared" ref="AL32:AM32" si="134">(AJ32-AJ31)/AJ31</f>
        <v>0.05687199624</v>
      </c>
      <c r="AM32" s="181">
        <f t="shared" si="134"/>
        <v>0.002021502772</v>
      </c>
      <c r="AN32" s="181">
        <f t="shared" si="102"/>
        <v>0.01009566375</v>
      </c>
      <c r="AO32" s="181">
        <f t="shared" si="103"/>
        <v>0.04677633249</v>
      </c>
      <c r="AP32" s="166">
        <v>2.51286E7</v>
      </c>
      <c r="AQ32" s="166">
        <v>2.4880290775E10</v>
      </c>
      <c r="AR32" s="7">
        <f t="shared" si="6"/>
        <v>0.001009980158</v>
      </c>
      <c r="AT32" s="226">
        <v>43837.0</v>
      </c>
      <c r="AU32" s="166">
        <v>940.0</v>
      </c>
      <c r="AV32" s="166">
        <v>950.0</v>
      </c>
      <c r="AW32" s="166">
        <v>935.0</v>
      </c>
      <c r="AX32" s="166">
        <v>950.0</v>
      </c>
      <c r="AY32" s="180">
        <v>8408156.0</v>
      </c>
      <c r="AZ32" s="166">
        <v>6279.346</v>
      </c>
      <c r="BA32" s="181">
        <f t="shared" ref="BA32:BB32" si="135">(AY32-AY31)/AY31</f>
        <v>0.0106381879</v>
      </c>
      <c r="BB32" s="181">
        <f t="shared" si="135"/>
        <v>0.003506726353</v>
      </c>
      <c r="BC32" s="181">
        <f t="shared" si="105"/>
        <v>0.004048077456</v>
      </c>
      <c r="BD32" s="181">
        <f t="shared" si="106"/>
        <v>0.006590110448</v>
      </c>
      <c r="BE32" s="166">
        <v>1018900.0</v>
      </c>
      <c r="BF32" s="166">
        <v>2.4880290775E10</v>
      </c>
      <c r="BG32" s="166">
        <f t="shared" si="8"/>
        <v>0.00004095209374</v>
      </c>
      <c r="BH32" s="200">
        <f t="shared" si="14"/>
        <v>0.02302137207</v>
      </c>
      <c r="BI32" s="215">
        <f t="shared" si="107"/>
        <v>0.005751887953</v>
      </c>
      <c r="BJ32" s="166">
        <f t="shared" si="9"/>
        <v>0.0003270128582</v>
      </c>
    </row>
    <row r="33">
      <c r="A33" s="226">
        <v>42744.0</v>
      </c>
      <c r="B33" s="166">
        <v>840.0</v>
      </c>
      <c r="C33" s="166">
        <v>910.0</v>
      </c>
      <c r="D33" s="166">
        <v>840.0</v>
      </c>
      <c r="E33" s="166">
        <v>890.0</v>
      </c>
      <c r="F33" s="180">
        <v>7492797.0</v>
      </c>
      <c r="G33" s="166">
        <v>5316.364</v>
      </c>
      <c r="H33" s="181">
        <f t="shared" ref="H33:I33" si="136">(F33-F32)/F32</f>
        <v>0.05952371189</v>
      </c>
      <c r="I33" s="181">
        <f t="shared" si="136"/>
        <v>-0.005733658848</v>
      </c>
      <c r="J33" s="181">
        <f t="shared" si="96"/>
        <v>-0.00204893826</v>
      </c>
      <c r="K33" s="181">
        <f t="shared" si="97"/>
        <v>0.06157265015</v>
      </c>
      <c r="L33" s="166">
        <v>3.39481E7</v>
      </c>
      <c r="M33" s="166">
        <v>2.4880290775E10</v>
      </c>
      <c r="N33" s="7">
        <f t="shared" si="2"/>
        <v>0.001364457526</v>
      </c>
      <c r="P33" s="226">
        <v>43108.0</v>
      </c>
      <c r="Q33" s="166">
        <v>1375.0</v>
      </c>
      <c r="R33" s="166">
        <v>1375.0</v>
      </c>
      <c r="S33" s="166">
        <v>1360.0</v>
      </c>
      <c r="T33" s="166">
        <v>1365.0</v>
      </c>
      <c r="U33" s="180">
        <v>1149176.0</v>
      </c>
      <c r="V33" s="166">
        <v>6385.404</v>
      </c>
      <c r="W33" s="181">
        <f t="shared" ref="W33:X33" si="137">(U33-U32)/U32</f>
        <v>-0.003650122335</v>
      </c>
      <c r="X33" s="181">
        <f t="shared" si="137"/>
        <v>0.00498383786</v>
      </c>
      <c r="Y33" s="181">
        <f t="shared" si="99"/>
        <v>0.005706792883</v>
      </c>
      <c r="Z33" s="181">
        <f t="shared" si="100"/>
        <v>-0.009356915218</v>
      </c>
      <c r="AA33" s="166">
        <v>2159100.0</v>
      </c>
      <c r="AB33" s="166">
        <v>2.4880290775E10</v>
      </c>
      <c r="AC33" s="7">
        <f t="shared" si="4"/>
        <v>0.00008677953242</v>
      </c>
      <c r="AE33" s="226">
        <v>43473.0</v>
      </c>
      <c r="AF33" s="166">
        <v>1125.0</v>
      </c>
      <c r="AG33" s="166">
        <v>1130.0</v>
      </c>
      <c r="AH33" s="166">
        <v>1090.0</v>
      </c>
      <c r="AI33" s="166">
        <v>1100.0</v>
      </c>
      <c r="AJ33" s="180">
        <v>9486260.0</v>
      </c>
      <c r="AK33" s="166">
        <v>6262.847</v>
      </c>
      <c r="AL33" s="181">
        <f t="shared" ref="AL33:AM33" si="138">(AJ33-AJ32)/AJ32</f>
        <v>-0.01345290547</v>
      </c>
      <c r="AM33" s="181">
        <f t="shared" si="138"/>
        <v>-0.003877227851</v>
      </c>
      <c r="AN33" s="181">
        <f t="shared" si="102"/>
        <v>0.006618397445</v>
      </c>
      <c r="AO33" s="181">
        <f t="shared" si="103"/>
        <v>-0.02007130292</v>
      </c>
      <c r="AP33" s="166">
        <v>6791100.0</v>
      </c>
      <c r="AQ33" s="166">
        <v>2.4880290775E10</v>
      </c>
      <c r="AR33" s="7">
        <f t="shared" si="6"/>
        <v>0.0002729509901</v>
      </c>
      <c r="AT33" s="226">
        <v>43838.0</v>
      </c>
      <c r="AU33" s="166">
        <v>950.0</v>
      </c>
      <c r="AV33" s="166">
        <v>960.0</v>
      </c>
      <c r="AW33" s="166">
        <v>930.0</v>
      </c>
      <c r="AX33" s="166">
        <v>955.0</v>
      </c>
      <c r="AY33" s="180">
        <v>8452412.0</v>
      </c>
      <c r="AZ33" s="166">
        <v>6225.686</v>
      </c>
      <c r="BA33" s="181">
        <f t="shared" ref="BA33:BB33" si="139">(AY33-AY32)/AY32</f>
        <v>0.005263460859</v>
      </c>
      <c r="BB33" s="181">
        <f t="shared" si="139"/>
        <v>-0.008545475914</v>
      </c>
      <c r="BC33" s="181">
        <f t="shared" si="105"/>
        <v>-0.01312972155</v>
      </c>
      <c r="BD33" s="181">
        <f t="shared" si="106"/>
        <v>0.01839318241</v>
      </c>
      <c r="BE33" s="166">
        <v>1.51431E7</v>
      </c>
      <c r="BF33" s="166">
        <v>2.4880290775E10</v>
      </c>
      <c r="BG33" s="166">
        <f t="shared" si="8"/>
        <v>0.0006086383852</v>
      </c>
      <c r="BH33" s="200">
        <f t="shared" si="14"/>
        <v>0.01192103623</v>
      </c>
      <c r="BI33" s="215">
        <f t="shared" si="107"/>
        <v>0.01930682869</v>
      </c>
      <c r="BJ33" s="166">
        <f t="shared" si="9"/>
        <v>0.0005832066084</v>
      </c>
    </row>
    <row r="34">
      <c r="A34" s="226">
        <v>42745.0</v>
      </c>
      <c r="B34" s="166">
        <v>890.0</v>
      </c>
      <c r="C34" s="166">
        <v>905.0</v>
      </c>
      <c r="D34" s="166">
        <v>875.0</v>
      </c>
      <c r="E34" s="166">
        <v>880.0</v>
      </c>
      <c r="F34" s="180">
        <v>7408608.0</v>
      </c>
      <c r="G34" s="166">
        <v>5309.924</v>
      </c>
      <c r="H34" s="181">
        <f t="shared" ref="H34:I34" si="140">(F34-F33)/F33</f>
        <v>-0.01123599105</v>
      </c>
      <c r="I34" s="181">
        <f t="shared" si="140"/>
        <v>-0.001211354226</v>
      </c>
      <c r="J34" s="181">
        <f t="shared" si="96"/>
        <v>0.002298488842</v>
      </c>
      <c r="K34" s="181">
        <f t="shared" si="97"/>
        <v>-0.01353447989</v>
      </c>
      <c r="L34" s="166">
        <v>4290400.0</v>
      </c>
      <c r="M34" s="166">
        <v>2.4880290775E10</v>
      </c>
      <c r="N34" s="7">
        <f t="shared" si="2"/>
        <v>0.0001724417146</v>
      </c>
      <c r="P34" s="226">
        <v>43109.0</v>
      </c>
      <c r="Q34" s="166" t="s">
        <v>2124</v>
      </c>
      <c r="R34" s="166" t="s">
        <v>2124</v>
      </c>
      <c r="S34" s="166" t="s">
        <v>2125</v>
      </c>
      <c r="T34" s="166" t="s">
        <v>2125</v>
      </c>
      <c r="U34" s="180">
        <v>1081830.0</v>
      </c>
      <c r="V34" s="166">
        <v>6373.144</v>
      </c>
      <c r="W34" s="181">
        <f t="shared" ref="W34:X34" si="141">(U34-U33)/U33</f>
        <v>-0.05860372998</v>
      </c>
      <c r="X34" s="181">
        <f t="shared" si="141"/>
        <v>-0.001920003809</v>
      </c>
      <c r="Y34" s="181">
        <f t="shared" si="99"/>
        <v>-0.001807879986</v>
      </c>
      <c r="Z34" s="181">
        <f t="shared" si="100"/>
        <v>-0.05679584999</v>
      </c>
      <c r="AA34" s="166" t="s">
        <v>2126</v>
      </c>
      <c r="AB34" s="166">
        <v>2.4880290775E10</v>
      </c>
      <c r="AC34" s="7">
        <f t="shared" si="4"/>
        <v>0.0001740373551</v>
      </c>
      <c r="AE34" s="226">
        <v>43474.0</v>
      </c>
      <c r="AF34" s="166">
        <v>1100.0</v>
      </c>
      <c r="AG34" s="166">
        <v>1115.0</v>
      </c>
      <c r="AH34" s="166">
        <v>1095.0</v>
      </c>
      <c r="AI34" s="166">
        <v>1095.0</v>
      </c>
      <c r="AJ34" s="180">
        <v>9443140.0</v>
      </c>
      <c r="AK34" s="166">
        <v>6272.238</v>
      </c>
      <c r="AL34" s="181">
        <f t="shared" ref="AL34:AM34" si="142">(AJ34-AJ33)/AJ33</f>
        <v>-0.004545521628</v>
      </c>
      <c r="AM34" s="181">
        <f t="shared" si="142"/>
        <v>0.001499477793</v>
      </c>
      <c r="AN34" s="181">
        <f t="shared" si="102"/>
        <v>0.009787933162</v>
      </c>
      <c r="AO34" s="181">
        <f t="shared" si="103"/>
        <v>-0.01433345479</v>
      </c>
      <c r="AP34" s="166">
        <v>5389300.0</v>
      </c>
      <c r="AQ34" s="166">
        <v>2.4880290775E10</v>
      </c>
      <c r="AR34" s="7">
        <f t="shared" si="6"/>
        <v>0.0002166092048</v>
      </c>
      <c r="AT34" s="226">
        <v>43839.0</v>
      </c>
      <c r="AU34" s="166">
        <v>960.0</v>
      </c>
      <c r="AV34" s="166">
        <v>965.0</v>
      </c>
      <c r="AW34" s="166">
        <v>950.0</v>
      </c>
      <c r="AX34" s="166">
        <v>960.0</v>
      </c>
      <c r="AY34" s="180">
        <v>8496663.0</v>
      </c>
      <c r="AZ34" s="166">
        <v>6274.493</v>
      </c>
      <c r="BA34" s="181">
        <f t="shared" ref="BA34:BB34" si="143">(AY34-AY33)/AY33</f>
        <v>0.005235310347</v>
      </c>
      <c r="BB34" s="181">
        <f t="shared" si="143"/>
        <v>0.007839617996</v>
      </c>
      <c r="BC34" s="181">
        <f t="shared" si="105"/>
        <v>0.01022367426</v>
      </c>
      <c r="BD34" s="181">
        <f t="shared" si="106"/>
        <v>-0.004988363909</v>
      </c>
      <c r="BE34" s="166">
        <v>2679100.0</v>
      </c>
      <c r="BF34" s="166">
        <v>2.4880290775E10</v>
      </c>
      <c r="BG34" s="166">
        <f t="shared" si="8"/>
        <v>0.0001076796097</v>
      </c>
      <c r="BH34" s="188">
        <f t="shared" si="14"/>
        <v>-0.01728748308</v>
      </c>
      <c r="BI34" s="215">
        <f t="shared" si="107"/>
        <v>-0.01638269016</v>
      </c>
      <c r="BJ34" s="166">
        <f t="shared" si="9"/>
        <v>0.000167691971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>
        <f t="shared" ref="F37:F47" si="148">A24</f>
        <v>42727</v>
      </c>
      <c r="G37" s="161">
        <f t="shared" ref="G37:J37" si="144">H24</f>
        <v>0.08506354096</v>
      </c>
      <c r="H37" s="161">
        <f t="shared" si="144"/>
        <v>-0.003007414429</v>
      </c>
      <c r="I37" s="161">
        <f t="shared" si="144"/>
        <v>0.0005718822873</v>
      </c>
      <c r="J37" s="161">
        <f t="shared" si="144"/>
        <v>0.08449165867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>
        <f t="shared" ref="U37:U47" si="150">P24</f>
        <v>43094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0.000282</v>
      </c>
      <c r="Y37" s="161">
        <f t="shared" si="145"/>
        <v>-0.000282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>
        <f t="shared" ref="AJ37:AJ47" si="152">AE24</f>
        <v>43459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0.005485208028</v>
      </c>
      <c r="AN37" s="161">
        <f t="shared" si="146"/>
        <v>-0.005485208028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>
        <f t="shared" ref="AY37:AY47" si="154">AT24</f>
        <v>43819</v>
      </c>
      <c r="AZ37" s="161">
        <f t="shared" ref="AZ37:BC37" si="147">BA24</f>
        <v>-0.01538457438</v>
      </c>
      <c r="BA37" s="161">
        <f t="shared" si="147"/>
        <v>0.005510781721</v>
      </c>
      <c r="BB37" s="161">
        <f t="shared" si="147"/>
        <v>0.006904423503</v>
      </c>
      <c r="BC37" s="161">
        <f t="shared" si="147"/>
        <v>-0.02228899788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>
        <f t="shared" si="148"/>
        <v>42731</v>
      </c>
      <c r="G38" s="161">
        <f t="shared" ref="G38:J38" si="149">H25</f>
        <v>0</v>
      </c>
      <c r="H38" s="161">
        <f t="shared" si="149"/>
        <v>0.01496707046</v>
      </c>
      <c r="I38" s="161">
        <f t="shared" si="149"/>
        <v>0.01785129384</v>
      </c>
      <c r="J38" s="161">
        <f t="shared" si="149"/>
        <v>-0.01785129384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>
        <f t="shared" si="150"/>
        <v>43095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0.01010679228</v>
      </c>
      <c r="Y38" s="161">
        <f t="shared" si="151"/>
        <v>-0.01010679228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>
        <f t="shared" si="152"/>
        <v>43460</v>
      </c>
      <c r="AK38" s="161">
        <f t="shared" ref="AK38:AN38" si="153">AL25</f>
        <v>0.03409088513</v>
      </c>
      <c r="AL38" s="161">
        <f t="shared" si="153"/>
        <v>0</v>
      </c>
      <c r="AM38" s="161">
        <f t="shared" si="153"/>
        <v>0.008904</v>
      </c>
      <c r="AN38" s="161">
        <f t="shared" si="153"/>
        <v>0.02518688513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>
        <f t="shared" si="154"/>
        <v>43822</v>
      </c>
      <c r="AZ38" s="161">
        <f t="shared" ref="AZ38:BC38" si="155">BA25</f>
        <v>0</v>
      </c>
      <c r="BA38" s="161">
        <f t="shared" si="155"/>
        <v>0.00342723187</v>
      </c>
      <c r="BB38" s="161">
        <f t="shared" si="155"/>
        <v>0.003934775321</v>
      </c>
      <c r="BC38" s="161">
        <f t="shared" si="155"/>
        <v>-0.003934775321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>
        <f t="shared" si="148"/>
        <v>42732</v>
      </c>
      <c r="G39" s="161">
        <f t="shared" ref="G39:J39" si="156">H26</f>
        <v>0.03205115612</v>
      </c>
      <c r="H39" s="161">
        <f t="shared" si="156"/>
        <v>0.02086850087</v>
      </c>
      <c r="I39" s="161">
        <f t="shared" si="156"/>
        <v>0.02352451594</v>
      </c>
      <c r="J39" s="161">
        <f t="shared" si="156"/>
        <v>0.008526640181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>
        <f t="shared" si="150"/>
        <v>43096</v>
      </c>
      <c r="V39" s="161">
        <f t="shared" ref="V39:Y39" si="157">W26</f>
        <v>0.003676088481</v>
      </c>
      <c r="W39" s="161">
        <f t="shared" si="157"/>
        <v>0</v>
      </c>
      <c r="X39" s="161">
        <f t="shared" si="157"/>
        <v>0.000282</v>
      </c>
      <c r="Y39" s="161">
        <f t="shared" si="157"/>
        <v>0.003394088481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>
        <f t="shared" si="152"/>
        <v>43461</v>
      </c>
      <c r="AK39" s="161">
        <f t="shared" ref="AK39:AN39" si="158">AL26</f>
        <v>0.01648363271</v>
      </c>
      <c r="AL39" s="161">
        <f t="shared" si="158"/>
        <v>0.01024715031</v>
      </c>
      <c r="AM39" s="161">
        <f t="shared" si="158"/>
        <v>0.01494463362</v>
      </c>
      <c r="AN39" s="161">
        <f t="shared" si="158"/>
        <v>0.001538999085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>
        <f t="shared" si="154"/>
        <v>43825</v>
      </c>
      <c r="AZ39" s="161">
        <f t="shared" ref="AZ39:BC39" si="159">BA26</f>
        <v>0.0260416354</v>
      </c>
      <c r="BA39" s="161">
        <f t="shared" si="159"/>
        <v>0.002146082009</v>
      </c>
      <c r="BB39" s="161">
        <f t="shared" si="159"/>
        <v>0.002108774204</v>
      </c>
      <c r="BC39" s="161">
        <f t="shared" si="159"/>
        <v>0.0239328612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>
        <f t="shared" si="148"/>
        <v>42733</v>
      </c>
      <c r="G40" s="161">
        <f t="shared" ref="G40:J40" si="160">H27</f>
        <v>0.02354367414</v>
      </c>
      <c r="H40" s="161">
        <f t="shared" si="160"/>
        <v>0.01787541667</v>
      </c>
      <c r="I40" s="161">
        <f t="shared" si="160"/>
        <v>0.02064717431</v>
      </c>
      <c r="J40" s="161">
        <f t="shared" si="160"/>
        <v>0.002896499827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>
        <f t="shared" si="150"/>
        <v>43097</v>
      </c>
      <c r="V40" s="161">
        <f t="shared" ref="V40:Y40" si="161">W27</f>
        <v>-0.01098874324</v>
      </c>
      <c r="W40" s="161">
        <f t="shared" si="161"/>
        <v>0.005875423061</v>
      </c>
      <c r="X40" s="161">
        <f t="shared" si="161"/>
        <v>0.006677262867</v>
      </c>
      <c r="Y40" s="161">
        <f t="shared" si="161"/>
        <v>-0.01766600611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>
        <f t="shared" si="152"/>
        <v>43462</v>
      </c>
      <c r="AK40" s="161">
        <f t="shared" ref="AK40:AN40" si="162">AL27</f>
        <v>-0.01081084401</v>
      </c>
      <c r="AL40" s="161">
        <f t="shared" si="162"/>
        <v>0.0006227139895</v>
      </c>
      <c r="AM40" s="161">
        <f t="shared" si="162"/>
        <v>0.009271086161</v>
      </c>
      <c r="AN40" s="161">
        <f t="shared" si="162"/>
        <v>-0.02008193017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>
        <f t="shared" si="154"/>
        <v>43826</v>
      </c>
      <c r="AZ40" s="161">
        <f t="shared" ref="AZ40:BC40" si="163">BA27</f>
        <v>-0.00000332647773</v>
      </c>
      <c r="BA40" s="161">
        <f t="shared" si="163"/>
        <v>0.001562004753</v>
      </c>
      <c r="BB40" s="161">
        <f t="shared" si="163"/>
        <v>0.00127629882</v>
      </c>
      <c r="BC40" s="161">
        <f t="shared" si="163"/>
        <v>-0.001279625298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>
        <f t="shared" si="148"/>
        <v>42734</v>
      </c>
      <c r="G41" s="161">
        <f t="shared" ref="G41:J41" si="164">H28</f>
        <v>0.02554451997</v>
      </c>
      <c r="H41" s="161">
        <f t="shared" si="164"/>
        <v>-0.00110418239</v>
      </c>
      <c r="I41" s="161">
        <f t="shared" si="164"/>
        <v>0.002401516343</v>
      </c>
      <c r="J41" s="161">
        <f t="shared" si="164"/>
        <v>0.02314300363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>
        <f t="shared" si="150"/>
        <v>43098</v>
      </c>
      <c r="V41" s="161">
        <f t="shared" ref="V41:Y41" si="165">W28</f>
        <v>0</v>
      </c>
      <c r="W41" s="161">
        <f t="shared" si="165"/>
        <v>0.006589752434</v>
      </c>
      <c r="X41" s="161">
        <f t="shared" si="165"/>
        <v>0.007454793961</v>
      </c>
      <c r="Y41" s="161">
        <f t="shared" si="165"/>
        <v>-0.007454793961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>
        <f t="shared" si="152"/>
        <v>43465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0.008904</v>
      </c>
      <c r="AN41" s="161">
        <f t="shared" si="166"/>
        <v>-0.008904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>
        <f t="shared" si="154"/>
        <v>43829</v>
      </c>
      <c r="AZ41" s="161">
        <f t="shared" ref="AZ41:BC41" si="167">BA28</f>
        <v>-0.02030133171</v>
      </c>
      <c r="BA41" s="161">
        <f t="shared" si="167"/>
        <v>-0.004704301288</v>
      </c>
      <c r="BB41" s="161">
        <f t="shared" si="167"/>
        <v>-0.007654960652</v>
      </c>
      <c r="BC41" s="161">
        <f t="shared" si="167"/>
        <v>-0.01264637106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42738</v>
      </c>
      <c r="G42" s="161">
        <f t="shared" ref="G42:J42" si="168">H29</f>
        <v>0</v>
      </c>
      <c r="H42" s="161">
        <f t="shared" si="168"/>
        <v>-0.003915637459</v>
      </c>
      <c r="I42" s="161">
        <f t="shared" si="168"/>
        <v>-0.0003012197583</v>
      </c>
      <c r="J42" s="161">
        <f t="shared" si="168"/>
        <v>0.0003012197583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43102</v>
      </c>
      <c r="V42" s="161">
        <f t="shared" ref="V42:Y42" si="169">W29</f>
        <v>-0.02222255461</v>
      </c>
      <c r="W42" s="161">
        <f t="shared" si="169"/>
        <v>-0.002582897055</v>
      </c>
      <c r="X42" s="161">
        <f t="shared" si="169"/>
        <v>-0.002529424038</v>
      </c>
      <c r="Y42" s="161">
        <f t="shared" si="169"/>
        <v>-0.01969313057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43467</v>
      </c>
      <c r="AK42" s="161">
        <f t="shared" ref="AK42:AN42" si="170">AL29</f>
        <v>0.06010915943</v>
      </c>
      <c r="AL42" s="161">
        <f t="shared" si="170"/>
        <v>-0.002150779611</v>
      </c>
      <c r="AM42" s="161">
        <f t="shared" si="170"/>
        <v>0.007636128324</v>
      </c>
      <c r="AN42" s="161">
        <f t="shared" si="170"/>
        <v>0.0524730311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43832</v>
      </c>
      <c r="AZ42" s="161">
        <f t="shared" ref="AZ42:BC42" si="171">BA29</f>
        <v>0</v>
      </c>
      <c r="BA42" s="161">
        <f t="shared" si="171"/>
        <v>-0.002533201239</v>
      </c>
      <c r="BB42" s="161">
        <f t="shared" si="171"/>
        <v>-0.004560528662</v>
      </c>
      <c r="BC42" s="161">
        <f t="shared" si="171"/>
        <v>0.004560528662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42739</v>
      </c>
      <c r="G43" s="161">
        <f t="shared" ref="G43:J43" si="172">H30</f>
        <v>0</v>
      </c>
      <c r="H43" s="161">
        <f t="shared" si="172"/>
        <v>0.004778646433</v>
      </c>
      <c r="I43" s="161">
        <f t="shared" si="172"/>
        <v>0.008056856175</v>
      </c>
      <c r="J43" s="161">
        <f t="shared" si="172"/>
        <v>-0.008056856175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43103</v>
      </c>
      <c r="V43" s="161">
        <f t="shared" ref="V43:Y43" si="173">W30</f>
        <v>-0.0265151072</v>
      </c>
      <c r="W43" s="161">
        <f t="shared" si="173"/>
        <v>-0.01384377744</v>
      </c>
      <c r="X43" s="161">
        <f t="shared" si="173"/>
        <v>-0.01478663333</v>
      </c>
      <c r="Y43" s="161">
        <f t="shared" si="173"/>
        <v>-0.01172847387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43468</v>
      </c>
      <c r="AK43" s="161">
        <f t="shared" ref="AK43:AN43" si="174">AL30</f>
        <v>0.0876289695</v>
      </c>
      <c r="AL43" s="161">
        <f t="shared" si="174"/>
        <v>0.006444567578</v>
      </c>
      <c r="AM43" s="161">
        <f t="shared" si="174"/>
        <v>0.01270303392</v>
      </c>
      <c r="AN43" s="161">
        <f t="shared" si="174"/>
        <v>0.07492593558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43833</v>
      </c>
      <c r="AZ43" s="161">
        <f t="shared" ref="AZ43:BC43" si="175">BA30</f>
        <v>-0.01036258874</v>
      </c>
      <c r="BA43" s="161">
        <f t="shared" si="175"/>
        <v>0.006347495162</v>
      </c>
      <c r="BB43" s="161">
        <f t="shared" si="175"/>
        <v>0.008096976948</v>
      </c>
      <c r="BC43" s="161">
        <f t="shared" si="175"/>
        <v>-0.01845956569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42740</v>
      </c>
      <c r="G44" s="161">
        <f t="shared" ref="G44:J44" si="176">H31</f>
        <v>-0.01183435696</v>
      </c>
      <c r="H44" s="161">
        <f t="shared" si="176"/>
        <v>0.004587843883</v>
      </c>
      <c r="I44" s="161">
        <f t="shared" si="176"/>
        <v>0.00787343196</v>
      </c>
      <c r="J44" s="161">
        <f t="shared" si="176"/>
        <v>-0.01970778892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43104</v>
      </c>
      <c r="V44" s="161">
        <f t="shared" ref="V44:Y44" si="177">W31</f>
        <v>0.04669331916</v>
      </c>
      <c r="W44" s="161">
        <f t="shared" si="177"/>
        <v>0.00653317399</v>
      </c>
      <c r="X44" s="161">
        <f t="shared" si="177"/>
        <v>0.007393209625</v>
      </c>
      <c r="Y44" s="161">
        <f t="shared" si="177"/>
        <v>0.03930010953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43469</v>
      </c>
      <c r="AK44" s="161">
        <f t="shared" ref="AK44:AN44" si="178">AL31</f>
        <v>0</v>
      </c>
      <c r="AL44" s="161">
        <f t="shared" si="178"/>
        <v>0.008604712097</v>
      </c>
      <c r="AM44" s="161">
        <f t="shared" si="178"/>
        <v>0.01397642615</v>
      </c>
      <c r="AN44" s="161">
        <f t="shared" si="178"/>
        <v>-0.01397642615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43836</v>
      </c>
      <c r="AZ44" s="161">
        <f t="shared" ref="AZ44:BC44" si="179">BA31</f>
        <v>-0.01570676292</v>
      </c>
      <c r="BA44" s="161">
        <f t="shared" si="179"/>
        <v>-0.01044727686</v>
      </c>
      <c r="BB44" s="161">
        <f t="shared" si="179"/>
        <v>-0.0158403261</v>
      </c>
      <c r="BC44" s="161">
        <f t="shared" si="179"/>
        <v>0.0001335631778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42741</v>
      </c>
      <c r="G45" s="161">
        <f t="shared" ref="G45:J45" si="180">H32</f>
        <v>0.005988114244</v>
      </c>
      <c r="H45" s="161">
        <f t="shared" si="180"/>
        <v>0.004040556537</v>
      </c>
      <c r="I45" s="161">
        <f t="shared" si="180"/>
        <v>0.007347308216</v>
      </c>
      <c r="J45" s="161">
        <f t="shared" si="180"/>
        <v>-0.001359193972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43105</v>
      </c>
      <c r="V45" s="161">
        <f t="shared" ref="V45:Y45" si="181">W32</f>
        <v>0.01858718988</v>
      </c>
      <c r="W45" s="161">
        <f t="shared" si="181"/>
        <v>0.009760627279</v>
      </c>
      <c r="X45" s="161">
        <f t="shared" si="181"/>
        <v>0.0109062183</v>
      </c>
      <c r="Y45" s="161">
        <f t="shared" si="181"/>
        <v>0.00768097158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43472</v>
      </c>
      <c r="AK45" s="161">
        <f t="shared" ref="AK45:AN45" si="182">AL32</f>
        <v>0.05687199624</v>
      </c>
      <c r="AL45" s="161">
        <f t="shared" si="182"/>
        <v>0.002021502772</v>
      </c>
      <c r="AM45" s="161">
        <f t="shared" si="182"/>
        <v>0.01009566375</v>
      </c>
      <c r="AN45" s="161">
        <f t="shared" si="182"/>
        <v>0.04677633249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43837</v>
      </c>
      <c r="AZ45" s="161">
        <f t="shared" ref="AZ45:BC45" si="183">BA32</f>
        <v>0.0106381879</v>
      </c>
      <c r="BA45" s="161">
        <f t="shared" si="183"/>
        <v>0.003506726353</v>
      </c>
      <c r="BB45" s="161">
        <f t="shared" si="183"/>
        <v>0.004048077456</v>
      </c>
      <c r="BC45" s="161">
        <f t="shared" si="183"/>
        <v>0.006590110448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42744</v>
      </c>
      <c r="G46" s="161">
        <f t="shared" ref="G46:J46" si="184">H33</f>
        <v>0.05952371189</v>
      </c>
      <c r="H46" s="161">
        <f t="shared" si="184"/>
        <v>-0.005733658848</v>
      </c>
      <c r="I46" s="161">
        <f t="shared" si="184"/>
        <v>-0.00204893826</v>
      </c>
      <c r="J46" s="161">
        <f t="shared" si="184"/>
        <v>0.06157265015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43108</v>
      </c>
      <c r="V46" s="161">
        <f t="shared" ref="V46:Y46" si="185">W33</f>
        <v>-0.003650122335</v>
      </c>
      <c r="W46" s="161">
        <f t="shared" si="185"/>
        <v>0.00498383786</v>
      </c>
      <c r="X46" s="161">
        <f t="shared" si="185"/>
        <v>0.005706792883</v>
      </c>
      <c r="Y46" s="161">
        <f t="shared" si="185"/>
        <v>-0.009356915218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43473</v>
      </c>
      <c r="AK46" s="161">
        <f t="shared" ref="AK46:AN46" si="186">AL33</f>
        <v>-0.01345290547</v>
      </c>
      <c r="AL46" s="161">
        <f t="shared" si="186"/>
        <v>-0.003877227851</v>
      </c>
      <c r="AM46" s="161">
        <f t="shared" si="186"/>
        <v>0.006618397445</v>
      </c>
      <c r="AN46" s="161">
        <f t="shared" si="186"/>
        <v>-0.02007130292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43838</v>
      </c>
      <c r="AZ46" s="161">
        <f t="shared" ref="AZ46:BC46" si="187">BA33</f>
        <v>0.005263460859</v>
      </c>
      <c r="BA46" s="161">
        <f t="shared" si="187"/>
        <v>-0.008545475914</v>
      </c>
      <c r="BB46" s="161">
        <f t="shared" si="187"/>
        <v>-0.01312972155</v>
      </c>
      <c r="BC46" s="161">
        <f t="shared" si="187"/>
        <v>0.01839318241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42745</v>
      </c>
      <c r="G47" s="161">
        <f t="shared" ref="G47:J47" si="188">H34</f>
        <v>-0.01123599105</v>
      </c>
      <c r="H47" s="161">
        <f t="shared" si="188"/>
        <v>-0.001211354226</v>
      </c>
      <c r="I47" s="161">
        <f t="shared" si="188"/>
        <v>0.002298488842</v>
      </c>
      <c r="J47" s="161">
        <f t="shared" si="188"/>
        <v>-0.01353447989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43109</v>
      </c>
      <c r="V47" s="161">
        <f t="shared" ref="V47:Y47" si="189">W34</f>
        <v>-0.05860372998</v>
      </c>
      <c r="W47" s="161">
        <f t="shared" si="189"/>
        <v>-0.001920003809</v>
      </c>
      <c r="X47" s="161">
        <f t="shared" si="189"/>
        <v>-0.001807879986</v>
      </c>
      <c r="Y47" s="161">
        <f t="shared" si="189"/>
        <v>-0.05679584999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43474</v>
      </c>
      <c r="AK47" s="161">
        <f t="shared" ref="AK47:AN47" si="190">AL34</f>
        <v>-0.004545521628</v>
      </c>
      <c r="AL47" s="161">
        <f t="shared" si="190"/>
        <v>0.001499477793</v>
      </c>
      <c r="AM47" s="161">
        <f t="shared" si="190"/>
        <v>0.009787933162</v>
      </c>
      <c r="AN47" s="161">
        <f t="shared" si="190"/>
        <v>-0.01433345479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43839</v>
      </c>
      <c r="AZ47" s="161">
        <f t="shared" ref="AZ47:BC47" si="191">BA34</f>
        <v>0.005235310347</v>
      </c>
      <c r="BA47" s="161">
        <f t="shared" si="191"/>
        <v>0.007839617996</v>
      </c>
      <c r="BB47" s="161">
        <f t="shared" si="191"/>
        <v>0.01022367426</v>
      </c>
      <c r="BC47" s="161">
        <f t="shared" si="191"/>
        <v>-0.004988363909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0.134316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0.308468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0.132538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0.646601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66">
        <v>0.018041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0.095152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0.017566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0.418092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-0.01469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0.064991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-0.01518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0.398696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66">
        <v>0.060813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0.022291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0.030874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0.011636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66">
        <v>0.002038</v>
      </c>
      <c r="I60" s="166">
        <v>0.002038</v>
      </c>
      <c r="J60" s="166">
        <v>0.551165</v>
      </c>
      <c r="K60" s="166">
        <v>0.463616</v>
      </c>
      <c r="L60" s="14"/>
      <c r="M60" s="14"/>
      <c r="N60" s="14"/>
      <c r="U60" s="1" t="s">
        <v>1332</v>
      </c>
      <c r="V60" s="166">
        <v>1.0</v>
      </c>
      <c r="W60" s="166">
        <v>0.001568</v>
      </c>
      <c r="X60" s="166">
        <v>0.001568</v>
      </c>
      <c r="Y60" s="166">
        <v>3.154752</v>
      </c>
      <c r="Z60" s="166">
        <v>0.085851</v>
      </c>
      <c r="AA60" s="14"/>
      <c r="AB60" s="14"/>
      <c r="AC60" s="14"/>
      <c r="AJ60" s="1" t="s">
        <v>1332</v>
      </c>
      <c r="AK60" s="166">
        <v>1.0</v>
      </c>
      <c r="AL60" s="166">
        <v>5.11E-4</v>
      </c>
      <c r="AM60" s="166">
        <v>5.11E-4</v>
      </c>
      <c r="AN60" s="166">
        <v>0.536409</v>
      </c>
      <c r="AO60" s="166">
        <v>0.469609</v>
      </c>
      <c r="AP60" s="14"/>
      <c r="AQ60" s="14"/>
      <c r="AR60" s="14"/>
      <c r="AY60" s="1" t="s">
        <v>1332</v>
      </c>
      <c r="AZ60" s="166">
        <v>1.0</v>
      </c>
      <c r="BA60" s="166">
        <v>0.002918</v>
      </c>
      <c r="BB60" s="166">
        <v>0.002918</v>
      </c>
      <c r="BC60" s="166">
        <v>21.55458</v>
      </c>
      <c r="BD60" s="175">
        <v>6.38E-5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66">
        <v>0.110948</v>
      </c>
      <c r="I61" s="166">
        <v>0.003698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0.014906</v>
      </c>
      <c r="X61" s="166">
        <v>4.97E-4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0.028596</v>
      </c>
      <c r="AM61" s="166">
        <v>9.53E-4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0.004062</v>
      </c>
      <c r="BB61" s="166">
        <v>1.35E-4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0.112987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0.016474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0.029107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0.00698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F65" s="1" t="s">
        <v>1342</v>
      </c>
      <c r="G65" s="166">
        <v>0.003463</v>
      </c>
      <c r="H65" s="166">
        <v>0.010785</v>
      </c>
      <c r="I65" s="166">
        <v>0.321121</v>
      </c>
      <c r="J65" s="166">
        <v>0.750345</v>
      </c>
      <c r="K65" s="166">
        <v>-0.01856</v>
      </c>
      <c r="L65" s="166">
        <v>0.02549</v>
      </c>
      <c r="M65" s="166">
        <v>-0.01856</v>
      </c>
      <c r="N65" s="166">
        <v>0.02549</v>
      </c>
      <c r="U65" s="1" t="s">
        <v>1342</v>
      </c>
      <c r="V65" s="166">
        <v>2.82E-4</v>
      </c>
      <c r="W65" s="166">
        <v>0.004058</v>
      </c>
      <c r="X65" s="166">
        <v>0.069411</v>
      </c>
      <c r="Y65" s="166">
        <v>0.945123</v>
      </c>
      <c r="Z65" s="166">
        <v>-0.00801</v>
      </c>
      <c r="AA65" s="166">
        <v>0.00857</v>
      </c>
      <c r="AB65" s="166">
        <v>-0.00801</v>
      </c>
      <c r="AC65" s="166">
        <v>0.00857</v>
      </c>
      <c r="AJ65" s="1" t="s">
        <v>1342</v>
      </c>
      <c r="AK65" s="166">
        <v>0.008904</v>
      </c>
      <c r="AL65" s="166">
        <v>0.005568</v>
      </c>
      <c r="AM65" s="166">
        <v>1.598994</v>
      </c>
      <c r="AN65" s="166">
        <v>0.120302</v>
      </c>
      <c r="AO65" s="166">
        <v>-0.00247</v>
      </c>
      <c r="AP65" s="166">
        <v>0.020276</v>
      </c>
      <c r="AQ65" s="166">
        <v>-0.00247</v>
      </c>
      <c r="AR65" s="166">
        <v>0.020276</v>
      </c>
      <c r="AY65" s="1" t="s">
        <v>1342</v>
      </c>
      <c r="AZ65" s="166">
        <v>-9.5E-4</v>
      </c>
      <c r="BA65" s="166">
        <v>0.002066</v>
      </c>
      <c r="BB65" s="166">
        <v>-0.45995</v>
      </c>
      <c r="BC65" s="166">
        <v>0.648868</v>
      </c>
      <c r="BD65" s="166">
        <v>-0.00517</v>
      </c>
      <c r="BE65" s="166">
        <v>0.003269</v>
      </c>
      <c r="BF65" s="166">
        <v>-0.00517</v>
      </c>
      <c r="BG65" s="166"/>
      <c r="BH65" s="166">
        <v>0.003269</v>
      </c>
      <c r="BI65" s="166"/>
      <c r="BJ65" s="166"/>
    </row>
    <row r="66">
      <c r="F66" s="169" t="s">
        <v>1343</v>
      </c>
      <c r="G66" s="168">
        <v>0.96133</v>
      </c>
      <c r="H66" s="168">
        <v>1.294887</v>
      </c>
      <c r="I66" s="168">
        <v>0.742405</v>
      </c>
      <c r="J66" s="168">
        <v>0.463616</v>
      </c>
      <c r="K66" s="168">
        <v>-1.68318</v>
      </c>
      <c r="L66" s="168">
        <v>3.605841</v>
      </c>
      <c r="M66" s="168">
        <v>-1.68318</v>
      </c>
      <c r="N66" s="168">
        <v>3.605841</v>
      </c>
      <c r="U66" s="169" t="s">
        <v>1343</v>
      </c>
      <c r="V66" s="168">
        <v>1.088477</v>
      </c>
      <c r="W66" s="168">
        <v>0.612825</v>
      </c>
      <c r="X66" s="168">
        <v>1.776162</v>
      </c>
      <c r="Y66" s="168">
        <v>0.085851</v>
      </c>
      <c r="Z66" s="168">
        <v>-0.16308</v>
      </c>
      <c r="AA66" s="168">
        <v>2.340034</v>
      </c>
      <c r="AB66" s="168">
        <v>-0.16308</v>
      </c>
      <c r="AC66" s="168">
        <v>2.340034</v>
      </c>
      <c r="AJ66" s="169" t="s">
        <v>1343</v>
      </c>
      <c r="AK66" s="168">
        <v>0.589494</v>
      </c>
      <c r="AL66" s="168">
        <v>0.804881</v>
      </c>
      <c r="AM66" s="168">
        <v>0.732399</v>
      </c>
      <c r="AN66" s="168">
        <v>0.469609</v>
      </c>
      <c r="AO66" s="168">
        <v>-1.05429</v>
      </c>
      <c r="AP66" s="168">
        <v>2.233281</v>
      </c>
      <c r="AQ66" s="168">
        <v>-1.05429</v>
      </c>
      <c r="AR66" s="168">
        <v>2.233281</v>
      </c>
      <c r="AY66" s="169" t="s">
        <v>1343</v>
      </c>
      <c r="AZ66" s="168">
        <v>1.425283</v>
      </c>
      <c r="BA66" s="168">
        <v>0.306995</v>
      </c>
      <c r="BB66" s="168">
        <v>4.642691</v>
      </c>
      <c r="BC66" s="203">
        <v>6.38E-5</v>
      </c>
      <c r="BD66" s="168">
        <v>0.798316</v>
      </c>
      <c r="BE66" s="168">
        <v>2.05225</v>
      </c>
      <c r="BF66" s="168">
        <v>0.798316</v>
      </c>
      <c r="BG66" s="168"/>
      <c r="BH66" s="168">
        <v>2.05225</v>
      </c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2127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2127</v>
      </c>
      <c r="X1" s="206" t="s">
        <v>1446</v>
      </c>
      <c r="Y1" s="177" t="s">
        <v>1448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2127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2127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2128</v>
      </c>
      <c r="BI1" s="177" t="s">
        <v>1346</v>
      </c>
      <c r="BJ1" s="177" t="s">
        <v>1347</v>
      </c>
    </row>
    <row r="2">
      <c r="A2" s="179" t="s">
        <v>1240</v>
      </c>
      <c r="B2" s="166">
        <v>800.0</v>
      </c>
      <c r="C2" s="166" t="s">
        <v>2129</v>
      </c>
      <c r="D2" s="166">
        <v>800.0</v>
      </c>
      <c r="E2" s="166" t="s">
        <v>2129</v>
      </c>
      <c r="F2" s="180" t="s">
        <v>2129</v>
      </c>
      <c r="G2" s="166">
        <v>5204.674</v>
      </c>
      <c r="H2" s="166"/>
      <c r="I2" s="166"/>
      <c r="J2" s="166"/>
      <c r="K2" s="166"/>
      <c r="L2" s="166">
        <v>2600.0</v>
      </c>
      <c r="M2" s="166">
        <v>1.1472648486E10</v>
      </c>
      <c r="N2" s="7">
        <f t="shared" ref="N2:N34" si="2">L2/M2</f>
        <v>0.000000226625962</v>
      </c>
      <c r="P2" s="179" t="s">
        <v>1241</v>
      </c>
      <c r="Q2" s="166" t="s">
        <v>2130</v>
      </c>
      <c r="R2" s="166" t="s">
        <v>2130</v>
      </c>
      <c r="S2" s="166" t="s">
        <v>2130</v>
      </c>
      <c r="T2" s="166" t="s">
        <v>2130</v>
      </c>
      <c r="U2" s="180" t="s">
        <v>2130</v>
      </c>
      <c r="V2" s="166">
        <v>6063.245</v>
      </c>
      <c r="W2" s="166"/>
      <c r="X2" s="166"/>
      <c r="Y2" s="166"/>
      <c r="Z2" s="166"/>
      <c r="AA2" s="166">
        <v>0.0</v>
      </c>
      <c r="AB2" s="166">
        <v>1.1472648486E10</v>
      </c>
      <c r="AC2" s="7">
        <f t="shared" ref="AC2:AC34" si="4">AA2/AB2</f>
        <v>0</v>
      </c>
      <c r="AE2" s="179" t="s">
        <v>1242</v>
      </c>
      <c r="AF2" s="166">
        <v>850.0</v>
      </c>
      <c r="AG2" s="166">
        <v>850.0</v>
      </c>
      <c r="AH2" s="166">
        <v>845.0</v>
      </c>
      <c r="AI2" s="166">
        <v>845.0</v>
      </c>
      <c r="AJ2" s="180">
        <v>845.0</v>
      </c>
      <c r="AK2" s="166">
        <v>6006.202</v>
      </c>
      <c r="AL2" s="166"/>
      <c r="AM2" s="166"/>
      <c r="AN2" s="166"/>
      <c r="AO2" s="166"/>
      <c r="AP2" s="166">
        <v>20700.0</v>
      </c>
      <c r="AQ2" s="166">
        <v>2.2715776032E10</v>
      </c>
      <c r="AR2" s="7">
        <f t="shared" ref="AR2:AR34" si="6">AP2/AQ2</f>
        <v>0.0000009112609655</v>
      </c>
      <c r="AT2" s="179" t="s">
        <v>1243</v>
      </c>
      <c r="AU2" s="166">
        <v>825.0</v>
      </c>
      <c r="AV2" s="166">
        <v>825.0</v>
      </c>
      <c r="AW2" s="166">
        <v>820.0</v>
      </c>
      <c r="AX2" s="166">
        <v>825.0</v>
      </c>
      <c r="AY2" s="180">
        <v>825.0</v>
      </c>
      <c r="AZ2" s="166">
        <v>6155.109</v>
      </c>
      <c r="BA2" s="166"/>
      <c r="BB2" s="166"/>
      <c r="BC2" s="166"/>
      <c r="BD2" s="166"/>
      <c r="BE2" s="166">
        <v>600.0</v>
      </c>
      <c r="BF2" s="166">
        <v>2.2715776032E10</v>
      </c>
      <c r="BG2" s="166">
        <f t="shared" ref="BG2:BG34" si="8">BE2/BF2</f>
        <v>0.00000002641336132</v>
      </c>
      <c r="BH2" s="166"/>
      <c r="BI2" s="166"/>
      <c r="BJ2" s="166">
        <f t="shared" ref="BJ2:BJ34" si="9">average(BG2,AR2,AC2,N2)</f>
        <v>0.0000002910750722</v>
      </c>
    </row>
    <row r="3">
      <c r="A3" s="179" t="s">
        <v>1244</v>
      </c>
      <c r="B3" s="166">
        <v>850.0</v>
      </c>
      <c r="C3" s="166">
        <v>850.0</v>
      </c>
      <c r="D3" s="166">
        <v>850.0</v>
      </c>
      <c r="E3" s="166">
        <v>850.0</v>
      </c>
      <c r="F3" s="180">
        <v>850.0</v>
      </c>
      <c r="G3" s="166">
        <v>5211.996</v>
      </c>
      <c r="H3" s="181">
        <f t="shared" ref="H3:I3" si="1">(F3-F2)/F2</f>
        <v>-0.07859078591</v>
      </c>
      <c r="I3" s="181">
        <f t="shared" si="1"/>
        <v>0.001406812415</v>
      </c>
      <c r="J3" s="166"/>
      <c r="K3" s="166"/>
      <c r="L3" s="166">
        <v>2200.0</v>
      </c>
      <c r="M3" s="166">
        <v>1.1472648486E10</v>
      </c>
      <c r="N3" s="7">
        <f t="shared" si="2"/>
        <v>0.0000001917604294</v>
      </c>
      <c r="P3" s="179" t="s">
        <v>1245</v>
      </c>
      <c r="Q3" s="166" t="s">
        <v>2130</v>
      </c>
      <c r="R3" s="166" t="s">
        <v>2130</v>
      </c>
      <c r="S3" s="166" t="s">
        <v>2130</v>
      </c>
      <c r="T3" s="166" t="s">
        <v>2130</v>
      </c>
      <c r="U3" s="180" t="s">
        <v>2130</v>
      </c>
      <c r="V3" s="166">
        <v>6067.142</v>
      </c>
      <c r="W3" s="181">
        <f t="shared" ref="W3:X3" si="3">(U3-U2)/U2</f>
        <v>0</v>
      </c>
      <c r="X3" s="181">
        <f t="shared" si="3"/>
        <v>0.0006427251414</v>
      </c>
      <c r="Y3" s="166"/>
      <c r="Z3" s="166"/>
      <c r="AA3" s="166">
        <v>0.0</v>
      </c>
      <c r="AB3" s="166">
        <v>1.1472648486E10</v>
      </c>
      <c r="AC3" s="7">
        <f t="shared" si="4"/>
        <v>0</v>
      </c>
      <c r="AE3" s="179" t="s">
        <v>1246</v>
      </c>
      <c r="AF3" s="166">
        <v>845.0</v>
      </c>
      <c r="AG3" s="166">
        <v>850.0</v>
      </c>
      <c r="AH3" s="166">
        <v>840.0</v>
      </c>
      <c r="AI3" s="166">
        <v>840.0</v>
      </c>
      <c r="AJ3" s="180">
        <v>840.0</v>
      </c>
      <c r="AK3" s="166">
        <v>6022.778</v>
      </c>
      <c r="AL3" s="181">
        <f t="shared" ref="AL3:AM3" si="5">(AJ3-AJ2)/AJ2</f>
        <v>-0.005917159763</v>
      </c>
      <c r="AM3" s="181">
        <f t="shared" si="5"/>
        <v>0.002759813939</v>
      </c>
      <c r="AN3" s="166"/>
      <c r="AO3" s="166"/>
      <c r="AP3" s="166">
        <v>31600.0</v>
      </c>
      <c r="AQ3" s="166">
        <v>2.2715776032E10</v>
      </c>
      <c r="AR3" s="7">
        <f t="shared" si="6"/>
        <v>0.000001391103696</v>
      </c>
      <c r="AT3" s="179" t="s">
        <v>1247</v>
      </c>
      <c r="AU3" s="166">
        <v>825.0</v>
      </c>
      <c r="AV3" s="166">
        <v>825.0</v>
      </c>
      <c r="AW3" s="166">
        <v>825.0</v>
      </c>
      <c r="AX3" s="166">
        <v>825.0</v>
      </c>
      <c r="AY3" s="180">
        <v>825.0</v>
      </c>
      <c r="AZ3" s="166">
        <v>6117.364</v>
      </c>
      <c r="BA3" s="181">
        <f t="shared" ref="BA3:BB3" si="7">(AY3-AY2)/AY2</f>
        <v>0</v>
      </c>
      <c r="BB3" s="181">
        <f t="shared" si="7"/>
        <v>-0.006132304075</v>
      </c>
      <c r="BC3" s="166"/>
      <c r="BD3" s="166"/>
      <c r="BE3" s="166">
        <v>0.0</v>
      </c>
      <c r="BF3" s="166">
        <v>2.2715776032E10</v>
      </c>
      <c r="BG3" s="166">
        <f t="shared" si="8"/>
        <v>0</v>
      </c>
      <c r="BH3" s="181">
        <f t="shared" ref="BH3:BH34" si="14">average(BA3,AL3,W3,H3)</f>
        <v>-0.02112698642</v>
      </c>
      <c r="BI3" s="166"/>
      <c r="BJ3" s="166">
        <f t="shared" si="9"/>
        <v>0.0000003957160314</v>
      </c>
    </row>
    <row r="4">
      <c r="A4" s="179" t="s">
        <v>1248</v>
      </c>
      <c r="B4" s="166">
        <v>850.0</v>
      </c>
      <c r="C4" s="166">
        <v>850.0</v>
      </c>
      <c r="D4" s="166" t="s">
        <v>2131</v>
      </c>
      <c r="E4" s="166" t="s">
        <v>2131</v>
      </c>
      <c r="F4" s="180" t="s">
        <v>2131</v>
      </c>
      <c r="G4" s="166">
        <v>5107.623</v>
      </c>
      <c r="H4" s="181">
        <f t="shared" ref="H4:I4" si="10">(F4-F3)/F3</f>
        <v>-0.08529411765</v>
      </c>
      <c r="I4" s="181">
        <f t="shared" si="10"/>
        <v>-0.0200255334</v>
      </c>
      <c r="J4" s="166"/>
      <c r="K4" s="166"/>
      <c r="L4" s="166">
        <v>202400.0</v>
      </c>
      <c r="M4" s="166">
        <v>1.1472648486E10</v>
      </c>
      <c r="N4" s="7">
        <f t="shared" si="2"/>
        <v>0.0000176419595</v>
      </c>
      <c r="P4" s="179" t="s">
        <v>1249</v>
      </c>
      <c r="Q4" s="166">
        <v>1000.0</v>
      </c>
      <c r="R4" s="166">
        <v>1000.0</v>
      </c>
      <c r="S4" s="166">
        <v>1000.0</v>
      </c>
      <c r="T4" s="166">
        <v>1000.0</v>
      </c>
      <c r="U4" s="180">
        <v>1000.0</v>
      </c>
      <c r="V4" s="166">
        <v>6064.589</v>
      </c>
      <c r="W4" s="181">
        <f t="shared" ref="W4:X4" si="11">(U4-U3)/U3</f>
        <v>0.002506265664</v>
      </c>
      <c r="X4" s="181">
        <f t="shared" si="11"/>
        <v>-0.0004207912061</v>
      </c>
      <c r="Y4" s="166"/>
      <c r="Z4" s="166"/>
      <c r="AA4" s="166">
        <v>8000.0</v>
      </c>
      <c r="AB4" s="166">
        <v>1.1472648486E10</v>
      </c>
      <c r="AC4" s="7">
        <f t="shared" si="4"/>
        <v>0.0000006973106524</v>
      </c>
      <c r="AE4" s="179" t="s">
        <v>1250</v>
      </c>
      <c r="AF4" s="166">
        <v>840.0</v>
      </c>
      <c r="AG4" s="166">
        <v>845.0</v>
      </c>
      <c r="AH4" s="166">
        <v>840.0</v>
      </c>
      <c r="AI4" s="166">
        <v>840.0</v>
      </c>
      <c r="AJ4" s="180">
        <v>840.0</v>
      </c>
      <c r="AK4" s="166">
        <v>6013.589</v>
      </c>
      <c r="AL4" s="181">
        <f t="shared" ref="AL4:AM4" si="12">(AJ4-AJ3)/AJ3</f>
        <v>0</v>
      </c>
      <c r="AM4" s="181">
        <f t="shared" si="12"/>
        <v>-0.001525707904</v>
      </c>
      <c r="AN4" s="166"/>
      <c r="AO4" s="166"/>
      <c r="AP4" s="166">
        <v>4600.0</v>
      </c>
      <c r="AQ4" s="166">
        <v>2.2715776032E10</v>
      </c>
      <c r="AR4" s="7">
        <f t="shared" si="6"/>
        <v>0.0000002025024368</v>
      </c>
      <c r="AT4" s="179" t="s">
        <v>1251</v>
      </c>
      <c r="AU4" s="166">
        <v>825.0</v>
      </c>
      <c r="AV4" s="166">
        <v>825.0</v>
      </c>
      <c r="AW4" s="166">
        <v>820.0</v>
      </c>
      <c r="AX4" s="166">
        <v>820.0</v>
      </c>
      <c r="AY4" s="180">
        <v>820.0</v>
      </c>
      <c r="AZ4" s="166">
        <v>6100.242</v>
      </c>
      <c r="BA4" s="181">
        <f t="shared" ref="BA4:BB4" si="13">(AY4-AY3)/AY3</f>
        <v>-0.006060606061</v>
      </c>
      <c r="BB4" s="181">
        <f t="shared" si="13"/>
        <v>-0.002798917965</v>
      </c>
      <c r="BC4" s="166"/>
      <c r="BD4" s="166"/>
      <c r="BE4" s="166">
        <v>800.0</v>
      </c>
      <c r="BF4" s="166">
        <v>2.2715776032E10</v>
      </c>
      <c r="BG4" s="166">
        <f t="shared" si="8"/>
        <v>0.00000003521781509</v>
      </c>
      <c r="BH4" s="181">
        <f t="shared" si="14"/>
        <v>-0.02221211451</v>
      </c>
      <c r="BI4" s="166"/>
      <c r="BJ4" s="166">
        <f t="shared" si="9"/>
        <v>0.000004644247602</v>
      </c>
    </row>
    <row r="5">
      <c r="A5" s="179" t="s">
        <v>1252</v>
      </c>
      <c r="B5" s="166">
        <v>825.0</v>
      </c>
      <c r="C5" s="166">
        <v>825.0</v>
      </c>
      <c r="D5" s="166">
        <v>825.0</v>
      </c>
      <c r="E5" s="166">
        <v>825.0</v>
      </c>
      <c r="F5" s="180">
        <v>825.0</v>
      </c>
      <c r="G5" s="166">
        <v>5122.104</v>
      </c>
      <c r="H5" s="181">
        <f t="shared" ref="H5:I5" si="15">(F5-F4)/F4</f>
        <v>0.06109324759</v>
      </c>
      <c r="I5" s="181">
        <f t="shared" si="15"/>
        <v>0.002835174013</v>
      </c>
      <c r="J5" s="166"/>
      <c r="K5" s="166"/>
      <c r="L5" s="166">
        <v>400.0</v>
      </c>
      <c r="M5" s="166">
        <v>1.1472648486E10</v>
      </c>
      <c r="N5" s="7">
        <f t="shared" si="2"/>
        <v>0.00000003486553262</v>
      </c>
      <c r="P5" s="179" t="s">
        <v>1253</v>
      </c>
      <c r="Q5" s="166">
        <v>1000.0</v>
      </c>
      <c r="R5" s="166">
        <v>1000.0</v>
      </c>
      <c r="S5" s="166">
        <v>1000.0</v>
      </c>
      <c r="T5" s="166">
        <v>1000.0</v>
      </c>
      <c r="U5" s="180">
        <v>1000.0</v>
      </c>
      <c r="V5" s="166">
        <v>6070.716</v>
      </c>
      <c r="W5" s="181">
        <f t="shared" ref="W5:X5" si="16">(U5-U4)/U4</f>
        <v>0</v>
      </c>
      <c r="X5" s="181">
        <f t="shared" si="16"/>
        <v>0.001010291052</v>
      </c>
      <c r="Y5" s="166"/>
      <c r="Z5" s="166"/>
      <c r="AA5" s="166">
        <v>0.0</v>
      </c>
      <c r="AB5" s="166">
        <v>1.1472648486E10</v>
      </c>
      <c r="AC5" s="7">
        <f t="shared" si="4"/>
        <v>0</v>
      </c>
      <c r="AE5" s="179" t="s">
        <v>1254</v>
      </c>
      <c r="AF5" s="166">
        <v>840.0</v>
      </c>
      <c r="AG5" s="166">
        <v>845.0</v>
      </c>
      <c r="AH5" s="166">
        <v>840.0</v>
      </c>
      <c r="AI5" s="166">
        <v>840.0</v>
      </c>
      <c r="AJ5" s="180">
        <v>840.0</v>
      </c>
      <c r="AK5" s="166">
        <v>5991.246</v>
      </c>
      <c r="AL5" s="181">
        <f t="shared" ref="AL5:AM5" si="17">(AJ5-AJ4)/AJ4</f>
        <v>0</v>
      </c>
      <c r="AM5" s="181">
        <f t="shared" si="17"/>
        <v>-0.00371541853</v>
      </c>
      <c r="AN5" s="166"/>
      <c r="AO5" s="166"/>
      <c r="AP5" s="166">
        <v>4200.0</v>
      </c>
      <c r="AQ5" s="166">
        <v>2.2715776032E10</v>
      </c>
      <c r="AR5" s="7">
        <f t="shared" si="6"/>
        <v>0.0000001848935292</v>
      </c>
      <c r="AT5" s="179" t="s">
        <v>1255</v>
      </c>
      <c r="AU5" s="166">
        <v>820.0</v>
      </c>
      <c r="AV5" s="166">
        <v>820.0</v>
      </c>
      <c r="AW5" s="166">
        <v>815.0</v>
      </c>
      <c r="AX5" s="166">
        <v>815.0</v>
      </c>
      <c r="AY5" s="180">
        <v>815.0</v>
      </c>
      <c r="AZ5" s="166">
        <v>6070.762</v>
      </c>
      <c r="BA5" s="181">
        <f t="shared" ref="BA5:BB5" si="18">(AY5-AY4)/AY4</f>
        <v>-0.006097560976</v>
      </c>
      <c r="BB5" s="181">
        <f t="shared" si="18"/>
        <v>-0.004832595166</v>
      </c>
      <c r="BC5" s="166"/>
      <c r="BD5" s="166"/>
      <c r="BE5" s="166">
        <v>11200.0</v>
      </c>
      <c r="BF5" s="166">
        <v>2.2715776032E10</v>
      </c>
      <c r="BG5" s="166">
        <f t="shared" si="8"/>
        <v>0.0000004930494113</v>
      </c>
      <c r="BH5" s="181">
        <f t="shared" si="14"/>
        <v>0.01374892165</v>
      </c>
      <c r="BI5" s="166"/>
      <c r="BJ5" s="166">
        <f t="shared" si="9"/>
        <v>0.0000001782021183</v>
      </c>
    </row>
    <row r="6">
      <c r="A6" s="179" t="s">
        <v>1256</v>
      </c>
      <c r="B6" s="166">
        <v>825.0</v>
      </c>
      <c r="C6" s="166">
        <v>825.0</v>
      </c>
      <c r="D6" s="166">
        <v>825.0</v>
      </c>
      <c r="E6" s="166">
        <v>825.0</v>
      </c>
      <c r="F6" s="180">
        <v>825.0</v>
      </c>
      <c r="G6" s="166">
        <v>5114.572</v>
      </c>
      <c r="H6" s="181">
        <f t="shared" ref="H6:I6" si="19">(F6-F5)/F5</f>
        <v>0</v>
      </c>
      <c r="I6" s="181">
        <f t="shared" si="19"/>
        <v>-0.001470489471</v>
      </c>
      <c r="J6" s="166"/>
      <c r="K6" s="166"/>
      <c r="L6" s="166">
        <v>0.0</v>
      </c>
      <c r="M6" s="166">
        <v>1.1472648486E10</v>
      </c>
      <c r="N6" s="7">
        <f t="shared" si="2"/>
        <v>0</v>
      </c>
      <c r="P6" s="179" t="s">
        <v>1257</v>
      </c>
      <c r="Q6" s="166">
        <v>1000.0</v>
      </c>
      <c r="R6" s="166">
        <v>1000.0</v>
      </c>
      <c r="S6" s="166">
        <v>1000.0</v>
      </c>
      <c r="T6" s="166">
        <v>1000.0</v>
      </c>
      <c r="U6" s="180">
        <v>1000.0</v>
      </c>
      <c r="V6" s="166">
        <v>6061.367</v>
      </c>
      <c r="W6" s="181">
        <f t="shared" ref="W6:X6" si="20">(U6-U5)/U5</f>
        <v>0</v>
      </c>
      <c r="X6" s="181">
        <f t="shared" si="20"/>
        <v>-0.001540016038</v>
      </c>
      <c r="Y6" s="166"/>
      <c r="Z6" s="166"/>
      <c r="AA6" s="166">
        <v>0.0</v>
      </c>
      <c r="AB6" s="166">
        <v>1.1472648486E10</v>
      </c>
      <c r="AC6" s="7">
        <f t="shared" si="4"/>
        <v>0</v>
      </c>
      <c r="AE6" s="179" t="s">
        <v>1258</v>
      </c>
      <c r="AF6" s="166">
        <v>835.0</v>
      </c>
      <c r="AG6" s="166">
        <v>845.0</v>
      </c>
      <c r="AH6" s="166">
        <v>835.0</v>
      </c>
      <c r="AI6" s="166">
        <v>835.0</v>
      </c>
      <c r="AJ6" s="180">
        <v>835.0</v>
      </c>
      <c r="AK6" s="166">
        <v>6107.168</v>
      </c>
      <c r="AL6" s="181">
        <f t="shared" ref="AL6:AM6" si="21">(AJ6-AJ5)/AJ5</f>
        <v>-0.005952380952</v>
      </c>
      <c r="AM6" s="181">
        <f t="shared" si="21"/>
        <v>0.01934856289</v>
      </c>
      <c r="AN6" s="166"/>
      <c r="AO6" s="166"/>
      <c r="AP6" s="166">
        <v>57600.0</v>
      </c>
      <c r="AQ6" s="166">
        <v>2.2715776032E10</v>
      </c>
      <c r="AR6" s="7">
        <f t="shared" si="6"/>
        <v>0.000002535682687</v>
      </c>
      <c r="AT6" s="179" t="s">
        <v>1259</v>
      </c>
      <c r="AU6" s="166">
        <v>815.0</v>
      </c>
      <c r="AV6" s="166">
        <v>815.0</v>
      </c>
      <c r="AW6" s="166">
        <v>815.0</v>
      </c>
      <c r="AX6" s="166">
        <v>815.0</v>
      </c>
      <c r="AY6" s="180">
        <v>815.0</v>
      </c>
      <c r="AZ6" s="166">
        <v>6026.188</v>
      </c>
      <c r="BA6" s="181">
        <f t="shared" ref="BA6:BB6" si="22">(AY6-AY5)/AY5</f>
        <v>0</v>
      </c>
      <c r="BB6" s="181">
        <f t="shared" si="22"/>
        <v>-0.00734240611</v>
      </c>
      <c r="BC6" s="166"/>
      <c r="BD6" s="166"/>
      <c r="BE6" s="166">
        <v>3300.0</v>
      </c>
      <c r="BF6" s="166">
        <v>2.2715776032E10</v>
      </c>
      <c r="BG6" s="166">
        <f t="shared" si="8"/>
        <v>0.0000001452734873</v>
      </c>
      <c r="BH6" s="181">
        <f t="shared" si="14"/>
        <v>-0.001488095238</v>
      </c>
      <c r="BI6" s="166"/>
      <c r="BJ6" s="166">
        <f t="shared" si="9"/>
        <v>0.0000006702390435</v>
      </c>
    </row>
    <row r="7">
      <c r="A7" s="179" t="s">
        <v>1260</v>
      </c>
      <c r="B7" s="166">
        <v>830.0</v>
      </c>
      <c r="C7" s="166">
        <v>830.0</v>
      </c>
      <c r="D7" s="166">
        <v>830.0</v>
      </c>
      <c r="E7" s="166">
        <v>830.0</v>
      </c>
      <c r="F7" s="180">
        <v>830.0</v>
      </c>
      <c r="G7" s="166">
        <v>5136.667</v>
      </c>
      <c r="H7" s="181">
        <f t="shared" ref="H7:I7" si="23">(F7-F6)/F6</f>
        <v>0.006060606061</v>
      </c>
      <c r="I7" s="181">
        <f t="shared" si="23"/>
        <v>0.004320009573</v>
      </c>
      <c r="J7" s="166"/>
      <c r="K7" s="166"/>
      <c r="L7" s="166">
        <v>40000.0</v>
      </c>
      <c r="M7" s="166">
        <v>1.1472648486E10</v>
      </c>
      <c r="N7" s="7">
        <f t="shared" si="2"/>
        <v>0.000003486553262</v>
      </c>
      <c r="P7" s="179" t="s">
        <v>1261</v>
      </c>
      <c r="Q7" s="166">
        <v>980.0</v>
      </c>
      <c r="R7" s="166">
        <v>1000.0</v>
      </c>
      <c r="S7" s="166">
        <v>980.0</v>
      </c>
      <c r="T7" s="166">
        <v>1000.0</v>
      </c>
      <c r="U7" s="180">
        <v>1000.0</v>
      </c>
      <c r="V7" s="166">
        <v>5952.138</v>
      </c>
      <c r="W7" s="181">
        <f t="shared" ref="W7:X7" si="24">(U7-U6)/U6</f>
        <v>0</v>
      </c>
      <c r="X7" s="181">
        <f t="shared" si="24"/>
        <v>-0.01802052243</v>
      </c>
      <c r="Y7" s="166"/>
      <c r="Z7" s="166"/>
      <c r="AA7" s="166">
        <v>4.59074E7</v>
      </c>
      <c r="AB7" s="166">
        <v>1.1472648486E10</v>
      </c>
      <c r="AC7" s="7">
        <f t="shared" si="4"/>
        <v>0.00400146488</v>
      </c>
      <c r="AE7" s="179" t="s">
        <v>1262</v>
      </c>
      <c r="AF7" s="166">
        <v>835.0</v>
      </c>
      <c r="AG7" s="166">
        <v>840.0</v>
      </c>
      <c r="AH7" s="166">
        <v>830.0</v>
      </c>
      <c r="AI7" s="166">
        <v>840.0</v>
      </c>
      <c r="AJ7" s="180">
        <v>840.0</v>
      </c>
      <c r="AK7" s="166">
        <v>6056.124</v>
      </c>
      <c r="AL7" s="181">
        <f t="shared" ref="AL7:AM7" si="25">(AJ7-AJ6)/AJ6</f>
        <v>0.005988023952</v>
      </c>
      <c r="AM7" s="181">
        <f t="shared" si="25"/>
        <v>-0.008358047462</v>
      </c>
      <c r="AN7" s="166"/>
      <c r="AO7" s="166"/>
      <c r="AP7" s="166">
        <v>152900.0</v>
      </c>
      <c r="AQ7" s="166">
        <v>2.2715776032E10</v>
      </c>
      <c r="AR7" s="7">
        <f t="shared" si="6"/>
        <v>0.00000673100491</v>
      </c>
      <c r="AT7" s="179" t="s">
        <v>1263</v>
      </c>
      <c r="AU7" s="166">
        <v>820.0</v>
      </c>
      <c r="AV7" s="166">
        <v>850.0</v>
      </c>
      <c r="AW7" s="166">
        <v>820.0</v>
      </c>
      <c r="AX7" s="166">
        <v>835.0</v>
      </c>
      <c r="AY7" s="180">
        <v>835.0</v>
      </c>
      <c r="AZ7" s="166">
        <v>6023.039</v>
      </c>
      <c r="BA7" s="181">
        <f t="shared" ref="BA7:BB7" si="26">(AY7-AY6)/AY6</f>
        <v>0.0245398773</v>
      </c>
      <c r="BB7" s="181">
        <f t="shared" si="26"/>
        <v>-0.0005225525656</v>
      </c>
      <c r="BC7" s="166"/>
      <c r="BD7" s="166"/>
      <c r="BE7" s="166">
        <v>637300.0</v>
      </c>
      <c r="BF7" s="166">
        <v>2.2715776032E10</v>
      </c>
      <c r="BG7" s="166">
        <f t="shared" si="8"/>
        <v>0.00002805539195</v>
      </c>
      <c r="BH7" s="181">
        <f t="shared" si="14"/>
        <v>0.009147126828</v>
      </c>
      <c r="BI7" s="166"/>
      <c r="BJ7" s="166">
        <f t="shared" si="9"/>
        <v>0.001009934458</v>
      </c>
    </row>
    <row r="8">
      <c r="A8" s="179" t="s">
        <v>1264</v>
      </c>
      <c r="B8" s="166">
        <v>830.0</v>
      </c>
      <c r="C8" s="166">
        <v>875.0</v>
      </c>
      <c r="D8" s="166">
        <v>830.0</v>
      </c>
      <c r="E8" s="166">
        <v>875.0</v>
      </c>
      <c r="F8" s="180">
        <v>875.0</v>
      </c>
      <c r="G8" s="166">
        <v>5148.91</v>
      </c>
      <c r="H8" s="181">
        <f t="shared" ref="H8:I8" si="27">(F8-F7)/F7</f>
        <v>0.05421686747</v>
      </c>
      <c r="I8" s="181">
        <f t="shared" si="27"/>
        <v>0.002383452149</v>
      </c>
      <c r="J8" s="166"/>
      <c r="K8" s="166"/>
      <c r="L8" s="166">
        <v>600.0</v>
      </c>
      <c r="M8" s="166">
        <v>1.1472648486E10</v>
      </c>
      <c r="N8" s="7">
        <f t="shared" si="2"/>
        <v>0.00000005229829893</v>
      </c>
      <c r="P8" s="179">
        <v>42747.0</v>
      </c>
      <c r="Q8" s="166">
        <v>1000.0</v>
      </c>
      <c r="R8" s="166">
        <v>1000.0</v>
      </c>
      <c r="S8" s="166">
        <v>1000.0</v>
      </c>
      <c r="T8" s="166">
        <v>1000.0</v>
      </c>
      <c r="U8" s="180">
        <v>1000.0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1.1472648486E10</v>
      </c>
      <c r="AC8" s="7">
        <f t="shared" si="4"/>
        <v>0</v>
      </c>
      <c r="AE8" s="179">
        <v>43171.0</v>
      </c>
      <c r="AF8" s="166">
        <v>830.0</v>
      </c>
      <c r="AG8" s="166">
        <v>845.0</v>
      </c>
      <c r="AH8" s="166">
        <v>830.0</v>
      </c>
      <c r="AI8" s="166">
        <v>840.0</v>
      </c>
      <c r="AJ8" s="180">
        <v>840.0</v>
      </c>
      <c r="AK8" s="166">
        <v>6118.32</v>
      </c>
      <c r="AL8" s="181">
        <f t="shared" ref="AL8:AM8" si="29">(AJ8-AJ7)/AJ7</f>
        <v>0</v>
      </c>
      <c r="AM8" s="181">
        <f t="shared" si="29"/>
        <v>0.01026993503</v>
      </c>
      <c r="AN8" s="166"/>
      <c r="AO8" s="166"/>
      <c r="AP8" s="166">
        <v>13200.0</v>
      </c>
      <c r="AQ8" s="166">
        <v>2.2715776032E10</v>
      </c>
      <c r="AR8" s="7">
        <f t="shared" si="6"/>
        <v>0.000000581093949</v>
      </c>
      <c r="AT8" s="179" t="s">
        <v>1265</v>
      </c>
      <c r="AU8" s="166">
        <v>850.0</v>
      </c>
      <c r="AV8" s="166">
        <v>870.0</v>
      </c>
      <c r="AW8" s="166">
        <v>835.0</v>
      </c>
      <c r="AX8" s="166">
        <v>845.0</v>
      </c>
      <c r="AY8" s="180">
        <v>845.0</v>
      </c>
      <c r="AZ8" s="166">
        <v>5953.06</v>
      </c>
      <c r="BA8" s="181">
        <f t="shared" ref="BA8:BB8" si="30">(AY8-AY7)/AY7</f>
        <v>0.0119760479</v>
      </c>
      <c r="BB8" s="181">
        <f t="shared" si="30"/>
        <v>-0.01161855336</v>
      </c>
      <c r="BC8" s="166"/>
      <c r="BD8" s="166"/>
      <c r="BE8" s="166">
        <v>286200.0</v>
      </c>
      <c r="BF8" s="166">
        <v>2.2715776032E10</v>
      </c>
      <c r="BG8" s="166">
        <f t="shared" si="8"/>
        <v>0.00001259917335</v>
      </c>
      <c r="BH8" s="181">
        <f t="shared" si="14"/>
        <v>0.01654822884</v>
      </c>
      <c r="BI8" s="166"/>
      <c r="BJ8" s="166">
        <f t="shared" si="9"/>
        <v>0.000003308141399</v>
      </c>
    </row>
    <row r="9">
      <c r="A9" s="179">
        <v>42381.0</v>
      </c>
      <c r="B9" s="166">
        <v>875.0</v>
      </c>
      <c r="C9" s="166">
        <v>875.0</v>
      </c>
      <c r="D9" s="166">
        <v>875.0</v>
      </c>
      <c r="E9" s="166">
        <v>875.0</v>
      </c>
      <c r="F9" s="180">
        <v>875.0</v>
      </c>
      <c r="G9" s="166">
        <v>5198.755</v>
      </c>
      <c r="H9" s="181">
        <f t="shared" ref="H9:I9" si="31">(F9-F8)/F8</f>
        <v>0</v>
      </c>
      <c r="I9" s="181">
        <f t="shared" si="31"/>
        <v>0.009680689699</v>
      </c>
      <c r="J9" s="166"/>
      <c r="K9" s="166"/>
      <c r="L9" s="166">
        <v>0.0</v>
      </c>
      <c r="M9" s="166">
        <v>1.1472648486E10</v>
      </c>
      <c r="N9" s="7">
        <f t="shared" si="2"/>
        <v>0</v>
      </c>
      <c r="P9" s="179">
        <v>42837.0</v>
      </c>
      <c r="Q9" s="166">
        <v>1000.0</v>
      </c>
      <c r="R9" s="166">
        <v>1000.0</v>
      </c>
      <c r="S9" s="166">
        <v>995.0</v>
      </c>
      <c r="T9" s="166">
        <v>995.0</v>
      </c>
      <c r="U9" s="180">
        <v>995.0</v>
      </c>
      <c r="V9" s="166">
        <v>5998.195</v>
      </c>
      <c r="W9" s="181">
        <f t="shared" ref="W9:X9" si="32">(U9-U8)/U8</f>
        <v>-0.005</v>
      </c>
      <c r="X9" s="181">
        <f t="shared" si="32"/>
        <v>0.00773789183</v>
      </c>
      <c r="Y9" s="166"/>
      <c r="Z9" s="166"/>
      <c r="AA9" s="166">
        <v>400.0</v>
      </c>
      <c r="AB9" s="166">
        <v>1.1472648486E10</v>
      </c>
      <c r="AC9" s="7">
        <f t="shared" si="4"/>
        <v>0.00000003486553262</v>
      </c>
      <c r="AE9" s="179">
        <v>43202.0</v>
      </c>
      <c r="AF9" s="166">
        <v>845.0</v>
      </c>
      <c r="AG9" s="166">
        <v>895.0</v>
      </c>
      <c r="AH9" s="166">
        <v>840.0</v>
      </c>
      <c r="AI9" s="166">
        <v>850.0</v>
      </c>
      <c r="AJ9" s="180">
        <v>850.0</v>
      </c>
      <c r="AK9" s="166">
        <v>6152.86</v>
      </c>
      <c r="AL9" s="181">
        <f t="shared" ref="AL9:AM9" si="33">(AJ9-AJ8)/AJ8</f>
        <v>0.0119047619</v>
      </c>
      <c r="AM9" s="181">
        <f t="shared" si="33"/>
        <v>0.005645340551</v>
      </c>
      <c r="AN9" s="166"/>
      <c r="AO9" s="166"/>
      <c r="AP9" s="166">
        <v>147700.0</v>
      </c>
      <c r="AQ9" s="166">
        <v>2.2715776032E10</v>
      </c>
      <c r="AR9" s="7">
        <f t="shared" si="6"/>
        <v>0.000006502089112</v>
      </c>
      <c r="AT9" s="179" t="s">
        <v>1267</v>
      </c>
      <c r="AU9" s="166">
        <v>850.0</v>
      </c>
      <c r="AV9" s="166">
        <v>860.0</v>
      </c>
      <c r="AW9" s="166">
        <v>845.0</v>
      </c>
      <c r="AX9" s="166">
        <v>845.0</v>
      </c>
      <c r="AY9" s="180">
        <v>845.0</v>
      </c>
      <c r="AZ9" s="166">
        <v>6011.83</v>
      </c>
      <c r="BA9" s="181">
        <f t="shared" ref="BA9:BB9" si="34">(AY9-AY8)/AY8</f>
        <v>0</v>
      </c>
      <c r="BB9" s="181">
        <f t="shared" si="34"/>
        <v>0.009872233776</v>
      </c>
      <c r="BC9" s="166"/>
      <c r="BD9" s="166"/>
      <c r="BE9" s="166">
        <v>10000.0</v>
      </c>
      <c r="BF9" s="166">
        <v>2.2715776032E10</v>
      </c>
      <c r="BG9" s="166">
        <f t="shared" si="8"/>
        <v>0.0000004402226887</v>
      </c>
      <c r="BH9" s="181">
        <f t="shared" si="14"/>
        <v>0.001726190476</v>
      </c>
      <c r="BI9" s="166"/>
      <c r="BJ9" s="166">
        <f t="shared" si="9"/>
        <v>0.000001744294333</v>
      </c>
    </row>
    <row r="10">
      <c r="A10" s="179">
        <v>42412.0</v>
      </c>
      <c r="B10" s="166">
        <v>875.0</v>
      </c>
      <c r="C10" s="166">
        <v>875.0</v>
      </c>
      <c r="D10" s="166">
        <v>875.0</v>
      </c>
      <c r="E10" s="166">
        <v>875.0</v>
      </c>
      <c r="F10" s="180">
        <v>875.0</v>
      </c>
      <c r="G10" s="166">
        <v>5245.956</v>
      </c>
      <c r="H10" s="181">
        <f t="shared" ref="H10:I10" si="35">(F10-F9)/F9</f>
        <v>0</v>
      </c>
      <c r="I10" s="181">
        <f t="shared" si="35"/>
        <v>0.009079289176</v>
      </c>
      <c r="J10" s="166"/>
      <c r="K10" s="166"/>
      <c r="L10" s="166">
        <v>0.0</v>
      </c>
      <c r="M10" s="166">
        <v>1.1472648486E10</v>
      </c>
      <c r="N10" s="7">
        <f t="shared" si="2"/>
        <v>0</v>
      </c>
      <c r="P10" s="179">
        <v>42867.0</v>
      </c>
      <c r="Q10" s="166">
        <v>995.0</v>
      </c>
      <c r="R10" s="166">
        <v>995.0</v>
      </c>
      <c r="S10" s="166">
        <v>995.0</v>
      </c>
      <c r="T10" s="166">
        <v>995.0</v>
      </c>
      <c r="U10" s="180">
        <v>995.0</v>
      </c>
      <c r="V10" s="166">
        <v>6000.474</v>
      </c>
      <c r="W10" s="181">
        <f t="shared" ref="W10:X10" si="36">(U10-U9)/U9</f>
        <v>0</v>
      </c>
      <c r="X10" s="181">
        <f t="shared" si="36"/>
        <v>0.0003799476342</v>
      </c>
      <c r="Y10" s="166"/>
      <c r="Z10" s="166"/>
      <c r="AA10" s="166">
        <v>0.0</v>
      </c>
      <c r="AB10" s="166">
        <v>1.1472648486E10</v>
      </c>
      <c r="AC10" s="7">
        <f t="shared" si="4"/>
        <v>0</v>
      </c>
      <c r="AE10" s="179">
        <v>43232.0</v>
      </c>
      <c r="AF10" s="166">
        <v>840.0</v>
      </c>
      <c r="AG10" s="166">
        <v>860.0</v>
      </c>
      <c r="AH10" s="166">
        <v>840.0</v>
      </c>
      <c r="AI10" s="166">
        <v>840.0</v>
      </c>
      <c r="AJ10" s="180">
        <v>840.0</v>
      </c>
      <c r="AK10" s="166">
        <v>6133.12</v>
      </c>
      <c r="AL10" s="181">
        <f t="shared" ref="AL10:AM10" si="37">(AJ10-AJ9)/AJ9</f>
        <v>-0.01176470588</v>
      </c>
      <c r="AM10" s="181">
        <f t="shared" si="37"/>
        <v>-0.003208264124</v>
      </c>
      <c r="AN10" s="166"/>
      <c r="AO10" s="166"/>
      <c r="AP10" s="166">
        <v>92000.0</v>
      </c>
      <c r="AQ10" s="166">
        <v>2.2715776032E10</v>
      </c>
      <c r="AR10" s="7">
        <f t="shared" si="6"/>
        <v>0.000004050048736</v>
      </c>
      <c r="AT10" s="179">
        <v>43508.0</v>
      </c>
      <c r="AU10" s="166">
        <v>845.0</v>
      </c>
      <c r="AV10" s="166">
        <v>865.0</v>
      </c>
      <c r="AW10" s="166">
        <v>845.0</v>
      </c>
      <c r="AX10" s="166">
        <v>865.0</v>
      </c>
      <c r="AY10" s="180">
        <v>865.0</v>
      </c>
      <c r="AZ10" s="166">
        <v>6130.055</v>
      </c>
      <c r="BA10" s="181">
        <f t="shared" ref="BA10:BB10" si="38">(AY10-AY9)/AY9</f>
        <v>0.02366863905</v>
      </c>
      <c r="BB10" s="181">
        <f t="shared" si="38"/>
        <v>0.01966539307</v>
      </c>
      <c r="BC10" s="166"/>
      <c r="BD10" s="166"/>
      <c r="BE10" s="166">
        <v>14500.0</v>
      </c>
      <c r="BF10" s="166">
        <v>2.2715776032E10</v>
      </c>
      <c r="BG10" s="166">
        <f t="shared" si="8"/>
        <v>0.0000006383228986</v>
      </c>
      <c r="BH10" s="181">
        <f t="shared" si="14"/>
        <v>0.002975983293</v>
      </c>
      <c r="BI10" s="166"/>
      <c r="BJ10" s="166">
        <f t="shared" si="9"/>
        <v>0.000001172092909</v>
      </c>
    </row>
    <row r="11">
      <c r="A11" s="179">
        <v>42502.0</v>
      </c>
      <c r="B11" s="166">
        <v>875.0</v>
      </c>
      <c r="C11" s="166">
        <v>875.0</v>
      </c>
      <c r="D11" s="166">
        <v>875.0</v>
      </c>
      <c r="E11" s="166">
        <v>875.0</v>
      </c>
      <c r="F11" s="180">
        <v>875.0</v>
      </c>
      <c r="G11" s="166">
        <v>5268.308</v>
      </c>
      <c r="H11" s="181">
        <f t="shared" ref="H11:I11" si="39">(F11-F10)/F10</f>
        <v>0</v>
      </c>
      <c r="I11" s="181">
        <f t="shared" si="39"/>
        <v>0.004260805847</v>
      </c>
      <c r="J11" s="166"/>
      <c r="K11" s="166"/>
      <c r="L11" s="166">
        <v>0.0</v>
      </c>
      <c r="M11" s="166">
        <v>1.1472648486E10</v>
      </c>
      <c r="N11" s="7">
        <f t="shared" si="2"/>
        <v>0</v>
      </c>
      <c r="P11" s="179">
        <v>42898.0</v>
      </c>
      <c r="Q11" s="166">
        <v>995.0</v>
      </c>
      <c r="R11" s="166">
        <v>995.0</v>
      </c>
      <c r="S11" s="166">
        <v>995.0</v>
      </c>
      <c r="T11" s="166">
        <v>995.0</v>
      </c>
      <c r="U11" s="180">
        <v>995.0</v>
      </c>
      <c r="V11" s="166">
        <v>6035.508</v>
      </c>
      <c r="W11" s="181">
        <f t="shared" ref="W11:X11" si="40">(U11-U10)/U10</f>
        <v>0</v>
      </c>
      <c r="X11" s="181">
        <f t="shared" si="40"/>
        <v>0.005838538755</v>
      </c>
      <c r="Y11" s="166"/>
      <c r="Z11" s="166"/>
      <c r="AA11" s="166">
        <v>0.0</v>
      </c>
      <c r="AB11" s="166">
        <v>1.1472648486E10</v>
      </c>
      <c r="AC11" s="7">
        <f t="shared" si="4"/>
        <v>0</v>
      </c>
      <c r="AE11" s="179">
        <v>43263.0</v>
      </c>
      <c r="AF11" s="166">
        <v>850.0</v>
      </c>
      <c r="AG11" s="166">
        <v>865.0</v>
      </c>
      <c r="AH11" s="166">
        <v>845.0</v>
      </c>
      <c r="AI11" s="166">
        <v>860.0</v>
      </c>
      <c r="AJ11" s="180">
        <v>860.0</v>
      </c>
      <c r="AK11" s="166">
        <v>6115.493</v>
      </c>
      <c r="AL11" s="181">
        <f t="shared" ref="AL11:AM11" si="41">(AJ11-AJ10)/AJ10</f>
        <v>0.02380952381</v>
      </c>
      <c r="AM11" s="181">
        <f t="shared" si="41"/>
        <v>-0.002874067359</v>
      </c>
      <c r="AN11" s="166"/>
      <c r="AO11" s="166"/>
      <c r="AP11" s="166">
        <v>19400.0</v>
      </c>
      <c r="AQ11" s="166">
        <v>2.2715776032E10</v>
      </c>
      <c r="AR11" s="7">
        <f t="shared" si="6"/>
        <v>0.000000854032016</v>
      </c>
      <c r="AT11" s="179">
        <v>43536.0</v>
      </c>
      <c r="AU11" s="166">
        <v>845.0</v>
      </c>
      <c r="AV11" s="166">
        <v>860.0</v>
      </c>
      <c r="AW11" s="166">
        <v>845.0</v>
      </c>
      <c r="AX11" s="166">
        <v>860.0</v>
      </c>
      <c r="AY11" s="180">
        <v>860.0</v>
      </c>
      <c r="AZ11" s="166">
        <v>6133.896</v>
      </c>
      <c r="BA11" s="181">
        <f t="shared" ref="BA11:BB11" si="42">(AY11-AY10)/AY10</f>
        <v>-0.005780346821</v>
      </c>
      <c r="BB11" s="181">
        <f t="shared" si="42"/>
        <v>0.0006265849164</v>
      </c>
      <c r="BC11" s="166"/>
      <c r="BD11" s="166"/>
      <c r="BE11" s="166">
        <v>12700.0</v>
      </c>
      <c r="BF11" s="166">
        <v>2.2715776032E10</v>
      </c>
      <c r="BG11" s="166">
        <f t="shared" si="8"/>
        <v>0.0000005590828146</v>
      </c>
      <c r="BH11" s="181">
        <f t="shared" si="14"/>
        <v>0.004507294247</v>
      </c>
      <c r="BI11" s="166"/>
      <c r="BJ11" s="166">
        <f t="shared" si="9"/>
        <v>0.0000003532787077</v>
      </c>
    </row>
    <row r="12">
      <c r="A12" s="179">
        <v>42533.0</v>
      </c>
      <c r="B12" s="166">
        <v>825.0</v>
      </c>
      <c r="C12" s="166">
        <v>850.0</v>
      </c>
      <c r="D12" s="166">
        <v>825.0</v>
      </c>
      <c r="E12" s="166">
        <v>850.0</v>
      </c>
      <c r="F12" s="180">
        <v>850.0</v>
      </c>
      <c r="G12" s="166">
        <v>5272.965</v>
      </c>
      <c r="H12" s="181">
        <f t="shared" ref="H12:I12" si="43">(F12-F11)/F11</f>
        <v>-0.02857142857</v>
      </c>
      <c r="I12" s="181">
        <f t="shared" si="43"/>
        <v>0.0008839650225</v>
      </c>
      <c r="J12" s="166"/>
      <c r="K12" s="166"/>
      <c r="L12" s="166">
        <v>61000.0</v>
      </c>
      <c r="M12" s="166">
        <v>1.1472648486E10</v>
      </c>
      <c r="N12" s="7">
        <f t="shared" si="2"/>
        <v>0.000005316993724</v>
      </c>
      <c r="P12" s="179">
        <v>42928.0</v>
      </c>
      <c r="Q12" s="166">
        <v>995.0</v>
      </c>
      <c r="R12" s="166">
        <v>995.0</v>
      </c>
      <c r="S12" s="166">
        <v>995.0</v>
      </c>
      <c r="T12" s="166">
        <v>995.0</v>
      </c>
      <c r="U12" s="180">
        <v>995.0</v>
      </c>
      <c r="V12" s="166">
        <v>6006.835</v>
      </c>
      <c r="W12" s="181">
        <f t="shared" ref="W12:X12" si="44">(U12-U11)/U11</f>
        <v>0</v>
      </c>
      <c r="X12" s="181">
        <f t="shared" si="44"/>
        <v>-0.004750718581</v>
      </c>
      <c r="Y12" s="166"/>
      <c r="Z12" s="166"/>
      <c r="AA12" s="166">
        <v>0.0</v>
      </c>
      <c r="AB12" s="166">
        <v>1.1472648486E10</v>
      </c>
      <c r="AC12" s="7">
        <f t="shared" si="4"/>
        <v>0</v>
      </c>
      <c r="AE12" s="179">
        <v>43293.0</v>
      </c>
      <c r="AF12" s="166">
        <v>855.0</v>
      </c>
      <c r="AG12" s="166">
        <v>860.0</v>
      </c>
      <c r="AH12" s="166">
        <v>855.0</v>
      </c>
      <c r="AI12" s="166">
        <v>860.0</v>
      </c>
      <c r="AJ12" s="180">
        <v>860.0</v>
      </c>
      <c r="AK12" s="166">
        <v>6126.356</v>
      </c>
      <c r="AL12" s="181">
        <f t="shared" ref="AL12:AM12" si="45">(AJ12-AJ11)/AJ11</f>
        <v>0</v>
      </c>
      <c r="AM12" s="181">
        <f t="shared" si="45"/>
        <v>0.001776308141</v>
      </c>
      <c r="AN12" s="166"/>
      <c r="AO12" s="166"/>
      <c r="AP12" s="166">
        <v>4200.0</v>
      </c>
      <c r="AQ12" s="166">
        <v>2.2715776032E10</v>
      </c>
      <c r="AR12" s="7">
        <f t="shared" si="6"/>
        <v>0.0000001848935292</v>
      </c>
      <c r="AT12" s="179">
        <v>43567.0</v>
      </c>
      <c r="AU12" s="166">
        <v>845.0</v>
      </c>
      <c r="AV12" s="166">
        <v>865.0</v>
      </c>
      <c r="AW12" s="166">
        <v>845.0</v>
      </c>
      <c r="AX12" s="166">
        <v>860.0</v>
      </c>
      <c r="AY12" s="180">
        <v>860.0</v>
      </c>
      <c r="AZ12" s="166">
        <v>6112.879</v>
      </c>
      <c r="BA12" s="181">
        <f t="shared" ref="BA12:BB12" si="46">(AY12-AY11)/AY11</f>
        <v>0</v>
      </c>
      <c r="BB12" s="181">
        <f t="shared" si="46"/>
        <v>-0.00342637045</v>
      </c>
      <c r="BC12" s="166"/>
      <c r="BD12" s="166"/>
      <c r="BE12" s="166">
        <v>161900.0</v>
      </c>
      <c r="BF12" s="166">
        <v>2.2715776032E10</v>
      </c>
      <c r="BG12" s="166">
        <f t="shared" si="8"/>
        <v>0.00000712720533</v>
      </c>
      <c r="BH12" s="181">
        <f t="shared" si="14"/>
        <v>-0.007142857143</v>
      </c>
      <c r="BI12" s="166"/>
      <c r="BJ12" s="166">
        <f t="shared" si="9"/>
        <v>0.000003157273146</v>
      </c>
    </row>
    <row r="13">
      <c r="A13" s="179">
        <v>42563.0</v>
      </c>
      <c r="B13" s="166">
        <v>765.0</v>
      </c>
      <c r="C13" s="166">
        <v>765.0</v>
      </c>
      <c r="D13" s="166">
        <v>765.0</v>
      </c>
      <c r="E13" s="166">
        <v>765.0</v>
      </c>
      <c r="F13" s="180">
        <v>765.0</v>
      </c>
      <c r="G13" s="166">
        <v>5265.368</v>
      </c>
      <c r="H13" s="181">
        <f t="shared" ref="H13:I13" si="47">(F13-F12)/F12</f>
        <v>-0.1</v>
      </c>
      <c r="I13" s="181">
        <f t="shared" si="47"/>
        <v>-0.001440745387</v>
      </c>
      <c r="J13" s="166"/>
      <c r="K13" s="166"/>
      <c r="L13" s="166">
        <v>102800.0</v>
      </c>
      <c r="M13" s="166">
        <v>1.1472648486E10</v>
      </c>
      <c r="N13" s="7">
        <f t="shared" si="2"/>
        <v>0.000008960441883</v>
      </c>
      <c r="P13" s="179">
        <v>42959.0</v>
      </c>
      <c r="Q13" s="166">
        <v>1000.0</v>
      </c>
      <c r="R13" s="166">
        <v>1000.0</v>
      </c>
      <c r="S13" s="166">
        <v>1000.0</v>
      </c>
      <c r="T13" s="166">
        <v>1000.0</v>
      </c>
      <c r="U13" s="180">
        <v>1000.0</v>
      </c>
      <c r="V13" s="166">
        <v>6030.958</v>
      </c>
      <c r="W13" s="181">
        <f t="shared" ref="W13:X13" si="48">(U13-U12)/U12</f>
        <v>0.005025125628</v>
      </c>
      <c r="X13" s="181">
        <f t="shared" si="48"/>
        <v>0.004015925192</v>
      </c>
      <c r="Y13" s="166"/>
      <c r="Z13" s="166"/>
      <c r="AA13" s="166">
        <v>200.0</v>
      </c>
      <c r="AB13" s="166">
        <v>1.1472648486E10</v>
      </c>
      <c r="AC13" s="7">
        <f t="shared" si="4"/>
        <v>0.00000001743276631</v>
      </c>
      <c r="AE13" s="179">
        <v>43385.0</v>
      </c>
      <c r="AF13" s="166">
        <v>860.0</v>
      </c>
      <c r="AG13" s="166">
        <v>865.0</v>
      </c>
      <c r="AH13" s="166">
        <v>845.0</v>
      </c>
      <c r="AI13" s="166">
        <v>845.0</v>
      </c>
      <c r="AJ13" s="180">
        <v>845.0</v>
      </c>
      <c r="AK13" s="166">
        <v>6111.36</v>
      </c>
      <c r="AL13" s="181">
        <f t="shared" ref="AL13:AM13" si="49">(AJ13-AJ12)/AJ12</f>
        <v>-0.01744186047</v>
      </c>
      <c r="AM13" s="181">
        <f t="shared" si="49"/>
        <v>-0.002447784621</v>
      </c>
      <c r="AN13" s="166"/>
      <c r="AO13" s="166"/>
      <c r="AP13" s="166">
        <v>14900.0</v>
      </c>
      <c r="AQ13" s="166">
        <v>2.2715776032E10</v>
      </c>
      <c r="AR13" s="7">
        <f t="shared" si="6"/>
        <v>0.0000006559318061</v>
      </c>
      <c r="AT13" s="179">
        <v>43597.0</v>
      </c>
      <c r="AU13" s="166">
        <v>850.0</v>
      </c>
      <c r="AV13" s="166">
        <v>850.0</v>
      </c>
      <c r="AW13" s="166">
        <v>850.0</v>
      </c>
      <c r="AX13" s="166">
        <v>850.0</v>
      </c>
      <c r="AY13" s="180">
        <v>850.0</v>
      </c>
      <c r="AZ13" s="166">
        <v>6152.117</v>
      </c>
      <c r="BA13" s="181">
        <f t="shared" ref="BA13:BB13" si="50">(AY13-AY12)/AY12</f>
        <v>-0.01162790698</v>
      </c>
      <c r="BB13" s="181">
        <f t="shared" si="50"/>
        <v>0.006418906705</v>
      </c>
      <c r="BC13" s="166"/>
      <c r="BD13" s="166"/>
      <c r="BE13" s="166">
        <v>1300.0</v>
      </c>
      <c r="BF13" s="166">
        <v>2.2715776032E10</v>
      </c>
      <c r="BG13" s="166">
        <f t="shared" si="8"/>
        <v>0.00000005722894953</v>
      </c>
      <c r="BH13" s="181">
        <f t="shared" si="14"/>
        <v>-0.03101116045</v>
      </c>
      <c r="BI13" s="166"/>
      <c r="BJ13" s="166">
        <f t="shared" si="9"/>
        <v>0.000002422758851</v>
      </c>
    </row>
    <row r="14">
      <c r="A14" s="179">
        <v>42594.0</v>
      </c>
      <c r="B14" s="166">
        <v>775.0</v>
      </c>
      <c r="C14" s="166">
        <v>825.0</v>
      </c>
      <c r="D14" s="166">
        <v>775.0</v>
      </c>
      <c r="E14" s="166" t="s">
        <v>2132</v>
      </c>
      <c r="F14" s="180" t="s">
        <v>2132</v>
      </c>
      <c r="G14" s="166">
        <v>5303.734</v>
      </c>
      <c r="H14" s="181">
        <f t="shared" ref="H14:I14" si="51">(F14-F13)/F13</f>
        <v>0.06209150327</v>
      </c>
      <c r="I14" s="181">
        <f t="shared" si="51"/>
        <v>0.007286480261</v>
      </c>
      <c r="J14" s="166"/>
      <c r="K14" s="166"/>
      <c r="L14" s="166">
        <v>11400.0</v>
      </c>
      <c r="M14" s="166">
        <v>1.1472648486E10</v>
      </c>
      <c r="N14" s="7">
        <f t="shared" si="2"/>
        <v>0.0000009936676796</v>
      </c>
      <c r="P14" s="179">
        <v>43051.0</v>
      </c>
      <c r="Q14" s="166">
        <v>1000.0</v>
      </c>
      <c r="R14" s="166">
        <v>1000.0</v>
      </c>
      <c r="S14" s="166">
        <v>1000.0</v>
      </c>
      <c r="T14" s="166">
        <v>1000.0</v>
      </c>
      <c r="U14" s="180">
        <v>1000.0</v>
      </c>
      <c r="V14" s="166">
        <v>6026.633</v>
      </c>
      <c r="W14" s="181">
        <f t="shared" ref="W14:X14" si="52">(U14-U13)/U13</f>
        <v>0</v>
      </c>
      <c r="X14" s="181">
        <f t="shared" si="52"/>
        <v>-0.0007171331652</v>
      </c>
      <c r="Y14" s="166"/>
      <c r="Z14" s="166"/>
      <c r="AA14" s="166">
        <v>0.0</v>
      </c>
      <c r="AB14" s="166">
        <v>1.1472648486E10</v>
      </c>
      <c r="AC14" s="7">
        <f t="shared" si="4"/>
        <v>0</v>
      </c>
      <c r="AE14" s="179">
        <v>43416.0</v>
      </c>
      <c r="AF14" s="166">
        <v>845.0</v>
      </c>
      <c r="AG14" s="166">
        <v>865.0</v>
      </c>
      <c r="AH14" s="166">
        <v>845.0</v>
      </c>
      <c r="AI14" s="166">
        <v>860.0</v>
      </c>
      <c r="AJ14" s="180">
        <v>860.0</v>
      </c>
      <c r="AK14" s="166">
        <v>6076.587</v>
      </c>
      <c r="AL14" s="181">
        <f t="shared" ref="AL14:AM14" si="53">(AJ14-AJ13)/AJ13</f>
        <v>0.01775147929</v>
      </c>
      <c r="AM14" s="181">
        <f t="shared" si="53"/>
        <v>-0.005689895539</v>
      </c>
      <c r="AN14" s="166"/>
      <c r="AO14" s="166"/>
      <c r="AP14" s="166">
        <v>5900.0</v>
      </c>
      <c r="AQ14" s="166">
        <v>2.2715776032E10</v>
      </c>
      <c r="AR14" s="7">
        <f t="shared" si="6"/>
        <v>0.0000002597313863</v>
      </c>
      <c r="AT14" s="179">
        <v>43628.0</v>
      </c>
      <c r="AU14" s="166">
        <v>855.0</v>
      </c>
      <c r="AV14" s="166">
        <v>860.0</v>
      </c>
      <c r="AW14" s="166">
        <v>855.0</v>
      </c>
      <c r="AX14" s="166">
        <v>860.0</v>
      </c>
      <c r="AY14" s="180">
        <v>860.0</v>
      </c>
      <c r="AZ14" s="166">
        <v>6186.868</v>
      </c>
      <c r="BA14" s="181">
        <f t="shared" ref="BA14:BB14" si="54">(AY14-AY13)/AY13</f>
        <v>0.01176470588</v>
      </c>
      <c r="BB14" s="181">
        <f t="shared" si="54"/>
        <v>0.005648624693</v>
      </c>
      <c r="BC14" s="166"/>
      <c r="BD14" s="166"/>
      <c r="BE14" s="166">
        <v>4200.0</v>
      </c>
      <c r="BF14" s="166">
        <v>2.2715776032E10</v>
      </c>
      <c r="BG14" s="166">
        <f t="shared" si="8"/>
        <v>0.0000001848935292</v>
      </c>
      <c r="BH14" s="181">
        <f t="shared" si="14"/>
        <v>0.02290192211</v>
      </c>
      <c r="BI14" s="166"/>
      <c r="BJ14" s="166">
        <f t="shared" si="9"/>
        <v>0.0000003595731488</v>
      </c>
    </row>
    <row r="15">
      <c r="A15" s="179">
        <v>42625.0</v>
      </c>
      <c r="B15" s="166" t="s">
        <v>2132</v>
      </c>
      <c r="C15" s="166">
        <v>950.0</v>
      </c>
      <c r="D15" s="166" t="s">
        <v>2132</v>
      </c>
      <c r="E15" s="166">
        <v>950.0</v>
      </c>
      <c r="F15" s="180">
        <v>950.0</v>
      </c>
      <c r="G15" s="166">
        <v>5308.126</v>
      </c>
      <c r="H15" s="181">
        <f t="shared" ref="H15:I15" si="55">(F15-F14)/F14</f>
        <v>0.1692307692</v>
      </c>
      <c r="I15" s="181">
        <f t="shared" si="55"/>
        <v>0.0008280958283</v>
      </c>
      <c r="J15" s="166"/>
      <c r="K15" s="166"/>
      <c r="L15" s="166">
        <v>5000.0</v>
      </c>
      <c r="M15" s="166">
        <v>1.1472648486E10</v>
      </c>
      <c r="N15" s="7">
        <f t="shared" si="2"/>
        <v>0.0000004358191577</v>
      </c>
      <c r="P15" s="179">
        <v>43081.0</v>
      </c>
      <c r="Q15" s="166">
        <v>975.0</v>
      </c>
      <c r="R15" s="166">
        <v>975.0</v>
      </c>
      <c r="S15" s="166" t="s">
        <v>2133</v>
      </c>
      <c r="T15" s="166" t="s">
        <v>2133</v>
      </c>
      <c r="U15" s="180" t="s">
        <v>2133</v>
      </c>
      <c r="V15" s="166">
        <v>6032.371</v>
      </c>
      <c r="W15" s="181">
        <f t="shared" ref="W15:X15" si="56">(U15-U14)/U14</f>
        <v>-0.0375</v>
      </c>
      <c r="X15" s="181">
        <f t="shared" si="56"/>
        <v>0.0009521070887</v>
      </c>
      <c r="Y15" s="166"/>
      <c r="Z15" s="166"/>
      <c r="AA15" s="166">
        <v>3000.0</v>
      </c>
      <c r="AB15" s="166">
        <v>1.1472648486E10</v>
      </c>
      <c r="AC15" s="7">
        <f t="shared" si="4"/>
        <v>0.0000002614914946</v>
      </c>
      <c r="AE15" s="179">
        <v>43446.0</v>
      </c>
      <c r="AF15" s="166">
        <v>865.0</v>
      </c>
      <c r="AG15" s="166">
        <v>865.0</v>
      </c>
      <c r="AH15" s="166">
        <v>845.0</v>
      </c>
      <c r="AI15" s="166">
        <v>865.0</v>
      </c>
      <c r="AJ15" s="180">
        <v>865.0</v>
      </c>
      <c r="AK15" s="166">
        <v>6115.577</v>
      </c>
      <c r="AL15" s="181">
        <f t="shared" ref="AL15:AM15" si="57">(AJ15-AJ14)/AJ14</f>
        <v>0.005813953488</v>
      </c>
      <c r="AM15" s="181">
        <f t="shared" si="57"/>
        <v>0.006416430802</v>
      </c>
      <c r="AN15" s="166"/>
      <c r="AO15" s="166"/>
      <c r="AP15" s="166">
        <v>15000.0</v>
      </c>
      <c r="AQ15" s="166">
        <v>2.2715776032E10</v>
      </c>
      <c r="AR15" s="7">
        <f t="shared" si="6"/>
        <v>0.000000660334033</v>
      </c>
      <c r="AT15" s="179">
        <v>43720.0</v>
      </c>
      <c r="AU15" s="166">
        <v>850.0</v>
      </c>
      <c r="AV15" s="166">
        <v>860.0</v>
      </c>
      <c r="AW15" s="166">
        <v>845.0</v>
      </c>
      <c r="AX15" s="166">
        <v>845.0</v>
      </c>
      <c r="AY15" s="180">
        <v>845.0</v>
      </c>
      <c r="AZ15" s="166">
        <v>6193.791</v>
      </c>
      <c r="BA15" s="181">
        <f t="shared" ref="BA15:BB15" si="58">(AY15-AY14)/AY14</f>
        <v>-0.01744186047</v>
      </c>
      <c r="BB15" s="181">
        <f t="shared" si="58"/>
        <v>0.001118982981</v>
      </c>
      <c r="BC15" s="166"/>
      <c r="BD15" s="166"/>
      <c r="BE15" s="166">
        <v>8200.0</v>
      </c>
      <c r="BF15" s="166">
        <v>2.2715776032E10</v>
      </c>
      <c r="BG15" s="166">
        <f t="shared" si="8"/>
        <v>0.0000003609826047</v>
      </c>
      <c r="BH15" s="181">
        <f t="shared" si="14"/>
        <v>0.03002571556</v>
      </c>
      <c r="BI15" s="166"/>
      <c r="BJ15" s="166">
        <f t="shared" si="9"/>
        <v>0.0000004296568225</v>
      </c>
    </row>
    <row r="16">
      <c r="A16" s="179" t="s">
        <v>1268</v>
      </c>
      <c r="B16" s="166">
        <v>950.0</v>
      </c>
      <c r="C16" s="166">
        <v>950.0</v>
      </c>
      <c r="D16" s="166">
        <v>920.0</v>
      </c>
      <c r="E16" s="166" t="s">
        <v>2134</v>
      </c>
      <c r="F16" s="180" t="s">
        <v>2134</v>
      </c>
      <c r="G16" s="166">
        <v>5293.619</v>
      </c>
      <c r="H16" s="181">
        <f t="shared" ref="H16:I16" si="59">(F16-F15)/F15</f>
        <v>-0.01315789474</v>
      </c>
      <c r="I16" s="181">
        <f t="shared" si="59"/>
        <v>-0.002732979586</v>
      </c>
      <c r="J16" s="166"/>
      <c r="K16" s="166"/>
      <c r="L16" s="166">
        <v>1800.0</v>
      </c>
      <c r="M16" s="166">
        <v>1.1472648486E10</v>
      </c>
      <c r="N16" s="7">
        <f t="shared" si="2"/>
        <v>0.0000001568948968</v>
      </c>
      <c r="P16" s="179" t="s">
        <v>1269</v>
      </c>
      <c r="Q16" s="166">
        <v>950.0</v>
      </c>
      <c r="R16" s="166">
        <v>950.0</v>
      </c>
      <c r="S16" s="166">
        <v>950.0</v>
      </c>
      <c r="T16" s="166">
        <v>950.0</v>
      </c>
      <c r="U16" s="180">
        <v>950.0</v>
      </c>
      <c r="V16" s="166">
        <v>6054.604</v>
      </c>
      <c r="W16" s="181">
        <f t="shared" ref="W16:X16" si="60">(U16-U15)/U15</f>
        <v>-0.01298701299</v>
      </c>
      <c r="X16" s="181">
        <f t="shared" si="60"/>
        <v>0.00368561549</v>
      </c>
      <c r="Y16" s="166"/>
      <c r="Z16" s="166"/>
      <c r="AA16" s="166">
        <v>200.0</v>
      </c>
      <c r="AB16" s="166">
        <v>1.1472648486E10</v>
      </c>
      <c r="AC16" s="7">
        <f t="shared" si="4"/>
        <v>0.00000001743276631</v>
      </c>
      <c r="AE16" s="179" t="s">
        <v>1270</v>
      </c>
      <c r="AF16" s="166">
        <v>860.0</v>
      </c>
      <c r="AG16" s="166">
        <v>865.0</v>
      </c>
      <c r="AH16" s="166">
        <v>850.0</v>
      </c>
      <c r="AI16" s="166">
        <v>865.0</v>
      </c>
      <c r="AJ16" s="180">
        <v>865.0</v>
      </c>
      <c r="AK16" s="166">
        <v>6177.72</v>
      </c>
      <c r="AL16" s="181">
        <f t="shared" ref="AL16:AM16" si="61">(AJ16-AJ15)/AJ15</f>
        <v>0</v>
      </c>
      <c r="AM16" s="181">
        <f t="shared" si="61"/>
        <v>0.01016142876</v>
      </c>
      <c r="AN16" s="166"/>
      <c r="AO16" s="166"/>
      <c r="AP16" s="166">
        <v>20500.0</v>
      </c>
      <c r="AQ16" s="166">
        <v>2.2715776032E10</v>
      </c>
      <c r="AR16" s="7">
        <f t="shared" si="6"/>
        <v>0.0000009024565118</v>
      </c>
      <c r="AT16" s="179">
        <v>43750.0</v>
      </c>
      <c r="AU16" s="166">
        <v>845.0</v>
      </c>
      <c r="AV16" s="166">
        <v>845.0</v>
      </c>
      <c r="AW16" s="166">
        <v>845.0</v>
      </c>
      <c r="AX16" s="166">
        <v>845.0</v>
      </c>
      <c r="AY16" s="180">
        <v>845.0</v>
      </c>
      <c r="AZ16" s="166">
        <v>6183.505</v>
      </c>
      <c r="BA16" s="181">
        <f t="shared" ref="BA16:BB16" si="62">(AY16-AY15)/AY15</f>
        <v>0</v>
      </c>
      <c r="BB16" s="181">
        <f t="shared" si="62"/>
        <v>-0.001660695364</v>
      </c>
      <c r="BC16" s="166"/>
      <c r="BD16" s="166"/>
      <c r="BE16" s="166">
        <v>1300.0</v>
      </c>
      <c r="BF16" s="166">
        <v>2.2715776032E10</v>
      </c>
      <c r="BG16" s="166">
        <f t="shared" si="8"/>
        <v>0.00000005722894953</v>
      </c>
      <c r="BH16" s="181">
        <f t="shared" si="14"/>
        <v>-0.006536226931</v>
      </c>
      <c r="BI16" s="166"/>
      <c r="BJ16" s="166">
        <f t="shared" si="9"/>
        <v>0.0000002835032811</v>
      </c>
    </row>
    <row r="17">
      <c r="A17" s="179" t="s">
        <v>1271</v>
      </c>
      <c r="B17" s="166">
        <v>925.0</v>
      </c>
      <c r="C17" s="166">
        <v>930.0</v>
      </c>
      <c r="D17" s="166">
        <v>925.0</v>
      </c>
      <c r="E17" s="166">
        <v>930.0</v>
      </c>
      <c r="F17" s="180">
        <v>930.0</v>
      </c>
      <c r="G17" s="166">
        <v>5262.817</v>
      </c>
      <c r="H17" s="181">
        <f t="shared" ref="H17:I17" si="63">(F17-F16)/F16</f>
        <v>-0.008</v>
      </c>
      <c r="I17" s="181">
        <f t="shared" si="63"/>
        <v>-0.005818703613</v>
      </c>
      <c r="J17" s="166"/>
      <c r="K17" s="166"/>
      <c r="L17" s="166">
        <v>692800.0</v>
      </c>
      <c r="M17" s="166">
        <v>1.1472648486E10</v>
      </c>
      <c r="N17" s="7">
        <f t="shared" si="2"/>
        <v>0.00006038710249</v>
      </c>
      <c r="P17" s="179" t="s">
        <v>1272</v>
      </c>
      <c r="Q17" s="166">
        <v>950.0</v>
      </c>
      <c r="R17" s="166">
        <v>950.0</v>
      </c>
      <c r="S17" s="166">
        <v>950.0</v>
      </c>
      <c r="T17" s="166">
        <v>950.0</v>
      </c>
      <c r="U17" s="180">
        <v>950.0</v>
      </c>
      <c r="V17" s="166">
        <v>6113.653</v>
      </c>
      <c r="W17" s="181">
        <f t="shared" ref="W17:X17" si="64">(U17-U16)/U16</f>
        <v>0</v>
      </c>
      <c r="X17" s="181">
        <f t="shared" si="64"/>
        <v>0.009752743532</v>
      </c>
      <c r="Y17" s="166"/>
      <c r="Z17" s="166"/>
      <c r="AA17" s="166">
        <v>0.0</v>
      </c>
      <c r="AB17" s="166">
        <v>1.1472648486E10</v>
      </c>
      <c r="AC17" s="7">
        <f t="shared" si="4"/>
        <v>0</v>
      </c>
      <c r="AE17" s="179" t="s">
        <v>1273</v>
      </c>
      <c r="AF17" s="166">
        <v>855.0</v>
      </c>
      <c r="AG17" s="166">
        <v>855.0</v>
      </c>
      <c r="AH17" s="166">
        <v>845.0</v>
      </c>
      <c r="AI17" s="166">
        <v>855.0</v>
      </c>
      <c r="AJ17" s="180">
        <v>855.0</v>
      </c>
      <c r="AK17" s="166">
        <v>6169.843</v>
      </c>
      <c r="AL17" s="181">
        <f t="shared" ref="AL17:AM17" si="65">(AJ17-AJ16)/AJ16</f>
        <v>-0.01156069364</v>
      </c>
      <c r="AM17" s="181">
        <f t="shared" si="65"/>
        <v>-0.001275065882</v>
      </c>
      <c r="AN17" s="166"/>
      <c r="AO17" s="166"/>
      <c r="AP17" s="166">
        <v>22800.0</v>
      </c>
      <c r="AQ17" s="166">
        <v>2.2715776032E10</v>
      </c>
      <c r="AR17" s="7">
        <f t="shared" si="6"/>
        <v>0.00000100370773</v>
      </c>
      <c r="AT17" s="179">
        <v>43781.0</v>
      </c>
      <c r="AU17" s="166">
        <v>855.0</v>
      </c>
      <c r="AV17" s="166">
        <v>855.0</v>
      </c>
      <c r="AW17" s="166">
        <v>845.0</v>
      </c>
      <c r="AX17" s="166">
        <v>845.0</v>
      </c>
      <c r="AY17" s="180">
        <v>845.0</v>
      </c>
      <c r="AZ17" s="166">
        <v>6180.099</v>
      </c>
      <c r="BA17" s="181">
        <f t="shared" ref="BA17:BB17" si="66">(AY17-AY16)/AY16</f>
        <v>0</v>
      </c>
      <c r="BB17" s="181">
        <f t="shared" si="66"/>
        <v>-0.0005508202872</v>
      </c>
      <c r="BC17" s="166"/>
      <c r="BD17" s="166"/>
      <c r="BE17" s="166">
        <v>6900.0</v>
      </c>
      <c r="BF17" s="166">
        <v>2.2715776032E10</v>
      </c>
      <c r="BG17" s="166">
        <f t="shared" si="8"/>
        <v>0.0000003037536552</v>
      </c>
      <c r="BH17" s="181">
        <f t="shared" si="14"/>
        <v>-0.00489017341</v>
      </c>
      <c r="BI17" s="166"/>
      <c r="BJ17" s="166">
        <f t="shared" si="9"/>
        <v>0.00001542364097</v>
      </c>
    </row>
    <row r="18">
      <c r="A18" s="179" t="s">
        <v>1274</v>
      </c>
      <c r="B18" s="166">
        <v>930.0</v>
      </c>
      <c r="C18" s="166">
        <v>930.0</v>
      </c>
      <c r="D18" s="166">
        <v>930.0</v>
      </c>
      <c r="E18" s="166">
        <v>930.0</v>
      </c>
      <c r="F18" s="180">
        <v>930.0</v>
      </c>
      <c r="G18" s="166">
        <v>5254.362</v>
      </c>
      <c r="H18" s="181">
        <f t="shared" ref="H18:I18" si="67">(F18-F17)/F17</f>
        <v>0</v>
      </c>
      <c r="I18" s="181">
        <f t="shared" si="67"/>
        <v>-0.001606554057</v>
      </c>
      <c r="J18" s="166"/>
      <c r="K18" s="166"/>
      <c r="L18" s="166">
        <v>0.0</v>
      </c>
      <c r="M18" s="166">
        <v>1.1472648486E10</v>
      </c>
      <c r="N18" s="7">
        <f t="shared" si="2"/>
        <v>0</v>
      </c>
      <c r="P18" s="179" t="s">
        <v>1275</v>
      </c>
      <c r="Q18" s="166" t="s">
        <v>2135</v>
      </c>
      <c r="R18" s="166" t="s">
        <v>2130</v>
      </c>
      <c r="S18" s="166" t="s">
        <v>2135</v>
      </c>
      <c r="T18" s="166" t="s">
        <v>2130</v>
      </c>
      <c r="U18" s="180" t="s">
        <v>2130</v>
      </c>
      <c r="V18" s="166">
        <v>6119.419</v>
      </c>
      <c r="W18" s="181">
        <f t="shared" ref="W18:X18" si="68">(U18-U17)/U17</f>
        <v>0.05</v>
      </c>
      <c r="X18" s="181">
        <f t="shared" si="68"/>
        <v>0.00094313498</v>
      </c>
      <c r="Y18" s="166"/>
      <c r="Z18" s="166"/>
      <c r="AA18" s="166">
        <v>400.0</v>
      </c>
      <c r="AB18" s="166">
        <v>1.1472648486E10</v>
      </c>
      <c r="AC18" s="7">
        <f t="shared" si="4"/>
        <v>0.00000003486553262</v>
      </c>
      <c r="AE18" s="179" t="s">
        <v>1276</v>
      </c>
      <c r="AF18" s="166">
        <v>850.0</v>
      </c>
      <c r="AG18" s="166">
        <v>850.0</v>
      </c>
      <c r="AH18" s="166">
        <v>840.0</v>
      </c>
      <c r="AI18" s="166">
        <v>850.0</v>
      </c>
      <c r="AJ18" s="180">
        <v>850.0</v>
      </c>
      <c r="AK18" s="166">
        <v>6089.305</v>
      </c>
      <c r="AL18" s="181">
        <f t="shared" ref="AL18:AM18" si="69">(AJ18-AJ17)/AJ17</f>
        <v>-0.005847953216</v>
      </c>
      <c r="AM18" s="181">
        <f t="shared" si="69"/>
        <v>-0.01305349261</v>
      </c>
      <c r="AN18" s="166"/>
      <c r="AO18" s="166"/>
      <c r="AP18" s="166">
        <v>14900.0</v>
      </c>
      <c r="AQ18" s="166">
        <v>2.2715776032E10</v>
      </c>
      <c r="AR18" s="7">
        <f t="shared" si="6"/>
        <v>0.0000006559318061</v>
      </c>
      <c r="AT18" s="179">
        <v>43811.0</v>
      </c>
      <c r="AU18" s="166">
        <v>845.0</v>
      </c>
      <c r="AV18" s="166">
        <v>850.0</v>
      </c>
      <c r="AW18" s="166">
        <v>845.0</v>
      </c>
      <c r="AX18" s="166">
        <v>845.0</v>
      </c>
      <c r="AY18" s="180">
        <v>845.0</v>
      </c>
      <c r="AZ18" s="166">
        <v>6139.397</v>
      </c>
      <c r="BA18" s="181">
        <f t="shared" ref="BA18:BB18" si="70">(AY18-AY17)/AY17</f>
        <v>0</v>
      </c>
      <c r="BB18" s="181">
        <f t="shared" si="70"/>
        <v>-0.006585978639</v>
      </c>
      <c r="BC18" s="166"/>
      <c r="BD18" s="166"/>
      <c r="BE18" s="166">
        <v>2800.0</v>
      </c>
      <c r="BF18" s="166">
        <v>2.2715776032E10</v>
      </c>
      <c r="BG18" s="166">
        <f t="shared" si="8"/>
        <v>0.0000001232623528</v>
      </c>
      <c r="BH18" s="181">
        <f t="shared" si="14"/>
        <v>0.0110380117</v>
      </c>
      <c r="BI18" s="166"/>
      <c r="BJ18" s="166">
        <f t="shared" si="9"/>
        <v>0.0000002035149229</v>
      </c>
    </row>
    <row r="19">
      <c r="A19" s="179" t="s">
        <v>1277</v>
      </c>
      <c r="B19" s="166">
        <v>930.0</v>
      </c>
      <c r="C19" s="166">
        <v>930.0</v>
      </c>
      <c r="D19" s="166">
        <v>930.0</v>
      </c>
      <c r="E19" s="166">
        <v>930.0</v>
      </c>
      <c r="F19" s="180">
        <v>930.0</v>
      </c>
      <c r="G19" s="166">
        <v>5231.652</v>
      </c>
      <c r="H19" s="181">
        <f t="shared" ref="H19:I19" si="71">(F19-F18)/F18</f>
        <v>0</v>
      </c>
      <c r="I19" s="181">
        <f t="shared" si="71"/>
        <v>-0.004322123219</v>
      </c>
      <c r="J19" s="166"/>
      <c r="K19" s="166"/>
      <c r="L19" s="166">
        <v>0.0</v>
      </c>
      <c r="M19" s="166">
        <v>1.1472648486E10</v>
      </c>
      <c r="N19" s="7">
        <f t="shared" si="2"/>
        <v>0</v>
      </c>
      <c r="P19" s="179" t="s">
        <v>1279</v>
      </c>
      <c r="Q19" s="166" t="s">
        <v>2130</v>
      </c>
      <c r="R19" s="166" t="s">
        <v>2130</v>
      </c>
      <c r="S19" s="166" t="s">
        <v>2130</v>
      </c>
      <c r="T19" s="166" t="s">
        <v>2130</v>
      </c>
      <c r="U19" s="180" t="s">
        <v>2130</v>
      </c>
      <c r="V19" s="166">
        <v>6133.963</v>
      </c>
      <c r="W19" s="181">
        <f t="shared" ref="W19:X19" si="72">(U19-U18)/U18</f>
        <v>0</v>
      </c>
      <c r="X19" s="181">
        <f t="shared" si="72"/>
        <v>0.002376696219</v>
      </c>
      <c r="Y19" s="166"/>
      <c r="Z19" s="166"/>
      <c r="AA19" s="166">
        <v>0.0</v>
      </c>
      <c r="AB19" s="166">
        <v>1.1472648486E10</v>
      </c>
      <c r="AC19" s="7">
        <f t="shared" si="4"/>
        <v>0</v>
      </c>
      <c r="AE19" s="179" t="s">
        <v>1280</v>
      </c>
      <c r="AF19" s="166">
        <v>850.0</v>
      </c>
      <c r="AG19" s="166">
        <v>860.0</v>
      </c>
      <c r="AH19" s="166">
        <v>835.0</v>
      </c>
      <c r="AI19" s="166">
        <v>850.0</v>
      </c>
      <c r="AJ19" s="180">
        <v>850.0</v>
      </c>
      <c r="AK19" s="166">
        <v>6081.867</v>
      </c>
      <c r="AL19" s="181">
        <f t="shared" ref="AL19:AM19" si="73">(AJ19-AJ18)/AJ18</f>
        <v>0</v>
      </c>
      <c r="AM19" s="181">
        <f t="shared" si="73"/>
        <v>-0.001221485867</v>
      </c>
      <c r="AN19" s="166"/>
      <c r="AO19" s="166"/>
      <c r="AP19" s="166">
        <v>33800.0</v>
      </c>
      <c r="AQ19" s="166">
        <v>2.2715776032E10</v>
      </c>
      <c r="AR19" s="7">
        <f t="shared" si="6"/>
        <v>0.000001487952688</v>
      </c>
      <c r="AT19" s="179" t="s">
        <v>1281</v>
      </c>
      <c r="AU19" s="166">
        <v>845.0</v>
      </c>
      <c r="AV19" s="166">
        <v>845.0</v>
      </c>
      <c r="AW19" s="166">
        <v>845.0</v>
      </c>
      <c r="AX19" s="166">
        <v>845.0</v>
      </c>
      <c r="AY19" s="180">
        <v>845.0</v>
      </c>
      <c r="AZ19" s="166">
        <v>6197.318</v>
      </c>
      <c r="BA19" s="181">
        <f t="shared" ref="BA19:BB19" si="74">(AY19-AY18)/AY18</f>
        <v>0</v>
      </c>
      <c r="BB19" s="181">
        <f t="shared" si="74"/>
        <v>0.009434314152</v>
      </c>
      <c r="BC19" s="166"/>
      <c r="BD19" s="166"/>
      <c r="BE19" s="166">
        <v>4600.0</v>
      </c>
      <c r="BF19" s="166">
        <v>2.2715776032E10</v>
      </c>
      <c r="BG19" s="166">
        <f t="shared" si="8"/>
        <v>0.0000002025024368</v>
      </c>
      <c r="BH19" s="181">
        <f t="shared" si="14"/>
        <v>0</v>
      </c>
      <c r="BI19" s="166"/>
      <c r="BJ19" s="166">
        <f t="shared" si="9"/>
        <v>0.0000004226137811</v>
      </c>
    </row>
    <row r="20">
      <c r="A20" s="179" t="s">
        <v>1282</v>
      </c>
      <c r="B20" s="166">
        <v>930.0</v>
      </c>
      <c r="C20" s="166">
        <v>930.0</v>
      </c>
      <c r="D20" s="166">
        <v>930.0</v>
      </c>
      <c r="E20" s="166">
        <v>930.0</v>
      </c>
      <c r="F20" s="180">
        <v>930.0</v>
      </c>
      <c r="G20" s="166">
        <v>5191.912</v>
      </c>
      <c r="H20" s="181">
        <f t="shared" ref="H20:I20" si="75">(F20-F19)/F19</f>
        <v>0</v>
      </c>
      <c r="I20" s="181">
        <f t="shared" si="75"/>
        <v>-0.007596070992</v>
      </c>
      <c r="J20" s="166"/>
      <c r="K20" s="166"/>
      <c r="L20" s="166">
        <v>0.0</v>
      </c>
      <c r="M20" s="166">
        <v>1.1472648486E10</v>
      </c>
      <c r="N20" s="7">
        <f t="shared" si="2"/>
        <v>0</v>
      </c>
      <c r="P20" s="179" t="s">
        <v>1283</v>
      </c>
      <c r="Q20" s="166" t="s">
        <v>2136</v>
      </c>
      <c r="R20" s="166" t="s">
        <v>2137</v>
      </c>
      <c r="S20" s="166" t="s">
        <v>2133</v>
      </c>
      <c r="T20" s="166" t="s">
        <v>2137</v>
      </c>
      <c r="U20" s="180" t="s">
        <v>2137</v>
      </c>
      <c r="V20" s="166">
        <v>6167.666</v>
      </c>
      <c r="W20" s="181">
        <f t="shared" ref="W20:X20" si="76">(U20-U19)/U19</f>
        <v>-0.005012531328</v>
      </c>
      <c r="X20" s="181">
        <f t="shared" si="76"/>
        <v>0.005494490267</v>
      </c>
      <c r="Y20" s="166"/>
      <c r="Z20" s="166"/>
      <c r="AA20" s="166">
        <v>600.0</v>
      </c>
      <c r="AB20" s="166">
        <v>1.1472648486E10</v>
      </c>
      <c r="AC20" s="7">
        <f t="shared" si="4"/>
        <v>0.00000005229829893</v>
      </c>
      <c r="AE20" s="179" t="s">
        <v>1284</v>
      </c>
      <c r="AF20" s="166">
        <v>835.0</v>
      </c>
      <c r="AG20" s="166">
        <v>855.0</v>
      </c>
      <c r="AH20" s="166">
        <v>835.0</v>
      </c>
      <c r="AI20" s="166">
        <v>850.0</v>
      </c>
      <c r="AJ20" s="180">
        <v>850.0</v>
      </c>
      <c r="AK20" s="166">
        <v>6176.094</v>
      </c>
      <c r="AL20" s="181">
        <f t="shared" ref="AL20:AM20" si="77">(AJ20-AJ19)/AJ19</f>
        <v>0</v>
      </c>
      <c r="AM20" s="181">
        <f t="shared" si="77"/>
        <v>0.01549310434</v>
      </c>
      <c r="AN20" s="166"/>
      <c r="AO20" s="166"/>
      <c r="AP20" s="166">
        <v>20200.0</v>
      </c>
      <c r="AQ20" s="166">
        <v>2.2715776032E10</v>
      </c>
      <c r="AR20" s="7">
        <f t="shared" si="6"/>
        <v>0.0000008892498311</v>
      </c>
      <c r="AT20" s="179" t="s">
        <v>1285</v>
      </c>
      <c r="AU20" s="166">
        <v>845.0</v>
      </c>
      <c r="AV20" s="166">
        <v>850.0</v>
      </c>
      <c r="AW20" s="166">
        <v>845.0</v>
      </c>
      <c r="AX20" s="166">
        <v>845.0</v>
      </c>
      <c r="AY20" s="180">
        <v>845.0</v>
      </c>
      <c r="AZ20" s="166">
        <v>6211.592</v>
      </c>
      <c r="BA20" s="181">
        <f t="shared" ref="BA20:BB20" si="78">(AY20-AY19)/AY19</f>
        <v>0</v>
      </c>
      <c r="BB20" s="181">
        <f t="shared" si="78"/>
        <v>0.002303254408</v>
      </c>
      <c r="BC20" s="166"/>
      <c r="BD20" s="166"/>
      <c r="BE20" s="166">
        <v>2200.0</v>
      </c>
      <c r="BF20" s="166">
        <v>2.2715776032E10</v>
      </c>
      <c r="BG20" s="166">
        <f t="shared" si="8"/>
        <v>0.00000009684899151</v>
      </c>
      <c r="BH20" s="181">
        <f t="shared" si="14"/>
        <v>-0.001253132832</v>
      </c>
      <c r="BI20" s="166"/>
      <c r="BJ20" s="166">
        <f t="shared" si="9"/>
        <v>0.0000002595992804</v>
      </c>
    </row>
    <row r="21">
      <c r="A21" s="179" t="s">
        <v>1286</v>
      </c>
      <c r="B21" s="166">
        <v>930.0</v>
      </c>
      <c r="C21" s="166">
        <v>1100.0</v>
      </c>
      <c r="D21" s="166">
        <v>930.0</v>
      </c>
      <c r="E21" s="166">
        <v>1100.0</v>
      </c>
      <c r="F21" s="180">
        <v>1100.0</v>
      </c>
      <c r="G21" s="166">
        <v>5162.477</v>
      </c>
      <c r="H21" s="181">
        <f t="shared" ref="H21:I21" si="79">(F21-F20)/F20</f>
        <v>0.1827956989</v>
      </c>
      <c r="I21" s="181">
        <f t="shared" si="79"/>
        <v>-0.005669395013</v>
      </c>
      <c r="J21" s="166"/>
      <c r="K21" s="166"/>
      <c r="L21" s="166">
        <v>6200.0</v>
      </c>
      <c r="M21" s="166">
        <v>1.1472648486E10</v>
      </c>
      <c r="N21" s="7">
        <f t="shared" si="2"/>
        <v>0.0000005404157556</v>
      </c>
      <c r="P21" s="179" t="s">
        <v>1287</v>
      </c>
      <c r="Q21" s="166" t="s">
        <v>2136</v>
      </c>
      <c r="R21" s="166" t="s">
        <v>2137</v>
      </c>
      <c r="S21" s="166" t="s">
        <v>2133</v>
      </c>
      <c r="T21" s="166" t="s">
        <v>2137</v>
      </c>
      <c r="U21" s="180" t="s">
        <v>2137</v>
      </c>
      <c r="V21" s="166">
        <v>6109.482</v>
      </c>
      <c r="W21" s="181">
        <f t="shared" ref="W21:X21" si="80">(U21-U20)/U20</f>
        <v>0</v>
      </c>
      <c r="X21" s="181">
        <f t="shared" si="80"/>
        <v>-0.009433714472</v>
      </c>
      <c r="Y21" s="166"/>
      <c r="Z21" s="166"/>
      <c r="AA21" s="166">
        <v>1600.0</v>
      </c>
      <c r="AB21" s="166">
        <v>1.1472648486E10</v>
      </c>
      <c r="AC21" s="7">
        <f t="shared" si="4"/>
        <v>0.0000001394621305</v>
      </c>
      <c r="AE21" s="179" t="s">
        <v>1288</v>
      </c>
      <c r="AF21" s="166">
        <v>855.0</v>
      </c>
      <c r="AG21" s="166">
        <v>855.0</v>
      </c>
      <c r="AH21" s="166">
        <v>850.0</v>
      </c>
      <c r="AI21" s="166">
        <v>850.0</v>
      </c>
      <c r="AJ21" s="180">
        <v>850.0</v>
      </c>
      <c r="AK21" s="166">
        <v>6147.876</v>
      </c>
      <c r="AL21" s="181">
        <f t="shared" ref="AL21:AM21" si="81">(AJ21-AJ20)/AJ20</f>
        <v>0</v>
      </c>
      <c r="AM21" s="181">
        <f t="shared" si="81"/>
        <v>-0.004568907144</v>
      </c>
      <c r="AN21" s="166"/>
      <c r="AO21" s="166"/>
      <c r="AP21" s="166">
        <v>1300.0</v>
      </c>
      <c r="AQ21" s="166">
        <v>2.2715776032E10</v>
      </c>
      <c r="AR21" s="7">
        <f t="shared" si="6"/>
        <v>0.00000005722894953</v>
      </c>
      <c r="AT21" s="179" t="s">
        <v>1289</v>
      </c>
      <c r="AU21" s="166">
        <v>830.0</v>
      </c>
      <c r="AV21" s="166">
        <v>855.0</v>
      </c>
      <c r="AW21" s="166">
        <v>830.0</v>
      </c>
      <c r="AX21" s="166">
        <v>850.0</v>
      </c>
      <c r="AY21" s="180">
        <v>850.0</v>
      </c>
      <c r="AZ21" s="166">
        <v>6244.352</v>
      </c>
      <c r="BA21" s="181">
        <f t="shared" ref="BA21:BB21" si="82">(AY21-AY20)/AY20</f>
        <v>0.005917159763</v>
      </c>
      <c r="BB21" s="181">
        <f t="shared" si="82"/>
        <v>0.00527401027</v>
      </c>
      <c r="BC21" s="166"/>
      <c r="BD21" s="166"/>
      <c r="BE21" s="166">
        <v>254100.0</v>
      </c>
      <c r="BF21" s="166">
        <v>2.2715776032E10</v>
      </c>
      <c r="BG21" s="166">
        <f t="shared" si="8"/>
        <v>0.00001118605852</v>
      </c>
      <c r="BH21" s="181">
        <f t="shared" si="14"/>
        <v>0.04717821467</v>
      </c>
      <c r="BI21" s="166"/>
      <c r="BJ21" s="166">
        <f t="shared" si="9"/>
        <v>0.000002980791339</v>
      </c>
    </row>
    <row r="22">
      <c r="A22" s="179" t="s">
        <v>1290</v>
      </c>
      <c r="B22" s="166">
        <v>1100.0</v>
      </c>
      <c r="C22" s="166">
        <v>1100.0</v>
      </c>
      <c r="D22" s="166">
        <v>1100.0</v>
      </c>
      <c r="E22" s="166">
        <v>1100.0</v>
      </c>
      <c r="F22" s="180">
        <v>1100.0</v>
      </c>
      <c r="G22" s="166">
        <v>5111.392</v>
      </c>
      <c r="H22" s="181">
        <f t="shared" ref="H22:I22" si="83">(F22-F21)/F21</f>
        <v>0</v>
      </c>
      <c r="I22" s="181">
        <f t="shared" si="83"/>
        <v>-0.009895443602</v>
      </c>
      <c r="J22" s="166"/>
      <c r="K22" s="166"/>
      <c r="L22" s="166">
        <v>0.0</v>
      </c>
      <c r="M22" s="166">
        <v>1.1472648486E10</v>
      </c>
      <c r="N22" s="7">
        <f t="shared" si="2"/>
        <v>0</v>
      </c>
      <c r="P22" s="179" t="s">
        <v>1291</v>
      </c>
      <c r="Q22" s="166" t="s">
        <v>2136</v>
      </c>
      <c r="R22" s="166" t="s">
        <v>2136</v>
      </c>
      <c r="S22" s="166" t="s">
        <v>2136</v>
      </c>
      <c r="T22" s="166" t="s">
        <v>2136</v>
      </c>
      <c r="U22" s="180" t="s">
        <v>2136</v>
      </c>
      <c r="V22" s="166">
        <v>6183.391</v>
      </c>
      <c r="W22" s="181">
        <f t="shared" ref="W22:X22" si="84">(U22-U21)/U21</f>
        <v>-0.02518891688</v>
      </c>
      <c r="X22" s="181">
        <f t="shared" si="84"/>
        <v>0.01209742495</v>
      </c>
      <c r="Y22" s="166"/>
      <c r="Z22" s="166"/>
      <c r="AA22" s="166">
        <v>400.0</v>
      </c>
      <c r="AB22" s="166">
        <v>1.1472648486E10</v>
      </c>
      <c r="AC22" s="7">
        <f t="shared" si="4"/>
        <v>0.00000003486553262</v>
      </c>
      <c r="AE22" s="179" t="s">
        <v>1292</v>
      </c>
      <c r="AF22" s="166">
        <v>860.0</v>
      </c>
      <c r="AG22" s="166">
        <v>860.0</v>
      </c>
      <c r="AH22" s="166">
        <v>840.0</v>
      </c>
      <c r="AI22" s="166">
        <v>855.0</v>
      </c>
      <c r="AJ22" s="180">
        <v>855.0</v>
      </c>
      <c r="AK22" s="166">
        <v>6163.596</v>
      </c>
      <c r="AL22" s="181">
        <f t="shared" ref="AL22:AM22" si="85">(AJ22-AJ21)/AJ21</f>
        <v>0.005882352941</v>
      </c>
      <c r="AM22" s="181">
        <f t="shared" si="85"/>
        <v>0.002556980655</v>
      </c>
      <c r="AN22" s="166"/>
      <c r="AO22" s="166"/>
      <c r="AP22" s="166">
        <v>4800.0</v>
      </c>
      <c r="AQ22" s="166">
        <v>2.2715776032E10</v>
      </c>
      <c r="AR22" s="7">
        <f t="shared" si="6"/>
        <v>0.0000002113068906</v>
      </c>
      <c r="AT22" s="179" t="s">
        <v>1293</v>
      </c>
      <c r="AU22" s="166">
        <v>855.0</v>
      </c>
      <c r="AV22" s="166">
        <v>855.0</v>
      </c>
      <c r="AW22" s="166">
        <v>840.0</v>
      </c>
      <c r="AX22" s="166">
        <v>840.0</v>
      </c>
      <c r="AY22" s="180">
        <v>840.0</v>
      </c>
      <c r="AZ22" s="166">
        <v>6287.25</v>
      </c>
      <c r="BA22" s="181">
        <f t="shared" ref="BA22:BB22" si="86">(AY22-AY21)/AY21</f>
        <v>-0.01176470588</v>
      </c>
      <c r="BB22" s="181">
        <f t="shared" si="86"/>
        <v>0.006869888181</v>
      </c>
      <c r="BC22" s="166"/>
      <c r="BD22" s="166"/>
      <c r="BE22" s="166">
        <v>1100.0</v>
      </c>
      <c r="BF22" s="166">
        <v>2.2715776032E10</v>
      </c>
      <c r="BG22" s="166">
        <f t="shared" si="8"/>
        <v>0.00000004842449575</v>
      </c>
      <c r="BH22" s="181">
        <f t="shared" si="14"/>
        <v>-0.007767817454</v>
      </c>
      <c r="BI22" s="166"/>
      <c r="BJ22" s="166">
        <f t="shared" si="9"/>
        <v>0.00000007364922973</v>
      </c>
    </row>
    <row r="23">
      <c r="A23" s="179" t="s">
        <v>1294</v>
      </c>
      <c r="B23" s="166">
        <v>1100.0</v>
      </c>
      <c r="C23" s="166">
        <v>1100.0</v>
      </c>
      <c r="D23" s="166">
        <v>1100.0</v>
      </c>
      <c r="E23" s="166">
        <v>1100.0</v>
      </c>
      <c r="F23" s="180">
        <v>1100.0</v>
      </c>
      <c r="G23" s="166">
        <v>5042.87</v>
      </c>
      <c r="H23" s="181">
        <f t="shared" ref="H23:I23" si="87">(F23-F22)/F22</f>
        <v>0</v>
      </c>
      <c r="I23" s="181">
        <f t="shared" si="87"/>
        <v>-0.01340574153</v>
      </c>
      <c r="J23" s="166"/>
      <c r="K23" s="166"/>
      <c r="L23" s="166">
        <v>0.0</v>
      </c>
      <c r="M23" s="166">
        <v>1.1472648486E10</v>
      </c>
      <c r="N23" s="7">
        <f t="shared" si="2"/>
        <v>0</v>
      </c>
      <c r="P23" s="179" t="s">
        <v>1295</v>
      </c>
      <c r="Q23" s="166" t="s">
        <v>2136</v>
      </c>
      <c r="R23" s="166" t="s">
        <v>2136</v>
      </c>
      <c r="S23" s="166" t="s">
        <v>2136</v>
      </c>
      <c r="T23" s="166" t="s">
        <v>2136</v>
      </c>
      <c r="U23" s="180" t="s">
        <v>2136</v>
      </c>
      <c r="V23" s="166">
        <v>6221.013</v>
      </c>
      <c r="W23" s="181">
        <f t="shared" ref="W23:X23" si="88">(U23-U22)/U22</f>
        <v>0</v>
      </c>
      <c r="X23" s="181">
        <f t="shared" si="88"/>
        <v>0.006084363742</v>
      </c>
      <c r="Y23" s="166"/>
      <c r="Z23" s="166"/>
      <c r="AA23" s="166">
        <v>0.0</v>
      </c>
      <c r="AB23" s="166">
        <v>1.1472648486E10</v>
      </c>
      <c r="AC23" s="7">
        <f t="shared" si="4"/>
        <v>0</v>
      </c>
      <c r="AE23" s="179" t="s">
        <v>1296</v>
      </c>
      <c r="AF23" s="166">
        <v>855.0</v>
      </c>
      <c r="AG23" s="166">
        <v>855.0</v>
      </c>
      <c r="AH23" s="166">
        <v>855.0</v>
      </c>
      <c r="AI23" s="166">
        <v>855.0</v>
      </c>
      <c r="AJ23" s="180">
        <v>855.0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2.2715776032E10</v>
      </c>
      <c r="AR23" s="7">
        <f t="shared" si="6"/>
        <v>0</v>
      </c>
      <c r="AT23" s="179" t="s">
        <v>1297</v>
      </c>
      <c r="AU23" s="166">
        <v>840.0</v>
      </c>
      <c r="AV23" s="166">
        <v>840.0</v>
      </c>
      <c r="AW23" s="166">
        <v>840.0</v>
      </c>
      <c r="AX23" s="166">
        <v>840.0</v>
      </c>
      <c r="AY23" s="180">
        <v>840.0</v>
      </c>
      <c r="AZ23" s="166">
        <v>6249.93</v>
      </c>
      <c r="BA23" s="181">
        <f t="shared" ref="BA23:BB23" si="90">(AY23-AY22)/AY22</f>
        <v>0</v>
      </c>
      <c r="BB23" s="181">
        <f t="shared" si="90"/>
        <v>-0.005935822498</v>
      </c>
      <c r="BC23" s="166"/>
      <c r="BD23" s="166"/>
      <c r="BE23" s="166">
        <v>1700.0</v>
      </c>
      <c r="BF23" s="166">
        <v>2.2715776032E10</v>
      </c>
      <c r="BG23" s="166">
        <f t="shared" si="8"/>
        <v>0.00000007483785707</v>
      </c>
      <c r="BH23" s="181">
        <f t="shared" si="14"/>
        <v>0</v>
      </c>
      <c r="BI23" s="166"/>
      <c r="BJ23" s="166">
        <f t="shared" si="9"/>
        <v>0.00000001870946427</v>
      </c>
    </row>
    <row r="24">
      <c r="A24" s="182" t="s">
        <v>1298</v>
      </c>
      <c r="B24" s="183">
        <v>1375.0</v>
      </c>
      <c r="C24" s="183">
        <v>1375.0</v>
      </c>
      <c r="D24" s="183">
        <v>1100.0</v>
      </c>
      <c r="E24" s="183">
        <v>1195.0</v>
      </c>
      <c r="F24" s="184">
        <v>1195.0</v>
      </c>
      <c r="G24" s="183">
        <v>5027.704</v>
      </c>
      <c r="H24" s="185">
        <f t="shared" ref="H24:I24" si="91">(F24-F23)/F23</f>
        <v>0.08636363636</v>
      </c>
      <c r="I24" s="185">
        <f t="shared" si="91"/>
        <v>-0.003007414429</v>
      </c>
      <c r="J24" s="185">
        <f t="shared" ref="J24:J34" si="96">$G$65+(I24*$G$66)</f>
        <v>-0.0017535634</v>
      </c>
      <c r="K24" s="185">
        <f t="shared" ref="K24:K34" si="97">H24-J24</f>
        <v>0.08811719976</v>
      </c>
      <c r="L24" s="183">
        <v>25800.0</v>
      </c>
      <c r="M24" s="183">
        <v>1.1472648486E10</v>
      </c>
      <c r="N24" s="186">
        <f t="shared" si="2"/>
        <v>0.000002248826854</v>
      </c>
      <c r="O24" s="186"/>
      <c r="P24" s="182" t="s">
        <v>1299</v>
      </c>
      <c r="Q24" s="183" t="s">
        <v>2136</v>
      </c>
      <c r="R24" s="183" t="s">
        <v>2136</v>
      </c>
      <c r="S24" s="183" t="s">
        <v>2136</v>
      </c>
      <c r="T24" s="183" t="s">
        <v>2136</v>
      </c>
      <c r="U24" s="184" t="s">
        <v>2136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-0.00217</v>
      </c>
      <c r="Z24" s="185">
        <f t="shared" ref="Z24:Z34" si="100">W24-Y24</f>
        <v>0.00217</v>
      </c>
      <c r="AA24" s="183">
        <v>0.0</v>
      </c>
      <c r="AB24" s="183">
        <v>1.1472648486E10</v>
      </c>
      <c r="AC24" s="186">
        <f t="shared" si="4"/>
        <v>0</v>
      </c>
      <c r="AD24" s="186"/>
      <c r="AE24" s="182" t="s">
        <v>1300</v>
      </c>
      <c r="AF24" s="183">
        <v>855.0</v>
      </c>
      <c r="AG24" s="183">
        <v>855.0</v>
      </c>
      <c r="AH24" s="183">
        <v>855.0</v>
      </c>
      <c r="AI24" s="183">
        <v>855.0</v>
      </c>
      <c r="AJ24" s="184">
        <v>855.0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0.001551941466</v>
      </c>
      <c r="AO24" s="185">
        <f t="shared" ref="AO24:AO34" si="103">AL24-AN24</f>
        <v>-0.001551941466</v>
      </c>
      <c r="AP24" s="183">
        <v>0.0</v>
      </c>
      <c r="AQ24" s="183">
        <v>2.2715776032E10</v>
      </c>
      <c r="AR24" s="186">
        <f t="shared" si="6"/>
        <v>0</v>
      </c>
      <c r="AS24" s="186"/>
      <c r="AT24" s="182" t="s">
        <v>1301</v>
      </c>
      <c r="AU24" s="183">
        <v>850.0</v>
      </c>
      <c r="AV24" s="183">
        <v>855.0</v>
      </c>
      <c r="AW24" s="183">
        <v>850.0</v>
      </c>
      <c r="AX24" s="183">
        <v>855.0</v>
      </c>
      <c r="AY24" s="184">
        <v>855.0</v>
      </c>
      <c r="AZ24" s="183">
        <v>6284.372</v>
      </c>
      <c r="BA24" s="185">
        <f t="shared" ref="BA24:BB24" si="94">(AY24-AY23)/AY23</f>
        <v>0.01785714286</v>
      </c>
      <c r="BB24" s="185">
        <f t="shared" si="94"/>
        <v>0.005510781721</v>
      </c>
      <c r="BC24" s="185">
        <f t="shared" ref="BC24:BC34" si="105">$AZ$65+(BB24*$AZ$66)</f>
        <v>0.0008030566675</v>
      </c>
      <c r="BD24" s="185">
        <f t="shared" ref="BD24:BD34" si="106">BA24-BC24</f>
        <v>0.01705408619</v>
      </c>
      <c r="BE24" s="183">
        <v>10600.0</v>
      </c>
      <c r="BF24" s="183">
        <v>2.2715776032E10</v>
      </c>
      <c r="BG24" s="183">
        <f t="shared" si="8"/>
        <v>0.00000046663605</v>
      </c>
      <c r="BH24" s="187">
        <f t="shared" si="14"/>
        <v>0.02605519481</v>
      </c>
      <c r="BI24" s="214">
        <f t="shared" ref="BI24:BI34" si="107">average(BD24,AO24,Z24,K24)</f>
        <v>0.02644733612</v>
      </c>
      <c r="BJ24" s="183">
        <f t="shared" si="9"/>
        <v>0.000000678865726</v>
      </c>
    </row>
    <row r="25">
      <c r="A25" s="179" t="s">
        <v>1302</v>
      </c>
      <c r="B25" s="166">
        <v>1195.0</v>
      </c>
      <c r="C25" s="166">
        <v>1195.0</v>
      </c>
      <c r="D25" s="166">
        <v>1150.0</v>
      </c>
      <c r="E25" s="166">
        <v>1150.0</v>
      </c>
      <c r="F25" s="180">
        <v>1150.0</v>
      </c>
      <c r="G25" s="166">
        <v>5102.954</v>
      </c>
      <c r="H25" s="181">
        <f t="shared" ref="H25:I25" si="95">(F25-F24)/F24</f>
        <v>-0.03765690377</v>
      </c>
      <c r="I25" s="181">
        <f t="shared" si="95"/>
        <v>0.01496707046</v>
      </c>
      <c r="J25" s="181">
        <f t="shared" si="96"/>
        <v>0.01620388167</v>
      </c>
      <c r="K25" s="181">
        <f t="shared" si="97"/>
        <v>-0.05386078544</v>
      </c>
      <c r="L25" s="166">
        <v>19000.0</v>
      </c>
      <c r="M25" s="166">
        <v>1.1472648486E10</v>
      </c>
      <c r="N25" s="7">
        <f t="shared" si="2"/>
        <v>0.000001656112799</v>
      </c>
      <c r="P25" s="179" t="s">
        <v>1303</v>
      </c>
      <c r="Q25" s="166" t="s">
        <v>2136</v>
      </c>
      <c r="R25" s="166" t="s">
        <v>2136</v>
      </c>
      <c r="S25" s="166" t="s">
        <v>2136</v>
      </c>
      <c r="T25" s="166" t="s">
        <v>2136</v>
      </c>
      <c r="U25" s="180" t="s">
        <v>2136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-0.004678466438</v>
      </c>
      <c r="Z25" s="181">
        <f t="shared" si="100"/>
        <v>0.004678466438</v>
      </c>
      <c r="AA25" s="166">
        <v>0.0</v>
      </c>
      <c r="AB25" s="166">
        <v>1.1472648486E10</v>
      </c>
      <c r="AC25" s="7">
        <f t="shared" si="4"/>
        <v>0</v>
      </c>
      <c r="AE25" s="179" t="s">
        <v>1304</v>
      </c>
      <c r="AF25" s="166">
        <v>860.0</v>
      </c>
      <c r="AG25" s="166">
        <v>860.0</v>
      </c>
      <c r="AH25" s="166">
        <v>840.0</v>
      </c>
      <c r="AI25" s="166">
        <v>855.0</v>
      </c>
      <c r="AJ25" s="180">
        <v>855.0</v>
      </c>
      <c r="AK25" s="166">
        <v>6127.85</v>
      </c>
      <c r="AL25" s="181">
        <f t="shared" ref="AL25:AM25" si="101">(AJ25-AJ24)/AJ24</f>
        <v>0</v>
      </c>
      <c r="AM25" s="181">
        <f t="shared" si="101"/>
        <v>0</v>
      </c>
      <c r="AN25" s="181">
        <f t="shared" si="102"/>
        <v>0.001788</v>
      </c>
      <c r="AO25" s="181">
        <f t="shared" si="103"/>
        <v>-0.001788</v>
      </c>
      <c r="AP25" s="166">
        <v>5000.0</v>
      </c>
      <c r="AQ25" s="166">
        <v>2.2715776032E10</v>
      </c>
      <c r="AR25" s="7">
        <f t="shared" si="6"/>
        <v>0.0000002201113443</v>
      </c>
      <c r="AT25" s="179" t="s">
        <v>1305</v>
      </c>
      <c r="AU25" s="166">
        <v>860.0</v>
      </c>
      <c r="AV25" s="166">
        <v>870.0</v>
      </c>
      <c r="AW25" s="166">
        <v>855.0</v>
      </c>
      <c r="AX25" s="166">
        <v>855.0</v>
      </c>
      <c r="AY25" s="180">
        <v>855.0</v>
      </c>
      <c r="AZ25" s="166">
        <v>6305.91</v>
      </c>
      <c r="BA25" s="181">
        <f t="shared" ref="BA25:BB25" si="104">(AY25-AY24)/AY24</f>
        <v>0</v>
      </c>
      <c r="BB25" s="181">
        <f t="shared" si="104"/>
        <v>0.00342723187</v>
      </c>
      <c r="BC25" s="181">
        <f t="shared" si="105"/>
        <v>0.0007296865431</v>
      </c>
      <c r="BD25" s="181">
        <f t="shared" si="106"/>
        <v>-0.0007296865431</v>
      </c>
      <c r="BE25" s="166">
        <v>16000.0</v>
      </c>
      <c r="BF25" s="166">
        <v>2.2715776032E10</v>
      </c>
      <c r="BG25" s="166">
        <f t="shared" si="8"/>
        <v>0.0000007043563019</v>
      </c>
      <c r="BH25" s="188">
        <f t="shared" si="14"/>
        <v>-0.009414225941</v>
      </c>
      <c r="BI25" s="215">
        <f t="shared" si="107"/>
        <v>-0.01292500139</v>
      </c>
      <c r="BJ25" s="166">
        <f t="shared" si="9"/>
        <v>0.0000006451451114</v>
      </c>
    </row>
    <row r="26">
      <c r="A26" s="179" t="s">
        <v>1306</v>
      </c>
      <c r="B26" s="166">
        <v>1150.0</v>
      </c>
      <c r="C26" s="166">
        <v>1150.0</v>
      </c>
      <c r="D26" s="166">
        <v>1150.0</v>
      </c>
      <c r="E26" s="166">
        <v>1150.0</v>
      </c>
      <c r="F26" s="180">
        <v>1150.0</v>
      </c>
      <c r="G26" s="166">
        <v>5209.445</v>
      </c>
      <c r="H26" s="181">
        <f t="shared" ref="H26:I26" si="108">(F26-F25)/F25</f>
        <v>0</v>
      </c>
      <c r="I26" s="181">
        <f t="shared" si="108"/>
        <v>0.02086850087</v>
      </c>
      <c r="J26" s="181">
        <f t="shared" si="96"/>
        <v>0.02209971753</v>
      </c>
      <c r="K26" s="181">
        <f t="shared" si="97"/>
        <v>-0.02209971753</v>
      </c>
      <c r="L26" s="166">
        <v>2000.0</v>
      </c>
      <c r="M26" s="166">
        <v>1.1472648486E10</v>
      </c>
      <c r="N26" s="7">
        <f t="shared" si="2"/>
        <v>0.0000001743276631</v>
      </c>
      <c r="P26" s="179" t="s">
        <v>1308</v>
      </c>
      <c r="Q26" s="166">
        <v>950.0</v>
      </c>
      <c r="R26" s="166" t="s">
        <v>2133</v>
      </c>
      <c r="S26" s="166">
        <v>925.0</v>
      </c>
      <c r="T26" s="166" t="s">
        <v>2133</v>
      </c>
      <c r="U26" s="180" t="s">
        <v>2133</v>
      </c>
      <c r="V26" s="166">
        <v>6277.165</v>
      </c>
      <c r="W26" s="181">
        <f t="shared" ref="W26:X26" si="109">(U26-U25)/U25</f>
        <v>-0.005167958656</v>
      </c>
      <c r="X26" s="181">
        <f t="shared" si="109"/>
        <v>0</v>
      </c>
      <c r="Y26" s="181">
        <f t="shared" si="99"/>
        <v>-0.00217</v>
      </c>
      <c r="Z26" s="181">
        <f t="shared" si="100"/>
        <v>-0.002997958656</v>
      </c>
      <c r="AA26" s="166">
        <v>2800.0</v>
      </c>
      <c r="AB26" s="166">
        <v>1.1472648486E10</v>
      </c>
      <c r="AC26" s="7">
        <f t="shared" si="4"/>
        <v>0.0000002440587283</v>
      </c>
      <c r="AE26" s="179" t="s">
        <v>1309</v>
      </c>
      <c r="AF26" s="166">
        <v>850.0</v>
      </c>
      <c r="AG26" s="166">
        <v>880.0</v>
      </c>
      <c r="AH26" s="166">
        <v>850.0</v>
      </c>
      <c r="AI26" s="166">
        <v>855.0</v>
      </c>
      <c r="AJ26" s="180">
        <v>855.0</v>
      </c>
      <c r="AK26" s="166">
        <v>6190.643</v>
      </c>
      <c r="AL26" s="181">
        <f t="shared" ref="AL26:AM26" si="110">(AJ26-AJ25)/AJ25</f>
        <v>0</v>
      </c>
      <c r="AM26" s="181">
        <f t="shared" si="110"/>
        <v>0.01024715031</v>
      </c>
      <c r="AN26" s="181">
        <f t="shared" si="102"/>
        <v>0.002205089759</v>
      </c>
      <c r="AO26" s="181">
        <f t="shared" si="103"/>
        <v>-0.002205089759</v>
      </c>
      <c r="AP26" s="166">
        <v>434600.0</v>
      </c>
      <c r="AQ26" s="166">
        <v>2.2715776032E10</v>
      </c>
      <c r="AR26" s="7">
        <f t="shared" si="6"/>
        <v>0.00001913207805</v>
      </c>
      <c r="AT26" s="179" t="s">
        <v>1310</v>
      </c>
      <c r="AU26" s="166">
        <v>845.0</v>
      </c>
      <c r="AV26" s="166">
        <v>850.0</v>
      </c>
      <c r="AW26" s="166">
        <v>845.0</v>
      </c>
      <c r="AX26" s="166">
        <v>850.0</v>
      </c>
      <c r="AY26" s="180">
        <v>850.0</v>
      </c>
      <c r="AZ26" s="166">
        <v>6319.443</v>
      </c>
      <c r="BA26" s="181">
        <f t="shared" ref="BA26:BB26" si="111">(AY26-AY25)/AY25</f>
        <v>-0.005847953216</v>
      </c>
      <c r="BB26" s="181">
        <f t="shared" si="111"/>
        <v>0.002146082009</v>
      </c>
      <c r="BC26" s="181">
        <f t="shared" si="105"/>
        <v>0.0006845721319</v>
      </c>
      <c r="BD26" s="181">
        <f t="shared" si="106"/>
        <v>-0.006532525348</v>
      </c>
      <c r="BE26" s="166">
        <v>1300.0</v>
      </c>
      <c r="BF26" s="166">
        <v>2.2715776032E10</v>
      </c>
      <c r="BG26" s="166">
        <f t="shared" si="8"/>
        <v>0.00000005722894953</v>
      </c>
      <c r="BH26" s="188">
        <f t="shared" si="14"/>
        <v>-0.002753977968</v>
      </c>
      <c r="BI26" s="215">
        <f t="shared" si="107"/>
        <v>-0.008458822824</v>
      </c>
      <c r="BJ26" s="166">
        <f t="shared" si="9"/>
        <v>0.000004901923348</v>
      </c>
    </row>
    <row r="27">
      <c r="A27" s="179" t="s">
        <v>1311</v>
      </c>
      <c r="B27" s="166">
        <v>1150.0</v>
      </c>
      <c r="C27" s="166">
        <v>1150.0</v>
      </c>
      <c r="D27" s="166">
        <v>1150.0</v>
      </c>
      <c r="E27" s="166">
        <v>1150.0</v>
      </c>
      <c r="F27" s="180">
        <v>1150.0</v>
      </c>
      <c r="G27" s="166">
        <v>5302.566</v>
      </c>
      <c r="H27" s="181">
        <f t="shared" ref="H27:I27" si="112">(F27-F26)/F26</f>
        <v>0</v>
      </c>
      <c r="I27" s="181">
        <f t="shared" si="112"/>
        <v>0.01787541667</v>
      </c>
      <c r="J27" s="181">
        <f t="shared" si="96"/>
        <v>0.01910947078</v>
      </c>
      <c r="K27" s="181">
        <f t="shared" si="97"/>
        <v>-0.01910947078</v>
      </c>
      <c r="L27" s="166">
        <v>1800.0</v>
      </c>
      <c r="M27" s="166">
        <v>1.1472648486E10</v>
      </c>
      <c r="N27" s="7">
        <f t="shared" si="2"/>
        <v>0.0000001568948968</v>
      </c>
      <c r="P27" s="179" t="s">
        <v>1312</v>
      </c>
      <c r="Q27" s="166" t="s">
        <v>2134</v>
      </c>
      <c r="R27" s="166" t="s">
        <v>2133</v>
      </c>
      <c r="S27" s="166" t="s">
        <v>2134</v>
      </c>
      <c r="T27" s="166" t="s">
        <v>2133</v>
      </c>
      <c r="U27" s="180" t="s">
        <v>2133</v>
      </c>
      <c r="V27" s="166">
        <v>6314.046</v>
      </c>
      <c r="W27" s="181">
        <f t="shared" ref="W27:X27" si="113">(U27-U26)/U26</f>
        <v>0</v>
      </c>
      <c r="X27" s="181">
        <f t="shared" si="113"/>
        <v>0.005875423061</v>
      </c>
      <c r="Y27" s="181">
        <f t="shared" si="99"/>
        <v>-0.003802838823</v>
      </c>
      <c r="Z27" s="181">
        <f t="shared" si="100"/>
        <v>0.003802838823</v>
      </c>
      <c r="AA27" s="166">
        <v>400.0</v>
      </c>
      <c r="AB27" s="166">
        <v>1.1472648486E10</v>
      </c>
      <c r="AC27" s="7">
        <f t="shared" si="4"/>
        <v>0.00000003486553262</v>
      </c>
      <c r="AE27" s="179" t="s">
        <v>1313</v>
      </c>
      <c r="AF27" s="166">
        <v>860.0</v>
      </c>
      <c r="AG27" s="166">
        <v>860.0</v>
      </c>
      <c r="AH27" s="166">
        <v>850.0</v>
      </c>
      <c r="AI27" s="166">
        <v>855.0</v>
      </c>
      <c r="AJ27" s="180">
        <v>855.0</v>
      </c>
      <c r="AK27" s="166">
        <v>6194.498</v>
      </c>
      <c r="AL27" s="181">
        <f t="shared" ref="AL27:AM27" si="114">(AJ27-AJ26)/AJ26</f>
        <v>0</v>
      </c>
      <c r="AM27" s="181">
        <f t="shared" si="114"/>
        <v>0.0006227139895</v>
      </c>
      <c r="AN27" s="181">
        <f t="shared" si="102"/>
        <v>0.001813346328</v>
      </c>
      <c r="AO27" s="181">
        <f t="shared" si="103"/>
        <v>-0.001813346328</v>
      </c>
      <c r="AP27" s="166">
        <v>6000.0</v>
      </c>
      <c r="AQ27" s="166">
        <v>2.2715776032E10</v>
      </c>
      <c r="AR27" s="7">
        <f t="shared" si="6"/>
        <v>0.0000002641336132</v>
      </c>
      <c r="AT27" s="179" t="s">
        <v>1314</v>
      </c>
      <c r="AU27" s="166">
        <v>870.0</v>
      </c>
      <c r="AV27" s="166">
        <v>870.0</v>
      </c>
      <c r="AW27" s="166">
        <v>850.0</v>
      </c>
      <c r="AX27" s="166">
        <v>850.0</v>
      </c>
      <c r="AY27" s="180">
        <v>850.0</v>
      </c>
      <c r="AZ27" s="166">
        <v>6329.314</v>
      </c>
      <c r="BA27" s="181">
        <f t="shared" ref="BA27:BB27" si="115">(AY27-AY26)/AY26</f>
        <v>0</v>
      </c>
      <c r="BB27" s="181">
        <f t="shared" si="115"/>
        <v>0.001562004753</v>
      </c>
      <c r="BC27" s="181">
        <f t="shared" si="105"/>
        <v>0.0006640044354</v>
      </c>
      <c r="BD27" s="181">
        <f t="shared" si="106"/>
        <v>-0.0006640044354</v>
      </c>
      <c r="BE27" s="166">
        <v>11700.0</v>
      </c>
      <c r="BF27" s="166">
        <v>2.2715776032E10</v>
      </c>
      <c r="BG27" s="166">
        <f t="shared" si="8"/>
        <v>0.0000005150605457</v>
      </c>
      <c r="BH27" s="188">
        <f t="shared" si="14"/>
        <v>0</v>
      </c>
      <c r="BI27" s="215">
        <f t="shared" si="107"/>
        <v>-0.004445995679</v>
      </c>
      <c r="BJ27" s="166">
        <f t="shared" si="9"/>
        <v>0.0000002427386471</v>
      </c>
    </row>
    <row r="28">
      <c r="A28" s="179" t="s">
        <v>1315</v>
      </c>
      <c r="B28" s="166">
        <v>1150.0</v>
      </c>
      <c r="C28" s="166">
        <v>1150.0</v>
      </c>
      <c r="D28" s="166">
        <v>1035.0</v>
      </c>
      <c r="E28" s="166">
        <v>1035.0</v>
      </c>
      <c r="F28" s="180">
        <v>1035.0</v>
      </c>
      <c r="G28" s="166">
        <v>5296.711</v>
      </c>
      <c r="H28" s="181">
        <f t="shared" ref="H28:I28" si="116">(F28-F27)/F27</f>
        <v>-0.1</v>
      </c>
      <c r="I28" s="181">
        <f t="shared" si="116"/>
        <v>-0.00110418239</v>
      </c>
      <c r="J28" s="181">
        <f t="shared" si="96"/>
        <v>0.0001478643747</v>
      </c>
      <c r="K28" s="181">
        <f t="shared" si="97"/>
        <v>-0.1001478644</v>
      </c>
      <c r="L28" s="166">
        <v>4800.0</v>
      </c>
      <c r="M28" s="166">
        <v>1.1472648486E10</v>
      </c>
      <c r="N28" s="7">
        <f t="shared" si="2"/>
        <v>0.0000004183863914</v>
      </c>
      <c r="P28" s="179" t="s">
        <v>1316</v>
      </c>
      <c r="Q28" s="166" t="s">
        <v>2134</v>
      </c>
      <c r="R28" s="166" t="s">
        <v>2134</v>
      </c>
      <c r="S28" s="166" t="s">
        <v>2134</v>
      </c>
      <c r="T28" s="166" t="s">
        <v>2134</v>
      </c>
      <c r="U28" s="180" t="s">
        <v>2134</v>
      </c>
      <c r="V28" s="166">
        <v>6355.654</v>
      </c>
      <c r="W28" s="181">
        <f t="shared" ref="W28:X28" si="117">(U28-U27)/U27</f>
        <v>-0.02597402597</v>
      </c>
      <c r="X28" s="181">
        <f t="shared" si="117"/>
        <v>0.006589752434</v>
      </c>
      <c r="Y28" s="181">
        <f t="shared" si="99"/>
        <v>-0.004001358099</v>
      </c>
      <c r="Z28" s="181">
        <f t="shared" si="100"/>
        <v>-0.02197266787</v>
      </c>
      <c r="AA28" s="166">
        <v>200.0</v>
      </c>
      <c r="AB28" s="166">
        <v>1.1472648486E10</v>
      </c>
      <c r="AC28" s="7">
        <f t="shared" si="4"/>
        <v>0.00000001743276631</v>
      </c>
      <c r="AE28" s="179" t="s">
        <v>1317</v>
      </c>
      <c r="AF28" s="166">
        <v>855.0</v>
      </c>
      <c r="AG28" s="166">
        <v>855.0</v>
      </c>
      <c r="AH28" s="166">
        <v>855.0</v>
      </c>
      <c r="AI28" s="166">
        <v>855.0</v>
      </c>
      <c r="AJ28" s="180">
        <v>855.0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0.001788</v>
      </c>
      <c r="AO28" s="181">
        <f t="shared" si="103"/>
        <v>-0.001788</v>
      </c>
      <c r="AP28" s="166">
        <v>0.0</v>
      </c>
      <c r="AQ28" s="166">
        <v>2.2715776032E10</v>
      </c>
      <c r="AR28" s="7">
        <f t="shared" si="6"/>
        <v>0</v>
      </c>
      <c r="AT28" s="179" t="s">
        <v>1318</v>
      </c>
      <c r="AU28" s="166">
        <v>845.0</v>
      </c>
      <c r="AV28" s="166">
        <v>860.0</v>
      </c>
      <c r="AW28" s="166">
        <v>845.0</v>
      </c>
      <c r="AX28" s="166">
        <v>845.0</v>
      </c>
      <c r="AY28" s="180">
        <v>845.0</v>
      </c>
      <c r="AZ28" s="166">
        <v>6299.539</v>
      </c>
      <c r="BA28" s="181">
        <f t="shared" ref="BA28:BB28" si="119">(AY28-AY27)/AY27</f>
        <v>-0.005882352941</v>
      </c>
      <c r="BB28" s="181">
        <f t="shared" si="119"/>
        <v>-0.004704301288</v>
      </c>
      <c r="BC28" s="181">
        <f t="shared" si="105"/>
        <v>0.0004433427345</v>
      </c>
      <c r="BD28" s="181">
        <f t="shared" si="106"/>
        <v>-0.006325695676</v>
      </c>
      <c r="BE28" s="166">
        <v>80400.0</v>
      </c>
      <c r="BF28" s="166">
        <v>2.2715776032E10</v>
      </c>
      <c r="BG28" s="166">
        <f t="shared" si="8"/>
        <v>0.000003539390417</v>
      </c>
      <c r="BH28" s="188">
        <f t="shared" si="14"/>
        <v>-0.03296409473</v>
      </c>
      <c r="BI28" s="215">
        <f t="shared" si="107"/>
        <v>-0.03255855698</v>
      </c>
      <c r="BJ28" s="166">
        <f t="shared" si="9"/>
        <v>0.0000009938023937</v>
      </c>
    </row>
    <row r="29">
      <c r="A29" s="189">
        <v>42795.0</v>
      </c>
      <c r="B29" s="190">
        <v>1035.0</v>
      </c>
      <c r="C29" s="190">
        <v>1035.0</v>
      </c>
      <c r="D29" s="190" t="s">
        <v>2138</v>
      </c>
      <c r="E29" s="190">
        <v>825.0</v>
      </c>
      <c r="F29" s="191">
        <v>825.0</v>
      </c>
      <c r="G29" s="190">
        <v>5275.971</v>
      </c>
      <c r="H29" s="192">
        <f t="shared" ref="H29:I29" si="120">(F29-F28)/F28</f>
        <v>-0.2028985507</v>
      </c>
      <c r="I29" s="192">
        <f t="shared" si="120"/>
        <v>-0.003915637459</v>
      </c>
      <c r="J29" s="192">
        <f t="shared" si="96"/>
        <v>-0.002660925434</v>
      </c>
      <c r="K29" s="192">
        <f t="shared" si="97"/>
        <v>-0.2002376253</v>
      </c>
      <c r="L29" s="190">
        <v>148400.0</v>
      </c>
      <c r="M29" s="190">
        <v>1.1472648486E10</v>
      </c>
      <c r="N29" s="193">
        <f t="shared" si="2"/>
        <v>0.0000129351126</v>
      </c>
      <c r="O29" s="193"/>
      <c r="P29" s="189">
        <v>43132.0</v>
      </c>
      <c r="Q29" s="190">
        <v>915.0</v>
      </c>
      <c r="R29" s="190">
        <v>915.0</v>
      </c>
      <c r="S29" s="190" t="s">
        <v>2139</v>
      </c>
      <c r="T29" s="190" t="s">
        <v>2139</v>
      </c>
      <c r="U29" s="191" t="s">
        <v>2139</v>
      </c>
      <c r="V29" s="190">
        <v>6339.238</v>
      </c>
      <c r="W29" s="192">
        <f t="shared" ref="W29:X29" si="121">(U29-U28)/U28</f>
        <v>-0.02666666667</v>
      </c>
      <c r="X29" s="192">
        <f t="shared" si="121"/>
        <v>-0.002582897055</v>
      </c>
      <c r="Y29" s="192">
        <f t="shared" si="99"/>
        <v>-0.001452187079</v>
      </c>
      <c r="Z29" s="192">
        <f t="shared" si="100"/>
        <v>-0.02521447959</v>
      </c>
      <c r="AA29" s="190">
        <v>8000.0</v>
      </c>
      <c r="AB29" s="190">
        <v>1.1472648486E10</v>
      </c>
      <c r="AC29" s="193">
        <f t="shared" si="4"/>
        <v>0.0000006973106524</v>
      </c>
      <c r="AD29" s="193"/>
      <c r="AE29" s="189">
        <v>43497.0</v>
      </c>
      <c r="AF29" s="190">
        <v>860.0</v>
      </c>
      <c r="AG29" s="190">
        <v>880.0</v>
      </c>
      <c r="AH29" s="190">
        <v>855.0</v>
      </c>
      <c r="AI29" s="190">
        <v>865.0</v>
      </c>
      <c r="AJ29" s="191">
        <v>865.0</v>
      </c>
      <c r="AK29" s="190">
        <v>6181.175</v>
      </c>
      <c r="AL29" s="192">
        <f t="shared" ref="AL29:AM29" si="122">(AJ29-AJ28)/AJ28</f>
        <v>0.01169590643</v>
      </c>
      <c r="AM29" s="192">
        <f t="shared" si="122"/>
        <v>-0.002150779611</v>
      </c>
      <c r="AN29" s="192">
        <f t="shared" si="102"/>
        <v>0.001700456817</v>
      </c>
      <c r="AO29" s="192">
        <f t="shared" si="103"/>
        <v>0.009995449615</v>
      </c>
      <c r="AP29" s="190">
        <v>58200.0</v>
      </c>
      <c r="AQ29" s="190">
        <v>2.2715776032E10</v>
      </c>
      <c r="AR29" s="193">
        <f t="shared" si="6"/>
        <v>0.000002562096048</v>
      </c>
      <c r="AS29" s="193"/>
      <c r="AT29" s="189">
        <v>43862.0</v>
      </c>
      <c r="AU29" s="190">
        <v>845.0</v>
      </c>
      <c r="AV29" s="190">
        <v>860.0</v>
      </c>
      <c r="AW29" s="190">
        <v>840.0</v>
      </c>
      <c r="AX29" s="190">
        <v>840.0</v>
      </c>
      <c r="AY29" s="191">
        <v>840.0</v>
      </c>
      <c r="AZ29" s="190">
        <v>6283.581</v>
      </c>
      <c r="BA29" s="192">
        <f t="shared" ref="BA29:BB29" si="123">(AY29-AY28)/AY28</f>
        <v>-0.005917159763</v>
      </c>
      <c r="BB29" s="192">
        <f t="shared" si="123"/>
        <v>-0.002533201239</v>
      </c>
      <c r="BC29" s="192">
        <f t="shared" si="105"/>
        <v>0.0005197958516</v>
      </c>
      <c r="BD29" s="192">
        <f t="shared" si="106"/>
        <v>-0.006436955615</v>
      </c>
      <c r="BE29" s="190">
        <v>35800.0</v>
      </c>
      <c r="BF29" s="190">
        <v>2.2715776032E10</v>
      </c>
      <c r="BG29" s="190">
        <f t="shared" si="8"/>
        <v>0.000001575997225</v>
      </c>
      <c r="BH29" s="202">
        <f t="shared" si="14"/>
        <v>-0.05594661768</v>
      </c>
      <c r="BI29" s="219">
        <f t="shared" si="107"/>
        <v>-0.05547340272</v>
      </c>
      <c r="BJ29" s="190">
        <f t="shared" si="9"/>
        <v>0.000004442629132</v>
      </c>
    </row>
    <row r="30">
      <c r="A30" s="179">
        <v>42826.0</v>
      </c>
      <c r="B30" s="166">
        <v>825.0</v>
      </c>
      <c r="C30" s="166" t="s">
        <v>2140</v>
      </c>
      <c r="D30" s="166">
        <v>825.0</v>
      </c>
      <c r="E30" s="166">
        <v>825.0</v>
      </c>
      <c r="F30" s="180">
        <v>825.0</v>
      </c>
      <c r="G30" s="166">
        <v>5301.183</v>
      </c>
      <c r="H30" s="181">
        <f t="shared" ref="H30:I30" si="124">(F30-F29)/F29</f>
        <v>0</v>
      </c>
      <c r="I30" s="181">
        <f t="shared" si="124"/>
        <v>0.004778646433</v>
      </c>
      <c r="J30" s="181">
        <f t="shared" si="96"/>
        <v>0.006025116276</v>
      </c>
      <c r="K30" s="181">
        <f t="shared" si="97"/>
        <v>-0.006025116276</v>
      </c>
      <c r="L30" s="166">
        <v>101400.0</v>
      </c>
      <c r="M30" s="166">
        <v>1.1472648486E10</v>
      </c>
      <c r="N30" s="7">
        <f t="shared" si="2"/>
        <v>0.000008838412519</v>
      </c>
      <c r="P30" s="179">
        <v>43160.0</v>
      </c>
      <c r="Q30" s="166" t="s">
        <v>2139</v>
      </c>
      <c r="R30" s="166" t="s">
        <v>2139</v>
      </c>
      <c r="S30" s="166" t="s">
        <v>2139</v>
      </c>
      <c r="T30" s="166" t="s">
        <v>2139</v>
      </c>
      <c r="U30" s="180" t="s">
        <v>2139</v>
      </c>
      <c r="V30" s="166">
        <v>6251.479</v>
      </c>
      <c r="W30" s="181">
        <f t="shared" ref="W30:X30" si="125">(U30-U29)/U29</f>
        <v>0</v>
      </c>
      <c r="X30" s="181">
        <f t="shared" si="125"/>
        <v>-0.01384377744</v>
      </c>
      <c r="Y30" s="181">
        <f t="shared" si="99"/>
        <v>0.001677324188</v>
      </c>
      <c r="Z30" s="181">
        <f t="shared" si="100"/>
        <v>-0.001677324188</v>
      </c>
      <c r="AA30" s="166">
        <v>0.0</v>
      </c>
      <c r="AB30" s="166">
        <v>1.1472648486E10</v>
      </c>
      <c r="AC30" s="7">
        <f t="shared" si="4"/>
        <v>0</v>
      </c>
      <c r="AE30" s="179">
        <v>43525.0</v>
      </c>
      <c r="AF30" s="166">
        <v>870.0</v>
      </c>
      <c r="AG30" s="166">
        <v>875.0</v>
      </c>
      <c r="AH30" s="166">
        <v>860.0</v>
      </c>
      <c r="AI30" s="166">
        <v>860.0</v>
      </c>
      <c r="AJ30" s="180">
        <v>860.0</v>
      </c>
      <c r="AK30" s="166">
        <v>6221.01</v>
      </c>
      <c r="AL30" s="181">
        <f t="shared" ref="AL30:AM30" si="126">(AJ30-AJ29)/AJ29</f>
        <v>-0.005780346821</v>
      </c>
      <c r="AM30" s="181">
        <f t="shared" si="126"/>
        <v>0.006444567578</v>
      </c>
      <c r="AN30" s="181">
        <f t="shared" si="102"/>
        <v>0.002050313234</v>
      </c>
      <c r="AO30" s="181">
        <f t="shared" si="103"/>
        <v>-0.007830660055</v>
      </c>
      <c r="AP30" s="166">
        <v>9200.0</v>
      </c>
      <c r="AQ30" s="166">
        <v>2.2715776032E10</v>
      </c>
      <c r="AR30" s="7">
        <f t="shared" si="6"/>
        <v>0.0000004050048736</v>
      </c>
      <c r="AT30" s="179">
        <v>43891.0</v>
      </c>
      <c r="AU30" s="166">
        <v>850.0</v>
      </c>
      <c r="AV30" s="166">
        <v>850.0</v>
      </c>
      <c r="AW30" s="166">
        <v>845.0</v>
      </c>
      <c r="AX30" s="166">
        <v>845.0</v>
      </c>
      <c r="AY30" s="180">
        <v>845.0</v>
      </c>
      <c r="AZ30" s="166">
        <v>6323.466</v>
      </c>
      <c r="BA30" s="181">
        <f t="shared" ref="BA30:BB30" si="127">(AY30-AY29)/AY29</f>
        <v>0.005952380952</v>
      </c>
      <c r="BB30" s="181">
        <f t="shared" si="127"/>
        <v>0.006347495162</v>
      </c>
      <c r="BC30" s="181">
        <f t="shared" si="105"/>
        <v>0.0008325206946</v>
      </c>
      <c r="BD30" s="181">
        <f t="shared" si="106"/>
        <v>0.005119860258</v>
      </c>
      <c r="BE30" s="166">
        <v>12800.0</v>
      </c>
      <c r="BF30" s="166">
        <v>2.2715776032E10</v>
      </c>
      <c r="BG30" s="166">
        <f t="shared" si="8"/>
        <v>0.0000005634850415</v>
      </c>
      <c r="BH30" s="188">
        <f t="shared" si="14"/>
        <v>0.00004300853289</v>
      </c>
      <c r="BI30" s="215">
        <f t="shared" si="107"/>
        <v>-0.002603310065</v>
      </c>
      <c r="BJ30" s="166">
        <f t="shared" si="9"/>
        <v>0.000002451725608</v>
      </c>
    </row>
    <row r="31">
      <c r="A31" s="179">
        <v>42856.0</v>
      </c>
      <c r="B31" s="166" t="s">
        <v>2140</v>
      </c>
      <c r="C31" s="166" t="s">
        <v>2140</v>
      </c>
      <c r="D31" s="166">
        <v>825.0</v>
      </c>
      <c r="E31" s="166">
        <v>825.0</v>
      </c>
      <c r="F31" s="180">
        <v>825.0</v>
      </c>
      <c r="G31" s="166">
        <v>5325.504</v>
      </c>
      <c r="H31" s="181">
        <f t="shared" ref="H31:I31" si="128">(F31-F30)/F30</f>
        <v>0</v>
      </c>
      <c r="I31" s="181">
        <f t="shared" si="128"/>
        <v>0.004587843883</v>
      </c>
      <c r="J31" s="181">
        <f t="shared" si="96"/>
        <v>0.005834494607</v>
      </c>
      <c r="K31" s="181">
        <f t="shared" si="97"/>
        <v>-0.005834494607</v>
      </c>
      <c r="L31" s="166">
        <v>6000.0</v>
      </c>
      <c r="M31" s="166">
        <v>1.1472648486E10</v>
      </c>
      <c r="N31" s="7">
        <f t="shared" si="2"/>
        <v>0.0000005229829893</v>
      </c>
      <c r="P31" s="179">
        <v>43191.0</v>
      </c>
      <c r="Q31" s="166" t="s">
        <v>2139</v>
      </c>
      <c r="R31" s="166" t="s">
        <v>2139</v>
      </c>
      <c r="S31" s="166" t="s">
        <v>2139</v>
      </c>
      <c r="T31" s="166" t="s">
        <v>2139</v>
      </c>
      <c r="U31" s="180" t="s">
        <v>2139</v>
      </c>
      <c r="V31" s="166">
        <v>6292.321</v>
      </c>
      <c r="W31" s="181">
        <f t="shared" ref="W31:X31" si="129">(U31-U30)/U30</f>
        <v>0</v>
      </c>
      <c r="X31" s="181">
        <f t="shared" si="129"/>
        <v>0.00653317399</v>
      </c>
      <c r="Y31" s="181">
        <f t="shared" si="99"/>
        <v>-0.003985634383</v>
      </c>
      <c r="Z31" s="181">
        <f t="shared" si="100"/>
        <v>0.003985634383</v>
      </c>
      <c r="AA31" s="166">
        <v>0.0</v>
      </c>
      <c r="AB31" s="166">
        <v>1.1472648486E10</v>
      </c>
      <c r="AC31" s="7">
        <f t="shared" si="4"/>
        <v>0</v>
      </c>
      <c r="AE31" s="179">
        <v>43556.0</v>
      </c>
      <c r="AF31" s="166">
        <v>870.0</v>
      </c>
      <c r="AG31" s="166">
        <v>885.0</v>
      </c>
      <c r="AH31" s="166">
        <v>870.0</v>
      </c>
      <c r="AI31" s="166">
        <v>885.0</v>
      </c>
      <c r="AJ31" s="180">
        <v>885.0</v>
      </c>
      <c r="AK31" s="166">
        <v>6274.54</v>
      </c>
      <c r="AL31" s="181">
        <f t="shared" ref="AL31:AM31" si="130">(AJ31-AJ30)/AJ30</f>
        <v>0.02906976744</v>
      </c>
      <c r="AM31" s="181">
        <f t="shared" si="130"/>
        <v>0.008604712097</v>
      </c>
      <c r="AN31" s="181">
        <f t="shared" si="102"/>
        <v>0.002138237596</v>
      </c>
      <c r="AO31" s="181">
        <f t="shared" si="103"/>
        <v>0.02693152985</v>
      </c>
      <c r="AP31" s="166">
        <v>6200.0</v>
      </c>
      <c r="AQ31" s="166">
        <v>2.2715776032E10</v>
      </c>
      <c r="AR31" s="7">
        <f t="shared" si="6"/>
        <v>0.000000272938067</v>
      </c>
      <c r="AT31" s="179">
        <v>43983.0</v>
      </c>
      <c r="AU31" s="166">
        <v>850.0</v>
      </c>
      <c r="AV31" s="166">
        <v>885.0</v>
      </c>
      <c r="AW31" s="166">
        <v>850.0</v>
      </c>
      <c r="AX31" s="166">
        <v>870.0</v>
      </c>
      <c r="AY31" s="180">
        <v>870.0</v>
      </c>
      <c r="AZ31" s="166">
        <v>6257.403</v>
      </c>
      <c r="BA31" s="181">
        <f t="shared" ref="BA31:BB31" si="131">(AY31-AY30)/AY30</f>
        <v>0.02958579882</v>
      </c>
      <c r="BB31" s="181">
        <f t="shared" si="131"/>
        <v>-0.01044727686</v>
      </c>
      <c r="BC31" s="181">
        <f t="shared" si="105"/>
        <v>0.0002411095927</v>
      </c>
      <c r="BD31" s="181">
        <f t="shared" si="106"/>
        <v>0.02934468922</v>
      </c>
      <c r="BE31" s="166">
        <v>9600.0</v>
      </c>
      <c r="BF31" s="166">
        <v>2.2715776032E10</v>
      </c>
      <c r="BG31" s="166">
        <f t="shared" si="8"/>
        <v>0.0000004226137811</v>
      </c>
      <c r="BH31" s="188">
        <f t="shared" si="14"/>
        <v>0.01466389156</v>
      </c>
      <c r="BI31" s="215">
        <f t="shared" si="107"/>
        <v>0.01360683971</v>
      </c>
      <c r="BJ31" s="166">
        <f t="shared" si="9"/>
        <v>0.0000003046337093</v>
      </c>
    </row>
    <row r="32">
      <c r="A32" s="179">
        <v>42887.0</v>
      </c>
      <c r="B32" s="166" t="s">
        <v>2129</v>
      </c>
      <c r="C32" s="166" t="s">
        <v>2129</v>
      </c>
      <c r="D32" s="166" t="s">
        <v>2129</v>
      </c>
      <c r="E32" s="166" t="s">
        <v>2129</v>
      </c>
      <c r="F32" s="180" t="s">
        <v>2129</v>
      </c>
      <c r="G32" s="166">
        <v>5347.022</v>
      </c>
      <c r="H32" s="181">
        <f t="shared" ref="H32:I32" si="132">(F32-F31)/F31</f>
        <v>0.1181818182</v>
      </c>
      <c r="I32" s="181">
        <f t="shared" si="132"/>
        <v>0.004040556537</v>
      </c>
      <c r="J32" s="181">
        <f t="shared" si="96"/>
        <v>0.005287726089</v>
      </c>
      <c r="K32" s="181">
        <f t="shared" si="97"/>
        <v>0.1128940921</v>
      </c>
      <c r="L32" s="166">
        <v>200.0</v>
      </c>
      <c r="M32" s="166">
        <v>1.1472648486E10</v>
      </c>
      <c r="N32" s="7">
        <f t="shared" si="2"/>
        <v>0.00000001743276631</v>
      </c>
      <c r="P32" s="179">
        <v>43221.0</v>
      </c>
      <c r="Q32" s="166" t="s">
        <v>2139</v>
      </c>
      <c r="R32" s="166" t="s">
        <v>2139</v>
      </c>
      <c r="S32" s="166" t="s">
        <v>2139</v>
      </c>
      <c r="T32" s="166" t="s">
        <v>2139</v>
      </c>
      <c r="U32" s="180" t="s">
        <v>2139</v>
      </c>
      <c r="V32" s="166">
        <v>6353.738</v>
      </c>
      <c r="W32" s="181">
        <f t="shared" ref="W32:X32" si="133">(U32-U31)/U31</f>
        <v>0</v>
      </c>
      <c r="X32" s="181">
        <f t="shared" si="133"/>
        <v>0.009760627279</v>
      </c>
      <c r="Y32" s="181">
        <f t="shared" si="99"/>
        <v>-0.004882575927</v>
      </c>
      <c r="Z32" s="181">
        <f t="shared" si="100"/>
        <v>0.004882575927</v>
      </c>
      <c r="AA32" s="166">
        <v>0.0</v>
      </c>
      <c r="AB32" s="166">
        <v>1.1472648486E10</v>
      </c>
      <c r="AC32" s="7">
        <f t="shared" si="4"/>
        <v>0</v>
      </c>
      <c r="AE32" s="179">
        <v>43647.0</v>
      </c>
      <c r="AF32" s="166">
        <v>885.0</v>
      </c>
      <c r="AG32" s="166">
        <v>895.0</v>
      </c>
      <c r="AH32" s="166">
        <v>870.0</v>
      </c>
      <c r="AI32" s="166">
        <v>885.0</v>
      </c>
      <c r="AJ32" s="180">
        <v>885.0</v>
      </c>
      <c r="AK32" s="166">
        <v>6287.224</v>
      </c>
      <c r="AL32" s="181">
        <f t="shared" ref="AL32:AM32" si="134">(AJ32-AJ31)/AJ31</f>
        <v>0</v>
      </c>
      <c r="AM32" s="181">
        <f t="shared" si="134"/>
        <v>0.002021502772</v>
      </c>
      <c r="AN32" s="181">
        <f t="shared" si="102"/>
        <v>0.001870281227</v>
      </c>
      <c r="AO32" s="181">
        <f t="shared" si="103"/>
        <v>-0.001870281227</v>
      </c>
      <c r="AP32" s="166">
        <v>71100.0</v>
      </c>
      <c r="AQ32" s="166">
        <v>2.2715776032E10</v>
      </c>
      <c r="AR32" s="7">
        <f t="shared" si="6"/>
        <v>0.000003129983316</v>
      </c>
      <c r="AT32" s="179">
        <v>44013.0</v>
      </c>
      <c r="AU32" s="166">
        <v>855.0</v>
      </c>
      <c r="AV32" s="166">
        <v>855.0</v>
      </c>
      <c r="AW32" s="166">
        <v>840.0</v>
      </c>
      <c r="AX32" s="166">
        <v>850.0</v>
      </c>
      <c r="AY32" s="180">
        <v>850.0</v>
      </c>
      <c r="AZ32" s="166">
        <v>6279.346</v>
      </c>
      <c r="BA32" s="181">
        <f t="shared" ref="BA32:BB32" si="135">(AY32-AY31)/AY31</f>
        <v>-0.02298850575</v>
      </c>
      <c r="BB32" s="181">
        <f t="shared" si="135"/>
        <v>0.003506726353</v>
      </c>
      <c r="BC32" s="181">
        <f t="shared" si="105"/>
        <v>0.0007324858618</v>
      </c>
      <c r="BD32" s="181">
        <f t="shared" si="106"/>
        <v>-0.02372099161</v>
      </c>
      <c r="BE32" s="166">
        <v>31600.0</v>
      </c>
      <c r="BF32" s="166">
        <v>2.2715776032E10</v>
      </c>
      <c r="BG32" s="166">
        <f t="shared" si="8"/>
        <v>0.000001391103696</v>
      </c>
      <c r="BH32" s="188">
        <f t="shared" si="14"/>
        <v>0.02379832811</v>
      </c>
      <c r="BI32" s="215">
        <f t="shared" si="107"/>
        <v>0.0230463488</v>
      </c>
      <c r="BJ32" s="166">
        <f t="shared" si="9"/>
        <v>0.000001134629945</v>
      </c>
    </row>
    <row r="33">
      <c r="A33" s="179">
        <v>42979.0</v>
      </c>
      <c r="B33" s="166" t="s">
        <v>2141</v>
      </c>
      <c r="C33" s="166" t="s">
        <v>2141</v>
      </c>
      <c r="D33" s="166" t="s">
        <v>2141</v>
      </c>
      <c r="E33" s="166" t="s">
        <v>2141</v>
      </c>
      <c r="F33" s="180" t="s">
        <v>2141</v>
      </c>
      <c r="G33" s="166">
        <v>5316.364</v>
      </c>
      <c r="H33" s="181">
        <f t="shared" ref="H33:I33" si="136">(F33-F32)/F32</f>
        <v>0.000108401084</v>
      </c>
      <c r="I33" s="181">
        <f t="shared" si="136"/>
        <v>-0.005733658848</v>
      </c>
      <c r="J33" s="181">
        <f t="shared" si="96"/>
        <v>-0.004477223339</v>
      </c>
      <c r="K33" s="181">
        <f t="shared" si="97"/>
        <v>0.004585624423</v>
      </c>
      <c r="L33" s="166">
        <v>0.0</v>
      </c>
      <c r="M33" s="166">
        <v>1.1472648486E10</v>
      </c>
      <c r="N33" s="7">
        <f t="shared" si="2"/>
        <v>0</v>
      </c>
      <c r="P33" s="179">
        <v>43313.0</v>
      </c>
      <c r="Q33" s="166" t="s">
        <v>2139</v>
      </c>
      <c r="R33" s="166" t="s">
        <v>2139</v>
      </c>
      <c r="S33" s="166" t="s">
        <v>2139</v>
      </c>
      <c r="T33" s="166" t="s">
        <v>2139</v>
      </c>
      <c r="U33" s="180" t="s">
        <v>2139</v>
      </c>
      <c r="V33" s="166">
        <v>6385.404</v>
      </c>
      <c r="W33" s="181">
        <f t="shared" ref="W33:X33" si="137">(U33-U32)/U32</f>
        <v>0</v>
      </c>
      <c r="X33" s="181">
        <f t="shared" si="137"/>
        <v>0.00498383786</v>
      </c>
      <c r="Y33" s="181">
        <f t="shared" si="99"/>
        <v>-0.00355505838</v>
      </c>
      <c r="Z33" s="181">
        <f t="shared" si="100"/>
        <v>0.00355505838</v>
      </c>
      <c r="AA33" s="166">
        <v>400.0</v>
      </c>
      <c r="AB33" s="166">
        <v>1.1472648486E10</v>
      </c>
      <c r="AC33" s="7">
        <f t="shared" si="4"/>
        <v>0.00000003486553262</v>
      </c>
      <c r="AE33" s="179">
        <v>43678.0</v>
      </c>
      <c r="AF33" s="166">
        <v>895.0</v>
      </c>
      <c r="AG33" s="166">
        <v>915.0</v>
      </c>
      <c r="AH33" s="166">
        <v>880.0</v>
      </c>
      <c r="AI33" s="166">
        <v>885.0</v>
      </c>
      <c r="AJ33" s="180">
        <v>885.0</v>
      </c>
      <c r="AK33" s="166">
        <v>6262.847</v>
      </c>
      <c r="AL33" s="181">
        <f t="shared" ref="AL33:AM33" si="138">(AJ33-AJ32)/AJ32</f>
        <v>0</v>
      </c>
      <c r="AM33" s="181">
        <f t="shared" si="138"/>
        <v>-0.003877227851</v>
      </c>
      <c r="AN33" s="181">
        <f t="shared" si="102"/>
        <v>0.001630185195</v>
      </c>
      <c r="AO33" s="181">
        <f t="shared" si="103"/>
        <v>-0.001630185195</v>
      </c>
      <c r="AP33" s="166">
        <v>37400.0</v>
      </c>
      <c r="AQ33" s="166">
        <v>2.2715776032E10</v>
      </c>
      <c r="AR33" s="7">
        <f t="shared" si="6"/>
        <v>0.000001646432856</v>
      </c>
      <c r="AT33" s="179">
        <v>44044.0</v>
      </c>
      <c r="AU33" s="166">
        <v>850.0</v>
      </c>
      <c r="AV33" s="166">
        <v>850.0</v>
      </c>
      <c r="AW33" s="166">
        <v>840.0</v>
      </c>
      <c r="AX33" s="166">
        <v>845.0</v>
      </c>
      <c r="AY33" s="180">
        <v>845.0</v>
      </c>
      <c r="AZ33" s="166">
        <v>6225.686</v>
      </c>
      <c r="BA33" s="181">
        <f t="shared" ref="BA33:BB33" si="139">(AY33-AY32)/AY32</f>
        <v>-0.005882352941</v>
      </c>
      <c r="BB33" s="181">
        <f t="shared" si="139"/>
        <v>-0.008545475914</v>
      </c>
      <c r="BC33" s="181">
        <f t="shared" si="105"/>
        <v>0.0003080796112</v>
      </c>
      <c r="BD33" s="181">
        <f t="shared" si="106"/>
        <v>-0.006190432552</v>
      </c>
      <c r="BE33" s="166">
        <v>56300.0</v>
      </c>
      <c r="BF33" s="166">
        <v>2.2715776032E10</v>
      </c>
      <c r="BG33" s="166">
        <f t="shared" si="8"/>
        <v>0.000002478453737</v>
      </c>
      <c r="BH33" s="188">
        <f t="shared" si="14"/>
        <v>-0.001443487964</v>
      </c>
      <c r="BI33" s="215">
        <f t="shared" si="107"/>
        <v>0.000080016264</v>
      </c>
      <c r="BJ33" s="166">
        <f t="shared" si="9"/>
        <v>0.000001039938031</v>
      </c>
    </row>
    <row r="34">
      <c r="A34" s="179">
        <v>43009.0</v>
      </c>
      <c r="B34" s="166" t="s">
        <v>2129</v>
      </c>
      <c r="C34" s="166" t="s">
        <v>2129</v>
      </c>
      <c r="D34" s="166" t="s">
        <v>2142</v>
      </c>
      <c r="E34" s="166">
        <v>900.0</v>
      </c>
      <c r="F34" s="180">
        <v>900.0</v>
      </c>
      <c r="G34" s="166">
        <v>5309.924</v>
      </c>
      <c r="H34" s="181">
        <f t="shared" ref="H34:I34" si="140">(F34-F33)/F33</f>
        <v>-0.02449598959</v>
      </c>
      <c r="I34" s="181">
        <f t="shared" si="140"/>
        <v>-0.001211354226</v>
      </c>
      <c r="J34" s="181">
        <f t="shared" si="96"/>
        <v>0.0000407941375</v>
      </c>
      <c r="K34" s="181">
        <f t="shared" si="97"/>
        <v>-0.02453678373</v>
      </c>
      <c r="L34" s="166">
        <v>1600.0</v>
      </c>
      <c r="M34" s="166">
        <v>1.1472648486E10</v>
      </c>
      <c r="N34" s="7">
        <f t="shared" si="2"/>
        <v>0.0000001394621305</v>
      </c>
      <c r="P34" s="179">
        <v>43344.0</v>
      </c>
      <c r="Q34" s="166">
        <v>915.0</v>
      </c>
      <c r="R34" s="166">
        <v>915.0</v>
      </c>
      <c r="S34" s="166">
        <v>915.0</v>
      </c>
      <c r="T34" s="166">
        <v>915.0</v>
      </c>
      <c r="U34" s="180">
        <v>915.0</v>
      </c>
      <c r="V34" s="166">
        <v>6373.144</v>
      </c>
      <c r="W34" s="181">
        <f t="shared" ref="W34:X34" si="141">(U34-U33)/U33</f>
        <v>0.002739726027</v>
      </c>
      <c r="X34" s="181">
        <f t="shared" si="141"/>
        <v>-0.001920003809</v>
      </c>
      <c r="Y34" s="181">
        <f t="shared" si="99"/>
        <v>-0.001636411742</v>
      </c>
      <c r="Z34" s="181">
        <f t="shared" si="100"/>
        <v>0.004376137769</v>
      </c>
      <c r="AA34" s="166">
        <v>2000.0</v>
      </c>
      <c r="AB34" s="166">
        <v>1.1472648486E10</v>
      </c>
      <c r="AC34" s="7">
        <f t="shared" si="4"/>
        <v>0.0000001743276631</v>
      </c>
      <c r="AE34" s="179">
        <v>43709.0</v>
      </c>
      <c r="AF34" s="166">
        <v>890.0</v>
      </c>
      <c r="AG34" s="166">
        <v>900.0</v>
      </c>
      <c r="AH34" s="166">
        <v>880.0</v>
      </c>
      <c r="AI34" s="166">
        <v>895.0</v>
      </c>
      <c r="AJ34" s="180">
        <v>895.0</v>
      </c>
      <c r="AK34" s="166">
        <v>6272.238</v>
      </c>
      <c r="AL34" s="181">
        <f t="shared" ref="AL34:AM34" si="142">(AJ34-AJ33)/AJ33</f>
        <v>0.01129943503</v>
      </c>
      <c r="AM34" s="181">
        <f t="shared" si="142"/>
        <v>0.001499477793</v>
      </c>
      <c r="AN34" s="181">
        <f t="shared" si="102"/>
        <v>0.001849033245</v>
      </c>
      <c r="AO34" s="181">
        <f t="shared" si="103"/>
        <v>0.009450401784</v>
      </c>
      <c r="AP34" s="166">
        <v>12300.0</v>
      </c>
      <c r="AQ34" s="166">
        <v>2.2715776032E10</v>
      </c>
      <c r="AR34" s="7">
        <f t="shared" si="6"/>
        <v>0.0000005414739071</v>
      </c>
      <c r="AT34" s="179">
        <v>44075.0</v>
      </c>
      <c r="AU34" s="166">
        <v>840.0</v>
      </c>
      <c r="AV34" s="166">
        <v>860.0</v>
      </c>
      <c r="AW34" s="166">
        <v>840.0</v>
      </c>
      <c r="AX34" s="166">
        <v>840.0</v>
      </c>
      <c r="AY34" s="180">
        <v>840.0</v>
      </c>
      <c r="AZ34" s="166">
        <v>6274.493</v>
      </c>
      <c r="BA34" s="181">
        <f t="shared" ref="BA34:BB34" si="143">(AY34-AY33)/AY33</f>
        <v>-0.005917159763</v>
      </c>
      <c r="BB34" s="181">
        <f t="shared" si="143"/>
        <v>0.007839617996</v>
      </c>
      <c r="BC34" s="181">
        <f t="shared" si="105"/>
        <v>0.0008850643081</v>
      </c>
      <c r="BD34" s="181">
        <f t="shared" si="106"/>
        <v>-0.006802224071</v>
      </c>
      <c r="BE34" s="166">
        <v>2800.0</v>
      </c>
      <c r="BF34" s="166">
        <v>2.2715776032E10</v>
      </c>
      <c r="BG34" s="166">
        <f t="shared" si="8"/>
        <v>0.0000001232623528</v>
      </c>
      <c r="BH34" s="188">
        <f t="shared" si="14"/>
        <v>-0.004093497076</v>
      </c>
      <c r="BI34" s="215">
        <f t="shared" si="107"/>
        <v>-0.004378117063</v>
      </c>
      <c r="BJ34" s="166">
        <f t="shared" si="9"/>
        <v>0.0000002446315134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12/23/2016</v>
      </c>
      <c r="G37" s="161">
        <f t="shared" ref="G37:J37" si="144">H24</f>
        <v>0.08636363636</v>
      </c>
      <c r="H37" s="161">
        <f t="shared" si="144"/>
        <v>-0.003007414429</v>
      </c>
      <c r="I37" s="161">
        <f t="shared" si="144"/>
        <v>-0.0017535634</v>
      </c>
      <c r="J37" s="161">
        <f t="shared" si="144"/>
        <v>0.08811719976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0">P24</f>
        <v>12/25/2017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-0.00217</v>
      </c>
      <c r="Y37" s="161">
        <f t="shared" si="145"/>
        <v>0.00217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2">AE24</f>
        <v>12/25/2018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0.001551941466</v>
      </c>
      <c r="AN37" s="161">
        <f t="shared" si="146"/>
        <v>-0.001551941466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4">AT24</f>
        <v>12/20/2019</v>
      </c>
      <c r="AZ37" s="161">
        <f t="shared" ref="AZ37:BC37" si="147">BA24</f>
        <v>0.01785714286</v>
      </c>
      <c r="BA37" s="161">
        <f t="shared" si="147"/>
        <v>0.005510781721</v>
      </c>
      <c r="BB37" s="161">
        <f t="shared" si="147"/>
        <v>0.0008030566675</v>
      </c>
      <c r="BC37" s="161">
        <f t="shared" si="147"/>
        <v>0.01705408619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12/27/2016</v>
      </c>
      <c r="G38" s="161">
        <f t="shared" ref="G38:J38" si="149">H25</f>
        <v>-0.03765690377</v>
      </c>
      <c r="H38" s="161">
        <f t="shared" si="149"/>
        <v>0.01496707046</v>
      </c>
      <c r="I38" s="161">
        <f t="shared" si="149"/>
        <v>0.01620388167</v>
      </c>
      <c r="J38" s="161">
        <f t="shared" si="149"/>
        <v>-0.05386078544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0"/>
        <v>12/26/2017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-0.004678466438</v>
      </c>
      <c r="Y38" s="161">
        <f t="shared" si="151"/>
        <v>0.004678466438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2"/>
        <v>12/26/2018</v>
      </c>
      <c r="AK38" s="161">
        <f t="shared" ref="AK38:AN38" si="153">AL25</f>
        <v>0</v>
      </c>
      <c r="AL38" s="161">
        <f t="shared" si="153"/>
        <v>0</v>
      </c>
      <c r="AM38" s="161">
        <f t="shared" si="153"/>
        <v>0.001788</v>
      </c>
      <c r="AN38" s="161">
        <f t="shared" si="153"/>
        <v>-0.001788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4"/>
        <v>12/23/2019</v>
      </c>
      <c r="AZ38" s="161">
        <f t="shared" ref="AZ38:BC38" si="155">BA25</f>
        <v>0</v>
      </c>
      <c r="BA38" s="161">
        <f t="shared" si="155"/>
        <v>0.00342723187</v>
      </c>
      <c r="BB38" s="161">
        <f t="shared" si="155"/>
        <v>0.0007296865431</v>
      </c>
      <c r="BC38" s="161">
        <f t="shared" si="155"/>
        <v>-0.0007296865431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12/28/2016</v>
      </c>
      <c r="G39" s="161">
        <f t="shared" ref="G39:J39" si="156">H26</f>
        <v>0</v>
      </c>
      <c r="H39" s="161">
        <f t="shared" si="156"/>
        <v>0.02086850087</v>
      </c>
      <c r="I39" s="161">
        <f t="shared" si="156"/>
        <v>0.02209971753</v>
      </c>
      <c r="J39" s="161">
        <f t="shared" si="156"/>
        <v>-0.02209971753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0"/>
        <v>12/27/2017</v>
      </c>
      <c r="V39" s="161">
        <f t="shared" ref="V39:Y39" si="157">W26</f>
        <v>-0.005167958656</v>
      </c>
      <c r="W39" s="161">
        <f t="shared" si="157"/>
        <v>0</v>
      </c>
      <c r="X39" s="161">
        <f t="shared" si="157"/>
        <v>-0.00217</v>
      </c>
      <c r="Y39" s="161">
        <f t="shared" si="157"/>
        <v>-0.002997958656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2"/>
        <v>12/27/2018</v>
      </c>
      <c r="AK39" s="161">
        <f t="shared" ref="AK39:AN39" si="158">AL26</f>
        <v>0</v>
      </c>
      <c r="AL39" s="161">
        <f t="shared" si="158"/>
        <v>0.01024715031</v>
      </c>
      <c r="AM39" s="161">
        <f t="shared" si="158"/>
        <v>0.002205089759</v>
      </c>
      <c r="AN39" s="161">
        <f t="shared" si="158"/>
        <v>-0.002205089759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4"/>
        <v>12/26/2019</v>
      </c>
      <c r="AZ39" s="161">
        <f t="shared" ref="AZ39:BC39" si="159">BA26</f>
        <v>-0.005847953216</v>
      </c>
      <c r="BA39" s="161">
        <f t="shared" si="159"/>
        <v>0.002146082009</v>
      </c>
      <c r="BB39" s="161">
        <f t="shared" si="159"/>
        <v>0.0006845721319</v>
      </c>
      <c r="BC39" s="161">
        <f t="shared" si="159"/>
        <v>-0.006532525348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12/29/2016</v>
      </c>
      <c r="G40" s="161">
        <f t="shared" ref="G40:J40" si="160">H27</f>
        <v>0</v>
      </c>
      <c r="H40" s="161">
        <f t="shared" si="160"/>
        <v>0.01787541667</v>
      </c>
      <c r="I40" s="161">
        <f t="shared" si="160"/>
        <v>0.01910947078</v>
      </c>
      <c r="J40" s="161">
        <f t="shared" si="160"/>
        <v>-0.01910947078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0"/>
        <v>12/28/2017</v>
      </c>
      <c r="V40" s="161">
        <f t="shared" ref="V40:Y40" si="161">W27</f>
        <v>0</v>
      </c>
      <c r="W40" s="161">
        <f t="shared" si="161"/>
        <v>0.005875423061</v>
      </c>
      <c r="X40" s="161">
        <f t="shared" si="161"/>
        <v>-0.003802838823</v>
      </c>
      <c r="Y40" s="161">
        <f t="shared" si="161"/>
        <v>0.003802838823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2"/>
        <v>12/28/2018</v>
      </c>
      <c r="AK40" s="161">
        <f t="shared" ref="AK40:AN40" si="162">AL27</f>
        <v>0</v>
      </c>
      <c r="AL40" s="161">
        <f t="shared" si="162"/>
        <v>0.0006227139895</v>
      </c>
      <c r="AM40" s="161">
        <f t="shared" si="162"/>
        <v>0.001813346328</v>
      </c>
      <c r="AN40" s="161">
        <f t="shared" si="162"/>
        <v>-0.001813346328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4"/>
        <v>12/27/2019</v>
      </c>
      <c r="AZ40" s="161">
        <f t="shared" ref="AZ40:BC40" si="163">BA27</f>
        <v>0</v>
      </c>
      <c r="BA40" s="161">
        <f t="shared" si="163"/>
        <v>0.001562004753</v>
      </c>
      <c r="BB40" s="161">
        <f t="shared" si="163"/>
        <v>0.0006640044354</v>
      </c>
      <c r="BC40" s="161">
        <f t="shared" si="163"/>
        <v>-0.0006640044354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12/30/2016</v>
      </c>
      <c r="G41" s="161">
        <f t="shared" ref="G41:J41" si="164">H28</f>
        <v>-0.1</v>
      </c>
      <c r="H41" s="161">
        <f t="shared" si="164"/>
        <v>-0.00110418239</v>
      </c>
      <c r="I41" s="161">
        <f t="shared" si="164"/>
        <v>0.0001478643747</v>
      </c>
      <c r="J41" s="161">
        <f t="shared" si="164"/>
        <v>-0.1001478644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0"/>
        <v>12/29/2017</v>
      </c>
      <c r="V41" s="161">
        <f t="shared" ref="V41:Y41" si="165">W28</f>
        <v>-0.02597402597</v>
      </c>
      <c r="W41" s="161">
        <f t="shared" si="165"/>
        <v>0.006589752434</v>
      </c>
      <c r="X41" s="161">
        <f t="shared" si="165"/>
        <v>-0.004001358099</v>
      </c>
      <c r="Y41" s="161">
        <f t="shared" si="165"/>
        <v>-0.02197266787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2"/>
        <v>12/31/2018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0.001788</v>
      </c>
      <c r="AN41" s="161">
        <f t="shared" si="166"/>
        <v>-0.001788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4"/>
        <v>12/30/2019</v>
      </c>
      <c r="AZ41" s="161">
        <f t="shared" ref="AZ41:BC41" si="167">BA28</f>
        <v>-0.005882352941</v>
      </c>
      <c r="BA41" s="161">
        <f t="shared" si="167"/>
        <v>-0.004704301288</v>
      </c>
      <c r="BB41" s="161">
        <f t="shared" si="167"/>
        <v>0.0004433427345</v>
      </c>
      <c r="BC41" s="161">
        <f t="shared" si="167"/>
        <v>-0.006325695676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-0.2028985507</v>
      </c>
      <c r="H42" s="161">
        <f t="shared" si="168"/>
        <v>-0.003915637459</v>
      </c>
      <c r="I42" s="161">
        <f t="shared" si="168"/>
        <v>-0.002660925434</v>
      </c>
      <c r="J42" s="161">
        <f t="shared" si="168"/>
        <v>-0.2002376253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43132</v>
      </c>
      <c r="V42" s="161">
        <f t="shared" ref="V42:Y42" si="169">W29</f>
        <v>-0.02666666667</v>
      </c>
      <c r="W42" s="161">
        <f t="shared" si="169"/>
        <v>-0.002582897055</v>
      </c>
      <c r="X42" s="161">
        <f t="shared" si="169"/>
        <v>-0.001452187079</v>
      </c>
      <c r="Y42" s="161">
        <f t="shared" si="169"/>
        <v>-0.02521447959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43497</v>
      </c>
      <c r="AK42" s="161">
        <f t="shared" ref="AK42:AN42" si="170">AL29</f>
        <v>0.01169590643</v>
      </c>
      <c r="AL42" s="161">
        <f t="shared" si="170"/>
        <v>-0.002150779611</v>
      </c>
      <c r="AM42" s="161">
        <f t="shared" si="170"/>
        <v>0.001700456817</v>
      </c>
      <c r="AN42" s="161">
        <f t="shared" si="170"/>
        <v>0.009995449615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43862</v>
      </c>
      <c r="AZ42" s="161">
        <f t="shared" ref="AZ42:BC42" si="171">BA29</f>
        <v>-0.005917159763</v>
      </c>
      <c r="BA42" s="161">
        <f t="shared" si="171"/>
        <v>-0.002533201239</v>
      </c>
      <c r="BB42" s="161">
        <f t="shared" si="171"/>
        <v>0.0005197958516</v>
      </c>
      <c r="BC42" s="161">
        <f t="shared" si="171"/>
        <v>-0.006436955615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0</v>
      </c>
      <c r="H43" s="161">
        <f t="shared" si="172"/>
        <v>0.004778646433</v>
      </c>
      <c r="I43" s="161">
        <f t="shared" si="172"/>
        <v>0.006025116276</v>
      </c>
      <c r="J43" s="161">
        <f t="shared" si="172"/>
        <v>-0.006025116276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43160</v>
      </c>
      <c r="V43" s="161">
        <f t="shared" ref="V43:Y43" si="173">W30</f>
        <v>0</v>
      </c>
      <c r="W43" s="161">
        <f t="shared" si="173"/>
        <v>-0.01384377744</v>
      </c>
      <c r="X43" s="161">
        <f t="shared" si="173"/>
        <v>0.001677324188</v>
      </c>
      <c r="Y43" s="161">
        <f t="shared" si="173"/>
        <v>-0.001677324188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43525</v>
      </c>
      <c r="AK43" s="161">
        <f t="shared" ref="AK43:AN43" si="174">AL30</f>
        <v>-0.005780346821</v>
      </c>
      <c r="AL43" s="161">
        <f t="shared" si="174"/>
        <v>0.006444567578</v>
      </c>
      <c r="AM43" s="161">
        <f t="shared" si="174"/>
        <v>0.002050313234</v>
      </c>
      <c r="AN43" s="161">
        <f t="shared" si="174"/>
        <v>-0.007830660055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43891</v>
      </c>
      <c r="AZ43" s="161">
        <f t="shared" ref="AZ43:BC43" si="175">BA30</f>
        <v>0.005952380952</v>
      </c>
      <c r="BA43" s="161">
        <f t="shared" si="175"/>
        <v>0.006347495162</v>
      </c>
      <c r="BB43" s="161">
        <f t="shared" si="175"/>
        <v>0.0008325206946</v>
      </c>
      <c r="BC43" s="161">
        <f t="shared" si="175"/>
        <v>0.005119860258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0</v>
      </c>
      <c r="H44" s="161">
        <f t="shared" si="176"/>
        <v>0.004587843883</v>
      </c>
      <c r="I44" s="161">
        <f t="shared" si="176"/>
        <v>0.005834494607</v>
      </c>
      <c r="J44" s="161">
        <f t="shared" si="176"/>
        <v>-0.005834494607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43191</v>
      </c>
      <c r="V44" s="161">
        <f t="shared" ref="V44:Y44" si="177">W31</f>
        <v>0</v>
      </c>
      <c r="W44" s="161">
        <f t="shared" si="177"/>
        <v>0.00653317399</v>
      </c>
      <c r="X44" s="161">
        <f t="shared" si="177"/>
        <v>-0.003985634383</v>
      </c>
      <c r="Y44" s="161">
        <f t="shared" si="177"/>
        <v>0.003985634383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43556</v>
      </c>
      <c r="AK44" s="161">
        <f t="shared" ref="AK44:AN44" si="178">AL31</f>
        <v>0.02906976744</v>
      </c>
      <c r="AL44" s="161">
        <f t="shared" si="178"/>
        <v>0.008604712097</v>
      </c>
      <c r="AM44" s="161">
        <f t="shared" si="178"/>
        <v>0.002138237596</v>
      </c>
      <c r="AN44" s="161">
        <f t="shared" si="178"/>
        <v>0.02693152985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43983</v>
      </c>
      <c r="AZ44" s="161">
        <f t="shared" ref="AZ44:BC44" si="179">BA31</f>
        <v>0.02958579882</v>
      </c>
      <c r="BA44" s="161">
        <f t="shared" si="179"/>
        <v>-0.01044727686</v>
      </c>
      <c r="BB44" s="161">
        <f t="shared" si="179"/>
        <v>0.0002411095927</v>
      </c>
      <c r="BC44" s="161">
        <f t="shared" si="179"/>
        <v>0.02934468922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0.1181818182</v>
      </c>
      <c r="H45" s="161">
        <f t="shared" si="180"/>
        <v>0.004040556537</v>
      </c>
      <c r="I45" s="161">
        <f t="shared" si="180"/>
        <v>0.005287726089</v>
      </c>
      <c r="J45" s="161">
        <f t="shared" si="180"/>
        <v>0.1128940921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43221</v>
      </c>
      <c r="V45" s="161">
        <f t="shared" ref="V45:Y45" si="181">W32</f>
        <v>0</v>
      </c>
      <c r="W45" s="161">
        <f t="shared" si="181"/>
        <v>0.009760627279</v>
      </c>
      <c r="X45" s="161">
        <f t="shared" si="181"/>
        <v>-0.004882575927</v>
      </c>
      <c r="Y45" s="161">
        <f t="shared" si="181"/>
        <v>0.004882575927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43647</v>
      </c>
      <c r="AK45" s="161">
        <f t="shared" ref="AK45:AN45" si="182">AL32</f>
        <v>0</v>
      </c>
      <c r="AL45" s="161">
        <f t="shared" si="182"/>
        <v>0.002021502772</v>
      </c>
      <c r="AM45" s="161">
        <f t="shared" si="182"/>
        <v>0.001870281227</v>
      </c>
      <c r="AN45" s="161">
        <f t="shared" si="182"/>
        <v>-0.001870281227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44013</v>
      </c>
      <c r="AZ45" s="161">
        <f t="shared" ref="AZ45:BC45" si="183">BA32</f>
        <v>-0.02298850575</v>
      </c>
      <c r="BA45" s="161">
        <f t="shared" si="183"/>
        <v>0.003506726353</v>
      </c>
      <c r="BB45" s="161">
        <f t="shared" si="183"/>
        <v>0.0007324858618</v>
      </c>
      <c r="BC45" s="161">
        <f t="shared" si="183"/>
        <v>-0.02372099161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0.000108401084</v>
      </c>
      <c r="H46" s="161">
        <f t="shared" si="184"/>
        <v>-0.005733658848</v>
      </c>
      <c r="I46" s="161">
        <f t="shared" si="184"/>
        <v>-0.004477223339</v>
      </c>
      <c r="J46" s="161">
        <f t="shared" si="184"/>
        <v>0.004585624423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43313</v>
      </c>
      <c r="V46" s="161">
        <f t="shared" ref="V46:Y46" si="185">W33</f>
        <v>0</v>
      </c>
      <c r="W46" s="161">
        <f t="shared" si="185"/>
        <v>0.00498383786</v>
      </c>
      <c r="X46" s="161">
        <f t="shared" si="185"/>
        <v>-0.00355505838</v>
      </c>
      <c r="Y46" s="161">
        <f t="shared" si="185"/>
        <v>0.00355505838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43678</v>
      </c>
      <c r="AK46" s="161">
        <f t="shared" ref="AK46:AN46" si="186">AL33</f>
        <v>0</v>
      </c>
      <c r="AL46" s="161">
        <f t="shared" si="186"/>
        <v>-0.003877227851</v>
      </c>
      <c r="AM46" s="161">
        <f t="shared" si="186"/>
        <v>0.001630185195</v>
      </c>
      <c r="AN46" s="161">
        <f t="shared" si="186"/>
        <v>-0.001630185195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44044</v>
      </c>
      <c r="AZ46" s="161">
        <f t="shared" ref="AZ46:BC46" si="187">BA33</f>
        <v>-0.005882352941</v>
      </c>
      <c r="BA46" s="161">
        <f t="shared" si="187"/>
        <v>-0.008545475914</v>
      </c>
      <c r="BB46" s="161">
        <f t="shared" si="187"/>
        <v>0.0003080796112</v>
      </c>
      <c r="BC46" s="161">
        <f t="shared" si="187"/>
        <v>-0.006190432552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-0.02449598959</v>
      </c>
      <c r="H47" s="161">
        <f t="shared" si="188"/>
        <v>-0.001211354226</v>
      </c>
      <c r="I47" s="161">
        <f t="shared" si="188"/>
        <v>0.0000407941375</v>
      </c>
      <c r="J47" s="161">
        <f t="shared" si="188"/>
        <v>-0.02453678373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43344</v>
      </c>
      <c r="V47" s="161">
        <f t="shared" ref="V47:Y47" si="189">W34</f>
        <v>0.002739726027</v>
      </c>
      <c r="W47" s="161">
        <f t="shared" si="189"/>
        <v>-0.001920003809</v>
      </c>
      <c r="X47" s="161">
        <f t="shared" si="189"/>
        <v>-0.001636411742</v>
      </c>
      <c r="Y47" s="161">
        <f t="shared" si="189"/>
        <v>0.004376137769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43709</v>
      </c>
      <c r="AK47" s="161">
        <f t="shared" ref="AK47:AN47" si="190">AL34</f>
        <v>0.01129943503</v>
      </c>
      <c r="AL47" s="161">
        <f t="shared" si="190"/>
        <v>0.001499477793</v>
      </c>
      <c r="AM47" s="161">
        <f t="shared" si="190"/>
        <v>0.001849033245</v>
      </c>
      <c r="AN47" s="161">
        <f t="shared" si="190"/>
        <v>0.009450401784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44075</v>
      </c>
      <c r="AZ47" s="161">
        <f t="shared" ref="AZ47:BC47" si="191">BA34</f>
        <v>-0.005917159763</v>
      </c>
      <c r="BA47" s="161">
        <f t="shared" si="191"/>
        <v>0.007839617996</v>
      </c>
      <c r="BB47" s="161">
        <f t="shared" si="191"/>
        <v>0.0008850643081</v>
      </c>
      <c r="BC47" s="161">
        <f t="shared" si="191"/>
        <v>-0.006802224071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</row>
    <row r="52">
      <c r="F52" s="1" t="s">
        <v>1322</v>
      </c>
      <c r="G52" s="166">
        <v>0.113256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0.130531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0.029264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0.020879</v>
      </c>
      <c r="BA52" s="14"/>
      <c r="BB52" s="14"/>
      <c r="BC52" s="14"/>
      <c r="BD52" s="14"/>
      <c r="BE52" s="14"/>
      <c r="BF52" s="14"/>
      <c r="BG52" s="14"/>
    </row>
    <row r="53">
      <c r="F53" s="1" t="s">
        <v>1323</v>
      </c>
      <c r="G53" s="166">
        <v>0.012827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0.017038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8.56E-4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4.36E-4</v>
      </c>
      <c r="BA53" s="14"/>
      <c r="BB53" s="14"/>
      <c r="BC53" s="14"/>
      <c r="BD53" s="14"/>
      <c r="BE53" s="14"/>
      <c r="BF53" s="14"/>
      <c r="BG53" s="14"/>
    </row>
    <row r="54">
      <c r="F54" s="1" t="s">
        <v>1324</v>
      </c>
      <c r="G54" s="166">
        <v>-0.02008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-0.01573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-0.03245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-0.03288</v>
      </c>
      <c r="BA54" s="14"/>
      <c r="BB54" s="14"/>
      <c r="BC54" s="14"/>
      <c r="BD54" s="14"/>
      <c r="BE54" s="14"/>
      <c r="BF54" s="14"/>
      <c r="BG54" s="14"/>
    </row>
    <row r="55">
      <c r="F55" s="1" t="s">
        <v>1325</v>
      </c>
      <c r="G55" s="166">
        <v>0.07515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0.014018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0.009737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0.011668</v>
      </c>
      <c r="BA55" s="14"/>
      <c r="BB55" s="14"/>
      <c r="BC55" s="14"/>
      <c r="BD55" s="14"/>
      <c r="BE55" s="14"/>
      <c r="BF55" s="14"/>
      <c r="BG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</row>
    <row r="60">
      <c r="F60" s="1" t="s">
        <v>1332</v>
      </c>
      <c r="G60" s="166">
        <v>1.0</v>
      </c>
      <c r="H60" s="166">
        <v>0.002201</v>
      </c>
      <c r="I60" s="166">
        <v>0.002201</v>
      </c>
      <c r="J60" s="166">
        <v>0.389811</v>
      </c>
      <c r="K60" s="166">
        <v>0.537118</v>
      </c>
      <c r="L60" s="14"/>
      <c r="M60" s="14"/>
      <c r="N60" s="14"/>
      <c r="U60" s="1" t="s">
        <v>1332</v>
      </c>
      <c r="V60" s="166">
        <v>1.0</v>
      </c>
      <c r="W60" s="166">
        <v>1.02E-4</v>
      </c>
      <c r="X60" s="166">
        <v>1.02E-4</v>
      </c>
      <c r="Y60" s="166">
        <v>0.520011</v>
      </c>
      <c r="Z60" s="166">
        <v>0.47642</v>
      </c>
      <c r="AA60" s="14"/>
      <c r="AB60" s="14"/>
      <c r="AC60" s="14"/>
      <c r="AJ60" s="1" t="s">
        <v>1332</v>
      </c>
      <c r="AK60" s="166">
        <v>1.0</v>
      </c>
      <c r="AL60" s="175">
        <v>2.44E-6</v>
      </c>
      <c r="AM60" s="175">
        <v>2.44E-6</v>
      </c>
      <c r="AN60" s="166">
        <v>0.025713</v>
      </c>
      <c r="AO60" s="166">
        <v>0.873679</v>
      </c>
      <c r="AP60" s="14"/>
      <c r="AQ60" s="14"/>
      <c r="AR60" s="14"/>
      <c r="AY60" s="1" t="s">
        <v>1332</v>
      </c>
      <c r="AZ60" s="166">
        <v>1.0</v>
      </c>
      <c r="BA60" s="175">
        <v>1.78E-6</v>
      </c>
      <c r="BB60" s="175">
        <v>1.78E-6</v>
      </c>
      <c r="BC60" s="166">
        <v>0.013083</v>
      </c>
      <c r="BD60" s="166">
        <v>0.909698</v>
      </c>
      <c r="BE60" s="14"/>
      <c r="BF60" s="14"/>
      <c r="BG60" s="14"/>
    </row>
    <row r="61">
      <c r="F61" s="1" t="s">
        <v>1333</v>
      </c>
      <c r="G61" s="166">
        <v>30.0</v>
      </c>
      <c r="H61" s="166">
        <v>0.169426</v>
      </c>
      <c r="I61" s="166">
        <v>0.005648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0.005895</v>
      </c>
      <c r="X61" s="166">
        <v>1.97E-4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0.002844</v>
      </c>
      <c r="AM61" s="175">
        <v>9.48E-5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0.004085</v>
      </c>
      <c r="BB61" s="166">
        <v>1.36E-4</v>
      </c>
      <c r="BC61" s="14"/>
      <c r="BD61" s="14"/>
      <c r="BE61" s="14"/>
      <c r="BF61" s="14"/>
      <c r="BG61" s="14"/>
    </row>
    <row r="62">
      <c r="F62" s="169" t="s">
        <v>1334</v>
      </c>
      <c r="G62" s="168">
        <v>31.0</v>
      </c>
      <c r="H62" s="168">
        <v>0.171628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0.005997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0.002847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0.004086</v>
      </c>
      <c r="BB62" s="173"/>
      <c r="BC62" s="173"/>
      <c r="BD62" s="173"/>
      <c r="BE62" s="14"/>
      <c r="BF62" s="14"/>
      <c r="BG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 t="s">
        <v>1341</v>
      </c>
    </row>
    <row r="65">
      <c r="F65" s="1" t="s">
        <v>1342</v>
      </c>
      <c r="G65" s="166">
        <v>0.001251</v>
      </c>
      <c r="H65" s="166">
        <v>0.013328</v>
      </c>
      <c r="I65" s="166">
        <v>0.093836</v>
      </c>
      <c r="J65" s="166">
        <v>0.925863</v>
      </c>
      <c r="K65" s="166">
        <v>-0.02597</v>
      </c>
      <c r="L65" s="166">
        <v>0.02847</v>
      </c>
      <c r="M65" s="166">
        <v>-0.02597</v>
      </c>
      <c r="N65" s="166">
        <v>0.02847</v>
      </c>
      <c r="U65" s="1" t="s">
        <v>1342</v>
      </c>
      <c r="V65" s="166">
        <v>-0.00217</v>
      </c>
      <c r="W65" s="166">
        <v>0.002552</v>
      </c>
      <c r="X65" s="166">
        <v>-0.84866</v>
      </c>
      <c r="Y65" s="166">
        <v>0.402793</v>
      </c>
      <c r="Z65" s="166">
        <v>-0.00738</v>
      </c>
      <c r="AA65" s="166">
        <v>0.003046</v>
      </c>
      <c r="AB65" s="166">
        <v>-0.00738</v>
      </c>
      <c r="AC65" s="166">
        <v>0.003046</v>
      </c>
      <c r="AJ65" s="1" t="s">
        <v>1342</v>
      </c>
      <c r="AK65" s="166">
        <v>0.001788</v>
      </c>
      <c r="AL65" s="166">
        <v>0.001756</v>
      </c>
      <c r="AM65" s="166">
        <v>1.018106</v>
      </c>
      <c r="AN65" s="166">
        <v>0.316768</v>
      </c>
      <c r="AO65" s="166">
        <v>-0.0018</v>
      </c>
      <c r="AP65" s="166">
        <v>0.005374</v>
      </c>
      <c r="AQ65" s="166">
        <v>-0.0018</v>
      </c>
      <c r="AR65" s="166">
        <v>0.005374</v>
      </c>
      <c r="AY65" s="1" t="s">
        <v>1342</v>
      </c>
      <c r="AZ65" s="166">
        <v>6.09E-4</v>
      </c>
      <c r="BA65" s="166">
        <v>0.002072</v>
      </c>
      <c r="BB65" s="166">
        <v>0.294085</v>
      </c>
      <c r="BC65" s="166">
        <v>0.770718</v>
      </c>
      <c r="BD65" s="166">
        <v>-0.00362</v>
      </c>
      <c r="BE65" s="166">
        <v>0.00484</v>
      </c>
      <c r="BF65" s="166">
        <v>-0.00362</v>
      </c>
      <c r="BG65" s="166">
        <v>0.00484</v>
      </c>
    </row>
    <row r="66">
      <c r="F66" s="169" t="s">
        <v>1343</v>
      </c>
      <c r="G66" s="168">
        <v>0.999052</v>
      </c>
      <c r="H66" s="168">
        <v>1.600152</v>
      </c>
      <c r="I66" s="168">
        <v>0.624348</v>
      </c>
      <c r="J66" s="168">
        <v>0.537118</v>
      </c>
      <c r="K66" s="168">
        <v>-2.26889</v>
      </c>
      <c r="L66" s="168">
        <v>4.266999</v>
      </c>
      <c r="M66" s="168">
        <v>-2.26889</v>
      </c>
      <c r="N66" s="168">
        <v>4.266999</v>
      </c>
      <c r="U66" s="169" t="s">
        <v>1343</v>
      </c>
      <c r="V66" s="168">
        <v>-0.27791</v>
      </c>
      <c r="W66" s="168">
        <v>0.385389</v>
      </c>
      <c r="X66" s="168">
        <v>-0.72112</v>
      </c>
      <c r="Y66" s="168">
        <v>0.47642</v>
      </c>
      <c r="Z66" s="168">
        <v>-1.06498</v>
      </c>
      <c r="AA66" s="168">
        <v>0.509158</v>
      </c>
      <c r="AB66" s="168">
        <v>-1.06498</v>
      </c>
      <c r="AC66" s="168">
        <v>0.509158</v>
      </c>
      <c r="AJ66" s="169" t="s">
        <v>1343</v>
      </c>
      <c r="AK66" s="168">
        <v>0.040703</v>
      </c>
      <c r="AL66" s="168">
        <v>0.253838</v>
      </c>
      <c r="AM66" s="168">
        <v>0.160352</v>
      </c>
      <c r="AN66" s="168">
        <v>0.873679</v>
      </c>
      <c r="AO66" s="168">
        <v>-0.4777</v>
      </c>
      <c r="AP66" s="168">
        <v>0.559109</v>
      </c>
      <c r="AQ66" s="168">
        <v>-0.4777</v>
      </c>
      <c r="AR66" s="168">
        <v>0.559109</v>
      </c>
      <c r="AY66" s="169" t="s">
        <v>1343</v>
      </c>
      <c r="AZ66" s="168">
        <v>0.035214</v>
      </c>
      <c r="BA66" s="168">
        <v>0.307861</v>
      </c>
      <c r="BB66" s="168">
        <v>0.114381</v>
      </c>
      <c r="BC66" s="168">
        <v>0.909698</v>
      </c>
      <c r="BD66" s="168">
        <v>-0.59352</v>
      </c>
      <c r="BE66" s="168">
        <v>0.663949</v>
      </c>
      <c r="BF66" s="168">
        <v>-0.59352</v>
      </c>
      <c r="BG66" s="168">
        <v>0.663949</v>
      </c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2143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2143</v>
      </c>
      <c r="X1" s="206" t="s">
        <v>1446</v>
      </c>
      <c r="Y1" s="177" t="s">
        <v>1448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2143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2143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1449</v>
      </c>
      <c r="BI1" s="177" t="s">
        <v>1346</v>
      </c>
      <c r="BJ1" s="177" t="s">
        <v>1540</v>
      </c>
    </row>
    <row r="2">
      <c r="A2" s="179" t="s">
        <v>1240</v>
      </c>
      <c r="B2" s="166">
        <v>167.0</v>
      </c>
      <c r="C2" s="166">
        <v>168.0</v>
      </c>
      <c r="D2" s="166">
        <v>165.0</v>
      </c>
      <c r="E2" s="166">
        <v>167.0</v>
      </c>
      <c r="F2" s="180">
        <v>167.0</v>
      </c>
      <c r="G2" s="166">
        <v>5204.674</v>
      </c>
      <c r="H2" s="166"/>
      <c r="I2" s="166"/>
      <c r="J2" s="166"/>
      <c r="K2" s="166"/>
      <c r="L2" s="166">
        <v>2675900.0</v>
      </c>
      <c r="M2" s="166">
        <v>1.6631460751E10</v>
      </c>
      <c r="N2" s="7">
        <f t="shared" ref="N2:N34" si="2">L2/M2</f>
        <v>0.000160893865</v>
      </c>
      <c r="P2" s="179" t="s">
        <v>1241</v>
      </c>
      <c r="Q2" s="166">
        <v>232.0</v>
      </c>
      <c r="R2" s="166">
        <v>232.0</v>
      </c>
      <c r="S2" s="166">
        <v>224.0</v>
      </c>
      <c r="T2" s="166">
        <v>224.0</v>
      </c>
      <c r="U2" s="180">
        <v>224.0</v>
      </c>
      <c r="V2" s="166">
        <v>6063.245</v>
      </c>
      <c r="W2" s="166"/>
      <c r="X2" s="166"/>
      <c r="Y2" s="166"/>
      <c r="Z2" s="166"/>
      <c r="AA2" s="166">
        <v>1.02506E7</v>
      </c>
      <c r="AB2" s="166">
        <v>1.6631460751E10</v>
      </c>
      <c r="AC2" s="7">
        <f t="shared" ref="AC2:AC34" si="4">AA2/AB2</f>
        <v>0.0006163379245</v>
      </c>
      <c r="AE2" s="179" t="s">
        <v>1242</v>
      </c>
      <c r="AF2" s="166">
        <v>146.0</v>
      </c>
      <c r="AG2" s="166">
        <v>148.0</v>
      </c>
      <c r="AH2" s="166">
        <v>145.0</v>
      </c>
      <c r="AI2" s="166">
        <v>145.0</v>
      </c>
      <c r="AJ2" s="180">
        <v>145.0</v>
      </c>
      <c r="AK2" s="166">
        <v>6006.202</v>
      </c>
      <c r="AL2" s="166"/>
      <c r="AM2" s="166"/>
      <c r="AN2" s="166"/>
      <c r="AO2" s="166"/>
      <c r="AP2" s="166">
        <v>1138000.0</v>
      </c>
      <c r="AQ2" s="166">
        <v>1.6631460751E10</v>
      </c>
      <c r="AR2" s="7">
        <f t="shared" ref="AR2:AR34" si="6">AP2/AQ2</f>
        <v>0.00006842453691</v>
      </c>
      <c r="AT2" s="179" t="s">
        <v>1243</v>
      </c>
      <c r="AU2" s="166">
        <v>134.0</v>
      </c>
      <c r="AV2" s="166">
        <v>135.0</v>
      </c>
      <c r="AW2" s="166">
        <v>133.0</v>
      </c>
      <c r="AX2" s="166">
        <v>133.0</v>
      </c>
      <c r="AY2" s="180">
        <v>133.0</v>
      </c>
      <c r="AZ2" s="166">
        <v>6155.109</v>
      </c>
      <c r="BA2" s="166"/>
      <c r="BB2" s="166"/>
      <c r="BC2" s="166"/>
      <c r="BD2" s="166"/>
      <c r="BE2" s="166">
        <v>899300.0</v>
      </c>
      <c r="BF2" s="166">
        <v>1.6631460751E10</v>
      </c>
      <c r="BG2" s="166">
        <f t="shared" ref="BG2:BG34" si="8">BE2/BF2</f>
        <v>0.00005407221972</v>
      </c>
      <c r="BH2" s="166"/>
      <c r="BI2" s="166"/>
      <c r="BJ2" s="166">
        <f t="shared" ref="BJ2:BJ34" si="9">average(BG2,AR2,AC2,N2)</f>
        <v>0.0002249321365</v>
      </c>
    </row>
    <row r="3">
      <c r="A3" s="179" t="s">
        <v>1244</v>
      </c>
      <c r="B3" s="166">
        <v>166.0</v>
      </c>
      <c r="C3" s="166">
        <v>180.0</v>
      </c>
      <c r="D3" s="166">
        <v>165.0</v>
      </c>
      <c r="E3" s="166">
        <v>170.0</v>
      </c>
      <c r="F3" s="180">
        <v>170.0</v>
      </c>
      <c r="G3" s="166">
        <v>5211.996</v>
      </c>
      <c r="H3" s="181">
        <f t="shared" ref="H3:I3" si="1">(F3-F2)/F2</f>
        <v>0.01796407186</v>
      </c>
      <c r="I3" s="181">
        <f t="shared" si="1"/>
        <v>0.001406812415</v>
      </c>
      <c r="J3" s="166"/>
      <c r="K3" s="166"/>
      <c r="L3" s="166">
        <v>1.25575E7</v>
      </c>
      <c r="M3" s="166">
        <v>1.6631460751E10</v>
      </c>
      <c r="N3" s="7">
        <f t="shared" si="2"/>
        <v>0.0007550449229</v>
      </c>
      <c r="P3" s="179" t="s">
        <v>1245</v>
      </c>
      <c r="Q3" s="166">
        <v>224.0</v>
      </c>
      <c r="R3" s="166">
        <v>228.0</v>
      </c>
      <c r="S3" s="166">
        <v>224.0</v>
      </c>
      <c r="T3" s="166">
        <v>224.0</v>
      </c>
      <c r="U3" s="180">
        <v>224.0</v>
      </c>
      <c r="V3" s="166">
        <v>6067.142</v>
      </c>
      <c r="W3" s="181">
        <f t="shared" ref="W3:X3" si="3">(U3-U2)/U2</f>
        <v>0</v>
      </c>
      <c r="X3" s="181">
        <f t="shared" si="3"/>
        <v>0.0006427251414</v>
      </c>
      <c r="Y3" s="166"/>
      <c r="Z3" s="166"/>
      <c r="AA3" s="166">
        <v>3594000.0</v>
      </c>
      <c r="AB3" s="166">
        <v>1.6631460751E10</v>
      </c>
      <c r="AC3" s="7">
        <f t="shared" si="4"/>
        <v>0.0002160964725</v>
      </c>
      <c r="AE3" s="179" t="s">
        <v>1246</v>
      </c>
      <c r="AF3" s="166">
        <v>145.0</v>
      </c>
      <c r="AG3" s="166">
        <v>145.0</v>
      </c>
      <c r="AH3" s="166">
        <v>140.0</v>
      </c>
      <c r="AI3" s="166">
        <v>142.0</v>
      </c>
      <c r="AJ3" s="180">
        <v>142.0</v>
      </c>
      <c r="AK3" s="166">
        <v>6022.778</v>
      </c>
      <c r="AL3" s="181">
        <f t="shared" ref="AL3:AM3" si="5">(AJ3-AJ2)/AJ2</f>
        <v>-0.02068965517</v>
      </c>
      <c r="AM3" s="181">
        <f t="shared" si="5"/>
        <v>0.002759813939</v>
      </c>
      <c r="AN3" s="166"/>
      <c r="AO3" s="166"/>
      <c r="AP3" s="166">
        <v>1907400.0</v>
      </c>
      <c r="AQ3" s="166">
        <v>1.6631460751E10</v>
      </c>
      <c r="AR3" s="7">
        <f t="shared" si="6"/>
        <v>0.0001146862581</v>
      </c>
      <c r="AT3" s="179" t="s">
        <v>1247</v>
      </c>
      <c r="AU3" s="166">
        <v>134.0</v>
      </c>
      <c r="AV3" s="166">
        <v>136.0</v>
      </c>
      <c r="AW3" s="166">
        <v>133.0</v>
      </c>
      <c r="AX3" s="166">
        <v>135.0</v>
      </c>
      <c r="AY3" s="180">
        <v>135.0</v>
      </c>
      <c r="AZ3" s="166">
        <v>6117.364</v>
      </c>
      <c r="BA3" s="181">
        <f t="shared" ref="BA3:BB3" si="7">(AY3-AY2)/AY2</f>
        <v>0.01503759398</v>
      </c>
      <c r="BB3" s="181">
        <f t="shared" si="7"/>
        <v>-0.006132304075</v>
      </c>
      <c r="BC3" s="166"/>
      <c r="BD3" s="166"/>
      <c r="BE3" s="166">
        <v>2277000.0</v>
      </c>
      <c r="BF3" s="166">
        <v>1.6631460751E10</v>
      </c>
      <c r="BG3" s="166">
        <f t="shared" si="8"/>
        <v>0.0001369092008</v>
      </c>
      <c r="BH3" s="181">
        <f t="shared" ref="BH3:BH34" si="14">average(H3,W3,AL3,BA3)</f>
        <v>0.003078002667</v>
      </c>
      <c r="BI3" s="166"/>
      <c r="BJ3" s="166">
        <f t="shared" si="9"/>
        <v>0.0003056842136</v>
      </c>
    </row>
    <row r="4">
      <c r="A4" s="179" t="s">
        <v>1248</v>
      </c>
      <c r="B4" s="166">
        <v>170.0</v>
      </c>
      <c r="C4" s="166">
        <v>181.0</v>
      </c>
      <c r="D4" s="166">
        <v>169.0</v>
      </c>
      <c r="E4" s="166">
        <v>174.0</v>
      </c>
      <c r="F4" s="180">
        <v>174.0</v>
      </c>
      <c r="G4" s="166">
        <v>5107.623</v>
      </c>
      <c r="H4" s="181">
        <f t="shared" ref="H4:I4" si="10">(F4-F3)/F3</f>
        <v>0.02352941176</v>
      </c>
      <c r="I4" s="181">
        <f t="shared" si="10"/>
        <v>-0.0200255334</v>
      </c>
      <c r="J4" s="166"/>
      <c r="K4" s="166"/>
      <c r="L4" s="166">
        <v>1.99597E7</v>
      </c>
      <c r="M4" s="166">
        <v>1.6631460751E10</v>
      </c>
      <c r="N4" s="7">
        <f t="shared" si="2"/>
        <v>0.001200117073</v>
      </c>
      <c r="P4" s="179" t="s">
        <v>1249</v>
      </c>
      <c r="Q4" s="166">
        <v>224.0</v>
      </c>
      <c r="R4" s="166">
        <v>228.0</v>
      </c>
      <c r="S4" s="166">
        <v>222.0</v>
      </c>
      <c r="T4" s="166">
        <v>224.0</v>
      </c>
      <c r="U4" s="180">
        <v>224.0</v>
      </c>
      <c r="V4" s="166">
        <v>6064.589</v>
      </c>
      <c r="W4" s="181">
        <f t="shared" ref="W4:X4" si="11">(U4-U3)/U3</f>
        <v>0</v>
      </c>
      <c r="X4" s="181">
        <f t="shared" si="11"/>
        <v>-0.0004207912061</v>
      </c>
      <c r="Y4" s="166"/>
      <c r="Z4" s="166"/>
      <c r="AA4" s="166">
        <v>4490000.0</v>
      </c>
      <c r="AB4" s="166">
        <v>1.6631460751E10</v>
      </c>
      <c r="AC4" s="7">
        <f t="shared" si="4"/>
        <v>0.000269970273</v>
      </c>
      <c r="AE4" s="179" t="s">
        <v>1250</v>
      </c>
      <c r="AF4" s="166">
        <v>144.0</v>
      </c>
      <c r="AG4" s="166">
        <v>145.0</v>
      </c>
      <c r="AH4" s="166">
        <v>142.0</v>
      </c>
      <c r="AI4" s="166">
        <v>144.0</v>
      </c>
      <c r="AJ4" s="180">
        <v>144.0</v>
      </c>
      <c r="AK4" s="166">
        <v>6013.589</v>
      </c>
      <c r="AL4" s="181">
        <f t="shared" ref="AL4:AM4" si="12">(AJ4-AJ3)/AJ3</f>
        <v>0.01408450704</v>
      </c>
      <c r="AM4" s="181">
        <f t="shared" si="12"/>
        <v>-0.001525707904</v>
      </c>
      <c r="AN4" s="166"/>
      <c r="AO4" s="166"/>
      <c r="AP4" s="166">
        <v>365700.0</v>
      </c>
      <c r="AQ4" s="166">
        <v>1.6631460751E10</v>
      </c>
      <c r="AR4" s="7">
        <f t="shared" si="6"/>
        <v>0.00002198844741</v>
      </c>
      <c r="AT4" s="179" t="s">
        <v>1251</v>
      </c>
      <c r="AU4" s="166">
        <v>137.0</v>
      </c>
      <c r="AV4" s="166">
        <v>145.0</v>
      </c>
      <c r="AW4" s="166">
        <v>134.0</v>
      </c>
      <c r="AX4" s="166">
        <v>135.0</v>
      </c>
      <c r="AY4" s="180">
        <v>135.0</v>
      </c>
      <c r="AZ4" s="166">
        <v>6100.242</v>
      </c>
      <c r="BA4" s="181">
        <f t="shared" ref="BA4:BB4" si="13">(AY4-AY3)/AY3</f>
        <v>0</v>
      </c>
      <c r="BB4" s="181">
        <f t="shared" si="13"/>
        <v>-0.002798917965</v>
      </c>
      <c r="BC4" s="166"/>
      <c r="BD4" s="166"/>
      <c r="BE4" s="166">
        <v>5235500.0</v>
      </c>
      <c r="BF4" s="166">
        <v>1.6631460751E10</v>
      </c>
      <c r="BG4" s="166">
        <f t="shared" si="8"/>
        <v>0.0003147949587</v>
      </c>
      <c r="BH4" s="181">
        <f t="shared" si="14"/>
        <v>0.009403479702</v>
      </c>
      <c r="BI4" s="166"/>
      <c r="BJ4" s="166">
        <f t="shared" si="9"/>
        <v>0.0004517176881</v>
      </c>
    </row>
    <row r="5">
      <c r="A5" s="179" t="s">
        <v>1252</v>
      </c>
      <c r="B5" s="166">
        <v>175.0</v>
      </c>
      <c r="C5" s="166">
        <v>178.0</v>
      </c>
      <c r="D5" s="166">
        <v>168.0</v>
      </c>
      <c r="E5" s="166">
        <v>175.0</v>
      </c>
      <c r="F5" s="180">
        <v>175.0</v>
      </c>
      <c r="G5" s="166">
        <v>5122.104</v>
      </c>
      <c r="H5" s="181">
        <f t="shared" ref="H5:I5" si="15">(F5-F4)/F4</f>
        <v>0.005747126437</v>
      </c>
      <c r="I5" s="181">
        <f t="shared" si="15"/>
        <v>0.002835174013</v>
      </c>
      <c r="J5" s="166"/>
      <c r="K5" s="166"/>
      <c r="L5" s="166">
        <v>6544600.0</v>
      </c>
      <c r="M5" s="166">
        <v>1.6631460751E10</v>
      </c>
      <c r="N5" s="7">
        <f t="shared" si="2"/>
        <v>0.0003935072269</v>
      </c>
      <c r="P5" s="179" t="s">
        <v>1253</v>
      </c>
      <c r="Q5" s="166">
        <v>226.0</v>
      </c>
      <c r="R5" s="166">
        <v>226.0</v>
      </c>
      <c r="S5" s="166">
        <v>212.0</v>
      </c>
      <c r="T5" s="166">
        <v>216.0</v>
      </c>
      <c r="U5" s="180">
        <v>216.0</v>
      </c>
      <c r="V5" s="166">
        <v>6070.716</v>
      </c>
      <c r="W5" s="181">
        <f t="shared" ref="W5:X5" si="16">(U5-U4)/U4</f>
        <v>-0.03571428571</v>
      </c>
      <c r="X5" s="181">
        <f t="shared" si="16"/>
        <v>0.001010291052</v>
      </c>
      <c r="Y5" s="166"/>
      <c r="Z5" s="166"/>
      <c r="AA5" s="166">
        <v>1.18043E7</v>
      </c>
      <c r="AB5" s="166">
        <v>1.6631460751E10</v>
      </c>
      <c r="AC5" s="7">
        <f t="shared" si="4"/>
        <v>0.0007097572593</v>
      </c>
      <c r="AE5" s="179" t="s">
        <v>1254</v>
      </c>
      <c r="AF5" s="166">
        <v>146.0</v>
      </c>
      <c r="AG5" s="166">
        <v>146.0</v>
      </c>
      <c r="AH5" s="166">
        <v>140.0</v>
      </c>
      <c r="AI5" s="166">
        <v>140.0</v>
      </c>
      <c r="AJ5" s="180">
        <v>140.0</v>
      </c>
      <c r="AK5" s="166">
        <v>5991.246</v>
      </c>
      <c r="AL5" s="181">
        <f t="shared" ref="AL5:AM5" si="17">(AJ5-AJ4)/AJ4</f>
        <v>-0.02777777778</v>
      </c>
      <c r="AM5" s="181">
        <f t="shared" si="17"/>
        <v>-0.00371541853</v>
      </c>
      <c r="AN5" s="166"/>
      <c r="AO5" s="166"/>
      <c r="AP5" s="166">
        <v>4173400.0</v>
      </c>
      <c r="AQ5" s="166">
        <v>1.6631460751E10</v>
      </c>
      <c r="AR5" s="7">
        <f t="shared" si="6"/>
        <v>0.0002509340618</v>
      </c>
      <c r="AT5" s="179" t="s">
        <v>1255</v>
      </c>
      <c r="AU5" s="166">
        <v>139.0</v>
      </c>
      <c r="AV5" s="166">
        <v>139.0</v>
      </c>
      <c r="AW5" s="166">
        <v>133.0</v>
      </c>
      <c r="AX5" s="166">
        <v>135.0</v>
      </c>
      <c r="AY5" s="180">
        <v>135.0</v>
      </c>
      <c r="AZ5" s="166">
        <v>6070.762</v>
      </c>
      <c r="BA5" s="181">
        <f t="shared" ref="BA5:BB5" si="18">(AY5-AY4)/AY4</f>
        <v>0</v>
      </c>
      <c r="BB5" s="181">
        <f t="shared" si="18"/>
        <v>-0.004832595166</v>
      </c>
      <c r="BC5" s="166"/>
      <c r="BD5" s="166"/>
      <c r="BE5" s="166">
        <v>834600.0</v>
      </c>
      <c r="BF5" s="166">
        <v>1.6631460751E10</v>
      </c>
      <c r="BG5" s="166">
        <f t="shared" si="8"/>
        <v>0.0000501820022</v>
      </c>
      <c r="BH5" s="181">
        <f t="shared" si="14"/>
        <v>-0.01443623426</v>
      </c>
      <c r="BI5" s="166"/>
      <c r="BJ5" s="166">
        <f t="shared" si="9"/>
        <v>0.0003510951375</v>
      </c>
    </row>
    <row r="6">
      <c r="A6" s="179" t="s">
        <v>1256</v>
      </c>
      <c r="B6" s="166">
        <v>175.0</v>
      </c>
      <c r="C6" s="166">
        <v>178.0</v>
      </c>
      <c r="D6" s="166">
        <v>170.0</v>
      </c>
      <c r="E6" s="166">
        <v>174.0</v>
      </c>
      <c r="F6" s="180">
        <v>174.0</v>
      </c>
      <c r="G6" s="166">
        <v>5114.572</v>
      </c>
      <c r="H6" s="181">
        <f t="shared" ref="H6:I6" si="19">(F6-F5)/F5</f>
        <v>-0.005714285714</v>
      </c>
      <c r="I6" s="181">
        <f t="shared" si="19"/>
        <v>-0.001470489471</v>
      </c>
      <c r="J6" s="166"/>
      <c r="K6" s="166"/>
      <c r="L6" s="166">
        <v>6288800.0</v>
      </c>
      <c r="M6" s="166">
        <v>1.6631460751E10</v>
      </c>
      <c r="N6" s="7">
        <f t="shared" si="2"/>
        <v>0.0003781267379</v>
      </c>
      <c r="P6" s="179" t="s">
        <v>1257</v>
      </c>
      <c r="Q6" s="166">
        <v>218.0</v>
      </c>
      <c r="R6" s="166">
        <v>226.0</v>
      </c>
      <c r="S6" s="166">
        <v>216.0</v>
      </c>
      <c r="T6" s="166">
        <v>218.0</v>
      </c>
      <c r="U6" s="180">
        <v>218.0</v>
      </c>
      <c r="V6" s="166">
        <v>6061.367</v>
      </c>
      <c r="W6" s="181">
        <f t="shared" ref="W6:X6" si="20">(U6-U5)/U5</f>
        <v>0.009259259259</v>
      </c>
      <c r="X6" s="181">
        <f t="shared" si="20"/>
        <v>-0.001540016038</v>
      </c>
      <c r="Y6" s="166"/>
      <c r="Z6" s="166"/>
      <c r="AA6" s="166">
        <v>7611800.0</v>
      </c>
      <c r="AB6" s="166">
        <v>1.6631460751E10</v>
      </c>
      <c r="AC6" s="7">
        <f t="shared" si="4"/>
        <v>0.0004576747716</v>
      </c>
      <c r="AE6" s="179" t="s">
        <v>1258</v>
      </c>
      <c r="AF6" s="166">
        <v>141.0</v>
      </c>
      <c r="AG6" s="166">
        <v>143.0</v>
      </c>
      <c r="AH6" s="166">
        <v>141.0</v>
      </c>
      <c r="AI6" s="166">
        <v>141.0</v>
      </c>
      <c r="AJ6" s="180">
        <v>141.0</v>
      </c>
      <c r="AK6" s="166">
        <v>6107.168</v>
      </c>
      <c r="AL6" s="181">
        <f t="shared" ref="AL6:AM6" si="21">(AJ6-AJ5)/AJ5</f>
        <v>0.007142857143</v>
      </c>
      <c r="AM6" s="181">
        <f t="shared" si="21"/>
        <v>0.01934856289</v>
      </c>
      <c r="AN6" s="166"/>
      <c r="AO6" s="166"/>
      <c r="AP6" s="166">
        <v>1750200.0</v>
      </c>
      <c r="AQ6" s="166">
        <v>1.6631460751E10</v>
      </c>
      <c r="AR6" s="7">
        <f t="shared" si="6"/>
        <v>0.0001052342922</v>
      </c>
      <c r="AT6" s="179" t="s">
        <v>1259</v>
      </c>
      <c r="AU6" s="166">
        <v>135.0</v>
      </c>
      <c r="AV6" s="166">
        <v>138.0</v>
      </c>
      <c r="AW6" s="166">
        <v>132.0</v>
      </c>
      <c r="AX6" s="166">
        <v>132.0</v>
      </c>
      <c r="AY6" s="180">
        <v>132.0</v>
      </c>
      <c r="AZ6" s="166">
        <v>6026.188</v>
      </c>
      <c r="BA6" s="181">
        <f t="shared" ref="BA6:BB6" si="22">(AY6-AY5)/AY5</f>
        <v>-0.02222222222</v>
      </c>
      <c r="BB6" s="181">
        <f t="shared" si="22"/>
        <v>-0.00734240611</v>
      </c>
      <c r="BC6" s="166"/>
      <c r="BD6" s="166"/>
      <c r="BE6" s="166">
        <v>3605100.0</v>
      </c>
      <c r="BF6" s="166">
        <v>1.6631460751E10</v>
      </c>
      <c r="BG6" s="166">
        <f t="shared" si="8"/>
        <v>0.0002167638823</v>
      </c>
      <c r="BH6" s="181">
        <f t="shared" si="14"/>
        <v>-0.002883597884</v>
      </c>
      <c r="BI6" s="166"/>
      <c r="BJ6" s="166">
        <f t="shared" si="9"/>
        <v>0.000289449921</v>
      </c>
    </row>
    <row r="7">
      <c r="A7" s="179" t="s">
        <v>1260</v>
      </c>
      <c r="B7" s="166">
        <v>175.0</v>
      </c>
      <c r="C7" s="166">
        <v>176.0</v>
      </c>
      <c r="D7" s="166">
        <v>171.0</v>
      </c>
      <c r="E7" s="166">
        <v>174.0</v>
      </c>
      <c r="F7" s="180">
        <v>174.0</v>
      </c>
      <c r="G7" s="166">
        <v>5136.667</v>
      </c>
      <c r="H7" s="181">
        <f t="shared" ref="H7:I7" si="23">(F7-F6)/F6</f>
        <v>0</v>
      </c>
      <c r="I7" s="181">
        <f t="shared" si="23"/>
        <v>0.004320009573</v>
      </c>
      <c r="J7" s="166"/>
      <c r="K7" s="166"/>
      <c r="L7" s="166">
        <v>2276500.0</v>
      </c>
      <c r="M7" s="166">
        <v>1.6631460751E10</v>
      </c>
      <c r="N7" s="7">
        <f t="shared" si="2"/>
        <v>0.0001368791373</v>
      </c>
      <c r="P7" s="179" t="s">
        <v>1261</v>
      </c>
      <c r="Q7" s="166">
        <v>218.0</v>
      </c>
      <c r="R7" s="166">
        <v>228.0</v>
      </c>
      <c r="S7" s="166">
        <v>216.0</v>
      </c>
      <c r="T7" s="166">
        <v>216.0</v>
      </c>
      <c r="U7" s="180">
        <v>216.0</v>
      </c>
      <c r="V7" s="166">
        <v>5952.138</v>
      </c>
      <c r="W7" s="181">
        <f t="shared" ref="W7:X7" si="24">(U7-U6)/U6</f>
        <v>-0.009174311927</v>
      </c>
      <c r="X7" s="181">
        <f t="shared" si="24"/>
        <v>-0.01802052243</v>
      </c>
      <c r="Y7" s="166"/>
      <c r="Z7" s="166"/>
      <c r="AA7" s="166">
        <v>6983200.0</v>
      </c>
      <c r="AB7" s="166">
        <v>1.6631460751E10</v>
      </c>
      <c r="AC7" s="7">
        <f t="shared" si="4"/>
        <v>0.0004198789333</v>
      </c>
      <c r="AE7" s="179" t="s">
        <v>1262</v>
      </c>
      <c r="AF7" s="166">
        <v>142.0</v>
      </c>
      <c r="AG7" s="166">
        <v>148.0</v>
      </c>
      <c r="AH7" s="166">
        <v>139.0</v>
      </c>
      <c r="AI7" s="166">
        <v>148.0</v>
      </c>
      <c r="AJ7" s="180">
        <v>148.0</v>
      </c>
      <c r="AK7" s="166">
        <v>6056.124</v>
      </c>
      <c r="AL7" s="181">
        <f t="shared" ref="AL7:AM7" si="25">(AJ7-AJ6)/AJ6</f>
        <v>0.04964539007</v>
      </c>
      <c r="AM7" s="181">
        <f t="shared" si="25"/>
        <v>-0.008358047462</v>
      </c>
      <c r="AN7" s="166"/>
      <c r="AO7" s="166"/>
      <c r="AP7" s="166">
        <v>5991800.0</v>
      </c>
      <c r="AQ7" s="166">
        <v>1.6631460751E10</v>
      </c>
      <c r="AR7" s="7">
        <f t="shared" si="6"/>
        <v>0.000360269016</v>
      </c>
      <c r="AT7" s="179" t="s">
        <v>1263</v>
      </c>
      <c r="AU7" s="166">
        <v>133.0</v>
      </c>
      <c r="AV7" s="166">
        <v>135.0</v>
      </c>
      <c r="AW7" s="166">
        <v>130.0</v>
      </c>
      <c r="AX7" s="166">
        <v>130.0</v>
      </c>
      <c r="AY7" s="180">
        <v>130.0</v>
      </c>
      <c r="AZ7" s="166">
        <v>6023.039</v>
      </c>
      <c r="BA7" s="181">
        <f t="shared" ref="BA7:BB7" si="26">(AY7-AY6)/AY6</f>
        <v>-0.01515151515</v>
      </c>
      <c r="BB7" s="181">
        <f t="shared" si="26"/>
        <v>-0.0005225525656</v>
      </c>
      <c r="BC7" s="166"/>
      <c r="BD7" s="166"/>
      <c r="BE7" s="166">
        <v>3526400.0</v>
      </c>
      <c r="BF7" s="166">
        <v>1.6631460751E10</v>
      </c>
      <c r="BG7" s="166">
        <f t="shared" si="8"/>
        <v>0.0002120318866</v>
      </c>
      <c r="BH7" s="181">
        <f t="shared" si="14"/>
        <v>0.006329890748</v>
      </c>
      <c r="BI7" s="166"/>
      <c r="BJ7" s="166">
        <f t="shared" si="9"/>
        <v>0.0002822647433</v>
      </c>
    </row>
    <row r="8">
      <c r="A8" s="179" t="s">
        <v>1264</v>
      </c>
      <c r="B8" s="166">
        <v>176.0</v>
      </c>
      <c r="C8" s="166">
        <v>176.0</v>
      </c>
      <c r="D8" s="166">
        <v>168.0</v>
      </c>
      <c r="E8" s="166">
        <v>170.0</v>
      </c>
      <c r="F8" s="180">
        <v>170.0</v>
      </c>
      <c r="G8" s="166">
        <v>5148.91</v>
      </c>
      <c r="H8" s="181">
        <f t="shared" ref="H8:I8" si="27">(F8-F7)/F7</f>
        <v>-0.02298850575</v>
      </c>
      <c r="I8" s="181">
        <f t="shared" si="27"/>
        <v>0.002383452149</v>
      </c>
      <c r="J8" s="166"/>
      <c r="K8" s="166"/>
      <c r="L8" s="166">
        <v>1.2784E7</v>
      </c>
      <c r="M8" s="166">
        <v>1.6631460751E10</v>
      </c>
      <c r="N8" s="7">
        <f t="shared" si="2"/>
        <v>0.0007686636905</v>
      </c>
      <c r="P8" s="179">
        <v>42747.0</v>
      </c>
      <c r="Q8" s="166">
        <v>216.0</v>
      </c>
      <c r="R8" s="166">
        <v>216.0</v>
      </c>
      <c r="S8" s="166">
        <v>216.0</v>
      </c>
      <c r="T8" s="166">
        <v>216.0</v>
      </c>
      <c r="U8" s="180">
        <v>216.0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1.6631460751E10</v>
      </c>
      <c r="AC8" s="7">
        <f t="shared" si="4"/>
        <v>0</v>
      </c>
      <c r="AE8" s="179">
        <v>43171.0</v>
      </c>
      <c r="AF8" s="166">
        <v>148.0</v>
      </c>
      <c r="AG8" s="166">
        <v>148.0</v>
      </c>
      <c r="AH8" s="166">
        <v>140.0</v>
      </c>
      <c r="AI8" s="166">
        <v>144.0</v>
      </c>
      <c r="AJ8" s="180">
        <v>144.0</v>
      </c>
      <c r="AK8" s="166">
        <v>6118.32</v>
      </c>
      <c r="AL8" s="181">
        <f t="shared" ref="AL8:AM8" si="29">(AJ8-AJ7)/AJ7</f>
        <v>-0.02702702703</v>
      </c>
      <c r="AM8" s="181">
        <f t="shared" si="29"/>
        <v>0.01026993503</v>
      </c>
      <c r="AN8" s="166"/>
      <c r="AO8" s="166"/>
      <c r="AP8" s="166">
        <v>3914700.0</v>
      </c>
      <c r="AQ8" s="166">
        <v>1.6631460751E10</v>
      </c>
      <c r="AR8" s="7">
        <f t="shared" si="6"/>
        <v>0.0002353792044</v>
      </c>
      <c r="AT8" s="179" t="s">
        <v>1265</v>
      </c>
      <c r="AU8" s="166">
        <v>131.0</v>
      </c>
      <c r="AV8" s="166">
        <v>133.0</v>
      </c>
      <c r="AW8" s="166">
        <v>128.0</v>
      </c>
      <c r="AX8" s="166">
        <v>129.0</v>
      </c>
      <c r="AY8" s="180">
        <v>129.0</v>
      </c>
      <c r="AZ8" s="166">
        <v>5953.06</v>
      </c>
      <c r="BA8" s="181">
        <f t="shared" ref="BA8:BB8" si="30">(AY8-AY7)/AY7</f>
        <v>-0.007692307692</v>
      </c>
      <c r="BB8" s="181">
        <f t="shared" si="30"/>
        <v>-0.01161855336</v>
      </c>
      <c r="BC8" s="166"/>
      <c r="BD8" s="166"/>
      <c r="BE8" s="166">
        <v>2668500.0</v>
      </c>
      <c r="BF8" s="166">
        <v>1.6631460751E10</v>
      </c>
      <c r="BG8" s="166">
        <f t="shared" si="8"/>
        <v>0.0001604489251</v>
      </c>
      <c r="BH8" s="181">
        <f t="shared" si="14"/>
        <v>-0.01442696012</v>
      </c>
      <c r="BI8" s="166"/>
      <c r="BJ8" s="166">
        <f t="shared" si="9"/>
        <v>0.000291122955</v>
      </c>
    </row>
    <row r="9">
      <c r="A9" s="179">
        <v>42381.0</v>
      </c>
      <c r="B9" s="166">
        <v>170.0</v>
      </c>
      <c r="C9" s="166">
        <v>175.0</v>
      </c>
      <c r="D9" s="166">
        <v>162.0</v>
      </c>
      <c r="E9" s="166">
        <v>162.0</v>
      </c>
      <c r="F9" s="180">
        <v>162.0</v>
      </c>
      <c r="G9" s="166">
        <v>5198.755</v>
      </c>
      <c r="H9" s="181">
        <f t="shared" ref="H9:I9" si="31">(F9-F8)/F8</f>
        <v>-0.04705882353</v>
      </c>
      <c r="I9" s="181">
        <f t="shared" si="31"/>
        <v>0.009680689699</v>
      </c>
      <c r="J9" s="166"/>
      <c r="K9" s="166"/>
      <c r="L9" s="166">
        <v>1.93002E7</v>
      </c>
      <c r="M9" s="166">
        <v>1.6631460751E10</v>
      </c>
      <c r="N9" s="7">
        <f t="shared" si="2"/>
        <v>0.00116046331</v>
      </c>
      <c r="P9" s="179">
        <v>42837.0</v>
      </c>
      <c r="Q9" s="166">
        <v>216.0</v>
      </c>
      <c r="R9" s="166">
        <v>222.0</v>
      </c>
      <c r="S9" s="166">
        <v>216.0</v>
      </c>
      <c r="T9" s="166">
        <v>218.0</v>
      </c>
      <c r="U9" s="180">
        <v>218.0</v>
      </c>
      <c r="V9" s="166">
        <v>5998.195</v>
      </c>
      <c r="W9" s="181">
        <f t="shared" ref="W9:X9" si="32">(U9-U8)/U8</f>
        <v>0.009259259259</v>
      </c>
      <c r="X9" s="181">
        <f t="shared" si="32"/>
        <v>0.00773789183</v>
      </c>
      <c r="Y9" s="166"/>
      <c r="Z9" s="166"/>
      <c r="AA9" s="166">
        <v>1655200.0</v>
      </c>
      <c r="AB9" s="166">
        <v>1.6631460751E10</v>
      </c>
      <c r="AC9" s="7">
        <f t="shared" si="4"/>
        <v>0.00009952222627</v>
      </c>
      <c r="AE9" s="179">
        <v>43202.0</v>
      </c>
      <c r="AF9" s="166">
        <v>148.0</v>
      </c>
      <c r="AG9" s="166">
        <v>148.0</v>
      </c>
      <c r="AH9" s="166">
        <v>140.0</v>
      </c>
      <c r="AI9" s="166">
        <v>141.0</v>
      </c>
      <c r="AJ9" s="180">
        <v>141.0</v>
      </c>
      <c r="AK9" s="166">
        <v>6152.86</v>
      </c>
      <c r="AL9" s="181">
        <f t="shared" ref="AL9:AM9" si="33">(AJ9-AJ8)/AJ8</f>
        <v>-0.02083333333</v>
      </c>
      <c r="AM9" s="181">
        <f t="shared" si="33"/>
        <v>0.005645340551</v>
      </c>
      <c r="AN9" s="166"/>
      <c r="AO9" s="166"/>
      <c r="AP9" s="166">
        <v>6502000.0</v>
      </c>
      <c r="AQ9" s="166">
        <v>1.6631460751E10</v>
      </c>
      <c r="AR9" s="7">
        <f t="shared" si="6"/>
        <v>0.0003909458163</v>
      </c>
      <c r="AT9" s="179" t="s">
        <v>1267</v>
      </c>
      <c r="AU9" s="166">
        <v>132.0</v>
      </c>
      <c r="AV9" s="166">
        <v>133.0</v>
      </c>
      <c r="AW9" s="166">
        <v>129.0</v>
      </c>
      <c r="AX9" s="166">
        <v>129.0</v>
      </c>
      <c r="AY9" s="180">
        <v>129.0</v>
      </c>
      <c r="AZ9" s="166">
        <v>6011.83</v>
      </c>
      <c r="BA9" s="181">
        <f t="shared" ref="BA9:BB9" si="34">(AY9-AY8)/AY8</f>
        <v>0</v>
      </c>
      <c r="BB9" s="181">
        <f t="shared" si="34"/>
        <v>0.009872233776</v>
      </c>
      <c r="BC9" s="166"/>
      <c r="BD9" s="166"/>
      <c r="BE9" s="166">
        <v>1228300.0</v>
      </c>
      <c r="BF9" s="166">
        <v>1.6631460751E10</v>
      </c>
      <c r="BG9" s="166">
        <f t="shared" si="8"/>
        <v>0.00007385400587</v>
      </c>
      <c r="BH9" s="181">
        <f t="shared" si="14"/>
        <v>-0.0146582244</v>
      </c>
      <c r="BI9" s="166"/>
      <c r="BJ9" s="166">
        <f t="shared" si="9"/>
        <v>0.0004311963397</v>
      </c>
    </row>
    <row r="10">
      <c r="A10" s="179">
        <v>42412.0</v>
      </c>
      <c r="B10" s="166">
        <v>164.0</v>
      </c>
      <c r="C10" s="166">
        <v>167.0</v>
      </c>
      <c r="D10" s="166">
        <v>162.0</v>
      </c>
      <c r="E10" s="166">
        <v>164.0</v>
      </c>
      <c r="F10" s="180">
        <v>164.0</v>
      </c>
      <c r="G10" s="166">
        <v>5245.956</v>
      </c>
      <c r="H10" s="181">
        <f t="shared" ref="H10:I10" si="35">(F10-F9)/F9</f>
        <v>0.01234567901</v>
      </c>
      <c r="I10" s="181">
        <f t="shared" si="35"/>
        <v>0.009079289176</v>
      </c>
      <c r="J10" s="166"/>
      <c r="K10" s="166"/>
      <c r="L10" s="166">
        <v>7035300.0</v>
      </c>
      <c r="M10" s="166">
        <v>1.6631460751E10</v>
      </c>
      <c r="N10" s="7">
        <f t="shared" si="2"/>
        <v>0.0004230115505</v>
      </c>
      <c r="P10" s="179">
        <v>42867.0</v>
      </c>
      <c r="Q10" s="166">
        <v>220.0</v>
      </c>
      <c r="R10" s="166">
        <v>220.0</v>
      </c>
      <c r="S10" s="166">
        <v>210.0</v>
      </c>
      <c r="T10" s="166">
        <v>210.0</v>
      </c>
      <c r="U10" s="180">
        <v>210.0</v>
      </c>
      <c r="V10" s="166">
        <v>6000.474</v>
      </c>
      <c r="W10" s="181">
        <f t="shared" ref="W10:X10" si="36">(U10-U9)/U9</f>
        <v>-0.03669724771</v>
      </c>
      <c r="X10" s="181">
        <f t="shared" si="36"/>
        <v>0.0003799476342</v>
      </c>
      <c r="Y10" s="166"/>
      <c r="Z10" s="166"/>
      <c r="AA10" s="166">
        <v>7137800.0</v>
      </c>
      <c r="AB10" s="166">
        <v>1.6631460751E10</v>
      </c>
      <c r="AC10" s="7">
        <f t="shared" si="4"/>
        <v>0.000429174569</v>
      </c>
      <c r="AE10" s="179">
        <v>43232.0</v>
      </c>
      <c r="AF10" s="166">
        <v>141.0</v>
      </c>
      <c r="AG10" s="166">
        <v>143.0</v>
      </c>
      <c r="AH10" s="166">
        <v>140.0</v>
      </c>
      <c r="AI10" s="166">
        <v>141.0</v>
      </c>
      <c r="AJ10" s="180">
        <v>141.0</v>
      </c>
      <c r="AK10" s="166">
        <v>6133.12</v>
      </c>
      <c r="AL10" s="181">
        <f t="shared" ref="AL10:AM10" si="37">(AJ10-AJ9)/AJ9</f>
        <v>0</v>
      </c>
      <c r="AM10" s="181">
        <f t="shared" si="37"/>
        <v>-0.003208264124</v>
      </c>
      <c r="AN10" s="166"/>
      <c r="AO10" s="166"/>
      <c r="AP10" s="166">
        <v>813800.0</v>
      </c>
      <c r="AQ10" s="166">
        <v>1.6631460751E10</v>
      </c>
      <c r="AR10" s="7">
        <f t="shared" si="6"/>
        <v>0.0000489313604</v>
      </c>
      <c r="AT10" s="179">
        <v>43508.0</v>
      </c>
      <c r="AU10" s="166">
        <v>129.0</v>
      </c>
      <c r="AV10" s="166">
        <v>132.0</v>
      </c>
      <c r="AW10" s="166">
        <v>129.0</v>
      </c>
      <c r="AX10" s="166">
        <v>129.0</v>
      </c>
      <c r="AY10" s="180">
        <v>129.0</v>
      </c>
      <c r="AZ10" s="166">
        <v>6130.055</v>
      </c>
      <c r="BA10" s="181">
        <f t="shared" ref="BA10:BB10" si="38">(AY10-AY9)/AY9</f>
        <v>0</v>
      </c>
      <c r="BB10" s="181">
        <f t="shared" si="38"/>
        <v>0.01966539307</v>
      </c>
      <c r="BC10" s="166"/>
      <c r="BD10" s="166"/>
      <c r="BE10" s="166">
        <v>1109600.0</v>
      </c>
      <c r="BF10" s="166">
        <v>1.6631460751E10</v>
      </c>
      <c r="BG10" s="166">
        <f t="shared" si="8"/>
        <v>0.00006671692984</v>
      </c>
      <c r="BH10" s="181">
        <f t="shared" si="14"/>
        <v>-0.006087892174</v>
      </c>
      <c r="BI10" s="166"/>
      <c r="BJ10" s="166">
        <f t="shared" si="9"/>
        <v>0.0002419586024</v>
      </c>
    </row>
    <row r="11">
      <c r="A11" s="179">
        <v>42502.0</v>
      </c>
      <c r="B11" s="166">
        <v>166.0</v>
      </c>
      <c r="C11" s="166">
        <v>170.0</v>
      </c>
      <c r="D11" s="166">
        <v>161.0</v>
      </c>
      <c r="E11" s="166">
        <v>161.0</v>
      </c>
      <c r="F11" s="180">
        <v>161.0</v>
      </c>
      <c r="G11" s="166">
        <v>5268.308</v>
      </c>
      <c r="H11" s="181">
        <f t="shared" ref="H11:I11" si="39">(F11-F10)/F10</f>
        <v>-0.01829268293</v>
      </c>
      <c r="I11" s="181">
        <f t="shared" si="39"/>
        <v>0.004260805847</v>
      </c>
      <c r="J11" s="166"/>
      <c r="K11" s="166"/>
      <c r="L11" s="166">
        <v>7425600.0</v>
      </c>
      <c r="M11" s="166">
        <v>1.6631460751E10</v>
      </c>
      <c r="N11" s="7">
        <f t="shared" si="2"/>
        <v>0.0004464791224</v>
      </c>
      <c r="P11" s="179">
        <v>42898.0</v>
      </c>
      <c r="Q11" s="166">
        <v>208.0</v>
      </c>
      <c r="R11" s="166">
        <v>216.0</v>
      </c>
      <c r="S11" s="166">
        <v>208.0</v>
      </c>
      <c r="T11" s="166">
        <v>210.0</v>
      </c>
      <c r="U11" s="180">
        <v>210.0</v>
      </c>
      <c r="V11" s="166">
        <v>6035.508</v>
      </c>
      <c r="W11" s="181">
        <f t="shared" ref="W11:X11" si="40">(U11-U10)/U10</f>
        <v>0</v>
      </c>
      <c r="X11" s="181">
        <f t="shared" si="40"/>
        <v>0.005838538755</v>
      </c>
      <c r="Y11" s="166"/>
      <c r="Z11" s="166"/>
      <c r="AA11" s="166">
        <v>3713100.0</v>
      </c>
      <c r="AB11" s="166">
        <v>1.6631460751E10</v>
      </c>
      <c r="AC11" s="7">
        <f t="shared" si="4"/>
        <v>0.0002232575993</v>
      </c>
      <c r="AE11" s="179">
        <v>43263.0</v>
      </c>
      <c r="AF11" s="166">
        <v>141.0</v>
      </c>
      <c r="AG11" s="166">
        <v>142.0</v>
      </c>
      <c r="AH11" s="166">
        <v>140.0</v>
      </c>
      <c r="AI11" s="166">
        <v>141.0</v>
      </c>
      <c r="AJ11" s="180">
        <v>141.0</v>
      </c>
      <c r="AK11" s="166">
        <v>6115.493</v>
      </c>
      <c r="AL11" s="181">
        <f t="shared" ref="AL11:AM11" si="41">(AJ11-AJ10)/AJ10</f>
        <v>0</v>
      </c>
      <c r="AM11" s="181">
        <f t="shared" si="41"/>
        <v>-0.002874067359</v>
      </c>
      <c r="AN11" s="166"/>
      <c r="AO11" s="166"/>
      <c r="AP11" s="166">
        <v>2918200.0</v>
      </c>
      <c r="AQ11" s="166">
        <v>1.6631460751E10</v>
      </c>
      <c r="AR11" s="7">
        <f t="shared" si="6"/>
        <v>0.0001754626394</v>
      </c>
      <c r="AT11" s="179">
        <v>43536.0</v>
      </c>
      <c r="AU11" s="166">
        <v>130.0</v>
      </c>
      <c r="AV11" s="166">
        <v>135.0</v>
      </c>
      <c r="AW11" s="166">
        <v>129.0</v>
      </c>
      <c r="AX11" s="166">
        <v>131.0</v>
      </c>
      <c r="AY11" s="180">
        <v>131.0</v>
      </c>
      <c r="AZ11" s="166">
        <v>6133.896</v>
      </c>
      <c r="BA11" s="181">
        <f t="shared" ref="BA11:BB11" si="42">(AY11-AY10)/AY10</f>
        <v>0.01550387597</v>
      </c>
      <c r="BB11" s="181">
        <f t="shared" si="42"/>
        <v>0.0006265849164</v>
      </c>
      <c r="BC11" s="166"/>
      <c r="BD11" s="166"/>
      <c r="BE11" s="166">
        <v>2495600.0</v>
      </c>
      <c r="BF11" s="166">
        <v>1.6631460751E10</v>
      </c>
      <c r="BG11" s="166">
        <f t="shared" si="8"/>
        <v>0.0001500529651</v>
      </c>
      <c r="BH11" s="181">
        <f t="shared" si="14"/>
        <v>-0.0006972017395</v>
      </c>
      <c r="BI11" s="166"/>
      <c r="BJ11" s="166">
        <f t="shared" si="9"/>
        <v>0.0002488130815</v>
      </c>
    </row>
    <row r="12">
      <c r="A12" s="179">
        <v>42533.0</v>
      </c>
      <c r="B12" s="166">
        <v>162.0</v>
      </c>
      <c r="C12" s="166">
        <v>166.0</v>
      </c>
      <c r="D12" s="166">
        <v>160.0</v>
      </c>
      <c r="E12" s="166">
        <v>160.0</v>
      </c>
      <c r="F12" s="180">
        <v>160.0</v>
      </c>
      <c r="G12" s="166">
        <v>5272.965</v>
      </c>
      <c r="H12" s="181">
        <f t="shared" ref="H12:I12" si="43">(F12-F11)/F11</f>
        <v>-0.006211180124</v>
      </c>
      <c r="I12" s="181">
        <f t="shared" si="43"/>
        <v>0.0008839650225</v>
      </c>
      <c r="J12" s="166"/>
      <c r="K12" s="166"/>
      <c r="L12" s="166">
        <v>1.26844E7</v>
      </c>
      <c r="M12" s="166">
        <v>1.6631460751E10</v>
      </c>
      <c r="N12" s="7">
        <f t="shared" si="2"/>
        <v>0.0007626750404</v>
      </c>
      <c r="P12" s="179">
        <v>42928.0</v>
      </c>
      <c r="Q12" s="166">
        <v>210.0</v>
      </c>
      <c r="R12" s="166">
        <v>216.0</v>
      </c>
      <c r="S12" s="166">
        <v>208.0</v>
      </c>
      <c r="T12" s="166">
        <v>210.0</v>
      </c>
      <c r="U12" s="180">
        <v>210.0</v>
      </c>
      <c r="V12" s="166">
        <v>6006.835</v>
      </c>
      <c r="W12" s="181">
        <f t="shared" ref="W12:X12" si="44">(U12-U11)/U11</f>
        <v>0</v>
      </c>
      <c r="X12" s="181">
        <f t="shared" si="44"/>
        <v>-0.004750718581</v>
      </c>
      <c r="Y12" s="166"/>
      <c r="Z12" s="166"/>
      <c r="AA12" s="166">
        <v>5051100.0</v>
      </c>
      <c r="AB12" s="166">
        <v>1.6631460751E10</v>
      </c>
      <c r="AC12" s="7">
        <f t="shared" si="4"/>
        <v>0.0003037075381</v>
      </c>
      <c r="AE12" s="179">
        <v>43293.0</v>
      </c>
      <c r="AF12" s="166">
        <v>141.0</v>
      </c>
      <c r="AG12" s="166">
        <v>142.0</v>
      </c>
      <c r="AH12" s="166">
        <v>140.0</v>
      </c>
      <c r="AI12" s="166">
        <v>141.0</v>
      </c>
      <c r="AJ12" s="180">
        <v>141.0</v>
      </c>
      <c r="AK12" s="166">
        <v>6126.356</v>
      </c>
      <c r="AL12" s="181">
        <f t="shared" ref="AL12:AM12" si="45">(AJ12-AJ11)/AJ11</f>
        <v>0</v>
      </c>
      <c r="AM12" s="181">
        <f t="shared" si="45"/>
        <v>0.001776308141</v>
      </c>
      <c r="AN12" s="166"/>
      <c r="AO12" s="166"/>
      <c r="AP12" s="166">
        <v>526000.0</v>
      </c>
      <c r="AQ12" s="166">
        <v>1.6631460751E10</v>
      </c>
      <c r="AR12" s="7">
        <f t="shared" si="6"/>
        <v>0.00003162680704</v>
      </c>
      <c r="AT12" s="179">
        <v>43567.0</v>
      </c>
      <c r="AU12" s="166">
        <v>135.0</v>
      </c>
      <c r="AV12" s="166">
        <v>135.0</v>
      </c>
      <c r="AW12" s="166">
        <v>130.0</v>
      </c>
      <c r="AX12" s="166">
        <v>130.0</v>
      </c>
      <c r="AY12" s="180">
        <v>130.0</v>
      </c>
      <c r="AZ12" s="166">
        <v>6112.879</v>
      </c>
      <c r="BA12" s="181">
        <f t="shared" ref="BA12:BB12" si="46">(AY12-AY11)/AY11</f>
        <v>-0.007633587786</v>
      </c>
      <c r="BB12" s="181">
        <f t="shared" si="46"/>
        <v>-0.00342637045</v>
      </c>
      <c r="BC12" s="166"/>
      <c r="BD12" s="166"/>
      <c r="BE12" s="166">
        <v>1400400.0</v>
      </c>
      <c r="BF12" s="166">
        <v>1.6631460751E10</v>
      </c>
      <c r="BG12" s="166">
        <f t="shared" si="8"/>
        <v>0.00008420186422</v>
      </c>
      <c r="BH12" s="181">
        <f t="shared" si="14"/>
        <v>-0.003461191978</v>
      </c>
      <c r="BI12" s="166"/>
      <c r="BJ12" s="166">
        <f t="shared" si="9"/>
        <v>0.0002955528124</v>
      </c>
    </row>
    <row r="13">
      <c r="A13" s="179">
        <v>42563.0</v>
      </c>
      <c r="B13" s="166">
        <v>163.0</v>
      </c>
      <c r="C13" s="166">
        <v>168.0</v>
      </c>
      <c r="D13" s="166">
        <v>160.0</v>
      </c>
      <c r="E13" s="166">
        <v>166.0</v>
      </c>
      <c r="F13" s="180">
        <v>166.0</v>
      </c>
      <c r="G13" s="166">
        <v>5265.368</v>
      </c>
      <c r="H13" s="181">
        <f t="shared" ref="H13:I13" si="47">(F13-F12)/F12</f>
        <v>0.0375</v>
      </c>
      <c r="I13" s="181">
        <f t="shared" si="47"/>
        <v>-0.001440745387</v>
      </c>
      <c r="J13" s="166"/>
      <c r="K13" s="166"/>
      <c r="L13" s="166">
        <v>1.16961E7</v>
      </c>
      <c r="M13" s="166">
        <v>1.6631460751E10</v>
      </c>
      <c r="N13" s="7">
        <f t="shared" si="2"/>
        <v>0.0007032515168</v>
      </c>
      <c r="P13" s="179">
        <v>42959.0</v>
      </c>
      <c r="Q13" s="166">
        <v>210.0</v>
      </c>
      <c r="R13" s="166">
        <v>214.0</v>
      </c>
      <c r="S13" s="166">
        <v>208.0</v>
      </c>
      <c r="T13" s="166">
        <v>212.0</v>
      </c>
      <c r="U13" s="180">
        <v>212.0</v>
      </c>
      <c r="V13" s="166">
        <v>6030.958</v>
      </c>
      <c r="W13" s="181">
        <f t="shared" ref="W13:X13" si="48">(U13-U12)/U12</f>
        <v>0.009523809524</v>
      </c>
      <c r="X13" s="181">
        <f t="shared" si="48"/>
        <v>0.004015925192</v>
      </c>
      <c r="Y13" s="166"/>
      <c r="Z13" s="166"/>
      <c r="AA13" s="166">
        <v>2363500.0</v>
      </c>
      <c r="AB13" s="166">
        <v>1.6631460751E10</v>
      </c>
      <c r="AC13" s="7">
        <f t="shared" si="4"/>
        <v>0.0001421101872</v>
      </c>
      <c r="AE13" s="179">
        <v>43385.0</v>
      </c>
      <c r="AF13" s="166">
        <v>141.0</v>
      </c>
      <c r="AG13" s="166">
        <v>144.0</v>
      </c>
      <c r="AH13" s="166">
        <v>141.0</v>
      </c>
      <c r="AI13" s="166">
        <v>144.0</v>
      </c>
      <c r="AJ13" s="180">
        <v>144.0</v>
      </c>
      <c r="AK13" s="166">
        <v>6111.36</v>
      </c>
      <c r="AL13" s="181">
        <f t="shared" ref="AL13:AM13" si="49">(AJ13-AJ12)/AJ12</f>
        <v>0.02127659574</v>
      </c>
      <c r="AM13" s="181">
        <f t="shared" si="49"/>
        <v>-0.002447784621</v>
      </c>
      <c r="AN13" s="166"/>
      <c r="AO13" s="166"/>
      <c r="AP13" s="166">
        <v>5.70348E7</v>
      </c>
      <c r="AQ13" s="166">
        <v>1.6631460751E10</v>
      </c>
      <c r="AR13" s="7">
        <f t="shared" si="6"/>
        <v>0.003429331966</v>
      </c>
      <c r="AT13" s="179">
        <v>43597.0</v>
      </c>
      <c r="AU13" s="166">
        <v>140.0</v>
      </c>
      <c r="AV13" s="166">
        <v>140.0</v>
      </c>
      <c r="AW13" s="166">
        <v>131.0</v>
      </c>
      <c r="AX13" s="166">
        <v>132.0</v>
      </c>
      <c r="AY13" s="180">
        <v>132.0</v>
      </c>
      <c r="AZ13" s="166">
        <v>6152.117</v>
      </c>
      <c r="BA13" s="181">
        <f t="shared" ref="BA13:BB13" si="50">(AY13-AY12)/AY12</f>
        <v>0.01538461538</v>
      </c>
      <c r="BB13" s="181">
        <f t="shared" si="50"/>
        <v>0.006418906705</v>
      </c>
      <c r="BC13" s="166"/>
      <c r="BD13" s="166"/>
      <c r="BE13" s="166">
        <v>1759700.0</v>
      </c>
      <c r="BF13" s="166">
        <v>1.6631460751E10</v>
      </c>
      <c r="BG13" s="166">
        <f t="shared" si="8"/>
        <v>0.0001058054988</v>
      </c>
      <c r="BH13" s="181">
        <f t="shared" si="14"/>
        <v>0.02092125516</v>
      </c>
      <c r="BI13" s="166"/>
      <c r="BJ13" s="166">
        <f t="shared" si="9"/>
        <v>0.001095124792</v>
      </c>
    </row>
    <row r="14">
      <c r="A14" s="179">
        <v>42594.0</v>
      </c>
      <c r="B14" s="166">
        <v>167.0</v>
      </c>
      <c r="C14" s="166">
        <v>168.0</v>
      </c>
      <c r="D14" s="166">
        <v>164.0</v>
      </c>
      <c r="E14" s="166">
        <v>164.0</v>
      </c>
      <c r="F14" s="180">
        <v>164.0</v>
      </c>
      <c r="G14" s="166">
        <v>5303.734</v>
      </c>
      <c r="H14" s="181">
        <f t="shared" ref="H14:I14" si="51">(F14-F13)/F13</f>
        <v>-0.01204819277</v>
      </c>
      <c r="I14" s="181">
        <f t="shared" si="51"/>
        <v>0.007286480261</v>
      </c>
      <c r="J14" s="166"/>
      <c r="K14" s="166"/>
      <c r="L14" s="166">
        <v>7790200.0</v>
      </c>
      <c r="M14" s="166">
        <v>1.6631460751E10</v>
      </c>
      <c r="N14" s="7">
        <f t="shared" si="2"/>
        <v>0.0004684014301</v>
      </c>
      <c r="P14" s="179">
        <v>43051.0</v>
      </c>
      <c r="Q14" s="166">
        <v>212.0</v>
      </c>
      <c r="R14" s="166">
        <v>216.0</v>
      </c>
      <c r="S14" s="166">
        <v>208.0</v>
      </c>
      <c r="T14" s="166">
        <v>208.0</v>
      </c>
      <c r="U14" s="180">
        <v>208.0</v>
      </c>
      <c r="V14" s="166">
        <v>6026.633</v>
      </c>
      <c r="W14" s="181">
        <f t="shared" ref="W14:X14" si="52">(U14-U13)/U13</f>
        <v>-0.01886792453</v>
      </c>
      <c r="X14" s="181">
        <f t="shared" si="52"/>
        <v>-0.0007171331652</v>
      </c>
      <c r="Y14" s="166"/>
      <c r="Z14" s="166"/>
      <c r="AA14" s="166">
        <v>6805900.0</v>
      </c>
      <c r="AB14" s="166">
        <v>1.6631460751E10</v>
      </c>
      <c r="AC14" s="7">
        <f t="shared" si="4"/>
        <v>0.0004092184145</v>
      </c>
      <c r="AE14" s="179">
        <v>43416.0</v>
      </c>
      <c r="AF14" s="166">
        <v>146.0</v>
      </c>
      <c r="AG14" s="166">
        <v>148.0</v>
      </c>
      <c r="AH14" s="166">
        <v>138.0</v>
      </c>
      <c r="AI14" s="166">
        <v>140.0</v>
      </c>
      <c r="AJ14" s="180">
        <v>140.0</v>
      </c>
      <c r="AK14" s="166">
        <v>6076.587</v>
      </c>
      <c r="AL14" s="181">
        <f t="shared" ref="AL14:AM14" si="53">(AJ14-AJ13)/AJ13</f>
        <v>-0.02777777778</v>
      </c>
      <c r="AM14" s="181">
        <f t="shared" si="53"/>
        <v>-0.005689895539</v>
      </c>
      <c r="AN14" s="166"/>
      <c r="AO14" s="166"/>
      <c r="AP14" s="166">
        <v>3665000.0</v>
      </c>
      <c r="AQ14" s="166">
        <v>1.6631460751E10</v>
      </c>
      <c r="AR14" s="7">
        <f t="shared" si="6"/>
        <v>0.0002203654901</v>
      </c>
      <c r="AT14" s="179">
        <v>43628.0</v>
      </c>
      <c r="AU14" s="166">
        <v>136.0</v>
      </c>
      <c r="AV14" s="166">
        <v>136.0</v>
      </c>
      <c r="AW14" s="166">
        <v>129.0</v>
      </c>
      <c r="AX14" s="166">
        <v>130.0</v>
      </c>
      <c r="AY14" s="180">
        <v>130.0</v>
      </c>
      <c r="AZ14" s="166">
        <v>6186.868</v>
      </c>
      <c r="BA14" s="181">
        <f t="shared" ref="BA14:BB14" si="54">(AY14-AY13)/AY13</f>
        <v>-0.01515151515</v>
      </c>
      <c r="BB14" s="181">
        <f t="shared" si="54"/>
        <v>0.005648624693</v>
      </c>
      <c r="BC14" s="166"/>
      <c r="BD14" s="166"/>
      <c r="BE14" s="166">
        <v>1938300.0</v>
      </c>
      <c r="BF14" s="166">
        <v>1.6631460751E10</v>
      </c>
      <c r="BG14" s="166">
        <f t="shared" si="8"/>
        <v>0.0001165441827</v>
      </c>
      <c r="BH14" s="181">
        <f t="shared" si="14"/>
        <v>-0.01846135256</v>
      </c>
      <c r="BI14" s="166"/>
      <c r="BJ14" s="166">
        <f t="shared" si="9"/>
        <v>0.0003036323794</v>
      </c>
    </row>
    <row r="15">
      <c r="A15" s="179">
        <v>42625.0</v>
      </c>
      <c r="B15" s="166">
        <v>165.0</v>
      </c>
      <c r="C15" s="166">
        <v>165.0</v>
      </c>
      <c r="D15" s="166">
        <v>161.0</v>
      </c>
      <c r="E15" s="166">
        <v>163.0</v>
      </c>
      <c r="F15" s="180">
        <v>163.0</v>
      </c>
      <c r="G15" s="166">
        <v>5308.126</v>
      </c>
      <c r="H15" s="181">
        <f t="shared" ref="H15:I15" si="55">(F15-F14)/F14</f>
        <v>-0.006097560976</v>
      </c>
      <c r="I15" s="181">
        <f t="shared" si="55"/>
        <v>0.0008280958283</v>
      </c>
      <c r="J15" s="166"/>
      <c r="K15" s="166"/>
      <c r="L15" s="166">
        <v>1910600.0</v>
      </c>
      <c r="M15" s="166">
        <v>1.6631460751E10</v>
      </c>
      <c r="N15" s="7">
        <f t="shared" si="2"/>
        <v>0.0001148786645</v>
      </c>
      <c r="P15" s="179">
        <v>43081.0</v>
      </c>
      <c r="Q15" s="166">
        <v>208.0</v>
      </c>
      <c r="R15" s="166">
        <v>212.0</v>
      </c>
      <c r="S15" s="166">
        <v>206.0</v>
      </c>
      <c r="T15" s="166">
        <v>208.0</v>
      </c>
      <c r="U15" s="180">
        <v>208.0</v>
      </c>
      <c r="V15" s="166">
        <v>6032.371</v>
      </c>
      <c r="W15" s="181">
        <f t="shared" ref="W15:X15" si="56">(U15-U14)/U14</f>
        <v>0</v>
      </c>
      <c r="X15" s="181">
        <f t="shared" si="56"/>
        <v>0.0009521070887</v>
      </c>
      <c r="Y15" s="166"/>
      <c r="Z15" s="166"/>
      <c r="AA15" s="166">
        <v>3541400.0</v>
      </c>
      <c r="AB15" s="166">
        <v>1.6631460751E10</v>
      </c>
      <c r="AC15" s="7">
        <f t="shared" si="4"/>
        <v>0.0002129337917</v>
      </c>
      <c r="AE15" s="179">
        <v>43446.0</v>
      </c>
      <c r="AF15" s="166">
        <v>140.0</v>
      </c>
      <c r="AG15" s="166">
        <v>144.0</v>
      </c>
      <c r="AH15" s="166">
        <v>139.0</v>
      </c>
      <c r="AI15" s="166">
        <v>142.0</v>
      </c>
      <c r="AJ15" s="180">
        <v>142.0</v>
      </c>
      <c r="AK15" s="166">
        <v>6115.577</v>
      </c>
      <c r="AL15" s="181">
        <f t="shared" ref="AL15:AM15" si="57">(AJ15-AJ14)/AJ14</f>
        <v>0.01428571429</v>
      </c>
      <c r="AM15" s="181">
        <f t="shared" si="57"/>
        <v>0.006416430802</v>
      </c>
      <c r="AN15" s="166"/>
      <c r="AO15" s="166"/>
      <c r="AP15" s="166">
        <v>2338400.0</v>
      </c>
      <c r="AQ15" s="166">
        <v>1.6631460751E10</v>
      </c>
      <c r="AR15" s="7">
        <f t="shared" si="6"/>
        <v>0.0001406009992</v>
      </c>
      <c r="AT15" s="179">
        <v>43720.0</v>
      </c>
      <c r="AU15" s="166">
        <v>140.0</v>
      </c>
      <c r="AV15" s="166">
        <v>140.0</v>
      </c>
      <c r="AW15" s="166">
        <v>129.0</v>
      </c>
      <c r="AX15" s="166">
        <v>130.0</v>
      </c>
      <c r="AY15" s="180">
        <v>130.0</v>
      </c>
      <c r="AZ15" s="166">
        <v>6193.791</v>
      </c>
      <c r="BA15" s="181">
        <f t="shared" ref="BA15:BB15" si="58">(AY15-AY14)/AY14</f>
        <v>0</v>
      </c>
      <c r="BB15" s="181">
        <f t="shared" si="58"/>
        <v>0.001118982981</v>
      </c>
      <c r="BC15" s="166"/>
      <c r="BD15" s="166"/>
      <c r="BE15" s="166">
        <v>2058900.0</v>
      </c>
      <c r="BF15" s="166">
        <v>1.6631460751E10</v>
      </c>
      <c r="BG15" s="166">
        <f t="shared" si="8"/>
        <v>0.0001237955</v>
      </c>
      <c r="BH15" s="181">
        <f t="shared" si="14"/>
        <v>0.002047038328</v>
      </c>
      <c r="BI15" s="166"/>
      <c r="BJ15" s="166">
        <f t="shared" si="9"/>
        <v>0.0001480522389</v>
      </c>
    </row>
    <row r="16">
      <c r="A16" s="179" t="s">
        <v>1268</v>
      </c>
      <c r="B16" s="166">
        <v>163.0</v>
      </c>
      <c r="C16" s="166">
        <v>164.0</v>
      </c>
      <c r="D16" s="166">
        <v>161.0</v>
      </c>
      <c r="E16" s="166">
        <v>162.0</v>
      </c>
      <c r="F16" s="180">
        <v>162.0</v>
      </c>
      <c r="G16" s="166">
        <v>5293.619</v>
      </c>
      <c r="H16" s="181">
        <f t="shared" ref="H16:I16" si="59">(F16-F15)/F15</f>
        <v>-0.006134969325</v>
      </c>
      <c r="I16" s="181">
        <f t="shared" si="59"/>
        <v>-0.002732979586</v>
      </c>
      <c r="J16" s="166"/>
      <c r="K16" s="166"/>
      <c r="L16" s="166">
        <v>4231400.0</v>
      </c>
      <c r="M16" s="166">
        <v>1.6631460751E10</v>
      </c>
      <c r="N16" s="7">
        <f t="shared" si="2"/>
        <v>0.0002544214284</v>
      </c>
      <c r="P16" s="179" t="s">
        <v>1269</v>
      </c>
      <c r="Q16" s="166">
        <v>210.0</v>
      </c>
      <c r="R16" s="166">
        <v>210.0</v>
      </c>
      <c r="S16" s="166">
        <v>208.0</v>
      </c>
      <c r="T16" s="166">
        <v>208.0</v>
      </c>
      <c r="U16" s="180">
        <v>208.0</v>
      </c>
      <c r="V16" s="166">
        <v>6054.604</v>
      </c>
      <c r="W16" s="181">
        <f t="shared" ref="W16:X16" si="60">(U16-U15)/U15</f>
        <v>0</v>
      </c>
      <c r="X16" s="181">
        <f t="shared" si="60"/>
        <v>0.00368561549</v>
      </c>
      <c r="Y16" s="166"/>
      <c r="Z16" s="166"/>
      <c r="AA16" s="166">
        <v>2056500.0</v>
      </c>
      <c r="AB16" s="166">
        <v>1.6631460751E10</v>
      </c>
      <c r="AC16" s="7">
        <f t="shared" si="4"/>
        <v>0.0001236511952</v>
      </c>
      <c r="AE16" s="179" t="s">
        <v>1270</v>
      </c>
      <c r="AF16" s="166">
        <v>144.0</v>
      </c>
      <c r="AG16" s="166">
        <v>144.0</v>
      </c>
      <c r="AH16" s="166">
        <v>141.0</v>
      </c>
      <c r="AI16" s="166">
        <v>142.0</v>
      </c>
      <c r="AJ16" s="180">
        <v>142.0</v>
      </c>
      <c r="AK16" s="166">
        <v>6177.72</v>
      </c>
      <c r="AL16" s="181">
        <f t="shared" ref="AL16:AM16" si="61">(AJ16-AJ15)/AJ15</f>
        <v>0</v>
      </c>
      <c r="AM16" s="181">
        <f t="shared" si="61"/>
        <v>0.01016142876</v>
      </c>
      <c r="AN16" s="166"/>
      <c r="AO16" s="166"/>
      <c r="AP16" s="166">
        <v>374300.0</v>
      </c>
      <c r="AQ16" s="166">
        <v>1.6631460751E10</v>
      </c>
      <c r="AR16" s="7">
        <f t="shared" si="6"/>
        <v>0.00002250553969</v>
      </c>
      <c r="AT16" s="179">
        <v>43750.0</v>
      </c>
      <c r="AU16" s="166">
        <v>133.0</v>
      </c>
      <c r="AV16" s="166">
        <v>133.0</v>
      </c>
      <c r="AW16" s="166">
        <v>130.0</v>
      </c>
      <c r="AX16" s="166">
        <v>132.0</v>
      </c>
      <c r="AY16" s="180">
        <v>132.0</v>
      </c>
      <c r="AZ16" s="166">
        <v>6183.505</v>
      </c>
      <c r="BA16" s="181">
        <f t="shared" ref="BA16:BB16" si="62">(AY16-AY15)/AY15</f>
        <v>0.01538461538</v>
      </c>
      <c r="BB16" s="181">
        <f t="shared" si="62"/>
        <v>-0.001660695364</v>
      </c>
      <c r="BC16" s="166"/>
      <c r="BD16" s="166"/>
      <c r="BE16" s="166">
        <v>527500.0</v>
      </c>
      <c r="BF16" s="166">
        <v>1.6631460751E10</v>
      </c>
      <c r="BG16" s="166">
        <f t="shared" si="8"/>
        <v>0.00003171699756</v>
      </c>
      <c r="BH16" s="181">
        <f t="shared" si="14"/>
        <v>0.002312411515</v>
      </c>
      <c r="BI16" s="166"/>
      <c r="BJ16" s="166">
        <f t="shared" si="9"/>
        <v>0.0001080737902</v>
      </c>
    </row>
    <row r="17">
      <c r="A17" s="179" t="s">
        <v>1271</v>
      </c>
      <c r="B17" s="166">
        <v>161.0</v>
      </c>
      <c r="C17" s="166">
        <v>163.0</v>
      </c>
      <c r="D17" s="166">
        <v>161.0</v>
      </c>
      <c r="E17" s="166">
        <v>162.0</v>
      </c>
      <c r="F17" s="180">
        <v>162.0</v>
      </c>
      <c r="G17" s="166">
        <v>5262.817</v>
      </c>
      <c r="H17" s="181">
        <f t="shared" ref="H17:I17" si="63">(F17-F16)/F16</f>
        <v>0</v>
      </c>
      <c r="I17" s="181">
        <f t="shared" si="63"/>
        <v>-0.005818703613</v>
      </c>
      <c r="J17" s="166"/>
      <c r="K17" s="166"/>
      <c r="L17" s="166">
        <v>2296500.0</v>
      </c>
      <c r="M17" s="166">
        <v>1.6631460751E10</v>
      </c>
      <c r="N17" s="7">
        <f t="shared" si="2"/>
        <v>0.0001380816775</v>
      </c>
      <c r="P17" s="179" t="s">
        <v>1272</v>
      </c>
      <c r="Q17" s="166">
        <v>208.0</v>
      </c>
      <c r="R17" s="166">
        <v>214.0</v>
      </c>
      <c r="S17" s="166">
        <v>208.0</v>
      </c>
      <c r="T17" s="166">
        <v>210.0</v>
      </c>
      <c r="U17" s="180">
        <v>210.0</v>
      </c>
      <c r="V17" s="166">
        <v>6113.653</v>
      </c>
      <c r="W17" s="181">
        <f t="shared" ref="W17:X17" si="64">(U17-U16)/U16</f>
        <v>0.009615384615</v>
      </c>
      <c r="X17" s="181">
        <f t="shared" si="64"/>
        <v>0.009752743532</v>
      </c>
      <c r="Y17" s="166"/>
      <c r="Z17" s="166"/>
      <c r="AA17" s="166">
        <v>6654200.0</v>
      </c>
      <c r="AB17" s="166">
        <v>1.6631460751E10</v>
      </c>
      <c r="AC17" s="7">
        <f t="shared" si="4"/>
        <v>0.0004000971472</v>
      </c>
      <c r="AE17" s="179" t="s">
        <v>1273</v>
      </c>
      <c r="AF17" s="166">
        <v>142.0</v>
      </c>
      <c r="AG17" s="166">
        <v>144.0</v>
      </c>
      <c r="AH17" s="166">
        <v>142.0</v>
      </c>
      <c r="AI17" s="166">
        <v>142.0</v>
      </c>
      <c r="AJ17" s="180">
        <v>142.0</v>
      </c>
      <c r="AK17" s="166">
        <v>6169.843</v>
      </c>
      <c r="AL17" s="181">
        <f t="shared" ref="AL17:AM17" si="65">(AJ17-AJ16)/AJ16</f>
        <v>0</v>
      </c>
      <c r="AM17" s="181">
        <f t="shared" si="65"/>
        <v>-0.001275065882</v>
      </c>
      <c r="AN17" s="166"/>
      <c r="AO17" s="166"/>
      <c r="AP17" s="166">
        <v>384200.0</v>
      </c>
      <c r="AQ17" s="166">
        <v>1.6631460751E10</v>
      </c>
      <c r="AR17" s="7">
        <f t="shared" si="6"/>
        <v>0.00002310079708</v>
      </c>
      <c r="AT17" s="179">
        <v>43781.0</v>
      </c>
      <c r="AU17" s="166">
        <v>134.0</v>
      </c>
      <c r="AV17" s="166">
        <v>134.0</v>
      </c>
      <c r="AW17" s="166">
        <v>129.0</v>
      </c>
      <c r="AX17" s="166">
        <v>130.0</v>
      </c>
      <c r="AY17" s="180">
        <v>130.0</v>
      </c>
      <c r="AZ17" s="166">
        <v>6180.099</v>
      </c>
      <c r="BA17" s="181">
        <f t="shared" ref="BA17:BB17" si="66">(AY17-AY16)/AY16</f>
        <v>-0.01515151515</v>
      </c>
      <c r="BB17" s="181">
        <f t="shared" si="66"/>
        <v>-0.0005508202872</v>
      </c>
      <c r="BC17" s="166"/>
      <c r="BD17" s="166"/>
      <c r="BE17" s="166">
        <v>880600.0</v>
      </c>
      <c r="BF17" s="166">
        <v>1.6631460751E10</v>
      </c>
      <c r="BG17" s="166">
        <f t="shared" si="8"/>
        <v>0.00005294784464</v>
      </c>
      <c r="BH17" s="181">
        <f t="shared" si="14"/>
        <v>-0.001384032634</v>
      </c>
      <c r="BI17" s="166"/>
      <c r="BJ17" s="166">
        <f t="shared" si="9"/>
        <v>0.0001535568666</v>
      </c>
    </row>
    <row r="18">
      <c r="A18" s="179" t="s">
        <v>1274</v>
      </c>
      <c r="B18" s="166">
        <v>162.0</v>
      </c>
      <c r="C18" s="166">
        <v>164.0</v>
      </c>
      <c r="D18" s="166">
        <v>159.0</v>
      </c>
      <c r="E18" s="166">
        <v>161.0</v>
      </c>
      <c r="F18" s="180">
        <v>161.0</v>
      </c>
      <c r="G18" s="166">
        <v>5254.362</v>
      </c>
      <c r="H18" s="181">
        <f t="shared" ref="H18:I18" si="67">(F18-F17)/F17</f>
        <v>-0.006172839506</v>
      </c>
      <c r="I18" s="181">
        <f t="shared" si="67"/>
        <v>-0.001606554057</v>
      </c>
      <c r="J18" s="166"/>
      <c r="K18" s="166"/>
      <c r="L18" s="166">
        <v>4877900.0</v>
      </c>
      <c r="M18" s="166">
        <v>1.6631460751E10</v>
      </c>
      <c r="N18" s="7">
        <f t="shared" si="2"/>
        <v>0.0002932935401</v>
      </c>
      <c r="P18" s="179" t="s">
        <v>1275</v>
      </c>
      <c r="Q18" s="166">
        <v>210.0</v>
      </c>
      <c r="R18" s="166">
        <v>212.0</v>
      </c>
      <c r="S18" s="166">
        <v>206.0</v>
      </c>
      <c r="T18" s="166">
        <v>210.0</v>
      </c>
      <c r="U18" s="180">
        <v>210.0</v>
      </c>
      <c r="V18" s="166">
        <v>6119.419</v>
      </c>
      <c r="W18" s="181">
        <f t="shared" ref="W18:X18" si="68">(U18-U17)/U17</f>
        <v>0</v>
      </c>
      <c r="X18" s="181">
        <f t="shared" si="68"/>
        <v>0.00094313498</v>
      </c>
      <c r="Y18" s="166"/>
      <c r="Z18" s="166"/>
      <c r="AA18" s="166">
        <v>1.04521E7</v>
      </c>
      <c r="AB18" s="166">
        <v>1.6631460751E10</v>
      </c>
      <c r="AC18" s="7">
        <f t="shared" si="4"/>
        <v>0.0006284535169</v>
      </c>
      <c r="AE18" s="179" t="s">
        <v>1276</v>
      </c>
      <c r="AF18" s="166">
        <v>140.0</v>
      </c>
      <c r="AG18" s="166">
        <v>142.0</v>
      </c>
      <c r="AH18" s="166">
        <v>140.0</v>
      </c>
      <c r="AI18" s="166">
        <v>141.0</v>
      </c>
      <c r="AJ18" s="180">
        <v>141.0</v>
      </c>
      <c r="AK18" s="166">
        <v>6089.305</v>
      </c>
      <c r="AL18" s="181">
        <f t="shared" ref="AL18:AM18" si="69">(AJ18-AJ17)/AJ17</f>
        <v>-0.007042253521</v>
      </c>
      <c r="AM18" s="181">
        <f t="shared" si="69"/>
        <v>-0.01305349261</v>
      </c>
      <c r="AN18" s="166"/>
      <c r="AO18" s="166"/>
      <c r="AP18" s="166">
        <v>1251900.0</v>
      </c>
      <c r="AQ18" s="166">
        <v>1.6631460751E10</v>
      </c>
      <c r="AR18" s="7">
        <f t="shared" si="6"/>
        <v>0.0000752730033</v>
      </c>
      <c r="AT18" s="179">
        <v>43811.0</v>
      </c>
      <c r="AU18" s="166">
        <v>140.0</v>
      </c>
      <c r="AV18" s="166">
        <v>140.0</v>
      </c>
      <c r="AW18" s="166">
        <v>129.0</v>
      </c>
      <c r="AX18" s="166">
        <v>130.0</v>
      </c>
      <c r="AY18" s="180">
        <v>130.0</v>
      </c>
      <c r="AZ18" s="166">
        <v>6139.397</v>
      </c>
      <c r="BA18" s="181">
        <f t="shared" ref="BA18:BB18" si="70">(AY18-AY17)/AY17</f>
        <v>0</v>
      </c>
      <c r="BB18" s="181">
        <f t="shared" si="70"/>
        <v>-0.006585978639</v>
      </c>
      <c r="BC18" s="166"/>
      <c r="BD18" s="166"/>
      <c r="BE18" s="166">
        <v>418700.0</v>
      </c>
      <c r="BF18" s="166">
        <v>1.6631460751E10</v>
      </c>
      <c r="BG18" s="166">
        <f t="shared" si="8"/>
        <v>0.00002517517891</v>
      </c>
      <c r="BH18" s="181">
        <f t="shared" si="14"/>
        <v>-0.003303773257</v>
      </c>
      <c r="BI18" s="166"/>
      <c r="BJ18" s="166">
        <f t="shared" si="9"/>
        <v>0.0002555488098</v>
      </c>
    </row>
    <row r="19">
      <c r="A19" s="179" t="s">
        <v>1277</v>
      </c>
      <c r="B19" s="166">
        <v>161.0</v>
      </c>
      <c r="C19" s="166">
        <v>163.0</v>
      </c>
      <c r="D19" s="166">
        <v>160.0</v>
      </c>
      <c r="E19" s="166">
        <v>160.0</v>
      </c>
      <c r="F19" s="180">
        <v>160.0</v>
      </c>
      <c r="G19" s="166">
        <v>5231.652</v>
      </c>
      <c r="H19" s="181">
        <f t="shared" ref="H19:I19" si="71">(F19-F18)/F18</f>
        <v>-0.006211180124</v>
      </c>
      <c r="I19" s="181">
        <f t="shared" si="71"/>
        <v>-0.004322123219</v>
      </c>
      <c r="J19" s="166"/>
      <c r="K19" s="166"/>
      <c r="L19" s="166">
        <v>1071000.0</v>
      </c>
      <c r="M19" s="166">
        <v>1.6631460751E10</v>
      </c>
      <c r="N19" s="7">
        <f t="shared" si="2"/>
        <v>0.00006439602727</v>
      </c>
      <c r="P19" s="179" t="s">
        <v>1279</v>
      </c>
      <c r="Q19" s="166">
        <v>210.0</v>
      </c>
      <c r="R19" s="166">
        <v>214.0</v>
      </c>
      <c r="S19" s="166">
        <v>208.0</v>
      </c>
      <c r="T19" s="166">
        <v>208.0</v>
      </c>
      <c r="U19" s="180">
        <v>208.0</v>
      </c>
      <c r="V19" s="166">
        <v>6133.963</v>
      </c>
      <c r="W19" s="181">
        <f t="shared" ref="W19:X19" si="72">(U19-U18)/U18</f>
        <v>-0.009523809524</v>
      </c>
      <c r="X19" s="181">
        <f t="shared" si="72"/>
        <v>0.002376696219</v>
      </c>
      <c r="Y19" s="166"/>
      <c r="Z19" s="166"/>
      <c r="AA19" s="166">
        <v>3550400.0</v>
      </c>
      <c r="AB19" s="166">
        <v>1.6631460751E10</v>
      </c>
      <c r="AC19" s="7">
        <f t="shared" si="4"/>
        <v>0.0002134749348</v>
      </c>
      <c r="AE19" s="179" t="s">
        <v>1280</v>
      </c>
      <c r="AF19" s="166">
        <v>141.0</v>
      </c>
      <c r="AG19" s="166">
        <v>143.0</v>
      </c>
      <c r="AH19" s="166">
        <v>140.0</v>
      </c>
      <c r="AI19" s="166">
        <v>141.0</v>
      </c>
      <c r="AJ19" s="180">
        <v>141.0</v>
      </c>
      <c r="AK19" s="166">
        <v>6081.867</v>
      </c>
      <c r="AL19" s="181">
        <f t="shared" ref="AL19:AM19" si="73">(AJ19-AJ18)/AJ18</f>
        <v>0</v>
      </c>
      <c r="AM19" s="181">
        <f t="shared" si="73"/>
        <v>-0.001221485867</v>
      </c>
      <c r="AN19" s="166"/>
      <c r="AO19" s="166"/>
      <c r="AP19" s="166">
        <v>687300.0</v>
      </c>
      <c r="AQ19" s="166">
        <v>1.6631460751E10</v>
      </c>
      <c r="AR19" s="7">
        <f t="shared" si="6"/>
        <v>0.00004132529369</v>
      </c>
      <c r="AT19" s="179" t="s">
        <v>1281</v>
      </c>
      <c r="AU19" s="166">
        <v>133.0</v>
      </c>
      <c r="AV19" s="166">
        <v>133.0</v>
      </c>
      <c r="AW19" s="166">
        <v>130.0</v>
      </c>
      <c r="AX19" s="166">
        <v>131.0</v>
      </c>
      <c r="AY19" s="180">
        <v>131.0</v>
      </c>
      <c r="AZ19" s="166">
        <v>6197.318</v>
      </c>
      <c r="BA19" s="181">
        <f t="shared" ref="BA19:BB19" si="74">(AY19-AY18)/AY18</f>
        <v>0.007692307692</v>
      </c>
      <c r="BB19" s="181">
        <f t="shared" si="74"/>
        <v>0.009434314152</v>
      </c>
      <c r="BC19" s="166"/>
      <c r="BD19" s="166"/>
      <c r="BE19" s="166">
        <v>1294300.0</v>
      </c>
      <c r="BF19" s="166">
        <v>1.6631460751E10</v>
      </c>
      <c r="BG19" s="166">
        <f t="shared" si="8"/>
        <v>0.00007782238851</v>
      </c>
      <c r="BH19" s="181">
        <f t="shared" si="14"/>
        <v>-0.002010670489</v>
      </c>
      <c r="BI19" s="166"/>
      <c r="BJ19" s="166">
        <f t="shared" si="9"/>
        <v>0.00009925466107</v>
      </c>
    </row>
    <row r="20">
      <c r="A20" s="179" t="s">
        <v>1282</v>
      </c>
      <c r="B20" s="166">
        <v>160.0</v>
      </c>
      <c r="C20" s="166">
        <v>162.0</v>
      </c>
      <c r="D20" s="166">
        <v>159.0</v>
      </c>
      <c r="E20" s="166">
        <v>161.0</v>
      </c>
      <c r="F20" s="180">
        <v>161.0</v>
      </c>
      <c r="G20" s="166">
        <v>5191.912</v>
      </c>
      <c r="H20" s="181">
        <f t="shared" ref="H20:I20" si="75">(F20-F19)/F19</f>
        <v>0.00625</v>
      </c>
      <c r="I20" s="181">
        <f t="shared" si="75"/>
        <v>-0.007596070992</v>
      </c>
      <c r="J20" s="166"/>
      <c r="K20" s="166"/>
      <c r="L20" s="166">
        <v>1672400.0</v>
      </c>
      <c r="M20" s="166">
        <v>1.6631460751E10</v>
      </c>
      <c r="N20" s="7">
        <f t="shared" si="2"/>
        <v>0.0001005564108</v>
      </c>
      <c r="P20" s="179" t="s">
        <v>1283</v>
      </c>
      <c r="Q20" s="166">
        <v>208.0</v>
      </c>
      <c r="R20" s="166">
        <v>216.0</v>
      </c>
      <c r="S20" s="166">
        <v>208.0</v>
      </c>
      <c r="T20" s="166">
        <v>212.0</v>
      </c>
      <c r="U20" s="180">
        <v>212.0</v>
      </c>
      <c r="V20" s="166">
        <v>6167.666</v>
      </c>
      <c r="W20" s="181">
        <f t="shared" ref="W20:X20" si="76">(U20-U19)/U19</f>
        <v>0.01923076923</v>
      </c>
      <c r="X20" s="181">
        <f t="shared" si="76"/>
        <v>0.005494490267</v>
      </c>
      <c r="Y20" s="166"/>
      <c r="Z20" s="166"/>
      <c r="AA20" s="166">
        <v>5874800.0</v>
      </c>
      <c r="AB20" s="166">
        <v>1.6631460751E10</v>
      </c>
      <c r="AC20" s="7">
        <f t="shared" si="4"/>
        <v>0.0003532341559</v>
      </c>
      <c r="AE20" s="179" t="s">
        <v>1284</v>
      </c>
      <c r="AF20" s="166">
        <v>142.0</v>
      </c>
      <c r="AG20" s="166">
        <v>144.0</v>
      </c>
      <c r="AH20" s="166">
        <v>140.0</v>
      </c>
      <c r="AI20" s="166">
        <v>142.0</v>
      </c>
      <c r="AJ20" s="180">
        <v>142.0</v>
      </c>
      <c r="AK20" s="166">
        <v>6176.094</v>
      </c>
      <c r="AL20" s="181">
        <f t="shared" ref="AL20:AM20" si="77">(AJ20-AJ19)/AJ19</f>
        <v>0.007092198582</v>
      </c>
      <c r="AM20" s="181">
        <f t="shared" si="77"/>
        <v>0.01549310434</v>
      </c>
      <c r="AN20" s="166"/>
      <c r="AO20" s="166"/>
      <c r="AP20" s="166">
        <v>777300.0</v>
      </c>
      <c r="AQ20" s="166">
        <v>1.6631460751E10</v>
      </c>
      <c r="AR20" s="7">
        <f t="shared" si="6"/>
        <v>0.00004673672455</v>
      </c>
      <c r="AT20" s="179" t="s">
        <v>1285</v>
      </c>
      <c r="AU20" s="166">
        <v>139.0</v>
      </c>
      <c r="AV20" s="166">
        <v>139.0</v>
      </c>
      <c r="AW20" s="166">
        <v>131.0</v>
      </c>
      <c r="AX20" s="166">
        <v>131.0</v>
      </c>
      <c r="AY20" s="180">
        <v>131.0</v>
      </c>
      <c r="AZ20" s="166">
        <v>6211.592</v>
      </c>
      <c r="BA20" s="181">
        <f t="shared" ref="BA20:BB20" si="78">(AY20-AY19)/AY19</f>
        <v>0</v>
      </c>
      <c r="BB20" s="181">
        <f t="shared" si="78"/>
        <v>0.002303254408</v>
      </c>
      <c r="BC20" s="166"/>
      <c r="BD20" s="166"/>
      <c r="BE20" s="166">
        <v>1026800.0</v>
      </c>
      <c r="BF20" s="166">
        <v>1.6631460751E10</v>
      </c>
      <c r="BG20" s="166">
        <f t="shared" si="8"/>
        <v>0.00006173841344</v>
      </c>
      <c r="BH20" s="181">
        <f t="shared" si="14"/>
        <v>0.008143241953</v>
      </c>
      <c r="BI20" s="166"/>
      <c r="BJ20" s="166">
        <f t="shared" si="9"/>
        <v>0.0001405664262</v>
      </c>
    </row>
    <row r="21">
      <c r="A21" s="179" t="s">
        <v>1286</v>
      </c>
      <c r="B21" s="166">
        <v>161.0</v>
      </c>
      <c r="C21" s="166">
        <v>163.0</v>
      </c>
      <c r="D21" s="166">
        <v>156.0</v>
      </c>
      <c r="E21" s="166">
        <v>157.0</v>
      </c>
      <c r="F21" s="180">
        <v>157.0</v>
      </c>
      <c r="G21" s="166">
        <v>5162.477</v>
      </c>
      <c r="H21" s="181">
        <f t="shared" ref="H21:I21" si="79">(F21-F20)/F20</f>
        <v>-0.0248447205</v>
      </c>
      <c r="I21" s="181">
        <f t="shared" si="79"/>
        <v>-0.005669395013</v>
      </c>
      <c r="J21" s="166"/>
      <c r="K21" s="166"/>
      <c r="L21" s="166">
        <v>3412800.0</v>
      </c>
      <c r="M21" s="166">
        <v>1.6631460751E10</v>
      </c>
      <c r="N21" s="7">
        <f t="shared" si="2"/>
        <v>0.0002052014583</v>
      </c>
      <c r="P21" s="179" t="s">
        <v>1287</v>
      </c>
      <c r="Q21" s="166">
        <v>212.0</v>
      </c>
      <c r="R21" s="166">
        <v>214.0</v>
      </c>
      <c r="S21" s="166">
        <v>208.0</v>
      </c>
      <c r="T21" s="166">
        <v>210.0</v>
      </c>
      <c r="U21" s="180">
        <v>210.0</v>
      </c>
      <c r="V21" s="166">
        <v>6109.482</v>
      </c>
      <c r="W21" s="181">
        <f t="shared" ref="W21:X21" si="80">(U21-U20)/U20</f>
        <v>-0.009433962264</v>
      </c>
      <c r="X21" s="181">
        <f t="shared" si="80"/>
        <v>-0.009433714472</v>
      </c>
      <c r="Y21" s="166"/>
      <c r="Z21" s="166"/>
      <c r="AA21" s="166">
        <v>4417800.0</v>
      </c>
      <c r="AB21" s="166">
        <v>1.6631460751E10</v>
      </c>
      <c r="AC21" s="7">
        <f t="shared" si="4"/>
        <v>0.0002656291029</v>
      </c>
      <c r="AE21" s="179" t="s">
        <v>1288</v>
      </c>
      <c r="AF21" s="166">
        <v>142.0</v>
      </c>
      <c r="AG21" s="166">
        <v>144.0</v>
      </c>
      <c r="AH21" s="166">
        <v>141.0</v>
      </c>
      <c r="AI21" s="166">
        <v>142.0</v>
      </c>
      <c r="AJ21" s="180">
        <v>142.0</v>
      </c>
      <c r="AK21" s="166">
        <v>6147.876</v>
      </c>
      <c r="AL21" s="181">
        <f t="shared" ref="AL21:AM21" si="81">(AJ21-AJ20)/AJ20</f>
        <v>0</v>
      </c>
      <c r="AM21" s="181">
        <f t="shared" si="81"/>
        <v>-0.004568907144</v>
      </c>
      <c r="AN21" s="166"/>
      <c r="AO21" s="166"/>
      <c r="AP21" s="166">
        <v>261200.0</v>
      </c>
      <c r="AQ21" s="166">
        <v>1.6631460751E10</v>
      </c>
      <c r="AR21" s="7">
        <f t="shared" si="6"/>
        <v>0.0000157051749</v>
      </c>
      <c r="AT21" s="179" t="s">
        <v>1289</v>
      </c>
      <c r="AU21" s="166">
        <v>135.0</v>
      </c>
      <c r="AV21" s="166">
        <v>135.0</v>
      </c>
      <c r="AW21" s="166">
        <v>130.0</v>
      </c>
      <c r="AX21" s="166">
        <v>130.0</v>
      </c>
      <c r="AY21" s="180">
        <v>130.0</v>
      </c>
      <c r="AZ21" s="166">
        <v>6244.352</v>
      </c>
      <c r="BA21" s="181">
        <f t="shared" ref="BA21:BB21" si="82">(AY21-AY20)/AY20</f>
        <v>-0.007633587786</v>
      </c>
      <c r="BB21" s="181">
        <f t="shared" si="82"/>
        <v>0.00527401027</v>
      </c>
      <c r="BC21" s="166"/>
      <c r="BD21" s="166"/>
      <c r="BE21" s="166">
        <v>5042400.0</v>
      </c>
      <c r="BF21" s="166">
        <v>1.6631460751E10</v>
      </c>
      <c r="BG21" s="166">
        <f t="shared" si="8"/>
        <v>0.0003031844331</v>
      </c>
      <c r="BH21" s="181">
        <f t="shared" si="14"/>
        <v>-0.01047806764</v>
      </c>
      <c r="BI21" s="166"/>
      <c r="BJ21" s="166">
        <f t="shared" si="9"/>
        <v>0.0001974300423</v>
      </c>
    </row>
    <row r="22">
      <c r="A22" s="179" t="s">
        <v>1290</v>
      </c>
      <c r="B22" s="166">
        <v>157.0</v>
      </c>
      <c r="C22" s="166">
        <v>157.0</v>
      </c>
      <c r="D22" s="166">
        <v>151.0</v>
      </c>
      <c r="E22" s="166">
        <v>155.0</v>
      </c>
      <c r="F22" s="180">
        <v>155.0</v>
      </c>
      <c r="G22" s="166">
        <v>5111.392</v>
      </c>
      <c r="H22" s="181">
        <f t="shared" ref="H22:I22" si="83">(F22-F21)/F21</f>
        <v>-0.0127388535</v>
      </c>
      <c r="I22" s="181">
        <f t="shared" si="83"/>
        <v>-0.009895443602</v>
      </c>
      <c r="J22" s="166"/>
      <c r="K22" s="166"/>
      <c r="L22" s="166">
        <v>4702200.0</v>
      </c>
      <c r="M22" s="166">
        <v>1.6631460751E10</v>
      </c>
      <c r="N22" s="7">
        <f t="shared" si="2"/>
        <v>0.0002827292245</v>
      </c>
      <c r="P22" s="179" t="s">
        <v>1291</v>
      </c>
      <c r="Q22" s="166">
        <v>210.0</v>
      </c>
      <c r="R22" s="166">
        <v>218.0</v>
      </c>
      <c r="S22" s="166">
        <v>210.0</v>
      </c>
      <c r="T22" s="166">
        <v>212.0</v>
      </c>
      <c r="U22" s="180">
        <v>212.0</v>
      </c>
      <c r="V22" s="166">
        <v>6183.391</v>
      </c>
      <c r="W22" s="181">
        <f t="shared" ref="W22:X22" si="84">(U22-U21)/U21</f>
        <v>0.009523809524</v>
      </c>
      <c r="X22" s="181">
        <f t="shared" si="84"/>
        <v>0.01209742495</v>
      </c>
      <c r="Y22" s="166"/>
      <c r="Z22" s="166"/>
      <c r="AA22" s="166">
        <v>5540700.0</v>
      </c>
      <c r="AB22" s="166">
        <v>1.6631460751E10</v>
      </c>
      <c r="AC22" s="7">
        <f t="shared" si="4"/>
        <v>0.000333145722</v>
      </c>
      <c r="AE22" s="179" t="s">
        <v>1292</v>
      </c>
      <c r="AF22" s="166">
        <v>141.0</v>
      </c>
      <c r="AG22" s="166">
        <v>143.0</v>
      </c>
      <c r="AH22" s="166">
        <v>140.0</v>
      </c>
      <c r="AI22" s="166">
        <v>142.0</v>
      </c>
      <c r="AJ22" s="180">
        <v>142.0</v>
      </c>
      <c r="AK22" s="166">
        <v>6163.596</v>
      </c>
      <c r="AL22" s="181">
        <f t="shared" ref="AL22:AM22" si="85">(AJ22-AJ21)/AJ21</f>
        <v>0</v>
      </c>
      <c r="AM22" s="181">
        <f t="shared" si="85"/>
        <v>0.002556980655</v>
      </c>
      <c r="AN22" s="166"/>
      <c r="AO22" s="166"/>
      <c r="AP22" s="166">
        <v>304100.0</v>
      </c>
      <c r="AQ22" s="166">
        <v>1.6631460751E10</v>
      </c>
      <c r="AR22" s="7">
        <f t="shared" si="6"/>
        <v>0.00001828462362</v>
      </c>
      <c r="AT22" s="179" t="s">
        <v>1293</v>
      </c>
      <c r="AU22" s="166">
        <v>139.0</v>
      </c>
      <c r="AV22" s="166">
        <v>139.0</v>
      </c>
      <c r="AW22" s="166">
        <v>129.0</v>
      </c>
      <c r="AX22" s="166">
        <v>130.0</v>
      </c>
      <c r="AY22" s="180">
        <v>130.0</v>
      </c>
      <c r="AZ22" s="166">
        <v>6287.25</v>
      </c>
      <c r="BA22" s="181">
        <f t="shared" ref="BA22:BB22" si="86">(AY22-AY21)/AY21</f>
        <v>0</v>
      </c>
      <c r="BB22" s="181">
        <f t="shared" si="86"/>
        <v>0.006869888181</v>
      </c>
      <c r="BC22" s="166"/>
      <c r="BD22" s="166"/>
      <c r="BE22" s="166">
        <v>2555100.0</v>
      </c>
      <c r="BF22" s="166">
        <v>1.6631460751E10</v>
      </c>
      <c r="BG22" s="166">
        <f t="shared" si="8"/>
        <v>0.0001536305222</v>
      </c>
      <c r="BH22" s="181">
        <f t="shared" si="14"/>
        <v>-0.0008037609948</v>
      </c>
      <c r="BI22" s="166"/>
      <c r="BJ22" s="166">
        <f t="shared" si="9"/>
        <v>0.0001969475231</v>
      </c>
    </row>
    <row r="23">
      <c r="A23" s="179" t="s">
        <v>1294</v>
      </c>
      <c r="B23" s="166">
        <v>157.0</v>
      </c>
      <c r="C23" s="166">
        <v>157.0</v>
      </c>
      <c r="D23" s="166">
        <v>144.0</v>
      </c>
      <c r="E23" s="166">
        <v>145.0</v>
      </c>
      <c r="F23" s="180">
        <v>145.0</v>
      </c>
      <c r="G23" s="166">
        <v>5042.87</v>
      </c>
      <c r="H23" s="181">
        <f t="shared" ref="H23:I23" si="87">(F23-F22)/F22</f>
        <v>-0.06451612903</v>
      </c>
      <c r="I23" s="181">
        <f t="shared" si="87"/>
        <v>-0.01340574153</v>
      </c>
      <c r="J23" s="166"/>
      <c r="K23" s="166"/>
      <c r="L23" s="166">
        <v>9886300.0</v>
      </c>
      <c r="M23" s="166">
        <v>1.6631460751E10</v>
      </c>
      <c r="N23" s="7">
        <f t="shared" si="2"/>
        <v>0.0005944336549</v>
      </c>
      <c r="P23" s="179" t="s">
        <v>1295</v>
      </c>
      <c r="Q23" s="166">
        <v>216.0</v>
      </c>
      <c r="R23" s="166">
        <v>216.0</v>
      </c>
      <c r="S23" s="166">
        <v>212.0</v>
      </c>
      <c r="T23" s="166">
        <v>214.0</v>
      </c>
      <c r="U23" s="180">
        <v>214.0</v>
      </c>
      <c r="V23" s="166">
        <v>6221.013</v>
      </c>
      <c r="W23" s="181">
        <f t="shared" ref="W23:X23" si="88">(U23-U22)/U22</f>
        <v>0.009433962264</v>
      </c>
      <c r="X23" s="181">
        <f t="shared" si="88"/>
        <v>0.006084363742</v>
      </c>
      <c r="Y23" s="166"/>
      <c r="Z23" s="166"/>
      <c r="AA23" s="166">
        <v>1977000.0</v>
      </c>
      <c r="AB23" s="166">
        <v>1.6631460751E10</v>
      </c>
      <c r="AC23" s="7">
        <f t="shared" si="4"/>
        <v>0.000118871098</v>
      </c>
      <c r="AE23" s="179" t="s">
        <v>1296</v>
      </c>
      <c r="AF23" s="166">
        <v>142.0</v>
      </c>
      <c r="AG23" s="166">
        <v>142.0</v>
      </c>
      <c r="AH23" s="166">
        <v>142.0</v>
      </c>
      <c r="AI23" s="166">
        <v>142.0</v>
      </c>
      <c r="AJ23" s="180">
        <v>142.0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1.6631460751E10</v>
      </c>
      <c r="AR23" s="7">
        <f t="shared" si="6"/>
        <v>0</v>
      </c>
      <c r="AT23" s="179" t="s">
        <v>1297</v>
      </c>
      <c r="AU23" s="166">
        <v>131.0</v>
      </c>
      <c r="AV23" s="166">
        <v>131.0</v>
      </c>
      <c r="AW23" s="166">
        <v>130.0</v>
      </c>
      <c r="AX23" s="166">
        <v>130.0</v>
      </c>
      <c r="AY23" s="180">
        <v>130.0</v>
      </c>
      <c r="AZ23" s="166">
        <v>6249.93</v>
      </c>
      <c r="BA23" s="181">
        <f t="shared" ref="BA23:BB23" si="90">(AY23-AY22)/AY22</f>
        <v>0</v>
      </c>
      <c r="BB23" s="181">
        <f t="shared" si="90"/>
        <v>-0.005935822498</v>
      </c>
      <c r="BC23" s="166"/>
      <c r="BD23" s="166"/>
      <c r="BE23" s="166">
        <v>590700.0</v>
      </c>
      <c r="BF23" s="166">
        <v>1.6631460751E10</v>
      </c>
      <c r="BG23" s="166">
        <f t="shared" si="8"/>
        <v>0.00003551702456</v>
      </c>
      <c r="BH23" s="181">
        <f t="shared" si="14"/>
        <v>-0.01377054169</v>
      </c>
      <c r="BI23" s="166"/>
      <c r="BJ23" s="166">
        <f t="shared" si="9"/>
        <v>0.0001872054443</v>
      </c>
    </row>
    <row r="24">
      <c r="A24" s="182" t="s">
        <v>1298</v>
      </c>
      <c r="B24" s="183">
        <v>149.0</v>
      </c>
      <c r="C24" s="183">
        <v>152.0</v>
      </c>
      <c r="D24" s="183">
        <v>147.0</v>
      </c>
      <c r="E24" s="183">
        <v>148.0</v>
      </c>
      <c r="F24" s="184">
        <v>148.0</v>
      </c>
      <c r="G24" s="183">
        <v>5027.704</v>
      </c>
      <c r="H24" s="185">
        <f t="shared" ref="H24:I24" si="91">(F24-F23)/F23</f>
        <v>0.02068965517</v>
      </c>
      <c r="I24" s="185">
        <f t="shared" si="91"/>
        <v>-0.003007414429</v>
      </c>
      <c r="J24" s="185">
        <f t="shared" ref="J24:J34" si="96">$G$65+(I24*$G$66)</f>
        <v>-0.003820934611</v>
      </c>
      <c r="K24" s="185">
        <f t="shared" ref="K24:K34" si="97">H24-J24</f>
        <v>0.02451058978</v>
      </c>
      <c r="L24" s="183">
        <v>3522100.0</v>
      </c>
      <c r="M24" s="183">
        <v>1.6631460751E10</v>
      </c>
      <c r="N24" s="186">
        <f t="shared" si="2"/>
        <v>0.0002117733405</v>
      </c>
      <c r="O24" s="186"/>
      <c r="P24" s="182" t="s">
        <v>1299</v>
      </c>
      <c r="Q24" s="183">
        <v>214.0</v>
      </c>
      <c r="R24" s="183">
        <v>214.0</v>
      </c>
      <c r="S24" s="183">
        <v>214.0</v>
      </c>
      <c r="T24" s="183">
        <v>214.0</v>
      </c>
      <c r="U24" s="184">
        <v>214.0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-0.00069</v>
      </c>
      <c r="Z24" s="185">
        <f t="shared" ref="Z24:Z34" si="100">W24-Y24</f>
        <v>0.00069</v>
      </c>
      <c r="AA24" s="183">
        <v>0.0</v>
      </c>
      <c r="AB24" s="183">
        <v>1.6631460751E10</v>
      </c>
      <c r="AC24" s="186">
        <f t="shared" si="4"/>
        <v>0</v>
      </c>
      <c r="AD24" s="186"/>
      <c r="AE24" s="182" t="s">
        <v>1300</v>
      </c>
      <c r="AF24" s="183">
        <v>142.0</v>
      </c>
      <c r="AG24" s="183">
        <v>142.0</v>
      </c>
      <c r="AH24" s="183">
        <v>142.0</v>
      </c>
      <c r="AI24" s="183">
        <v>142.0</v>
      </c>
      <c r="AJ24" s="184">
        <v>142.0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0.008605372714</v>
      </c>
      <c r="AO24" s="185">
        <f t="shared" ref="AO24:AO34" si="103">AL24-AN24</f>
        <v>-0.008605372714</v>
      </c>
      <c r="AP24" s="183">
        <v>0.0</v>
      </c>
      <c r="AQ24" s="183">
        <v>1.6631460751E10</v>
      </c>
      <c r="AR24" s="186">
        <f t="shared" si="6"/>
        <v>0</v>
      </c>
      <c r="AS24" s="186"/>
      <c r="AT24" s="182" t="s">
        <v>1301</v>
      </c>
      <c r="AU24" s="183">
        <v>132.0</v>
      </c>
      <c r="AV24" s="183">
        <v>132.0</v>
      </c>
      <c r="AW24" s="183">
        <v>130.0</v>
      </c>
      <c r="AX24" s="183">
        <v>130.0</v>
      </c>
      <c r="AY24" s="184">
        <v>130.0</v>
      </c>
      <c r="AZ24" s="183">
        <v>6284.372</v>
      </c>
      <c r="BA24" s="185">
        <f t="shared" ref="BA24:BB24" si="94">(AY24-AY23)/AY23</f>
        <v>0</v>
      </c>
      <c r="BB24" s="185">
        <f t="shared" si="94"/>
        <v>0.005510781721</v>
      </c>
      <c r="BC24" s="185">
        <f t="shared" ref="BC24:BC34" si="105">$AZ$65+(BB24*$AZ$66)</f>
        <v>0.002167063355</v>
      </c>
      <c r="BD24" s="185">
        <f t="shared" ref="BD24:BD34" si="106">BA24-BC24</f>
        <v>-0.002167063355</v>
      </c>
      <c r="BE24" s="183">
        <v>145000.0</v>
      </c>
      <c r="BF24" s="183">
        <v>1.6631460751E10</v>
      </c>
      <c r="BG24" s="183">
        <f t="shared" si="8"/>
        <v>0.00000871841639</v>
      </c>
      <c r="BH24" s="187">
        <f t="shared" si="14"/>
        <v>0.005172413793</v>
      </c>
      <c r="BI24" s="214">
        <f t="shared" ref="BI24:BI34" si="107">average(BD24,AO24,Z24,K24)</f>
        <v>0.003607038429</v>
      </c>
      <c r="BJ24" s="183">
        <f t="shared" si="9"/>
        <v>0.00005512293921</v>
      </c>
    </row>
    <row r="25">
      <c r="A25" s="179" t="s">
        <v>1302</v>
      </c>
      <c r="B25" s="166">
        <v>148.0</v>
      </c>
      <c r="C25" s="166">
        <v>150.0</v>
      </c>
      <c r="D25" s="166">
        <v>145.0</v>
      </c>
      <c r="E25" s="166">
        <v>149.0</v>
      </c>
      <c r="F25" s="180">
        <v>149.0</v>
      </c>
      <c r="G25" s="166">
        <v>5102.954</v>
      </c>
      <c r="H25" s="181">
        <f t="shared" ref="H25:I25" si="95">(F25-F24)/F24</f>
        <v>0.006756756757</v>
      </c>
      <c r="I25" s="181">
        <f t="shared" si="95"/>
        <v>0.01496707046</v>
      </c>
      <c r="J25" s="181">
        <f t="shared" si="96"/>
        <v>-0.0005879179383</v>
      </c>
      <c r="K25" s="181">
        <f t="shared" si="97"/>
        <v>0.007344674695</v>
      </c>
      <c r="L25" s="166">
        <v>3886300.0</v>
      </c>
      <c r="M25" s="166">
        <v>1.6631460751E10</v>
      </c>
      <c r="N25" s="7">
        <f t="shared" si="2"/>
        <v>0.0002336715974</v>
      </c>
      <c r="P25" s="179" t="s">
        <v>1303</v>
      </c>
      <c r="Q25" s="166">
        <v>214.0</v>
      </c>
      <c r="R25" s="166">
        <v>214.0</v>
      </c>
      <c r="S25" s="166">
        <v>214.0</v>
      </c>
      <c r="T25" s="166">
        <v>214.0</v>
      </c>
      <c r="U25" s="180">
        <v>214.0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0.003736737867</v>
      </c>
      <c r="Z25" s="181">
        <f t="shared" si="100"/>
        <v>-0.003736737867</v>
      </c>
      <c r="AA25" s="166">
        <v>0.0</v>
      </c>
      <c r="AB25" s="166">
        <v>1.6631460751E10</v>
      </c>
      <c r="AC25" s="7">
        <f t="shared" si="4"/>
        <v>0</v>
      </c>
      <c r="AE25" s="179" t="s">
        <v>1304</v>
      </c>
      <c r="AF25" s="166">
        <v>141.0</v>
      </c>
      <c r="AG25" s="166">
        <v>143.0</v>
      </c>
      <c r="AH25" s="166">
        <v>141.0</v>
      </c>
      <c r="AI25" s="166">
        <v>141.0</v>
      </c>
      <c r="AJ25" s="180">
        <v>141.0</v>
      </c>
      <c r="AK25" s="166">
        <v>6127.85</v>
      </c>
      <c r="AL25" s="181">
        <f t="shared" ref="AL25:AM25" si="101">(AJ25-AJ24)/AJ24</f>
        <v>-0.007042253521</v>
      </c>
      <c r="AM25" s="181">
        <f t="shared" si="101"/>
        <v>0</v>
      </c>
      <c r="AN25" s="181">
        <f t="shared" si="102"/>
        <v>0.005336</v>
      </c>
      <c r="AO25" s="181">
        <f t="shared" si="103"/>
        <v>-0.01237825352</v>
      </c>
      <c r="AP25" s="166">
        <v>431100.0</v>
      </c>
      <c r="AQ25" s="166">
        <v>1.6631460751E10</v>
      </c>
      <c r="AR25" s="7">
        <f t="shared" si="6"/>
        <v>0.00002592075383</v>
      </c>
      <c r="AT25" s="179" t="s">
        <v>1305</v>
      </c>
      <c r="AU25" s="166">
        <v>139.0</v>
      </c>
      <c r="AV25" s="166">
        <v>139.0</v>
      </c>
      <c r="AW25" s="166">
        <v>130.0</v>
      </c>
      <c r="AX25" s="166">
        <v>131.0</v>
      </c>
      <c r="AY25" s="180">
        <v>131.0</v>
      </c>
      <c r="AZ25" s="166">
        <v>6305.91</v>
      </c>
      <c r="BA25" s="181">
        <f t="shared" ref="BA25:BB25" si="104">(AY25-AY24)/AY24</f>
        <v>0.007692307692</v>
      </c>
      <c r="BB25" s="181">
        <f t="shared" si="104"/>
        <v>0.00342723187</v>
      </c>
      <c r="BC25" s="181">
        <f t="shared" si="105"/>
        <v>0.001170026412</v>
      </c>
      <c r="BD25" s="181">
        <f t="shared" si="106"/>
        <v>0.00652228128</v>
      </c>
      <c r="BE25" s="166">
        <v>1904600.0</v>
      </c>
      <c r="BF25" s="166">
        <v>1.6631460751E10</v>
      </c>
      <c r="BG25" s="166">
        <f t="shared" si="8"/>
        <v>0.0001145179025</v>
      </c>
      <c r="BH25" s="188">
        <f t="shared" si="14"/>
        <v>0.001851702732</v>
      </c>
      <c r="BI25" s="215">
        <f t="shared" si="107"/>
        <v>-0.0005620088532</v>
      </c>
      <c r="BJ25" s="166">
        <f t="shared" si="9"/>
        <v>0.00009352756341</v>
      </c>
    </row>
    <row r="26">
      <c r="A26" s="179" t="s">
        <v>1306</v>
      </c>
      <c r="B26" s="166">
        <v>151.0</v>
      </c>
      <c r="C26" s="166">
        <v>154.0</v>
      </c>
      <c r="D26" s="166">
        <v>149.0</v>
      </c>
      <c r="E26" s="166">
        <v>150.0</v>
      </c>
      <c r="F26" s="180">
        <v>150.0</v>
      </c>
      <c r="G26" s="166">
        <v>5209.445</v>
      </c>
      <c r="H26" s="181">
        <f t="shared" ref="H26:I26" si="108">(F26-F25)/F25</f>
        <v>0.006711409396</v>
      </c>
      <c r="I26" s="181">
        <f t="shared" si="108"/>
        <v>0.02086850087</v>
      </c>
      <c r="J26" s="181">
        <f t="shared" si="96"/>
        <v>0.0004735546464</v>
      </c>
      <c r="K26" s="181">
        <f t="shared" si="97"/>
        <v>0.00623785475</v>
      </c>
      <c r="L26" s="166">
        <v>1744700.0</v>
      </c>
      <c r="M26" s="166">
        <v>1.6631460751E10</v>
      </c>
      <c r="N26" s="7">
        <f t="shared" si="2"/>
        <v>0.0001049035936</v>
      </c>
      <c r="P26" s="179" t="s">
        <v>1308</v>
      </c>
      <c r="Q26" s="166">
        <v>216.0</v>
      </c>
      <c r="R26" s="166">
        <v>218.0</v>
      </c>
      <c r="S26" s="166">
        <v>212.0</v>
      </c>
      <c r="T26" s="166">
        <v>212.0</v>
      </c>
      <c r="U26" s="180">
        <v>212.0</v>
      </c>
      <c r="V26" s="166">
        <v>6277.165</v>
      </c>
      <c r="W26" s="181">
        <f t="shared" ref="W26:X26" si="109">(U26-U25)/U25</f>
        <v>-0.009345794393</v>
      </c>
      <c r="X26" s="181">
        <f t="shared" si="109"/>
        <v>0</v>
      </c>
      <c r="Y26" s="181">
        <f t="shared" si="99"/>
        <v>-0.00069</v>
      </c>
      <c r="Z26" s="181">
        <f t="shared" si="100"/>
        <v>-0.008655794393</v>
      </c>
      <c r="AA26" s="166">
        <v>1145500.0</v>
      </c>
      <c r="AB26" s="166">
        <v>1.6631460751E10</v>
      </c>
      <c r="AC26" s="7">
        <f t="shared" si="4"/>
        <v>0.00006887548948</v>
      </c>
      <c r="AE26" s="179" t="s">
        <v>1309</v>
      </c>
      <c r="AF26" s="166">
        <v>143.0</v>
      </c>
      <c r="AG26" s="166">
        <v>143.0</v>
      </c>
      <c r="AH26" s="166">
        <v>141.0</v>
      </c>
      <c r="AI26" s="166">
        <v>141.0</v>
      </c>
      <c r="AJ26" s="180">
        <v>141.0</v>
      </c>
      <c r="AK26" s="166">
        <v>6190.643</v>
      </c>
      <c r="AL26" s="181">
        <f t="shared" ref="AL26:AM26" si="110">(AJ26-AJ25)/AJ25</f>
        <v>0</v>
      </c>
      <c r="AM26" s="181">
        <f t="shared" si="110"/>
        <v>0.01024715031</v>
      </c>
      <c r="AN26" s="181">
        <f t="shared" si="102"/>
        <v>-0.0004406260418</v>
      </c>
      <c r="AO26" s="181">
        <f t="shared" si="103"/>
        <v>0.0004406260418</v>
      </c>
      <c r="AP26" s="166">
        <v>665500.0</v>
      </c>
      <c r="AQ26" s="166">
        <v>1.6631460751E10</v>
      </c>
      <c r="AR26" s="7">
        <f t="shared" si="6"/>
        <v>0.00004001452488</v>
      </c>
      <c r="AT26" s="179" t="s">
        <v>1310</v>
      </c>
      <c r="AU26" s="166">
        <v>133.0</v>
      </c>
      <c r="AV26" s="166">
        <v>133.0</v>
      </c>
      <c r="AW26" s="166">
        <v>129.0</v>
      </c>
      <c r="AX26" s="166">
        <v>129.0</v>
      </c>
      <c r="AY26" s="180">
        <v>129.0</v>
      </c>
      <c r="AZ26" s="166">
        <v>6319.443</v>
      </c>
      <c r="BA26" s="181">
        <f t="shared" ref="BA26:BB26" si="111">(AY26-AY25)/AY25</f>
        <v>-0.01526717557</v>
      </c>
      <c r="BB26" s="181">
        <f t="shared" si="111"/>
        <v>0.002146082009</v>
      </c>
      <c r="BC26" s="181">
        <f t="shared" si="105"/>
        <v>0.0005569603315</v>
      </c>
      <c r="BD26" s="181">
        <f t="shared" si="106"/>
        <v>-0.0158241359</v>
      </c>
      <c r="BE26" s="166">
        <v>857900.0</v>
      </c>
      <c r="BF26" s="166">
        <v>1.6631460751E10</v>
      </c>
      <c r="BG26" s="166">
        <f t="shared" si="8"/>
        <v>0.00005158296152</v>
      </c>
      <c r="BH26" s="188">
        <f t="shared" si="14"/>
        <v>-0.004475390142</v>
      </c>
      <c r="BI26" s="215">
        <f t="shared" si="107"/>
        <v>-0.004450362376</v>
      </c>
      <c r="BJ26" s="166">
        <f t="shared" si="9"/>
        <v>0.00006634414238</v>
      </c>
    </row>
    <row r="27">
      <c r="A27" s="179" t="s">
        <v>1311</v>
      </c>
      <c r="B27" s="166">
        <v>151.0</v>
      </c>
      <c r="C27" s="166">
        <v>153.0</v>
      </c>
      <c r="D27" s="166">
        <v>149.0</v>
      </c>
      <c r="E27" s="166">
        <v>149.0</v>
      </c>
      <c r="F27" s="180">
        <v>149.0</v>
      </c>
      <c r="G27" s="166">
        <v>5302.566</v>
      </c>
      <c r="H27" s="181">
        <f t="shared" ref="H27:I27" si="112">(F27-F26)/F26</f>
        <v>-0.006666666667</v>
      </c>
      <c r="I27" s="181">
        <f t="shared" si="112"/>
        <v>0.01787541667</v>
      </c>
      <c r="J27" s="181">
        <f t="shared" si="96"/>
        <v>-0.00006480242963</v>
      </c>
      <c r="K27" s="181">
        <f t="shared" si="97"/>
        <v>-0.006601864237</v>
      </c>
      <c r="L27" s="166">
        <v>2517400.0</v>
      </c>
      <c r="M27" s="166">
        <v>1.6631460751E10</v>
      </c>
      <c r="N27" s="7">
        <f t="shared" si="2"/>
        <v>0.0001513637339</v>
      </c>
      <c r="P27" s="179" t="s">
        <v>1312</v>
      </c>
      <c r="Q27" s="166">
        <v>212.0</v>
      </c>
      <c r="R27" s="166">
        <v>216.0</v>
      </c>
      <c r="S27" s="166">
        <v>212.0</v>
      </c>
      <c r="T27" s="166">
        <v>214.0</v>
      </c>
      <c r="U27" s="180">
        <v>214.0</v>
      </c>
      <c r="V27" s="166">
        <v>6314.046</v>
      </c>
      <c r="W27" s="181">
        <f t="shared" ref="W27:X27" si="113">(U27-U26)/U26</f>
        <v>0.009433962264</v>
      </c>
      <c r="X27" s="181">
        <f t="shared" si="113"/>
        <v>0.005875423061</v>
      </c>
      <c r="Y27" s="181">
        <f t="shared" si="99"/>
        <v>0.002191501358</v>
      </c>
      <c r="Z27" s="181">
        <f t="shared" si="100"/>
        <v>0.007242460906</v>
      </c>
      <c r="AA27" s="166">
        <v>1081300.0</v>
      </c>
      <c r="AB27" s="166">
        <v>1.6631460751E10</v>
      </c>
      <c r="AC27" s="7">
        <f t="shared" si="4"/>
        <v>0.00006501533547</v>
      </c>
      <c r="AE27" s="179" t="s">
        <v>1313</v>
      </c>
      <c r="AF27" s="166">
        <v>141.0</v>
      </c>
      <c r="AG27" s="166">
        <v>143.0</v>
      </c>
      <c r="AH27" s="166">
        <v>141.0</v>
      </c>
      <c r="AI27" s="166">
        <v>142.0</v>
      </c>
      <c r="AJ27" s="180">
        <v>142.0</v>
      </c>
      <c r="AK27" s="166">
        <v>6194.498</v>
      </c>
      <c r="AL27" s="181">
        <f t="shared" ref="AL27:AM27" si="114">(AJ27-AJ26)/AJ26</f>
        <v>0.007092198582</v>
      </c>
      <c r="AM27" s="181">
        <f t="shared" si="114"/>
        <v>0.0006227139895</v>
      </c>
      <c r="AN27" s="181">
        <f t="shared" si="102"/>
        <v>0.004984957443</v>
      </c>
      <c r="AO27" s="181">
        <f t="shared" si="103"/>
        <v>0.002107241139</v>
      </c>
      <c r="AP27" s="166">
        <v>454200.0</v>
      </c>
      <c r="AQ27" s="166">
        <v>1.6631460751E10</v>
      </c>
      <c r="AR27" s="7">
        <f t="shared" si="6"/>
        <v>0.00002730968775</v>
      </c>
      <c r="AT27" s="179" t="s">
        <v>1314</v>
      </c>
      <c r="AU27" s="166">
        <v>139.0</v>
      </c>
      <c r="AV27" s="166">
        <v>139.0</v>
      </c>
      <c r="AW27" s="166">
        <v>129.0</v>
      </c>
      <c r="AX27" s="166">
        <v>131.0</v>
      </c>
      <c r="AY27" s="180">
        <v>131.0</v>
      </c>
      <c r="AZ27" s="166">
        <v>6329.314</v>
      </c>
      <c r="BA27" s="181">
        <f t="shared" ref="BA27:BB27" si="115">(AY27-AY26)/AY26</f>
        <v>0.01550387597</v>
      </c>
      <c r="BB27" s="181">
        <f t="shared" si="115"/>
        <v>0.001562004753</v>
      </c>
      <c r="BC27" s="181">
        <f t="shared" si="105"/>
        <v>0.0002774630103</v>
      </c>
      <c r="BD27" s="181">
        <f t="shared" si="106"/>
        <v>0.01522641296</v>
      </c>
      <c r="BE27" s="166">
        <v>618500.0</v>
      </c>
      <c r="BF27" s="166">
        <v>1.6631460751E10</v>
      </c>
      <c r="BG27" s="166">
        <f t="shared" si="8"/>
        <v>0.00003718855543</v>
      </c>
      <c r="BH27" s="188">
        <f t="shared" si="14"/>
        <v>0.006340842537</v>
      </c>
      <c r="BI27" s="215">
        <f t="shared" si="107"/>
        <v>0.004493562692</v>
      </c>
      <c r="BJ27" s="166">
        <f t="shared" si="9"/>
        <v>0.00007021932814</v>
      </c>
    </row>
    <row r="28">
      <c r="A28" s="179" t="s">
        <v>1315</v>
      </c>
      <c r="B28" s="166">
        <v>151.0</v>
      </c>
      <c r="C28" s="166">
        <v>152.0</v>
      </c>
      <c r="D28" s="166">
        <v>148.0</v>
      </c>
      <c r="E28" s="166">
        <v>148.0</v>
      </c>
      <c r="F28" s="180">
        <v>148.0</v>
      </c>
      <c r="G28" s="166">
        <v>5296.711</v>
      </c>
      <c r="H28" s="181">
        <f t="shared" ref="H28:I28" si="116">(F28-F27)/F27</f>
        <v>-0.006711409396</v>
      </c>
      <c r="I28" s="181">
        <f t="shared" si="116"/>
        <v>-0.00110418239</v>
      </c>
      <c r="J28" s="181">
        <f t="shared" si="96"/>
        <v>-0.003478605974</v>
      </c>
      <c r="K28" s="181">
        <f t="shared" si="97"/>
        <v>-0.003232803422</v>
      </c>
      <c r="L28" s="166">
        <v>2345600.0</v>
      </c>
      <c r="M28" s="166">
        <v>1.6631460751E10</v>
      </c>
      <c r="N28" s="7">
        <f t="shared" si="2"/>
        <v>0.0001410339137</v>
      </c>
      <c r="P28" s="179" t="s">
        <v>1316</v>
      </c>
      <c r="Q28" s="166">
        <v>212.0</v>
      </c>
      <c r="R28" s="166">
        <v>222.0</v>
      </c>
      <c r="S28" s="166">
        <v>212.0</v>
      </c>
      <c r="T28" s="166">
        <v>214.0</v>
      </c>
      <c r="U28" s="180">
        <v>214.0</v>
      </c>
      <c r="V28" s="166">
        <v>6355.654</v>
      </c>
      <c r="W28" s="181">
        <f t="shared" ref="W28:X28" si="117">(U28-U27)/U27</f>
        <v>0</v>
      </c>
      <c r="X28" s="181">
        <f t="shared" si="117"/>
        <v>0.006589752434</v>
      </c>
      <c r="Y28" s="181">
        <f t="shared" si="99"/>
        <v>0.002541832056</v>
      </c>
      <c r="Z28" s="181">
        <f t="shared" si="100"/>
        <v>-0.002541832056</v>
      </c>
      <c r="AA28" s="166">
        <v>8840800.0</v>
      </c>
      <c r="AB28" s="166">
        <v>1.6631460751E10</v>
      </c>
      <c r="AC28" s="7">
        <f t="shared" si="4"/>
        <v>0.0005315708663</v>
      </c>
      <c r="AE28" s="179" t="s">
        <v>1317</v>
      </c>
      <c r="AF28" s="166">
        <v>142.0</v>
      </c>
      <c r="AG28" s="166">
        <v>142.0</v>
      </c>
      <c r="AH28" s="166">
        <v>142.0</v>
      </c>
      <c r="AI28" s="166">
        <v>142.0</v>
      </c>
      <c r="AJ28" s="180">
        <v>142.0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0.005336</v>
      </c>
      <c r="AO28" s="181">
        <f t="shared" si="103"/>
        <v>-0.005336</v>
      </c>
      <c r="AP28" s="166">
        <v>0.0</v>
      </c>
      <c r="AQ28" s="166">
        <v>1.6631460751E10</v>
      </c>
      <c r="AR28" s="7">
        <f t="shared" si="6"/>
        <v>0</v>
      </c>
      <c r="AT28" s="179" t="s">
        <v>1318</v>
      </c>
      <c r="AU28" s="166">
        <v>133.0</v>
      </c>
      <c r="AV28" s="166">
        <v>133.0</v>
      </c>
      <c r="AW28" s="166">
        <v>129.0</v>
      </c>
      <c r="AX28" s="166">
        <v>129.0</v>
      </c>
      <c r="AY28" s="180">
        <v>129.0</v>
      </c>
      <c r="AZ28" s="166">
        <v>6299.539</v>
      </c>
      <c r="BA28" s="181">
        <f t="shared" ref="BA28:BB28" si="119">(AY28-AY27)/AY27</f>
        <v>-0.01526717557</v>
      </c>
      <c r="BB28" s="181">
        <f t="shared" si="119"/>
        <v>-0.004704301288</v>
      </c>
      <c r="BC28" s="181">
        <f t="shared" si="105"/>
        <v>-0.002721139887</v>
      </c>
      <c r="BD28" s="181">
        <f t="shared" si="106"/>
        <v>-0.01254603569</v>
      </c>
      <c r="BE28" s="166">
        <v>826800.0</v>
      </c>
      <c r="BF28" s="166">
        <v>1.6631460751E10</v>
      </c>
      <c r="BG28" s="166">
        <f t="shared" si="8"/>
        <v>0.00004971301153</v>
      </c>
      <c r="BH28" s="188">
        <f t="shared" si="14"/>
        <v>-0.005494646242</v>
      </c>
      <c r="BI28" s="215">
        <f t="shared" si="107"/>
        <v>-0.005914167791</v>
      </c>
      <c r="BJ28" s="166">
        <f t="shared" si="9"/>
        <v>0.0001805794479</v>
      </c>
    </row>
    <row r="29">
      <c r="A29" s="189">
        <v>42795.0</v>
      </c>
      <c r="B29" s="190">
        <v>146.0</v>
      </c>
      <c r="C29" s="190">
        <v>151.0</v>
      </c>
      <c r="D29" s="190">
        <v>145.0</v>
      </c>
      <c r="E29" s="190">
        <v>149.0</v>
      </c>
      <c r="F29" s="191">
        <v>149.0</v>
      </c>
      <c r="G29" s="190">
        <v>5275.971</v>
      </c>
      <c r="H29" s="192">
        <f t="shared" ref="H29:I29" si="120">(F29-F28)/F28</f>
        <v>0.006756756757</v>
      </c>
      <c r="I29" s="192">
        <f t="shared" si="120"/>
        <v>-0.003915637459</v>
      </c>
      <c r="J29" s="192">
        <f t="shared" si="96"/>
        <v>-0.003984293963</v>
      </c>
      <c r="K29" s="192">
        <f t="shared" si="97"/>
        <v>0.01074105072</v>
      </c>
      <c r="L29" s="190">
        <v>1727100.0</v>
      </c>
      <c r="M29" s="190">
        <v>1.6631460751E10</v>
      </c>
      <c r="N29" s="193">
        <f t="shared" si="2"/>
        <v>0.0001038453583</v>
      </c>
      <c r="O29" s="193"/>
      <c r="P29" s="189">
        <v>43132.0</v>
      </c>
      <c r="Q29" s="190">
        <v>214.0</v>
      </c>
      <c r="R29" s="190">
        <v>220.0</v>
      </c>
      <c r="S29" s="190">
        <v>214.0</v>
      </c>
      <c r="T29" s="190">
        <v>216.0</v>
      </c>
      <c r="U29" s="191">
        <v>216.0</v>
      </c>
      <c r="V29" s="190">
        <v>6339.238</v>
      </c>
      <c r="W29" s="192">
        <f t="shared" ref="W29:X29" si="121">(U29-U28)/U28</f>
        <v>0.009345794393</v>
      </c>
      <c r="X29" s="192">
        <f t="shared" si="121"/>
        <v>-0.002582897055</v>
      </c>
      <c r="Y29" s="192">
        <f t="shared" si="99"/>
        <v>-0.001956737951</v>
      </c>
      <c r="Z29" s="192">
        <f t="shared" si="100"/>
        <v>0.01130253234</v>
      </c>
      <c r="AA29" s="190">
        <v>1967300.0</v>
      </c>
      <c r="AB29" s="190">
        <v>1.6631460751E10</v>
      </c>
      <c r="AC29" s="193">
        <f t="shared" si="4"/>
        <v>0.000118287866</v>
      </c>
      <c r="AD29" s="193"/>
      <c r="AE29" s="189">
        <v>43497.0</v>
      </c>
      <c r="AF29" s="190">
        <v>142.0</v>
      </c>
      <c r="AG29" s="190">
        <v>143.0</v>
      </c>
      <c r="AH29" s="190">
        <v>141.0</v>
      </c>
      <c r="AI29" s="190">
        <v>142.0</v>
      </c>
      <c r="AJ29" s="191">
        <v>142.0</v>
      </c>
      <c r="AK29" s="190">
        <v>6181.175</v>
      </c>
      <c r="AL29" s="192">
        <f t="shared" ref="AL29:AM29" si="122">(AJ29-AJ28)/AJ28</f>
        <v>0</v>
      </c>
      <c r="AM29" s="192">
        <f t="shared" si="122"/>
        <v>-0.002150779611</v>
      </c>
      <c r="AN29" s="192">
        <f t="shared" si="102"/>
        <v>0.00654845899</v>
      </c>
      <c r="AO29" s="192">
        <f t="shared" si="103"/>
        <v>-0.00654845899</v>
      </c>
      <c r="AP29" s="190">
        <v>245700.0</v>
      </c>
      <c r="AQ29" s="190">
        <v>1.6631460751E10</v>
      </c>
      <c r="AR29" s="193">
        <f t="shared" si="6"/>
        <v>0.00001477320626</v>
      </c>
      <c r="AS29" s="193"/>
      <c r="AT29" s="189">
        <v>43862.0</v>
      </c>
      <c r="AU29" s="190">
        <v>135.0</v>
      </c>
      <c r="AV29" s="190">
        <v>135.0</v>
      </c>
      <c r="AW29" s="190">
        <v>129.0</v>
      </c>
      <c r="AX29" s="190">
        <v>130.0</v>
      </c>
      <c r="AY29" s="191">
        <v>130.0</v>
      </c>
      <c r="AZ29" s="190">
        <v>6283.581</v>
      </c>
      <c r="BA29" s="192">
        <f t="shared" ref="BA29:BB29" si="123">(AY29-AY28)/AY28</f>
        <v>0.007751937984</v>
      </c>
      <c r="BB29" s="192">
        <f t="shared" si="123"/>
        <v>-0.002533201239</v>
      </c>
      <c r="BC29" s="192">
        <f t="shared" si="105"/>
        <v>-0.001682207723</v>
      </c>
      <c r="BD29" s="192">
        <f t="shared" si="106"/>
        <v>0.009434145707</v>
      </c>
      <c r="BE29" s="190">
        <v>448600.0</v>
      </c>
      <c r="BF29" s="190">
        <v>1.6631460751E10</v>
      </c>
      <c r="BG29" s="190">
        <f t="shared" si="8"/>
        <v>0.0000269729765</v>
      </c>
      <c r="BH29" s="202">
        <f t="shared" si="14"/>
        <v>0.005963622283</v>
      </c>
      <c r="BI29" s="219">
        <f t="shared" si="107"/>
        <v>0.006232317445</v>
      </c>
      <c r="BJ29" s="190">
        <f t="shared" si="9"/>
        <v>0.00006596985174</v>
      </c>
    </row>
    <row r="30">
      <c r="A30" s="179">
        <v>42826.0</v>
      </c>
      <c r="B30" s="166">
        <v>149.0</v>
      </c>
      <c r="C30" s="166">
        <v>152.0</v>
      </c>
      <c r="D30" s="166">
        <v>146.0</v>
      </c>
      <c r="E30" s="166">
        <v>149.0</v>
      </c>
      <c r="F30" s="180">
        <v>149.0</v>
      </c>
      <c r="G30" s="166">
        <v>5301.183</v>
      </c>
      <c r="H30" s="181">
        <f t="shared" ref="H30:I30" si="124">(F30-F29)/F29</f>
        <v>0</v>
      </c>
      <c r="I30" s="181">
        <f t="shared" si="124"/>
        <v>0.004778646433</v>
      </c>
      <c r="J30" s="181">
        <f t="shared" si="96"/>
        <v>-0.002420479202</v>
      </c>
      <c r="K30" s="181">
        <f t="shared" si="97"/>
        <v>0.002420479202</v>
      </c>
      <c r="L30" s="166">
        <v>902800.0</v>
      </c>
      <c r="M30" s="166">
        <v>1.6631460751E10</v>
      </c>
      <c r="N30" s="7">
        <f t="shared" si="2"/>
        <v>0.00005428266425</v>
      </c>
      <c r="P30" s="179">
        <v>43160.0</v>
      </c>
      <c r="Q30" s="166">
        <v>218.0</v>
      </c>
      <c r="R30" s="166">
        <v>218.0</v>
      </c>
      <c r="S30" s="166">
        <v>212.0</v>
      </c>
      <c r="T30" s="166">
        <v>216.0</v>
      </c>
      <c r="U30" s="180">
        <v>216.0</v>
      </c>
      <c r="V30" s="166">
        <v>6251.479</v>
      </c>
      <c r="W30" s="181">
        <f t="shared" ref="W30:X30" si="125">(U30-U29)/U29</f>
        <v>0</v>
      </c>
      <c r="X30" s="181">
        <f t="shared" si="125"/>
        <v>-0.01384377744</v>
      </c>
      <c r="Y30" s="181">
        <f t="shared" si="99"/>
        <v>-0.0074794453</v>
      </c>
      <c r="Z30" s="181">
        <f t="shared" si="100"/>
        <v>0.0074794453</v>
      </c>
      <c r="AA30" s="166">
        <v>2378200.0</v>
      </c>
      <c r="AB30" s="166">
        <v>1.6631460751E10</v>
      </c>
      <c r="AC30" s="7">
        <f t="shared" si="4"/>
        <v>0.0001429940542</v>
      </c>
      <c r="AE30" s="179">
        <v>43525.0</v>
      </c>
      <c r="AF30" s="166">
        <v>142.0</v>
      </c>
      <c r="AG30" s="166">
        <v>143.0</v>
      </c>
      <c r="AH30" s="166">
        <v>141.0</v>
      </c>
      <c r="AI30" s="166">
        <v>143.0</v>
      </c>
      <c r="AJ30" s="180">
        <v>143.0</v>
      </c>
      <c r="AK30" s="166">
        <v>6221.01</v>
      </c>
      <c r="AL30" s="181">
        <f t="shared" ref="AL30:AM30" si="126">(AJ30-AJ29)/AJ29</f>
        <v>0.007042253521</v>
      </c>
      <c r="AM30" s="181">
        <f t="shared" si="126"/>
        <v>0.006444567578</v>
      </c>
      <c r="AN30" s="181">
        <f t="shared" si="102"/>
        <v>0.001703003919</v>
      </c>
      <c r="AO30" s="181">
        <f t="shared" si="103"/>
        <v>0.005339249602</v>
      </c>
      <c r="AP30" s="166">
        <v>848400.0</v>
      </c>
      <c r="AQ30" s="166">
        <v>1.6631460751E10</v>
      </c>
      <c r="AR30" s="7">
        <f t="shared" si="6"/>
        <v>0.00005101175493</v>
      </c>
      <c r="AT30" s="179">
        <v>43891.0</v>
      </c>
      <c r="AU30" s="166">
        <v>135.0</v>
      </c>
      <c r="AV30" s="166">
        <v>139.0</v>
      </c>
      <c r="AW30" s="166">
        <v>130.0</v>
      </c>
      <c r="AX30" s="166">
        <v>134.0</v>
      </c>
      <c r="AY30" s="180">
        <v>134.0</v>
      </c>
      <c r="AZ30" s="166">
        <v>6323.466</v>
      </c>
      <c r="BA30" s="181">
        <f t="shared" ref="BA30:BB30" si="127">(AY30-AY29)/AY29</f>
        <v>0.03076923077</v>
      </c>
      <c r="BB30" s="181">
        <f t="shared" si="127"/>
        <v>0.006347495162</v>
      </c>
      <c r="BC30" s="181">
        <f t="shared" si="105"/>
        <v>0.002567454165</v>
      </c>
      <c r="BD30" s="181">
        <f t="shared" si="106"/>
        <v>0.0282017766</v>
      </c>
      <c r="BE30" s="166">
        <v>4045800.0</v>
      </c>
      <c r="BF30" s="166">
        <v>1.6631460751E10</v>
      </c>
      <c r="BG30" s="166">
        <f t="shared" si="8"/>
        <v>0.0002432618554</v>
      </c>
      <c r="BH30" s="188">
        <f t="shared" si="14"/>
        <v>0.009452871073</v>
      </c>
      <c r="BI30" s="215">
        <f t="shared" si="107"/>
        <v>0.01086023768</v>
      </c>
      <c r="BJ30" s="166">
        <f t="shared" si="9"/>
        <v>0.0001228875822</v>
      </c>
    </row>
    <row r="31">
      <c r="A31" s="179">
        <v>42856.0</v>
      </c>
      <c r="B31" s="166">
        <v>150.0</v>
      </c>
      <c r="C31" s="166">
        <v>154.0</v>
      </c>
      <c r="D31" s="166">
        <v>149.0</v>
      </c>
      <c r="E31" s="166">
        <v>152.0</v>
      </c>
      <c r="F31" s="180">
        <v>152.0</v>
      </c>
      <c r="G31" s="166">
        <v>5325.504</v>
      </c>
      <c r="H31" s="181">
        <f t="shared" ref="H31:I31" si="128">(F31-F30)/F30</f>
        <v>0.02013422819</v>
      </c>
      <c r="I31" s="181">
        <f t="shared" si="128"/>
        <v>0.004587843883</v>
      </c>
      <c r="J31" s="181">
        <f t="shared" si="96"/>
        <v>-0.002454798284</v>
      </c>
      <c r="K31" s="181">
        <f t="shared" si="97"/>
        <v>0.02258902647</v>
      </c>
      <c r="L31" s="166">
        <v>3825700.0</v>
      </c>
      <c r="M31" s="166">
        <v>1.6631460751E10</v>
      </c>
      <c r="N31" s="7">
        <f t="shared" si="2"/>
        <v>0.0002300279006</v>
      </c>
      <c r="P31" s="179">
        <v>43191.0</v>
      </c>
      <c r="Q31" s="166">
        <v>216.0</v>
      </c>
      <c r="R31" s="166">
        <v>216.0</v>
      </c>
      <c r="S31" s="166">
        <v>214.0</v>
      </c>
      <c r="T31" s="166">
        <v>214.0</v>
      </c>
      <c r="U31" s="180">
        <v>214.0</v>
      </c>
      <c r="V31" s="166">
        <v>6292.321</v>
      </c>
      <c r="W31" s="181">
        <f t="shared" ref="W31:X31" si="129">(U31-U30)/U30</f>
        <v>-0.009259259259</v>
      </c>
      <c r="X31" s="181">
        <f t="shared" si="129"/>
        <v>0.00653317399</v>
      </c>
      <c r="Y31" s="181">
        <f t="shared" si="99"/>
        <v>0.002514084119</v>
      </c>
      <c r="Z31" s="181">
        <f t="shared" si="100"/>
        <v>-0.01177334338</v>
      </c>
      <c r="AA31" s="166">
        <v>1158500.0</v>
      </c>
      <c r="AB31" s="166">
        <v>1.6631460751E10</v>
      </c>
      <c r="AC31" s="7">
        <f t="shared" si="4"/>
        <v>0.00006965714061</v>
      </c>
      <c r="AE31" s="179">
        <v>43556.0</v>
      </c>
      <c r="AF31" s="166">
        <v>144.0</v>
      </c>
      <c r="AG31" s="166">
        <v>145.0</v>
      </c>
      <c r="AH31" s="166">
        <v>142.0</v>
      </c>
      <c r="AI31" s="166">
        <v>143.0</v>
      </c>
      <c r="AJ31" s="180">
        <v>143.0</v>
      </c>
      <c r="AK31" s="166">
        <v>6274.54</v>
      </c>
      <c r="AL31" s="181">
        <f t="shared" ref="AL31:AM31" si="130">(AJ31-AJ30)/AJ30</f>
        <v>0</v>
      </c>
      <c r="AM31" s="181">
        <f t="shared" si="130"/>
        <v>0.008604712097</v>
      </c>
      <c r="AN31" s="181">
        <f t="shared" si="102"/>
        <v>0.0004852656498</v>
      </c>
      <c r="AO31" s="181">
        <f t="shared" si="103"/>
        <v>-0.0004852656498</v>
      </c>
      <c r="AP31" s="166">
        <v>300800.0</v>
      </c>
      <c r="AQ31" s="166">
        <v>1.6631460751E10</v>
      </c>
      <c r="AR31" s="7">
        <f t="shared" si="6"/>
        <v>0.00001808620448</v>
      </c>
      <c r="AT31" s="179">
        <v>43983.0</v>
      </c>
      <c r="AU31" s="166">
        <v>139.0</v>
      </c>
      <c r="AV31" s="166">
        <v>139.0</v>
      </c>
      <c r="AW31" s="166">
        <v>130.0</v>
      </c>
      <c r="AX31" s="166">
        <v>132.0</v>
      </c>
      <c r="AY31" s="180">
        <v>132.0</v>
      </c>
      <c r="AZ31" s="166">
        <v>6257.403</v>
      </c>
      <c r="BA31" s="181">
        <f t="shared" ref="BA31:BB31" si="131">(AY31-AY30)/AY30</f>
        <v>-0.01492537313</v>
      </c>
      <c r="BB31" s="181">
        <f t="shared" si="131"/>
        <v>-0.01044727686</v>
      </c>
      <c r="BC31" s="181">
        <f t="shared" si="105"/>
        <v>-0.0054693145</v>
      </c>
      <c r="BD31" s="181">
        <f t="shared" si="106"/>
        <v>-0.009456058634</v>
      </c>
      <c r="BE31" s="166">
        <v>1257200.0</v>
      </c>
      <c r="BF31" s="166">
        <v>1.6631460751E10</v>
      </c>
      <c r="BG31" s="166">
        <f t="shared" si="8"/>
        <v>0.00007559167645</v>
      </c>
      <c r="BH31" s="188">
        <f t="shared" si="14"/>
        <v>-0.001012601051</v>
      </c>
      <c r="BI31" s="215">
        <f t="shared" si="107"/>
        <v>0.0002185897024</v>
      </c>
      <c r="BJ31" s="166">
        <f t="shared" si="9"/>
        <v>0.00009834073053</v>
      </c>
    </row>
    <row r="32">
      <c r="A32" s="179">
        <v>42887.0</v>
      </c>
      <c r="B32" s="166">
        <v>153.0</v>
      </c>
      <c r="C32" s="166">
        <v>153.0</v>
      </c>
      <c r="D32" s="166">
        <v>151.0</v>
      </c>
      <c r="E32" s="166">
        <v>153.0</v>
      </c>
      <c r="F32" s="180">
        <v>153.0</v>
      </c>
      <c r="G32" s="166">
        <v>5347.022</v>
      </c>
      <c r="H32" s="181">
        <f t="shared" ref="H32:I32" si="132">(F32-F31)/F31</f>
        <v>0.006578947368</v>
      </c>
      <c r="I32" s="181">
        <f t="shared" si="132"/>
        <v>0.004040556537</v>
      </c>
      <c r="J32" s="181">
        <f t="shared" si="96"/>
        <v>-0.002553237217</v>
      </c>
      <c r="K32" s="181">
        <f t="shared" si="97"/>
        <v>0.009132184586</v>
      </c>
      <c r="L32" s="166">
        <v>1548800.0</v>
      </c>
      <c r="M32" s="166">
        <v>1.6631460751E10</v>
      </c>
      <c r="N32" s="7">
        <f t="shared" si="2"/>
        <v>0.00009312471245</v>
      </c>
      <c r="P32" s="179">
        <v>43221.0</v>
      </c>
      <c r="Q32" s="166">
        <v>214.0</v>
      </c>
      <c r="R32" s="166">
        <v>218.0</v>
      </c>
      <c r="S32" s="166">
        <v>214.0</v>
      </c>
      <c r="T32" s="166">
        <v>216.0</v>
      </c>
      <c r="U32" s="180">
        <v>216.0</v>
      </c>
      <c r="V32" s="166">
        <v>6353.738</v>
      </c>
      <c r="W32" s="181">
        <f t="shared" ref="W32:X32" si="133">(U32-U31)/U31</f>
        <v>0.009345794393</v>
      </c>
      <c r="X32" s="181">
        <f t="shared" si="133"/>
        <v>0.009760627279</v>
      </c>
      <c r="Y32" s="181">
        <f t="shared" si="99"/>
        <v>0.004096933718</v>
      </c>
      <c r="Z32" s="181">
        <f t="shared" si="100"/>
        <v>0.005248860674</v>
      </c>
      <c r="AA32" s="166">
        <v>2417700.0</v>
      </c>
      <c r="AB32" s="166">
        <v>1.6631460751E10</v>
      </c>
      <c r="AC32" s="7">
        <f t="shared" si="4"/>
        <v>0.0001453690711</v>
      </c>
      <c r="AE32" s="179">
        <v>43647.0</v>
      </c>
      <c r="AF32" s="166">
        <v>145.0</v>
      </c>
      <c r="AG32" s="166">
        <v>146.0</v>
      </c>
      <c r="AH32" s="166">
        <v>142.0</v>
      </c>
      <c r="AI32" s="166">
        <v>145.0</v>
      </c>
      <c r="AJ32" s="180">
        <v>145.0</v>
      </c>
      <c r="AK32" s="166">
        <v>6287.224</v>
      </c>
      <c r="AL32" s="181">
        <f t="shared" ref="AL32:AM32" si="134">(AJ32-AJ31)/AJ31</f>
        <v>0.01398601399</v>
      </c>
      <c r="AM32" s="181">
        <f t="shared" si="134"/>
        <v>0.002021502772</v>
      </c>
      <c r="AN32" s="181">
        <f t="shared" si="102"/>
        <v>0.004196418243</v>
      </c>
      <c r="AO32" s="181">
        <f t="shared" si="103"/>
        <v>0.009789595743</v>
      </c>
      <c r="AP32" s="166">
        <v>1746100.0</v>
      </c>
      <c r="AQ32" s="166">
        <v>1.6631460751E10</v>
      </c>
      <c r="AR32" s="7">
        <f t="shared" si="6"/>
        <v>0.0001049877714</v>
      </c>
      <c r="AT32" s="179">
        <v>44013.0</v>
      </c>
      <c r="AU32" s="166">
        <v>133.0</v>
      </c>
      <c r="AV32" s="166">
        <v>133.0</v>
      </c>
      <c r="AW32" s="166">
        <v>131.0</v>
      </c>
      <c r="AX32" s="166">
        <v>131.0</v>
      </c>
      <c r="AY32" s="180">
        <v>131.0</v>
      </c>
      <c r="AZ32" s="166">
        <v>6279.346</v>
      </c>
      <c r="BA32" s="181">
        <f t="shared" ref="BA32:BB32" si="135">(AY32-AY31)/AY31</f>
        <v>-0.007575757576</v>
      </c>
      <c r="BB32" s="181">
        <f t="shared" si="135"/>
        <v>0.003506726353</v>
      </c>
      <c r="BC32" s="181">
        <f t="shared" si="105"/>
        <v>0.001208066748</v>
      </c>
      <c r="BD32" s="181">
        <f t="shared" si="106"/>
        <v>-0.008783824324</v>
      </c>
      <c r="BE32" s="166">
        <v>762600.0</v>
      </c>
      <c r="BF32" s="166">
        <v>1.6631460751E10</v>
      </c>
      <c r="BG32" s="166">
        <f t="shared" si="8"/>
        <v>0.00004585285751</v>
      </c>
      <c r="BH32" s="188">
        <f t="shared" si="14"/>
        <v>0.005583749543</v>
      </c>
      <c r="BI32" s="215">
        <f t="shared" si="107"/>
        <v>0.00384670417</v>
      </c>
      <c r="BJ32" s="166">
        <f t="shared" si="9"/>
        <v>0.00009733360312</v>
      </c>
    </row>
    <row r="33">
      <c r="A33" s="179">
        <v>42979.0</v>
      </c>
      <c r="B33" s="166">
        <v>153.0</v>
      </c>
      <c r="C33" s="166">
        <v>157.0</v>
      </c>
      <c r="D33" s="166">
        <v>151.0</v>
      </c>
      <c r="E33" s="166">
        <v>151.0</v>
      </c>
      <c r="F33" s="180">
        <v>151.0</v>
      </c>
      <c r="G33" s="166">
        <v>5316.364</v>
      </c>
      <c r="H33" s="181">
        <f t="shared" ref="H33:I33" si="136">(F33-F32)/F32</f>
        <v>-0.01307189542</v>
      </c>
      <c r="I33" s="181">
        <f t="shared" si="136"/>
        <v>-0.005733658848</v>
      </c>
      <c r="J33" s="181">
        <f t="shared" si="96"/>
        <v>-0.004311296016</v>
      </c>
      <c r="K33" s="181">
        <f t="shared" si="97"/>
        <v>-0.008760599409</v>
      </c>
      <c r="L33" s="166">
        <v>2303000.0</v>
      </c>
      <c r="M33" s="166">
        <v>1.6631460751E10</v>
      </c>
      <c r="N33" s="7">
        <f t="shared" si="2"/>
        <v>0.0001384725031</v>
      </c>
      <c r="P33" s="179">
        <v>43313.0</v>
      </c>
      <c r="Q33" s="166">
        <v>216.0</v>
      </c>
      <c r="R33" s="166">
        <v>226.0</v>
      </c>
      <c r="S33" s="166">
        <v>214.0</v>
      </c>
      <c r="T33" s="166">
        <v>216.0</v>
      </c>
      <c r="U33" s="180">
        <v>216.0</v>
      </c>
      <c r="V33" s="166">
        <v>6385.404</v>
      </c>
      <c r="W33" s="181">
        <f t="shared" ref="W33:X33" si="137">(U33-U32)/U32</f>
        <v>0</v>
      </c>
      <c r="X33" s="181">
        <f t="shared" si="137"/>
        <v>0.00498383786</v>
      </c>
      <c r="Y33" s="181">
        <f t="shared" si="99"/>
        <v>0.001754238553</v>
      </c>
      <c r="Z33" s="181">
        <f t="shared" si="100"/>
        <v>-0.001754238553</v>
      </c>
      <c r="AA33" s="166">
        <v>6779800.0</v>
      </c>
      <c r="AB33" s="166">
        <v>1.6631460751E10</v>
      </c>
      <c r="AC33" s="7">
        <f t="shared" si="4"/>
        <v>0.0004076490996</v>
      </c>
      <c r="AE33" s="179">
        <v>43678.0</v>
      </c>
      <c r="AF33" s="166">
        <v>146.0</v>
      </c>
      <c r="AG33" s="166">
        <v>163.0</v>
      </c>
      <c r="AH33" s="166">
        <v>145.0</v>
      </c>
      <c r="AI33" s="166">
        <v>163.0</v>
      </c>
      <c r="AJ33" s="180">
        <v>163.0</v>
      </c>
      <c r="AK33" s="166">
        <v>6262.847</v>
      </c>
      <c r="AL33" s="181">
        <f t="shared" ref="AL33:AM33" si="138">(AJ33-AJ32)/AJ32</f>
        <v>0.124137931</v>
      </c>
      <c r="AM33" s="181">
        <f t="shared" si="138"/>
        <v>-0.003877227851</v>
      </c>
      <c r="AN33" s="181">
        <f t="shared" si="102"/>
        <v>0.007521709657</v>
      </c>
      <c r="AO33" s="181">
        <f t="shared" si="103"/>
        <v>0.1166162214</v>
      </c>
      <c r="AP33" s="166">
        <v>2.38531E7</v>
      </c>
      <c r="AQ33" s="166">
        <v>1.6631460751E10</v>
      </c>
      <c r="AR33" s="7">
        <f t="shared" si="6"/>
        <v>0.001434215572</v>
      </c>
      <c r="AT33" s="179">
        <v>44044.0</v>
      </c>
      <c r="AU33" s="166">
        <v>133.0</v>
      </c>
      <c r="AV33" s="166">
        <v>133.0</v>
      </c>
      <c r="AW33" s="166">
        <v>130.0</v>
      </c>
      <c r="AX33" s="166">
        <v>131.0</v>
      </c>
      <c r="AY33" s="180">
        <v>131.0</v>
      </c>
      <c r="AZ33" s="166">
        <v>6225.686</v>
      </c>
      <c r="BA33" s="181">
        <f t="shared" ref="BA33:BB33" si="139">(AY33-AY32)/AY32</f>
        <v>0</v>
      </c>
      <c r="BB33" s="181">
        <f t="shared" si="139"/>
        <v>-0.008545475914</v>
      </c>
      <c r="BC33" s="181">
        <f t="shared" si="105"/>
        <v>-0.004559249498</v>
      </c>
      <c r="BD33" s="181">
        <f t="shared" si="106"/>
        <v>0.004559249498</v>
      </c>
      <c r="BE33" s="166">
        <v>557300.0</v>
      </c>
      <c r="BF33" s="166">
        <v>1.6631460751E10</v>
      </c>
      <c r="BG33" s="166">
        <f t="shared" si="8"/>
        <v>0.00003350878244</v>
      </c>
      <c r="BH33" s="188">
        <f t="shared" si="14"/>
        <v>0.0277665089</v>
      </c>
      <c r="BI33" s="215">
        <f t="shared" si="107"/>
        <v>0.02766515823</v>
      </c>
      <c r="BJ33" s="166">
        <f t="shared" si="9"/>
        <v>0.0005034614894</v>
      </c>
    </row>
    <row r="34">
      <c r="A34" s="179">
        <v>43009.0</v>
      </c>
      <c r="B34" s="166">
        <v>151.0</v>
      </c>
      <c r="C34" s="166">
        <v>155.0</v>
      </c>
      <c r="D34" s="166">
        <v>149.0</v>
      </c>
      <c r="E34" s="166">
        <v>150.0</v>
      </c>
      <c r="F34" s="180">
        <v>150.0</v>
      </c>
      <c r="G34" s="166">
        <v>5309.924</v>
      </c>
      <c r="H34" s="181">
        <f t="shared" ref="H34:I34" si="140">(F34-F33)/F33</f>
        <v>-0.006622516556</v>
      </c>
      <c r="I34" s="181">
        <f t="shared" si="140"/>
        <v>-0.001211354226</v>
      </c>
      <c r="J34" s="181">
        <f t="shared" si="96"/>
        <v>-0.003497882651</v>
      </c>
      <c r="K34" s="181">
        <f t="shared" si="97"/>
        <v>-0.003124633906</v>
      </c>
      <c r="L34" s="166">
        <v>1291600.0</v>
      </c>
      <c r="M34" s="166">
        <v>1.6631460751E10</v>
      </c>
      <c r="N34" s="7">
        <f t="shared" si="2"/>
        <v>0.00007766004558</v>
      </c>
      <c r="P34" s="179">
        <v>43344.0</v>
      </c>
      <c r="Q34" s="166">
        <v>216.0</v>
      </c>
      <c r="R34" s="166">
        <v>226.0</v>
      </c>
      <c r="S34" s="166">
        <v>216.0</v>
      </c>
      <c r="T34" s="166">
        <v>224.0</v>
      </c>
      <c r="U34" s="180">
        <v>224.0</v>
      </c>
      <c r="V34" s="166">
        <v>6373.144</v>
      </c>
      <c r="W34" s="181">
        <f t="shared" ref="W34:X34" si="141">(U34-U33)/U33</f>
        <v>0.03703703704</v>
      </c>
      <c r="X34" s="181">
        <f t="shared" si="141"/>
        <v>-0.001920003809</v>
      </c>
      <c r="Y34" s="181">
        <f t="shared" si="99"/>
        <v>-0.001631633228</v>
      </c>
      <c r="Z34" s="181">
        <f t="shared" si="100"/>
        <v>0.03866867026</v>
      </c>
      <c r="AA34" s="166">
        <v>2.07641E7</v>
      </c>
      <c r="AB34" s="166">
        <v>1.6631460751E10</v>
      </c>
      <c r="AC34" s="7">
        <f t="shared" si="4"/>
        <v>0.00124848324</v>
      </c>
      <c r="AE34" s="179">
        <v>43709.0</v>
      </c>
      <c r="AF34" s="166">
        <v>163.0</v>
      </c>
      <c r="AG34" s="166">
        <v>171.0</v>
      </c>
      <c r="AH34" s="166">
        <v>162.0</v>
      </c>
      <c r="AI34" s="166">
        <v>166.0</v>
      </c>
      <c r="AJ34" s="180">
        <v>166.0</v>
      </c>
      <c r="AK34" s="166">
        <v>6272.238</v>
      </c>
      <c r="AL34" s="181">
        <f t="shared" ref="AL34:AM34" si="142">(AJ34-AJ33)/AJ33</f>
        <v>0.01840490798</v>
      </c>
      <c r="AM34" s="181">
        <f t="shared" si="142"/>
        <v>0.001499477793</v>
      </c>
      <c r="AN34" s="181">
        <f t="shared" si="102"/>
        <v>0.004490699384</v>
      </c>
      <c r="AO34" s="181">
        <f t="shared" si="103"/>
        <v>0.01391420859</v>
      </c>
      <c r="AP34" s="166">
        <v>1.33218E7</v>
      </c>
      <c r="AQ34" s="166">
        <v>1.6631460751E10</v>
      </c>
      <c r="AR34" s="7">
        <f t="shared" si="6"/>
        <v>0.0008009999963</v>
      </c>
      <c r="AT34" s="179">
        <v>44075.0</v>
      </c>
      <c r="AU34" s="166">
        <v>133.0</v>
      </c>
      <c r="AV34" s="166">
        <v>133.0</v>
      </c>
      <c r="AW34" s="166">
        <v>131.0</v>
      </c>
      <c r="AX34" s="166">
        <v>132.0</v>
      </c>
      <c r="AY34" s="180">
        <v>132.0</v>
      </c>
      <c r="AZ34" s="166">
        <v>6274.493</v>
      </c>
      <c r="BA34" s="181">
        <f t="shared" ref="BA34:BB34" si="143">(AY34-AY33)/AY33</f>
        <v>0.007633587786</v>
      </c>
      <c r="BB34" s="181">
        <f t="shared" si="143"/>
        <v>0.007839617996</v>
      </c>
      <c r="BC34" s="181">
        <f t="shared" si="105"/>
        <v>0.00328147672</v>
      </c>
      <c r="BD34" s="181">
        <f t="shared" si="106"/>
        <v>0.004352111066</v>
      </c>
      <c r="BE34" s="166">
        <v>429000.0</v>
      </c>
      <c r="BF34" s="166">
        <v>1.6631460751E10</v>
      </c>
      <c r="BG34" s="166">
        <f t="shared" si="8"/>
        <v>0.00002579448711</v>
      </c>
      <c r="BH34" s="188">
        <f t="shared" si="14"/>
        <v>0.01411325406</v>
      </c>
      <c r="BI34" s="215">
        <f t="shared" si="107"/>
        <v>0.013452589</v>
      </c>
      <c r="BJ34" s="166">
        <f t="shared" si="9"/>
        <v>0.0005382344422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12/23/2016</v>
      </c>
      <c r="G37" s="161">
        <f t="shared" ref="G37:J37" si="144">H24</f>
        <v>0.02068965517</v>
      </c>
      <c r="H37" s="161">
        <f t="shared" si="144"/>
        <v>-0.003007414429</v>
      </c>
      <c r="I37" s="161">
        <f t="shared" si="144"/>
        <v>-0.003820934611</v>
      </c>
      <c r="J37" s="161">
        <f t="shared" si="144"/>
        <v>0.02451058978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0">P24</f>
        <v>12/25/2017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-0.00069</v>
      </c>
      <c r="Y37" s="161">
        <f t="shared" si="145"/>
        <v>0.00069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2">AE24</f>
        <v>12/25/2018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0.008605372714</v>
      </c>
      <c r="AN37" s="161">
        <f t="shared" si="146"/>
        <v>-0.008605372714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4">AT24</f>
        <v>12/20/2019</v>
      </c>
      <c r="AZ37" s="161">
        <f t="shared" ref="AZ37:BC37" si="147">BA24</f>
        <v>0</v>
      </c>
      <c r="BA37" s="161">
        <f t="shared" si="147"/>
        <v>0.005510781721</v>
      </c>
      <c r="BB37" s="161">
        <f t="shared" si="147"/>
        <v>0.002167063355</v>
      </c>
      <c r="BC37" s="161">
        <f t="shared" si="147"/>
        <v>-0.002167063355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12/27/2016</v>
      </c>
      <c r="G38" s="161">
        <f t="shared" ref="G38:J38" si="149">H25</f>
        <v>0.006756756757</v>
      </c>
      <c r="H38" s="161">
        <f t="shared" si="149"/>
        <v>0.01496707046</v>
      </c>
      <c r="I38" s="161">
        <f t="shared" si="149"/>
        <v>-0.0005879179383</v>
      </c>
      <c r="J38" s="161">
        <f t="shared" si="149"/>
        <v>0.007344674695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0"/>
        <v>12/26/2017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0.003736737867</v>
      </c>
      <c r="Y38" s="161">
        <f t="shared" si="151"/>
        <v>-0.003736737867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2"/>
        <v>12/26/2018</v>
      </c>
      <c r="AK38" s="161">
        <f t="shared" ref="AK38:AN38" si="153">AL25</f>
        <v>-0.007042253521</v>
      </c>
      <c r="AL38" s="161">
        <f t="shared" si="153"/>
        <v>0</v>
      </c>
      <c r="AM38" s="161">
        <f t="shared" si="153"/>
        <v>0.005336</v>
      </c>
      <c r="AN38" s="161">
        <f t="shared" si="153"/>
        <v>-0.01237825352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4"/>
        <v>12/23/2019</v>
      </c>
      <c r="AZ38" s="161">
        <f t="shared" ref="AZ38:BC38" si="155">BA25</f>
        <v>0.007692307692</v>
      </c>
      <c r="BA38" s="161">
        <f t="shared" si="155"/>
        <v>0.00342723187</v>
      </c>
      <c r="BB38" s="161">
        <f t="shared" si="155"/>
        <v>0.001170026412</v>
      </c>
      <c r="BC38" s="161">
        <f t="shared" si="155"/>
        <v>0.00652228128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12/28/2016</v>
      </c>
      <c r="G39" s="161">
        <f t="shared" ref="G39:J39" si="156">H26</f>
        <v>0.006711409396</v>
      </c>
      <c r="H39" s="161">
        <f t="shared" si="156"/>
        <v>0.02086850087</v>
      </c>
      <c r="I39" s="161">
        <f t="shared" si="156"/>
        <v>0.0004735546464</v>
      </c>
      <c r="J39" s="161">
        <f t="shared" si="156"/>
        <v>0.00623785475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0"/>
        <v>12/27/2017</v>
      </c>
      <c r="V39" s="161">
        <f t="shared" ref="V39:Y39" si="157">W26</f>
        <v>-0.009345794393</v>
      </c>
      <c r="W39" s="161">
        <f t="shared" si="157"/>
        <v>0</v>
      </c>
      <c r="X39" s="161">
        <f t="shared" si="157"/>
        <v>-0.00069</v>
      </c>
      <c r="Y39" s="161">
        <f t="shared" si="157"/>
        <v>-0.008655794393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2"/>
        <v>12/27/2018</v>
      </c>
      <c r="AK39" s="161">
        <f t="shared" ref="AK39:AN39" si="158">AL26</f>
        <v>0</v>
      </c>
      <c r="AL39" s="161">
        <f t="shared" si="158"/>
        <v>0.01024715031</v>
      </c>
      <c r="AM39" s="161">
        <f t="shared" si="158"/>
        <v>-0.0004406260418</v>
      </c>
      <c r="AN39" s="161">
        <f t="shared" si="158"/>
        <v>0.0004406260418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4"/>
        <v>12/26/2019</v>
      </c>
      <c r="AZ39" s="161">
        <f t="shared" ref="AZ39:BC39" si="159">BA26</f>
        <v>-0.01526717557</v>
      </c>
      <c r="BA39" s="161">
        <f t="shared" si="159"/>
        <v>0.002146082009</v>
      </c>
      <c r="BB39" s="161">
        <f t="shared" si="159"/>
        <v>0.0005569603315</v>
      </c>
      <c r="BC39" s="161">
        <f t="shared" si="159"/>
        <v>-0.0158241359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12/29/2016</v>
      </c>
      <c r="G40" s="161">
        <f t="shared" ref="G40:J40" si="160">H27</f>
        <v>-0.006666666667</v>
      </c>
      <c r="H40" s="161">
        <f t="shared" si="160"/>
        <v>0.01787541667</v>
      </c>
      <c r="I40" s="161">
        <f t="shared" si="160"/>
        <v>-0.00006480242963</v>
      </c>
      <c r="J40" s="161">
        <f t="shared" si="160"/>
        <v>-0.006601864237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0"/>
        <v>12/28/2017</v>
      </c>
      <c r="V40" s="161">
        <f t="shared" ref="V40:Y40" si="161">W27</f>
        <v>0.009433962264</v>
      </c>
      <c r="W40" s="161">
        <f t="shared" si="161"/>
        <v>0.005875423061</v>
      </c>
      <c r="X40" s="161">
        <f t="shared" si="161"/>
        <v>0.002191501358</v>
      </c>
      <c r="Y40" s="161">
        <f t="shared" si="161"/>
        <v>0.007242460906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2"/>
        <v>12/28/2018</v>
      </c>
      <c r="AK40" s="161">
        <f t="shared" ref="AK40:AN40" si="162">AL27</f>
        <v>0.007092198582</v>
      </c>
      <c r="AL40" s="161">
        <f t="shared" si="162"/>
        <v>0.0006227139895</v>
      </c>
      <c r="AM40" s="161">
        <f t="shared" si="162"/>
        <v>0.004984957443</v>
      </c>
      <c r="AN40" s="161">
        <f t="shared" si="162"/>
        <v>0.002107241139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4"/>
        <v>12/27/2019</v>
      </c>
      <c r="AZ40" s="161">
        <f t="shared" ref="AZ40:BC40" si="163">BA27</f>
        <v>0.01550387597</v>
      </c>
      <c r="BA40" s="161">
        <f t="shared" si="163"/>
        <v>0.001562004753</v>
      </c>
      <c r="BB40" s="161">
        <f t="shared" si="163"/>
        <v>0.0002774630103</v>
      </c>
      <c r="BC40" s="161">
        <f t="shared" si="163"/>
        <v>0.01522641296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12/30/2016</v>
      </c>
      <c r="G41" s="161">
        <f t="shared" ref="G41:J41" si="164">H28</f>
        <v>-0.006711409396</v>
      </c>
      <c r="H41" s="161">
        <f t="shared" si="164"/>
        <v>-0.00110418239</v>
      </c>
      <c r="I41" s="161">
        <f t="shared" si="164"/>
        <v>-0.003478605974</v>
      </c>
      <c r="J41" s="161">
        <f t="shared" si="164"/>
        <v>-0.003232803422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0"/>
        <v>12/29/2017</v>
      </c>
      <c r="V41" s="161">
        <f t="shared" ref="V41:Y41" si="165">W28</f>
        <v>0</v>
      </c>
      <c r="W41" s="161">
        <f t="shared" si="165"/>
        <v>0.006589752434</v>
      </c>
      <c r="X41" s="161">
        <f t="shared" si="165"/>
        <v>0.002541832056</v>
      </c>
      <c r="Y41" s="161">
        <f t="shared" si="165"/>
        <v>-0.002541832056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2"/>
        <v>12/31/2018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0.005336</v>
      </c>
      <c r="AN41" s="161">
        <f t="shared" si="166"/>
        <v>-0.005336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4"/>
        <v>12/30/2019</v>
      </c>
      <c r="AZ41" s="161">
        <f t="shared" ref="AZ41:BC41" si="167">BA28</f>
        <v>-0.01526717557</v>
      </c>
      <c r="BA41" s="161">
        <f t="shared" si="167"/>
        <v>-0.004704301288</v>
      </c>
      <c r="BB41" s="161">
        <f t="shared" si="167"/>
        <v>-0.002721139887</v>
      </c>
      <c r="BC41" s="161">
        <f t="shared" si="167"/>
        <v>-0.01254603569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0.006756756757</v>
      </c>
      <c r="H42" s="161">
        <f t="shared" si="168"/>
        <v>-0.003915637459</v>
      </c>
      <c r="I42" s="161">
        <f t="shared" si="168"/>
        <v>-0.003984293963</v>
      </c>
      <c r="J42" s="161">
        <f t="shared" si="168"/>
        <v>0.01074105072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43132</v>
      </c>
      <c r="V42" s="161">
        <f t="shared" ref="V42:Y42" si="169">W29</f>
        <v>0.009345794393</v>
      </c>
      <c r="W42" s="161">
        <f t="shared" si="169"/>
        <v>-0.002582897055</v>
      </c>
      <c r="X42" s="161">
        <f t="shared" si="169"/>
        <v>-0.001956737951</v>
      </c>
      <c r="Y42" s="161">
        <f t="shared" si="169"/>
        <v>0.01130253234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43497</v>
      </c>
      <c r="AK42" s="161">
        <f t="shared" ref="AK42:AN42" si="170">AL29</f>
        <v>0</v>
      </c>
      <c r="AL42" s="161">
        <f t="shared" si="170"/>
        <v>-0.002150779611</v>
      </c>
      <c r="AM42" s="161">
        <f t="shared" si="170"/>
        <v>0.00654845899</v>
      </c>
      <c r="AN42" s="161">
        <f t="shared" si="170"/>
        <v>-0.00654845899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43862</v>
      </c>
      <c r="AZ42" s="161">
        <f t="shared" ref="AZ42:BC42" si="171">BA29</f>
        <v>0.007751937984</v>
      </c>
      <c r="BA42" s="161">
        <f t="shared" si="171"/>
        <v>-0.002533201239</v>
      </c>
      <c r="BB42" s="161">
        <f t="shared" si="171"/>
        <v>-0.001682207723</v>
      </c>
      <c r="BC42" s="161">
        <f t="shared" si="171"/>
        <v>0.009434145707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0</v>
      </c>
      <c r="H43" s="161">
        <f t="shared" si="172"/>
        <v>0.004778646433</v>
      </c>
      <c r="I43" s="161">
        <f t="shared" si="172"/>
        <v>-0.002420479202</v>
      </c>
      <c r="J43" s="161">
        <f t="shared" si="172"/>
        <v>0.002420479202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43160</v>
      </c>
      <c r="V43" s="161">
        <f t="shared" ref="V43:Y43" si="173">W30</f>
        <v>0</v>
      </c>
      <c r="W43" s="161">
        <f t="shared" si="173"/>
        <v>-0.01384377744</v>
      </c>
      <c r="X43" s="161">
        <f t="shared" si="173"/>
        <v>-0.0074794453</v>
      </c>
      <c r="Y43" s="161">
        <f t="shared" si="173"/>
        <v>0.0074794453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43525</v>
      </c>
      <c r="AK43" s="161">
        <f t="shared" ref="AK43:AN43" si="174">AL30</f>
        <v>0.007042253521</v>
      </c>
      <c r="AL43" s="161">
        <f t="shared" si="174"/>
        <v>0.006444567578</v>
      </c>
      <c r="AM43" s="161">
        <f t="shared" si="174"/>
        <v>0.001703003919</v>
      </c>
      <c r="AN43" s="161">
        <f t="shared" si="174"/>
        <v>0.005339249602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43891</v>
      </c>
      <c r="AZ43" s="161">
        <f t="shared" ref="AZ43:BC43" si="175">BA30</f>
        <v>0.03076923077</v>
      </c>
      <c r="BA43" s="161">
        <f t="shared" si="175"/>
        <v>0.006347495162</v>
      </c>
      <c r="BB43" s="161">
        <f t="shared" si="175"/>
        <v>0.002567454165</v>
      </c>
      <c r="BC43" s="161">
        <f t="shared" si="175"/>
        <v>0.0282017766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0.02013422819</v>
      </c>
      <c r="H44" s="161">
        <f t="shared" si="176"/>
        <v>0.004587843883</v>
      </c>
      <c r="I44" s="161">
        <f t="shared" si="176"/>
        <v>-0.002454798284</v>
      </c>
      <c r="J44" s="161">
        <f t="shared" si="176"/>
        <v>0.02258902647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43191</v>
      </c>
      <c r="V44" s="161">
        <f t="shared" ref="V44:Y44" si="177">W31</f>
        <v>-0.009259259259</v>
      </c>
      <c r="W44" s="161">
        <f t="shared" si="177"/>
        <v>0.00653317399</v>
      </c>
      <c r="X44" s="161">
        <f t="shared" si="177"/>
        <v>0.002514084119</v>
      </c>
      <c r="Y44" s="161">
        <f t="shared" si="177"/>
        <v>-0.01177334338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43556</v>
      </c>
      <c r="AK44" s="161">
        <f t="shared" ref="AK44:AN44" si="178">AL31</f>
        <v>0</v>
      </c>
      <c r="AL44" s="161">
        <f t="shared" si="178"/>
        <v>0.008604712097</v>
      </c>
      <c r="AM44" s="161">
        <f t="shared" si="178"/>
        <v>0.0004852656498</v>
      </c>
      <c r="AN44" s="161">
        <f t="shared" si="178"/>
        <v>-0.0004852656498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43983</v>
      </c>
      <c r="AZ44" s="161">
        <f t="shared" ref="AZ44:BC44" si="179">BA31</f>
        <v>-0.01492537313</v>
      </c>
      <c r="BA44" s="161">
        <f t="shared" si="179"/>
        <v>-0.01044727686</v>
      </c>
      <c r="BB44" s="161">
        <f t="shared" si="179"/>
        <v>-0.0054693145</v>
      </c>
      <c r="BC44" s="161">
        <f t="shared" si="179"/>
        <v>-0.009456058634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0.006578947368</v>
      </c>
      <c r="H45" s="161">
        <f t="shared" si="180"/>
        <v>0.004040556537</v>
      </c>
      <c r="I45" s="161">
        <f t="shared" si="180"/>
        <v>-0.002553237217</v>
      </c>
      <c r="J45" s="161">
        <f t="shared" si="180"/>
        <v>0.009132184586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43221</v>
      </c>
      <c r="V45" s="161">
        <f t="shared" ref="V45:Y45" si="181">W32</f>
        <v>0.009345794393</v>
      </c>
      <c r="W45" s="161">
        <f t="shared" si="181"/>
        <v>0.009760627279</v>
      </c>
      <c r="X45" s="161">
        <f t="shared" si="181"/>
        <v>0.004096933718</v>
      </c>
      <c r="Y45" s="161">
        <f t="shared" si="181"/>
        <v>0.005248860674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43647</v>
      </c>
      <c r="AK45" s="161">
        <f t="shared" ref="AK45:AN45" si="182">AL32</f>
        <v>0.01398601399</v>
      </c>
      <c r="AL45" s="161">
        <f t="shared" si="182"/>
        <v>0.002021502772</v>
      </c>
      <c r="AM45" s="161">
        <f t="shared" si="182"/>
        <v>0.004196418243</v>
      </c>
      <c r="AN45" s="161">
        <f t="shared" si="182"/>
        <v>0.009789595743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44013</v>
      </c>
      <c r="AZ45" s="161">
        <f t="shared" ref="AZ45:BC45" si="183">BA32</f>
        <v>-0.007575757576</v>
      </c>
      <c r="BA45" s="161">
        <f t="shared" si="183"/>
        <v>0.003506726353</v>
      </c>
      <c r="BB45" s="161">
        <f t="shared" si="183"/>
        <v>0.001208066748</v>
      </c>
      <c r="BC45" s="161">
        <f t="shared" si="183"/>
        <v>-0.008783824324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-0.01307189542</v>
      </c>
      <c r="H46" s="161">
        <f t="shared" si="184"/>
        <v>-0.005733658848</v>
      </c>
      <c r="I46" s="161">
        <f t="shared" si="184"/>
        <v>-0.004311296016</v>
      </c>
      <c r="J46" s="161">
        <f t="shared" si="184"/>
        <v>-0.008760599409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43313</v>
      </c>
      <c r="V46" s="161">
        <f t="shared" ref="V46:Y46" si="185">W33</f>
        <v>0</v>
      </c>
      <c r="W46" s="161">
        <f t="shared" si="185"/>
        <v>0.00498383786</v>
      </c>
      <c r="X46" s="161">
        <f t="shared" si="185"/>
        <v>0.001754238553</v>
      </c>
      <c r="Y46" s="161">
        <f t="shared" si="185"/>
        <v>-0.001754238553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43678</v>
      </c>
      <c r="AK46" s="161">
        <f t="shared" ref="AK46:AN46" si="186">AL33</f>
        <v>0.124137931</v>
      </c>
      <c r="AL46" s="161">
        <f t="shared" si="186"/>
        <v>-0.003877227851</v>
      </c>
      <c r="AM46" s="161">
        <f t="shared" si="186"/>
        <v>0.007521709657</v>
      </c>
      <c r="AN46" s="161">
        <f t="shared" si="186"/>
        <v>0.1166162214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44044</v>
      </c>
      <c r="AZ46" s="161">
        <f t="shared" ref="AZ46:BC46" si="187">BA33</f>
        <v>0</v>
      </c>
      <c r="BA46" s="161">
        <f t="shared" si="187"/>
        <v>-0.008545475914</v>
      </c>
      <c r="BB46" s="161">
        <f t="shared" si="187"/>
        <v>-0.004559249498</v>
      </c>
      <c r="BC46" s="161">
        <f t="shared" si="187"/>
        <v>0.004559249498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-0.006622516556</v>
      </c>
      <c r="H47" s="161">
        <f t="shared" si="188"/>
        <v>-0.001211354226</v>
      </c>
      <c r="I47" s="161">
        <f t="shared" si="188"/>
        <v>-0.003497882651</v>
      </c>
      <c r="J47" s="161">
        <f t="shared" si="188"/>
        <v>-0.003124633906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43344</v>
      </c>
      <c r="V47" s="161">
        <f t="shared" ref="V47:Y47" si="189">W34</f>
        <v>0.03703703704</v>
      </c>
      <c r="W47" s="161">
        <f t="shared" si="189"/>
        <v>-0.001920003809</v>
      </c>
      <c r="X47" s="161">
        <f t="shared" si="189"/>
        <v>-0.001631633228</v>
      </c>
      <c r="Y47" s="161">
        <f t="shared" si="189"/>
        <v>0.03866867026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43709</v>
      </c>
      <c r="AK47" s="161">
        <f t="shared" ref="AK47:AN47" si="190">AL34</f>
        <v>0.01840490798</v>
      </c>
      <c r="AL47" s="161">
        <f t="shared" si="190"/>
        <v>0.001499477793</v>
      </c>
      <c r="AM47" s="161">
        <f t="shared" si="190"/>
        <v>0.004490699384</v>
      </c>
      <c r="AN47" s="161">
        <f t="shared" si="190"/>
        <v>0.01391420859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44075</v>
      </c>
      <c r="AZ47" s="161">
        <f t="shared" ref="AZ47:BC47" si="191">BA34</f>
        <v>0.007633587786</v>
      </c>
      <c r="BA47" s="161">
        <f t="shared" si="191"/>
        <v>0.007839617996</v>
      </c>
      <c r="BB47" s="161">
        <f t="shared" si="191"/>
        <v>0.00328147672</v>
      </c>
      <c r="BC47" s="161">
        <f t="shared" si="191"/>
        <v>0.004352111066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0.077467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0.231313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0.14572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0.27117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66">
        <v>0.006001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0.053506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0.021234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0.073533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-0.02713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0.021956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-0.01139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0.042651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66">
        <v>0.019849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0.013698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0.026804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0.011754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75">
        <v>7.14E-5</v>
      </c>
      <c r="I60" s="175">
        <v>7.14E-5</v>
      </c>
      <c r="J60" s="166">
        <v>0.181121</v>
      </c>
      <c r="K60" s="166">
        <v>0.673449</v>
      </c>
      <c r="L60" s="14"/>
      <c r="M60" s="14"/>
      <c r="N60" s="14"/>
      <c r="U60" s="1" t="s">
        <v>1332</v>
      </c>
      <c r="V60" s="166">
        <v>1.0</v>
      </c>
      <c r="W60" s="166">
        <v>3.18E-4</v>
      </c>
      <c r="X60" s="166">
        <v>3.18E-4</v>
      </c>
      <c r="Y60" s="166">
        <v>1.695919</v>
      </c>
      <c r="Z60" s="166">
        <v>0.202732</v>
      </c>
      <c r="AA60" s="14"/>
      <c r="AB60" s="14"/>
      <c r="AC60" s="14"/>
      <c r="AJ60" s="1" t="s">
        <v>1332</v>
      </c>
      <c r="AK60" s="166">
        <v>1.0</v>
      </c>
      <c r="AL60" s="166">
        <v>4.68E-4</v>
      </c>
      <c r="AM60" s="166">
        <v>4.68E-4</v>
      </c>
      <c r="AN60" s="166">
        <v>0.65085</v>
      </c>
      <c r="AO60" s="166">
        <v>0.426159</v>
      </c>
      <c r="AP60" s="14"/>
      <c r="AQ60" s="14"/>
      <c r="AR60" s="14"/>
      <c r="AY60" s="1" t="s">
        <v>1332</v>
      </c>
      <c r="AZ60" s="166">
        <v>1.0</v>
      </c>
      <c r="BA60" s="166">
        <v>3.29E-4</v>
      </c>
      <c r="BB60" s="166">
        <v>3.29E-4</v>
      </c>
      <c r="BC60" s="166">
        <v>2.381087</v>
      </c>
      <c r="BD60" s="166">
        <v>0.133296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66">
        <v>0.011819</v>
      </c>
      <c r="I61" s="166">
        <v>3.94E-4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0.005629</v>
      </c>
      <c r="X61" s="166">
        <v>1.88E-4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0.021553</v>
      </c>
      <c r="AM61" s="166">
        <v>7.18E-4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0.004145</v>
      </c>
      <c r="BB61" s="166">
        <v>1.38E-4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0.011891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0.005948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0.02202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0.004473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F65" s="1" t="s">
        <v>1342</v>
      </c>
      <c r="G65" s="166">
        <v>-0.00328</v>
      </c>
      <c r="H65" s="166">
        <v>0.00352</v>
      </c>
      <c r="I65" s="166">
        <v>-0.93079</v>
      </c>
      <c r="J65" s="166">
        <v>0.359394</v>
      </c>
      <c r="K65" s="166">
        <v>-0.01047</v>
      </c>
      <c r="L65" s="166">
        <v>0.003913</v>
      </c>
      <c r="M65" s="166">
        <v>-0.01047</v>
      </c>
      <c r="N65" s="166">
        <v>0.003913</v>
      </c>
      <c r="U65" s="1" t="s">
        <v>1342</v>
      </c>
      <c r="V65" s="166">
        <v>-6.9E-4</v>
      </c>
      <c r="W65" s="166">
        <v>0.002494</v>
      </c>
      <c r="X65" s="166">
        <v>-0.27648</v>
      </c>
      <c r="Y65" s="166">
        <v>0.784076</v>
      </c>
      <c r="Z65" s="166">
        <v>-0.00578</v>
      </c>
      <c r="AA65" s="166">
        <v>0.004404</v>
      </c>
      <c r="AB65" s="166">
        <v>-0.00578</v>
      </c>
      <c r="AC65" s="166">
        <v>0.004404</v>
      </c>
      <c r="AJ65" s="1" t="s">
        <v>1342</v>
      </c>
      <c r="AK65" s="166">
        <v>0.005336</v>
      </c>
      <c r="AL65" s="166">
        <v>0.004834</v>
      </c>
      <c r="AM65" s="166">
        <v>1.103767</v>
      </c>
      <c r="AN65" s="166">
        <v>0.278469</v>
      </c>
      <c r="AO65" s="166">
        <v>-0.00454</v>
      </c>
      <c r="AP65" s="166">
        <v>0.015209</v>
      </c>
      <c r="AQ65" s="166">
        <v>-0.00454</v>
      </c>
      <c r="AR65" s="166">
        <v>0.015209</v>
      </c>
      <c r="AY65" s="1" t="s">
        <v>1342</v>
      </c>
      <c r="AZ65" s="166">
        <v>-4.7E-4</v>
      </c>
      <c r="BA65" s="166">
        <v>0.002087</v>
      </c>
      <c r="BB65" s="166">
        <v>-0.22418</v>
      </c>
      <c r="BC65" s="166">
        <v>0.824133</v>
      </c>
      <c r="BD65" s="166">
        <v>-0.00473</v>
      </c>
      <c r="BE65" s="166">
        <v>0.003794</v>
      </c>
      <c r="BF65" s="166">
        <v>-0.00473</v>
      </c>
      <c r="BG65" s="166"/>
      <c r="BH65" s="166">
        <v>0.003794</v>
      </c>
      <c r="BI65" s="166"/>
      <c r="BJ65" s="166"/>
    </row>
    <row r="66">
      <c r="F66" s="169" t="s">
        <v>1343</v>
      </c>
      <c r="G66" s="168">
        <v>0.179867</v>
      </c>
      <c r="H66" s="168">
        <v>0.422637</v>
      </c>
      <c r="I66" s="168">
        <v>0.425583</v>
      </c>
      <c r="J66" s="168">
        <v>0.673449</v>
      </c>
      <c r="K66" s="168">
        <v>-0.68327</v>
      </c>
      <c r="L66" s="168">
        <v>1.043007</v>
      </c>
      <c r="M66" s="168">
        <v>-0.68327</v>
      </c>
      <c r="N66" s="168">
        <v>1.043007</v>
      </c>
      <c r="U66" s="169" t="s">
        <v>1343</v>
      </c>
      <c r="V66" s="168">
        <v>0.490433</v>
      </c>
      <c r="W66" s="168">
        <v>0.376597</v>
      </c>
      <c r="X66" s="168">
        <v>1.302274</v>
      </c>
      <c r="Y66" s="168">
        <v>0.202732</v>
      </c>
      <c r="Z66" s="168">
        <v>-0.27868</v>
      </c>
      <c r="AA66" s="168">
        <v>1.259548</v>
      </c>
      <c r="AB66" s="168">
        <v>-0.27868</v>
      </c>
      <c r="AC66" s="168">
        <v>1.259548</v>
      </c>
      <c r="AJ66" s="169" t="s">
        <v>1343</v>
      </c>
      <c r="AK66" s="168">
        <v>-0.56373</v>
      </c>
      <c r="AL66" s="168">
        <v>0.698766</v>
      </c>
      <c r="AM66" s="168">
        <v>-0.80675</v>
      </c>
      <c r="AN66" s="168">
        <v>0.426159</v>
      </c>
      <c r="AO66" s="168">
        <v>-1.9908</v>
      </c>
      <c r="AP66" s="168">
        <v>0.863339</v>
      </c>
      <c r="AQ66" s="168">
        <v>-1.9908</v>
      </c>
      <c r="AR66" s="168">
        <v>0.863339</v>
      </c>
      <c r="AY66" s="169" t="s">
        <v>1343</v>
      </c>
      <c r="AZ66" s="168">
        <v>0.478528</v>
      </c>
      <c r="BA66" s="168">
        <v>0.310113</v>
      </c>
      <c r="BB66" s="168">
        <v>1.543077</v>
      </c>
      <c r="BC66" s="168">
        <v>0.133296</v>
      </c>
      <c r="BD66" s="168">
        <v>-0.15481</v>
      </c>
      <c r="BE66" s="168">
        <v>1.111863</v>
      </c>
      <c r="BF66" s="168">
        <v>-0.15481</v>
      </c>
      <c r="BG66" s="168"/>
      <c r="BH66" s="168">
        <v>1.111863</v>
      </c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customWidth="1" min="11" max="11" width="16.86"/>
    <col hidden="1" min="17" max="20" width="14.43"/>
    <col customWidth="1" min="29" max="29" width="18.57"/>
    <col hidden="1" min="32" max="35" width="14.43"/>
    <col hidden="1" min="47" max="50" width="14.43"/>
    <col customWidth="1" min="56" max="56" width="17.0"/>
    <col customWidth="1" min="59" max="62" width="20.14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2127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2127</v>
      </c>
      <c r="X1" s="206" t="s">
        <v>1446</v>
      </c>
      <c r="Y1" s="177" t="s">
        <v>1448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2127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2127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1449</v>
      </c>
      <c r="BI1" s="177" t="s">
        <v>1346</v>
      </c>
      <c r="BJ1" s="177" t="s">
        <v>1540</v>
      </c>
    </row>
    <row r="2">
      <c r="A2" s="179" t="s">
        <v>1240</v>
      </c>
      <c r="B2" s="166">
        <v>550.0</v>
      </c>
      <c r="C2" s="166">
        <v>550.0</v>
      </c>
      <c r="D2" s="166">
        <v>550.0</v>
      </c>
      <c r="E2" s="166">
        <v>550.0</v>
      </c>
      <c r="F2" s="166">
        <v>550.0</v>
      </c>
      <c r="G2" s="166">
        <v>5204.674</v>
      </c>
      <c r="H2" s="166"/>
      <c r="I2" s="166"/>
      <c r="J2" s="166"/>
      <c r="K2" s="166"/>
      <c r="L2" s="166">
        <v>100.0</v>
      </c>
      <c r="M2" s="166">
        <v>4.393533177E9</v>
      </c>
      <c r="N2" s="7">
        <f t="shared" ref="N2:N34" si="2">L2/M2</f>
        <v>0.0000000227607249</v>
      </c>
      <c r="P2" s="179" t="s">
        <v>1241</v>
      </c>
      <c r="Q2" s="166">
        <v>895.0</v>
      </c>
      <c r="R2" s="166">
        <v>920.0</v>
      </c>
      <c r="S2" s="166">
        <v>890.0</v>
      </c>
      <c r="T2" s="166">
        <v>915.0</v>
      </c>
      <c r="U2" s="166">
        <v>915.0</v>
      </c>
      <c r="V2" s="166">
        <v>6063.245</v>
      </c>
      <c r="W2" s="166"/>
      <c r="X2" s="166"/>
      <c r="Y2" s="166"/>
      <c r="Z2" s="166"/>
      <c r="AA2" s="166">
        <v>3033900.0</v>
      </c>
      <c r="AB2" s="166">
        <v>4.393533177E9</v>
      </c>
      <c r="AC2" s="7">
        <f t="shared" ref="AC2:AC34" si="4">AA2/AB2</f>
        <v>0.0006905376329</v>
      </c>
      <c r="AE2" s="179" t="s">
        <v>1242</v>
      </c>
      <c r="AF2" s="166">
        <v>1050.0</v>
      </c>
      <c r="AG2" s="166">
        <v>1050.0</v>
      </c>
      <c r="AH2" s="166">
        <v>1050.0</v>
      </c>
      <c r="AI2" s="166">
        <v>1050.0</v>
      </c>
      <c r="AJ2" s="166">
        <v>1050.0</v>
      </c>
      <c r="AK2" s="166">
        <v>6006.202</v>
      </c>
      <c r="AL2" s="166"/>
      <c r="AM2" s="166"/>
      <c r="AN2" s="166"/>
      <c r="AO2" s="166"/>
      <c r="AP2" s="166">
        <v>0.0</v>
      </c>
      <c r="AQ2" s="166">
        <v>4.393533177E9</v>
      </c>
      <c r="AR2" s="7">
        <f t="shared" ref="AR2:AR34" si="6">AP2/AQ2</f>
        <v>0</v>
      </c>
      <c r="AT2" s="179" t="s">
        <v>1243</v>
      </c>
      <c r="AU2" s="166">
        <v>920.0</v>
      </c>
      <c r="AV2" s="166">
        <v>930.0</v>
      </c>
      <c r="AW2" s="166">
        <v>920.0</v>
      </c>
      <c r="AX2" s="166">
        <v>930.0</v>
      </c>
      <c r="AY2" s="166">
        <v>930.0</v>
      </c>
      <c r="AZ2" s="166">
        <v>6155.109</v>
      </c>
      <c r="BA2" s="166"/>
      <c r="BB2" s="166"/>
      <c r="BC2" s="166"/>
      <c r="BD2" s="166"/>
      <c r="BE2" s="166">
        <v>10000.0</v>
      </c>
      <c r="BF2" s="166">
        <v>4.393533177E9</v>
      </c>
      <c r="BG2" s="166">
        <f t="shared" ref="BG2:BG34" si="8">BE2/BF2</f>
        <v>0.00000227607249</v>
      </c>
      <c r="BH2" s="166"/>
      <c r="BI2" s="166"/>
      <c r="BJ2" s="166">
        <f t="shared" ref="BJ2:BJ34" si="9">average(BG2,AR2,AC2,N2)</f>
        <v>0.0001732091165</v>
      </c>
    </row>
    <row r="3">
      <c r="A3" s="179" t="s">
        <v>1244</v>
      </c>
      <c r="B3" s="166">
        <v>540.0</v>
      </c>
      <c r="C3" s="166">
        <v>540.0</v>
      </c>
      <c r="D3" s="166">
        <v>540.0</v>
      </c>
      <c r="E3" s="166">
        <v>540.0</v>
      </c>
      <c r="F3" s="166">
        <v>540.0</v>
      </c>
      <c r="G3" s="166">
        <v>5211.996</v>
      </c>
      <c r="H3" s="181">
        <f t="shared" ref="H3:I3" si="1">(F3-F2)/F2</f>
        <v>-0.01818181818</v>
      </c>
      <c r="I3" s="181">
        <f t="shared" si="1"/>
        <v>0.001406812415</v>
      </c>
      <c r="J3" s="166"/>
      <c r="K3" s="166"/>
      <c r="L3" s="166">
        <v>7600.0</v>
      </c>
      <c r="M3" s="166">
        <v>4.393533177E9</v>
      </c>
      <c r="N3" s="7">
        <f t="shared" si="2"/>
        <v>0.000001729815093</v>
      </c>
      <c r="P3" s="179" t="s">
        <v>1245</v>
      </c>
      <c r="Q3" s="166">
        <v>915.0</v>
      </c>
      <c r="R3" s="166">
        <v>925.0</v>
      </c>
      <c r="S3" s="166">
        <v>910.0</v>
      </c>
      <c r="T3" s="166">
        <v>925.0</v>
      </c>
      <c r="U3" s="166">
        <v>925.0</v>
      </c>
      <c r="V3" s="166">
        <v>6067.142</v>
      </c>
      <c r="W3" s="181">
        <f t="shared" ref="W3:X3" si="3">(U3-U2)/U2</f>
        <v>0.01092896175</v>
      </c>
      <c r="X3" s="181">
        <f t="shared" si="3"/>
        <v>0.0006427251414</v>
      </c>
      <c r="Y3" s="166"/>
      <c r="Z3" s="166"/>
      <c r="AA3" s="166">
        <v>2663600.0</v>
      </c>
      <c r="AB3" s="166">
        <v>4.393533177E9</v>
      </c>
      <c r="AC3" s="7">
        <f t="shared" si="4"/>
        <v>0.0006062546686</v>
      </c>
      <c r="AE3" s="179" t="s">
        <v>1246</v>
      </c>
      <c r="AF3" s="166">
        <v>1100.0</v>
      </c>
      <c r="AG3" s="166">
        <v>1100.0</v>
      </c>
      <c r="AH3" s="166">
        <v>1000.0</v>
      </c>
      <c r="AI3" s="166">
        <v>1050.0</v>
      </c>
      <c r="AJ3" s="166">
        <v>1050.0</v>
      </c>
      <c r="AK3" s="166">
        <v>6022.778</v>
      </c>
      <c r="AL3" s="181">
        <f t="shared" ref="AL3:AM3" si="5">(AJ3-AJ2)/AJ2</f>
        <v>0</v>
      </c>
      <c r="AM3" s="181">
        <f t="shared" si="5"/>
        <v>0.002759813939</v>
      </c>
      <c r="AN3" s="166"/>
      <c r="AO3" s="166"/>
      <c r="AP3" s="166">
        <v>1000.0</v>
      </c>
      <c r="AQ3" s="166">
        <v>4.393533177E9</v>
      </c>
      <c r="AR3" s="7">
        <f t="shared" si="6"/>
        <v>0.000000227607249</v>
      </c>
      <c r="AT3" s="179" t="s">
        <v>1247</v>
      </c>
      <c r="AU3" s="166">
        <v>930.0</v>
      </c>
      <c r="AV3" s="166">
        <v>940.0</v>
      </c>
      <c r="AW3" s="166">
        <v>930.0</v>
      </c>
      <c r="AX3" s="166">
        <v>940.0</v>
      </c>
      <c r="AY3" s="166">
        <v>940.0</v>
      </c>
      <c r="AZ3" s="166">
        <v>6117.364</v>
      </c>
      <c r="BA3" s="181">
        <f t="shared" ref="BA3:BB3" si="7">(AY3-AY2)/AY2</f>
        <v>0.01075268817</v>
      </c>
      <c r="BB3" s="181">
        <f t="shared" si="7"/>
        <v>-0.006132304075</v>
      </c>
      <c r="BC3" s="166"/>
      <c r="BD3" s="166"/>
      <c r="BE3" s="166">
        <v>6800.0</v>
      </c>
      <c r="BF3" s="166">
        <v>4.393533177E9</v>
      </c>
      <c r="BG3" s="166">
        <f t="shared" si="8"/>
        <v>0.000001547729293</v>
      </c>
      <c r="BH3" s="181">
        <f t="shared" ref="BH3:BH34" si="14">average(H3,W3,AL3,BA3)</f>
        <v>0.0008749579347</v>
      </c>
      <c r="BI3" s="166"/>
      <c r="BJ3" s="166">
        <f t="shared" si="9"/>
        <v>0.000152439955</v>
      </c>
    </row>
    <row r="4">
      <c r="A4" s="179" t="s">
        <v>1248</v>
      </c>
      <c r="B4" s="166">
        <v>540.0</v>
      </c>
      <c r="C4" s="166">
        <v>540.0</v>
      </c>
      <c r="D4" s="166">
        <v>540.0</v>
      </c>
      <c r="E4" s="166">
        <v>540.0</v>
      </c>
      <c r="F4" s="166">
        <v>540.0</v>
      </c>
      <c r="G4" s="166">
        <v>5107.623</v>
      </c>
      <c r="H4" s="181">
        <f t="shared" ref="H4:I4" si="10">(F4-F3)/F3</f>
        <v>0</v>
      </c>
      <c r="I4" s="181">
        <f t="shared" si="10"/>
        <v>-0.0200255334</v>
      </c>
      <c r="J4" s="166"/>
      <c r="K4" s="166"/>
      <c r="L4" s="166">
        <v>0.0</v>
      </c>
      <c r="M4" s="166">
        <v>4.393533177E9</v>
      </c>
      <c r="N4" s="7">
        <f t="shared" si="2"/>
        <v>0</v>
      </c>
      <c r="P4" s="179" t="s">
        <v>1249</v>
      </c>
      <c r="Q4" s="166">
        <v>920.0</v>
      </c>
      <c r="R4" s="166">
        <v>925.0</v>
      </c>
      <c r="S4" s="166">
        <v>915.0</v>
      </c>
      <c r="T4" s="166">
        <v>915.0</v>
      </c>
      <c r="U4" s="166">
        <v>915.0</v>
      </c>
      <c r="V4" s="166">
        <v>6064.589</v>
      </c>
      <c r="W4" s="181">
        <f t="shared" ref="W4:X4" si="11">(U4-U3)/U3</f>
        <v>-0.01081081081</v>
      </c>
      <c r="X4" s="181">
        <f t="shared" si="11"/>
        <v>-0.0004207912061</v>
      </c>
      <c r="Y4" s="166"/>
      <c r="Z4" s="166"/>
      <c r="AA4" s="166">
        <v>1982700.0</v>
      </c>
      <c r="AB4" s="166">
        <v>4.393533177E9</v>
      </c>
      <c r="AC4" s="7">
        <f t="shared" si="4"/>
        <v>0.0004512768927</v>
      </c>
      <c r="AE4" s="179" t="s">
        <v>1250</v>
      </c>
      <c r="AF4" s="166">
        <v>1050.0</v>
      </c>
      <c r="AG4" s="166">
        <v>1050.0</v>
      </c>
      <c r="AH4" s="166">
        <v>1050.0</v>
      </c>
      <c r="AI4" s="166">
        <v>1050.0</v>
      </c>
      <c r="AJ4" s="166">
        <v>1050.0</v>
      </c>
      <c r="AK4" s="166">
        <v>6013.589</v>
      </c>
      <c r="AL4" s="181">
        <f t="shared" ref="AL4:AM4" si="12">(AJ4-AJ3)/AJ3</f>
        <v>0</v>
      </c>
      <c r="AM4" s="181">
        <f t="shared" si="12"/>
        <v>-0.001525707904</v>
      </c>
      <c r="AN4" s="166"/>
      <c r="AO4" s="166"/>
      <c r="AP4" s="166">
        <v>0.0</v>
      </c>
      <c r="AQ4" s="166">
        <v>4.393533177E9</v>
      </c>
      <c r="AR4" s="7">
        <f t="shared" si="6"/>
        <v>0</v>
      </c>
      <c r="AT4" s="179" t="s">
        <v>1251</v>
      </c>
      <c r="AU4" s="166">
        <v>940.0</v>
      </c>
      <c r="AV4" s="166">
        <v>940.0</v>
      </c>
      <c r="AW4" s="166">
        <v>935.0</v>
      </c>
      <c r="AX4" s="166">
        <v>940.0</v>
      </c>
      <c r="AY4" s="166">
        <v>940.0</v>
      </c>
      <c r="AZ4" s="166">
        <v>6100.242</v>
      </c>
      <c r="BA4" s="181">
        <f t="shared" ref="BA4:BB4" si="13">(AY4-AY3)/AY3</f>
        <v>0</v>
      </c>
      <c r="BB4" s="181">
        <f t="shared" si="13"/>
        <v>-0.002798917965</v>
      </c>
      <c r="BC4" s="166"/>
      <c r="BD4" s="166"/>
      <c r="BE4" s="166">
        <v>7300.0</v>
      </c>
      <c r="BF4" s="166">
        <v>4.393533177E9</v>
      </c>
      <c r="BG4" s="166">
        <f t="shared" si="8"/>
        <v>0.000001661532918</v>
      </c>
      <c r="BH4" s="181">
        <f t="shared" si="14"/>
        <v>-0.002702702703</v>
      </c>
      <c r="BI4" s="166"/>
      <c r="BJ4" s="166">
        <f t="shared" si="9"/>
        <v>0.0001132346064</v>
      </c>
    </row>
    <row r="5">
      <c r="A5" s="179" t="s">
        <v>1252</v>
      </c>
      <c r="B5" s="166">
        <v>540.0</v>
      </c>
      <c r="C5" s="166">
        <v>540.0</v>
      </c>
      <c r="D5" s="166">
        <v>540.0</v>
      </c>
      <c r="E5" s="166">
        <v>540.0</v>
      </c>
      <c r="F5" s="166">
        <v>540.0</v>
      </c>
      <c r="G5" s="166">
        <v>5122.104</v>
      </c>
      <c r="H5" s="181">
        <f t="shared" ref="H5:I5" si="15">(F5-F4)/F4</f>
        <v>0</v>
      </c>
      <c r="I5" s="181">
        <f t="shared" si="15"/>
        <v>0.002835174013</v>
      </c>
      <c r="J5" s="166"/>
      <c r="K5" s="166"/>
      <c r="L5" s="166">
        <v>0.0</v>
      </c>
      <c r="M5" s="166">
        <v>4.393533177E9</v>
      </c>
      <c r="N5" s="7">
        <f t="shared" si="2"/>
        <v>0</v>
      </c>
      <c r="P5" s="179" t="s">
        <v>1253</v>
      </c>
      <c r="Q5" s="166">
        <v>915.0</v>
      </c>
      <c r="R5" s="166">
        <v>920.0</v>
      </c>
      <c r="S5" s="166">
        <v>910.0</v>
      </c>
      <c r="T5" s="166">
        <v>920.0</v>
      </c>
      <c r="U5" s="166">
        <v>920.0</v>
      </c>
      <c r="V5" s="166">
        <v>6070.716</v>
      </c>
      <c r="W5" s="181">
        <f t="shared" ref="W5:X5" si="16">(U5-U4)/U4</f>
        <v>0.005464480874</v>
      </c>
      <c r="X5" s="181">
        <f t="shared" si="16"/>
        <v>0.001010291052</v>
      </c>
      <c r="Y5" s="166"/>
      <c r="Z5" s="166"/>
      <c r="AA5" s="166">
        <v>2135200.0</v>
      </c>
      <c r="AB5" s="166">
        <v>4.393533177E9</v>
      </c>
      <c r="AC5" s="7">
        <f t="shared" si="4"/>
        <v>0.0004859869982</v>
      </c>
      <c r="AE5" s="179" t="s">
        <v>1254</v>
      </c>
      <c r="AF5" s="166">
        <v>1050.0</v>
      </c>
      <c r="AG5" s="166">
        <v>1050.0</v>
      </c>
      <c r="AH5" s="166">
        <v>1050.0</v>
      </c>
      <c r="AI5" s="166">
        <v>1050.0</v>
      </c>
      <c r="AJ5" s="166">
        <v>1050.0</v>
      </c>
      <c r="AK5" s="166">
        <v>5991.246</v>
      </c>
      <c r="AL5" s="181">
        <f t="shared" ref="AL5:AM5" si="17">(AJ5-AJ4)/AJ4</f>
        <v>0</v>
      </c>
      <c r="AM5" s="181">
        <f t="shared" si="17"/>
        <v>-0.00371541853</v>
      </c>
      <c r="AN5" s="166"/>
      <c r="AO5" s="166"/>
      <c r="AP5" s="166">
        <v>0.0</v>
      </c>
      <c r="AQ5" s="166">
        <v>4.393533177E9</v>
      </c>
      <c r="AR5" s="7">
        <f t="shared" si="6"/>
        <v>0</v>
      </c>
      <c r="AT5" s="179" t="s">
        <v>1255</v>
      </c>
      <c r="AU5" s="166">
        <v>935.0</v>
      </c>
      <c r="AV5" s="166">
        <v>935.0</v>
      </c>
      <c r="AW5" s="166">
        <v>930.0</v>
      </c>
      <c r="AX5" s="166">
        <v>935.0</v>
      </c>
      <c r="AY5" s="166">
        <v>935.0</v>
      </c>
      <c r="AZ5" s="166">
        <v>6070.762</v>
      </c>
      <c r="BA5" s="181">
        <f t="shared" ref="BA5:BB5" si="18">(AY5-AY4)/AY4</f>
        <v>-0.005319148936</v>
      </c>
      <c r="BB5" s="181">
        <f t="shared" si="18"/>
        <v>-0.004832595166</v>
      </c>
      <c r="BC5" s="166"/>
      <c r="BD5" s="166"/>
      <c r="BE5" s="166">
        <v>5100.0</v>
      </c>
      <c r="BF5" s="166">
        <v>4.393533177E9</v>
      </c>
      <c r="BG5" s="166">
        <f t="shared" si="8"/>
        <v>0.00000116079697</v>
      </c>
      <c r="BH5" s="181">
        <f t="shared" si="14"/>
        <v>0.00003633298454</v>
      </c>
      <c r="BI5" s="166"/>
      <c r="BJ5" s="166">
        <f t="shared" si="9"/>
        <v>0.0001217869488</v>
      </c>
    </row>
    <row r="6">
      <c r="A6" s="179" t="s">
        <v>1256</v>
      </c>
      <c r="B6" s="166">
        <v>540.0</v>
      </c>
      <c r="C6" s="166">
        <v>540.0</v>
      </c>
      <c r="D6" s="166">
        <v>540.0</v>
      </c>
      <c r="E6" s="166">
        <v>540.0</v>
      </c>
      <c r="F6" s="166">
        <v>540.0</v>
      </c>
      <c r="G6" s="166">
        <v>5114.572</v>
      </c>
      <c r="H6" s="181">
        <f t="shared" ref="H6:I6" si="19">(F6-F5)/F5</f>
        <v>0</v>
      </c>
      <c r="I6" s="181">
        <f t="shared" si="19"/>
        <v>-0.001470489471</v>
      </c>
      <c r="J6" s="166"/>
      <c r="K6" s="166"/>
      <c r="L6" s="166">
        <v>24000.0</v>
      </c>
      <c r="M6" s="166">
        <v>4.393533177E9</v>
      </c>
      <c r="N6" s="7">
        <f t="shared" si="2"/>
        <v>0.000005462573977</v>
      </c>
      <c r="P6" s="179" t="s">
        <v>1257</v>
      </c>
      <c r="Q6" s="166">
        <v>920.0</v>
      </c>
      <c r="R6" s="166">
        <v>925.0</v>
      </c>
      <c r="S6" s="166">
        <v>915.0</v>
      </c>
      <c r="T6" s="166">
        <v>920.0</v>
      </c>
      <c r="U6" s="166">
        <v>920.0</v>
      </c>
      <c r="V6" s="166">
        <v>6061.367</v>
      </c>
      <c r="W6" s="181">
        <f t="shared" ref="W6:X6" si="20">(U6-U5)/U5</f>
        <v>0</v>
      </c>
      <c r="X6" s="181">
        <f t="shared" si="20"/>
        <v>-0.001540016038</v>
      </c>
      <c r="Y6" s="166"/>
      <c r="Z6" s="166"/>
      <c r="AA6" s="166">
        <v>2007700.0</v>
      </c>
      <c r="AB6" s="166">
        <v>4.393533177E9</v>
      </c>
      <c r="AC6" s="7">
        <f t="shared" si="4"/>
        <v>0.0004569670739</v>
      </c>
      <c r="AE6" s="179" t="s">
        <v>1258</v>
      </c>
      <c r="AF6" s="166">
        <v>1050.0</v>
      </c>
      <c r="AG6" s="166">
        <v>1050.0</v>
      </c>
      <c r="AH6" s="166">
        <v>1050.0</v>
      </c>
      <c r="AI6" s="166">
        <v>1050.0</v>
      </c>
      <c r="AJ6" s="166">
        <v>1050.0</v>
      </c>
      <c r="AK6" s="166">
        <v>6107.168</v>
      </c>
      <c r="AL6" s="181">
        <f t="shared" ref="AL6:AM6" si="21">(AJ6-AJ5)/AJ5</f>
        <v>0</v>
      </c>
      <c r="AM6" s="181">
        <f t="shared" si="21"/>
        <v>0.01934856289</v>
      </c>
      <c r="AN6" s="166"/>
      <c r="AO6" s="166"/>
      <c r="AP6" s="166">
        <v>0.0</v>
      </c>
      <c r="AQ6" s="166">
        <v>4.393533177E9</v>
      </c>
      <c r="AR6" s="7">
        <f t="shared" si="6"/>
        <v>0</v>
      </c>
      <c r="AT6" s="179" t="s">
        <v>1259</v>
      </c>
      <c r="AU6" s="166">
        <v>935.0</v>
      </c>
      <c r="AV6" s="166">
        <v>940.0</v>
      </c>
      <c r="AW6" s="166">
        <v>935.0</v>
      </c>
      <c r="AX6" s="166">
        <v>935.0</v>
      </c>
      <c r="AY6" s="166">
        <v>935.0</v>
      </c>
      <c r="AZ6" s="166">
        <v>6026.188</v>
      </c>
      <c r="BA6" s="181">
        <f t="shared" ref="BA6:BB6" si="22">(AY6-AY5)/AY5</f>
        <v>0</v>
      </c>
      <c r="BB6" s="181">
        <f t="shared" si="22"/>
        <v>-0.00734240611</v>
      </c>
      <c r="BC6" s="166"/>
      <c r="BD6" s="166"/>
      <c r="BE6" s="166">
        <v>4500.0</v>
      </c>
      <c r="BF6" s="166">
        <v>4.393533177E9</v>
      </c>
      <c r="BG6" s="166">
        <f t="shared" si="8"/>
        <v>0.000001024232621</v>
      </c>
      <c r="BH6" s="181">
        <f t="shared" si="14"/>
        <v>0</v>
      </c>
      <c r="BI6" s="166"/>
      <c r="BJ6" s="166">
        <f t="shared" si="9"/>
        <v>0.0001158634701</v>
      </c>
    </row>
    <row r="7">
      <c r="A7" s="179" t="s">
        <v>1260</v>
      </c>
      <c r="B7" s="166">
        <v>540.0</v>
      </c>
      <c r="C7" s="166">
        <v>540.0</v>
      </c>
      <c r="D7" s="166">
        <v>540.0</v>
      </c>
      <c r="E7" s="166">
        <v>540.0</v>
      </c>
      <c r="F7" s="166">
        <v>540.0</v>
      </c>
      <c r="G7" s="166">
        <v>5136.667</v>
      </c>
      <c r="H7" s="181">
        <f t="shared" ref="H7:I7" si="23">(F7-F6)/F6</f>
        <v>0</v>
      </c>
      <c r="I7" s="181">
        <f t="shared" si="23"/>
        <v>0.004320009573</v>
      </c>
      <c r="J7" s="166"/>
      <c r="K7" s="166"/>
      <c r="L7" s="166">
        <v>0.0</v>
      </c>
      <c r="M7" s="166">
        <v>4.393533177E9</v>
      </c>
      <c r="N7" s="7">
        <f t="shared" si="2"/>
        <v>0</v>
      </c>
      <c r="P7" s="179" t="s">
        <v>1261</v>
      </c>
      <c r="Q7" s="166">
        <v>920.0</v>
      </c>
      <c r="R7" s="166">
        <v>930.0</v>
      </c>
      <c r="S7" s="166">
        <v>915.0</v>
      </c>
      <c r="T7" s="166">
        <v>925.0</v>
      </c>
      <c r="U7" s="166">
        <v>925.0</v>
      </c>
      <c r="V7" s="166">
        <v>5952.138</v>
      </c>
      <c r="W7" s="181">
        <f t="shared" ref="W7:X7" si="24">(U7-U6)/U6</f>
        <v>0.005434782609</v>
      </c>
      <c r="X7" s="181">
        <f t="shared" si="24"/>
        <v>-0.01802052243</v>
      </c>
      <c r="Y7" s="166"/>
      <c r="Z7" s="166"/>
      <c r="AA7" s="166">
        <v>2351500.0</v>
      </c>
      <c r="AB7" s="166">
        <v>4.393533177E9</v>
      </c>
      <c r="AC7" s="7">
        <f t="shared" si="4"/>
        <v>0.0005352184461</v>
      </c>
      <c r="AE7" s="179" t="s">
        <v>1262</v>
      </c>
      <c r="AF7" s="166">
        <v>1050.0</v>
      </c>
      <c r="AG7" s="166">
        <v>1050.0</v>
      </c>
      <c r="AH7" s="166">
        <v>1050.0</v>
      </c>
      <c r="AI7" s="166">
        <v>1050.0</v>
      </c>
      <c r="AJ7" s="166">
        <v>1050.0</v>
      </c>
      <c r="AK7" s="166">
        <v>6056.124</v>
      </c>
      <c r="AL7" s="181">
        <f t="shared" ref="AL7:AM7" si="25">(AJ7-AJ6)/AJ6</f>
        <v>0</v>
      </c>
      <c r="AM7" s="181">
        <f t="shared" si="25"/>
        <v>-0.008358047462</v>
      </c>
      <c r="AN7" s="166"/>
      <c r="AO7" s="166"/>
      <c r="AP7" s="166">
        <v>0.0</v>
      </c>
      <c r="AQ7" s="166">
        <v>4.393533177E9</v>
      </c>
      <c r="AR7" s="7">
        <f t="shared" si="6"/>
        <v>0</v>
      </c>
      <c r="AT7" s="179" t="s">
        <v>1263</v>
      </c>
      <c r="AU7" s="166">
        <v>935.0</v>
      </c>
      <c r="AV7" s="166">
        <v>935.0</v>
      </c>
      <c r="AW7" s="166">
        <v>935.0</v>
      </c>
      <c r="AX7" s="166">
        <v>935.0</v>
      </c>
      <c r="AY7" s="166">
        <v>935.0</v>
      </c>
      <c r="AZ7" s="166">
        <v>6023.039</v>
      </c>
      <c r="BA7" s="181">
        <f t="shared" ref="BA7:BB7" si="26">(AY7-AY6)/AY6</f>
        <v>0</v>
      </c>
      <c r="BB7" s="181">
        <f t="shared" si="26"/>
        <v>-0.0005225525656</v>
      </c>
      <c r="BC7" s="166"/>
      <c r="BD7" s="166"/>
      <c r="BE7" s="166">
        <v>0.0</v>
      </c>
      <c r="BF7" s="166">
        <v>4.393533177E9</v>
      </c>
      <c r="BG7" s="166">
        <f t="shared" si="8"/>
        <v>0</v>
      </c>
      <c r="BH7" s="181">
        <f t="shared" si="14"/>
        <v>0.001358695652</v>
      </c>
      <c r="BI7" s="166"/>
      <c r="BJ7" s="166">
        <f t="shared" si="9"/>
        <v>0.0001338046115</v>
      </c>
    </row>
    <row r="8">
      <c r="A8" s="179" t="s">
        <v>1264</v>
      </c>
      <c r="B8" s="166">
        <v>540.0</v>
      </c>
      <c r="C8" s="166">
        <v>540.0</v>
      </c>
      <c r="D8" s="166">
        <v>488.0</v>
      </c>
      <c r="E8" s="166">
        <v>490.0</v>
      </c>
      <c r="F8" s="166">
        <v>490.0</v>
      </c>
      <c r="G8" s="166">
        <v>5148.91</v>
      </c>
      <c r="H8" s="181">
        <f t="shared" ref="H8:I8" si="27">(F8-F7)/F7</f>
        <v>-0.09259259259</v>
      </c>
      <c r="I8" s="181">
        <f t="shared" si="27"/>
        <v>0.002383452149</v>
      </c>
      <c r="J8" s="166"/>
      <c r="K8" s="166"/>
      <c r="L8" s="166">
        <v>119800.0</v>
      </c>
      <c r="M8" s="166">
        <v>4.393533177E9</v>
      </c>
      <c r="N8" s="7">
        <f t="shared" si="2"/>
        <v>0.00002726734844</v>
      </c>
      <c r="P8" s="179">
        <v>42747.0</v>
      </c>
      <c r="Q8" s="166">
        <v>925.0</v>
      </c>
      <c r="R8" s="166">
        <v>925.0</v>
      </c>
      <c r="S8" s="166">
        <v>925.0</v>
      </c>
      <c r="T8" s="166">
        <v>925.0</v>
      </c>
      <c r="U8" s="166">
        <v>925.0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4.393533177E9</v>
      </c>
      <c r="AC8" s="7">
        <f t="shared" si="4"/>
        <v>0</v>
      </c>
      <c r="AE8" s="179">
        <v>43171.0</v>
      </c>
      <c r="AF8" s="166">
        <v>1050.0</v>
      </c>
      <c r="AG8" s="166">
        <v>1050.0</v>
      </c>
      <c r="AH8" s="166">
        <v>1050.0</v>
      </c>
      <c r="AI8" s="166">
        <v>1050.0</v>
      </c>
      <c r="AJ8" s="166">
        <v>1050.0</v>
      </c>
      <c r="AK8" s="166">
        <v>6118.32</v>
      </c>
      <c r="AL8" s="181">
        <f t="shared" ref="AL8:AM8" si="29">(AJ8-AJ7)/AJ7</f>
        <v>0</v>
      </c>
      <c r="AM8" s="181">
        <f t="shared" si="29"/>
        <v>0.01026993503</v>
      </c>
      <c r="AN8" s="166"/>
      <c r="AO8" s="166"/>
      <c r="AP8" s="166">
        <v>100.0</v>
      </c>
      <c r="AQ8" s="166">
        <v>4.393533177E9</v>
      </c>
      <c r="AR8" s="7">
        <f t="shared" si="6"/>
        <v>0.0000000227607249</v>
      </c>
      <c r="AT8" s="179" t="s">
        <v>1265</v>
      </c>
      <c r="AU8" s="166">
        <v>935.0</v>
      </c>
      <c r="AV8" s="166">
        <v>935.0</v>
      </c>
      <c r="AW8" s="166">
        <v>935.0</v>
      </c>
      <c r="AX8" s="166">
        <v>935.0</v>
      </c>
      <c r="AY8" s="166">
        <v>935.0</v>
      </c>
      <c r="AZ8" s="166">
        <v>5953.06</v>
      </c>
      <c r="BA8" s="181">
        <f t="shared" ref="BA8:BB8" si="30">(AY8-AY7)/AY7</f>
        <v>0</v>
      </c>
      <c r="BB8" s="181">
        <f t="shared" si="30"/>
        <v>-0.01161855336</v>
      </c>
      <c r="BC8" s="166"/>
      <c r="BD8" s="166"/>
      <c r="BE8" s="166">
        <v>0.0</v>
      </c>
      <c r="BF8" s="166">
        <v>4.393533177E9</v>
      </c>
      <c r="BG8" s="166">
        <f t="shared" si="8"/>
        <v>0</v>
      </c>
      <c r="BH8" s="181">
        <f t="shared" si="14"/>
        <v>-0.02314814815</v>
      </c>
      <c r="BI8" s="166"/>
      <c r="BJ8" s="166">
        <f t="shared" si="9"/>
        <v>0.00000682252729</v>
      </c>
    </row>
    <row r="9">
      <c r="A9" s="179">
        <v>42381.0</v>
      </c>
      <c r="B9" s="166">
        <v>490.0</v>
      </c>
      <c r="C9" s="166">
        <v>540.0</v>
      </c>
      <c r="D9" s="166">
        <v>450.0</v>
      </c>
      <c r="E9" s="166">
        <v>540.0</v>
      </c>
      <c r="F9" s="166">
        <v>540.0</v>
      </c>
      <c r="G9" s="166">
        <v>5198.755</v>
      </c>
      <c r="H9" s="181">
        <f t="shared" ref="H9:I9" si="31">(F9-F8)/F8</f>
        <v>0.1020408163</v>
      </c>
      <c r="I9" s="181">
        <f t="shared" si="31"/>
        <v>0.009680689699</v>
      </c>
      <c r="J9" s="166"/>
      <c r="K9" s="166"/>
      <c r="L9" s="166">
        <v>300.0</v>
      </c>
      <c r="M9" s="166">
        <v>4.393533177E9</v>
      </c>
      <c r="N9" s="7">
        <f t="shared" si="2"/>
        <v>0.00000006828217471</v>
      </c>
      <c r="P9" s="179">
        <v>42837.0</v>
      </c>
      <c r="Q9" s="166">
        <v>930.0</v>
      </c>
      <c r="R9" s="166">
        <v>935.0</v>
      </c>
      <c r="S9" s="166">
        <v>925.0</v>
      </c>
      <c r="T9" s="166">
        <v>935.0</v>
      </c>
      <c r="U9" s="166">
        <v>935.0</v>
      </c>
      <c r="V9" s="166">
        <v>5998.195</v>
      </c>
      <c r="W9" s="181">
        <f t="shared" ref="W9:X9" si="32">(U9-U8)/U8</f>
        <v>0.01081081081</v>
      </c>
      <c r="X9" s="181">
        <f t="shared" si="32"/>
        <v>0.00773789183</v>
      </c>
      <c r="Y9" s="166"/>
      <c r="Z9" s="166"/>
      <c r="AA9" s="166">
        <v>2717200.0</v>
      </c>
      <c r="AB9" s="166">
        <v>4.393533177E9</v>
      </c>
      <c r="AC9" s="7">
        <f t="shared" si="4"/>
        <v>0.0006184544171</v>
      </c>
      <c r="AE9" s="179">
        <v>43202.0</v>
      </c>
      <c r="AF9" s="166">
        <v>1050.0</v>
      </c>
      <c r="AG9" s="166">
        <v>1050.0</v>
      </c>
      <c r="AH9" s="166">
        <v>1050.0</v>
      </c>
      <c r="AI9" s="166">
        <v>1050.0</v>
      </c>
      <c r="AJ9" s="166">
        <v>1050.0</v>
      </c>
      <c r="AK9" s="166">
        <v>6152.86</v>
      </c>
      <c r="AL9" s="181">
        <f t="shared" ref="AL9:AM9" si="33">(AJ9-AJ8)/AJ8</f>
        <v>0</v>
      </c>
      <c r="AM9" s="181">
        <f t="shared" si="33"/>
        <v>0.005645340551</v>
      </c>
      <c r="AN9" s="166"/>
      <c r="AO9" s="166"/>
      <c r="AP9" s="166">
        <v>0.0</v>
      </c>
      <c r="AQ9" s="166">
        <v>4.393533177E9</v>
      </c>
      <c r="AR9" s="7">
        <f t="shared" si="6"/>
        <v>0</v>
      </c>
      <c r="AT9" s="179" t="s">
        <v>1267</v>
      </c>
      <c r="AU9" s="166">
        <v>935.0</v>
      </c>
      <c r="AV9" s="166">
        <v>935.0</v>
      </c>
      <c r="AW9" s="166">
        <v>935.0</v>
      </c>
      <c r="AX9" s="166">
        <v>935.0</v>
      </c>
      <c r="AY9" s="166">
        <v>935.0</v>
      </c>
      <c r="AZ9" s="166">
        <v>6011.83</v>
      </c>
      <c r="BA9" s="181">
        <f t="shared" ref="BA9:BB9" si="34">(AY9-AY8)/AY8</f>
        <v>0</v>
      </c>
      <c r="BB9" s="181">
        <f t="shared" si="34"/>
        <v>0.009872233776</v>
      </c>
      <c r="BC9" s="166"/>
      <c r="BD9" s="166"/>
      <c r="BE9" s="166">
        <v>0.0</v>
      </c>
      <c r="BF9" s="166">
        <v>4.393533177E9</v>
      </c>
      <c r="BG9" s="166">
        <f t="shared" si="8"/>
        <v>0</v>
      </c>
      <c r="BH9" s="181">
        <f t="shared" si="14"/>
        <v>0.02821290678</v>
      </c>
      <c r="BI9" s="166"/>
      <c r="BJ9" s="166">
        <f t="shared" si="9"/>
        <v>0.0001546306748</v>
      </c>
    </row>
    <row r="10">
      <c r="A10" s="179">
        <v>42412.0</v>
      </c>
      <c r="B10" s="166">
        <v>550.0</v>
      </c>
      <c r="C10" s="166">
        <v>550.0</v>
      </c>
      <c r="D10" s="166">
        <v>500.0</v>
      </c>
      <c r="E10" s="166">
        <v>540.0</v>
      </c>
      <c r="F10" s="166">
        <v>540.0</v>
      </c>
      <c r="G10" s="166">
        <v>5245.956</v>
      </c>
      <c r="H10" s="181">
        <f t="shared" ref="H10:I10" si="35">(F10-F9)/F9</f>
        <v>0</v>
      </c>
      <c r="I10" s="181">
        <f t="shared" si="35"/>
        <v>0.009079289176</v>
      </c>
      <c r="J10" s="166"/>
      <c r="K10" s="166"/>
      <c r="L10" s="166">
        <v>2500.0</v>
      </c>
      <c r="M10" s="166">
        <v>4.393533177E9</v>
      </c>
      <c r="N10" s="7">
        <f t="shared" si="2"/>
        <v>0.0000005690181226</v>
      </c>
      <c r="P10" s="179">
        <v>42867.0</v>
      </c>
      <c r="Q10" s="166">
        <v>930.0</v>
      </c>
      <c r="R10" s="166">
        <v>940.0</v>
      </c>
      <c r="S10" s="166">
        <v>930.0</v>
      </c>
      <c r="T10" s="166">
        <v>935.0</v>
      </c>
      <c r="U10" s="166">
        <v>935.0</v>
      </c>
      <c r="V10" s="166">
        <v>6000.474</v>
      </c>
      <c r="W10" s="181">
        <f t="shared" ref="W10:X10" si="36">(U10-U9)/U9</f>
        <v>0</v>
      </c>
      <c r="X10" s="181">
        <f t="shared" si="36"/>
        <v>0.0003799476342</v>
      </c>
      <c r="Y10" s="166"/>
      <c r="Z10" s="166"/>
      <c r="AA10" s="166">
        <v>2277300.0</v>
      </c>
      <c r="AB10" s="166">
        <v>4.393533177E9</v>
      </c>
      <c r="AC10" s="7">
        <f t="shared" si="4"/>
        <v>0.0005183299882</v>
      </c>
      <c r="AE10" s="179">
        <v>43232.0</v>
      </c>
      <c r="AF10" s="166">
        <v>1050.0</v>
      </c>
      <c r="AG10" s="166">
        <v>1050.0</v>
      </c>
      <c r="AH10" s="166">
        <v>1050.0</v>
      </c>
      <c r="AI10" s="166">
        <v>1050.0</v>
      </c>
      <c r="AJ10" s="166">
        <v>1050.0</v>
      </c>
      <c r="AK10" s="166">
        <v>6133.12</v>
      </c>
      <c r="AL10" s="181">
        <f t="shared" ref="AL10:AM10" si="37">(AJ10-AJ9)/AJ9</f>
        <v>0</v>
      </c>
      <c r="AM10" s="181">
        <f t="shared" si="37"/>
        <v>-0.003208264124</v>
      </c>
      <c r="AN10" s="166"/>
      <c r="AO10" s="166"/>
      <c r="AP10" s="166">
        <v>0.0</v>
      </c>
      <c r="AQ10" s="166">
        <v>4.393533177E9</v>
      </c>
      <c r="AR10" s="7">
        <f t="shared" si="6"/>
        <v>0</v>
      </c>
      <c r="AT10" s="179">
        <v>43508.0</v>
      </c>
      <c r="AU10" s="166">
        <v>935.0</v>
      </c>
      <c r="AV10" s="166">
        <v>935.0</v>
      </c>
      <c r="AW10" s="166">
        <v>935.0</v>
      </c>
      <c r="AX10" s="166">
        <v>935.0</v>
      </c>
      <c r="AY10" s="166">
        <v>935.0</v>
      </c>
      <c r="AZ10" s="166">
        <v>6130.055</v>
      </c>
      <c r="BA10" s="181">
        <f t="shared" ref="BA10:BB10" si="38">(AY10-AY9)/AY9</f>
        <v>0</v>
      </c>
      <c r="BB10" s="181">
        <f t="shared" si="38"/>
        <v>0.01966539307</v>
      </c>
      <c r="BC10" s="166"/>
      <c r="BD10" s="166"/>
      <c r="BE10" s="166">
        <v>0.0</v>
      </c>
      <c r="BF10" s="166">
        <v>4.393533177E9</v>
      </c>
      <c r="BG10" s="166">
        <f t="shared" si="8"/>
        <v>0</v>
      </c>
      <c r="BH10" s="181">
        <f t="shared" si="14"/>
        <v>0</v>
      </c>
      <c r="BI10" s="166"/>
      <c r="BJ10" s="166">
        <f t="shared" si="9"/>
        <v>0.0001297247516</v>
      </c>
    </row>
    <row r="11">
      <c r="A11" s="179">
        <v>42502.0</v>
      </c>
      <c r="B11" s="166">
        <v>500.0</v>
      </c>
      <c r="C11" s="166">
        <v>510.0</v>
      </c>
      <c r="D11" s="166">
        <v>500.0</v>
      </c>
      <c r="E11" s="166">
        <v>510.0</v>
      </c>
      <c r="F11" s="166">
        <v>510.0</v>
      </c>
      <c r="G11" s="166">
        <v>5268.308</v>
      </c>
      <c r="H11" s="181">
        <f t="shared" ref="H11:I11" si="39">(F11-F10)/F10</f>
        <v>-0.05555555556</v>
      </c>
      <c r="I11" s="181">
        <f t="shared" si="39"/>
        <v>0.004260805847</v>
      </c>
      <c r="J11" s="166"/>
      <c r="K11" s="166"/>
      <c r="L11" s="166">
        <v>1100.0</v>
      </c>
      <c r="M11" s="166">
        <v>4.393533177E9</v>
      </c>
      <c r="N11" s="7">
        <f t="shared" si="2"/>
        <v>0.0000002503679739</v>
      </c>
      <c r="P11" s="179">
        <v>42898.0</v>
      </c>
      <c r="Q11" s="166">
        <v>935.0</v>
      </c>
      <c r="R11" s="166">
        <v>940.0</v>
      </c>
      <c r="S11" s="166">
        <v>930.0</v>
      </c>
      <c r="T11" s="166">
        <v>935.0</v>
      </c>
      <c r="U11" s="166">
        <v>935.0</v>
      </c>
      <c r="V11" s="166">
        <v>6035.508</v>
      </c>
      <c r="W11" s="181">
        <f t="shared" ref="W11:X11" si="40">(U11-U10)/U10</f>
        <v>0</v>
      </c>
      <c r="X11" s="181">
        <f t="shared" si="40"/>
        <v>0.005838538755</v>
      </c>
      <c r="Y11" s="166"/>
      <c r="Z11" s="166"/>
      <c r="AA11" s="166">
        <v>2139200.0</v>
      </c>
      <c r="AB11" s="166">
        <v>4.393533177E9</v>
      </c>
      <c r="AC11" s="7">
        <f t="shared" si="4"/>
        <v>0.0004868974272</v>
      </c>
      <c r="AE11" s="179">
        <v>43263.0</v>
      </c>
      <c r="AF11" s="166">
        <v>1050.0</v>
      </c>
      <c r="AG11" s="166">
        <v>1050.0</v>
      </c>
      <c r="AH11" s="166">
        <v>1050.0</v>
      </c>
      <c r="AI11" s="166">
        <v>1050.0</v>
      </c>
      <c r="AJ11" s="166">
        <v>1050.0</v>
      </c>
      <c r="AK11" s="166">
        <v>6115.493</v>
      </c>
      <c r="AL11" s="181">
        <f t="shared" ref="AL11:AM11" si="41">(AJ11-AJ10)/AJ10</f>
        <v>0</v>
      </c>
      <c r="AM11" s="181">
        <f t="shared" si="41"/>
        <v>-0.002874067359</v>
      </c>
      <c r="AN11" s="166"/>
      <c r="AO11" s="166"/>
      <c r="AP11" s="166">
        <v>0.0</v>
      </c>
      <c r="AQ11" s="166">
        <v>4.393533177E9</v>
      </c>
      <c r="AR11" s="7">
        <f t="shared" si="6"/>
        <v>0</v>
      </c>
      <c r="AT11" s="179">
        <v>43536.0</v>
      </c>
      <c r="AU11" s="166">
        <v>935.0</v>
      </c>
      <c r="AV11" s="166">
        <v>935.0</v>
      </c>
      <c r="AW11" s="166">
        <v>935.0</v>
      </c>
      <c r="AX11" s="166">
        <v>935.0</v>
      </c>
      <c r="AY11" s="166">
        <v>935.0</v>
      </c>
      <c r="AZ11" s="166">
        <v>6133.896</v>
      </c>
      <c r="BA11" s="181">
        <f t="shared" ref="BA11:BB11" si="42">(AY11-AY10)/AY10</f>
        <v>0</v>
      </c>
      <c r="BB11" s="181">
        <f t="shared" si="42"/>
        <v>0.0006265849164</v>
      </c>
      <c r="BC11" s="166"/>
      <c r="BD11" s="166"/>
      <c r="BE11" s="166">
        <v>0.0</v>
      </c>
      <c r="BF11" s="166">
        <v>4.393533177E9</v>
      </c>
      <c r="BG11" s="166">
        <f t="shared" si="8"/>
        <v>0</v>
      </c>
      <c r="BH11" s="181">
        <f t="shared" si="14"/>
        <v>-0.01388888889</v>
      </c>
      <c r="BI11" s="166"/>
      <c r="BJ11" s="166">
        <f t="shared" si="9"/>
        <v>0.0001217869488</v>
      </c>
    </row>
    <row r="12">
      <c r="A12" s="179">
        <v>42533.0</v>
      </c>
      <c r="B12" s="166">
        <v>510.0</v>
      </c>
      <c r="C12" s="166">
        <v>550.0</v>
      </c>
      <c r="D12" s="166">
        <v>510.0</v>
      </c>
      <c r="E12" s="166">
        <v>545.0</v>
      </c>
      <c r="F12" s="166">
        <v>545.0</v>
      </c>
      <c r="G12" s="166">
        <v>5272.965</v>
      </c>
      <c r="H12" s="181">
        <f t="shared" ref="H12:I12" si="43">(F12-F11)/F11</f>
        <v>0.06862745098</v>
      </c>
      <c r="I12" s="181">
        <f t="shared" si="43"/>
        <v>0.0008839650225</v>
      </c>
      <c r="J12" s="166"/>
      <c r="K12" s="166"/>
      <c r="L12" s="166">
        <v>7200.0</v>
      </c>
      <c r="M12" s="166">
        <v>4.393533177E9</v>
      </c>
      <c r="N12" s="7">
        <f t="shared" si="2"/>
        <v>0.000001638772193</v>
      </c>
      <c r="P12" s="179">
        <v>42928.0</v>
      </c>
      <c r="Q12" s="166">
        <v>935.0</v>
      </c>
      <c r="R12" s="166">
        <v>940.0</v>
      </c>
      <c r="S12" s="166">
        <v>930.0</v>
      </c>
      <c r="T12" s="166">
        <v>930.0</v>
      </c>
      <c r="U12" s="166">
        <v>930.0</v>
      </c>
      <c r="V12" s="166">
        <v>6006.835</v>
      </c>
      <c r="W12" s="181">
        <f t="shared" ref="W12:X12" si="44">(U12-U11)/U11</f>
        <v>-0.005347593583</v>
      </c>
      <c r="X12" s="181">
        <f t="shared" si="44"/>
        <v>-0.004750718581</v>
      </c>
      <c r="Y12" s="166"/>
      <c r="Z12" s="166"/>
      <c r="AA12" s="166">
        <v>1934600.0</v>
      </c>
      <c r="AB12" s="166">
        <v>4.393533177E9</v>
      </c>
      <c r="AC12" s="7">
        <f t="shared" si="4"/>
        <v>0.000440328984</v>
      </c>
      <c r="AE12" s="179">
        <v>43293.0</v>
      </c>
      <c r="AF12" s="166">
        <v>1050.0</v>
      </c>
      <c r="AG12" s="166">
        <v>1050.0</v>
      </c>
      <c r="AH12" s="166">
        <v>1050.0</v>
      </c>
      <c r="AI12" s="166">
        <v>1050.0</v>
      </c>
      <c r="AJ12" s="166">
        <v>1050.0</v>
      </c>
      <c r="AK12" s="166">
        <v>6126.356</v>
      </c>
      <c r="AL12" s="181">
        <f t="shared" ref="AL12:AM12" si="45">(AJ12-AJ11)/AJ11</f>
        <v>0</v>
      </c>
      <c r="AM12" s="181">
        <f t="shared" si="45"/>
        <v>0.001776308141</v>
      </c>
      <c r="AN12" s="166"/>
      <c r="AO12" s="166"/>
      <c r="AP12" s="166">
        <v>0.0</v>
      </c>
      <c r="AQ12" s="166">
        <v>4.393533177E9</v>
      </c>
      <c r="AR12" s="7">
        <f t="shared" si="6"/>
        <v>0</v>
      </c>
      <c r="AT12" s="179">
        <v>43567.0</v>
      </c>
      <c r="AU12" s="166">
        <v>935.0</v>
      </c>
      <c r="AV12" s="166">
        <v>935.0</v>
      </c>
      <c r="AW12" s="166">
        <v>935.0</v>
      </c>
      <c r="AX12" s="166">
        <v>935.0</v>
      </c>
      <c r="AY12" s="166">
        <v>935.0</v>
      </c>
      <c r="AZ12" s="166">
        <v>6112.879</v>
      </c>
      <c r="BA12" s="181">
        <f t="shared" ref="BA12:BB12" si="46">(AY12-AY11)/AY11</f>
        <v>0</v>
      </c>
      <c r="BB12" s="181">
        <f t="shared" si="46"/>
        <v>-0.00342637045</v>
      </c>
      <c r="BC12" s="166"/>
      <c r="BD12" s="166"/>
      <c r="BE12" s="166">
        <v>0.0</v>
      </c>
      <c r="BF12" s="166">
        <v>4.393533177E9</v>
      </c>
      <c r="BG12" s="166">
        <f t="shared" si="8"/>
        <v>0</v>
      </c>
      <c r="BH12" s="181">
        <f t="shared" si="14"/>
        <v>0.01581996435</v>
      </c>
      <c r="BI12" s="166"/>
      <c r="BJ12" s="166">
        <f t="shared" si="9"/>
        <v>0.000110491939</v>
      </c>
    </row>
    <row r="13">
      <c r="A13" s="179">
        <v>42563.0</v>
      </c>
      <c r="B13" s="166">
        <v>540.0</v>
      </c>
      <c r="C13" s="166">
        <v>540.0</v>
      </c>
      <c r="D13" s="166">
        <v>505.0</v>
      </c>
      <c r="E13" s="166">
        <v>510.0</v>
      </c>
      <c r="F13" s="166">
        <v>510.0</v>
      </c>
      <c r="G13" s="166">
        <v>5265.368</v>
      </c>
      <c r="H13" s="181">
        <f t="shared" ref="H13:I13" si="47">(F13-F12)/F12</f>
        <v>-0.06422018349</v>
      </c>
      <c r="I13" s="181">
        <f t="shared" si="47"/>
        <v>-0.001440745387</v>
      </c>
      <c r="J13" s="166"/>
      <c r="K13" s="166"/>
      <c r="L13" s="166">
        <v>1200.0</v>
      </c>
      <c r="M13" s="166">
        <v>4.393533177E9</v>
      </c>
      <c r="N13" s="7">
        <f t="shared" si="2"/>
        <v>0.0000002731286989</v>
      </c>
      <c r="P13" s="179">
        <v>42959.0</v>
      </c>
      <c r="Q13" s="166">
        <v>930.0</v>
      </c>
      <c r="R13" s="166">
        <v>935.0</v>
      </c>
      <c r="S13" s="166">
        <v>925.0</v>
      </c>
      <c r="T13" s="166">
        <v>925.0</v>
      </c>
      <c r="U13" s="166">
        <v>925.0</v>
      </c>
      <c r="V13" s="166">
        <v>6030.958</v>
      </c>
      <c r="W13" s="181">
        <f t="shared" ref="W13:X13" si="48">(U13-U12)/U12</f>
        <v>-0.005376344086</v>
      </c>
      <c r="X13" s="181">
        <f t="shared" si="48"/>
        <v>0.004015925192</v>
      </c>
      <c r="Y13" s="166"/>
      <c r="Z13" s="166"/>
      <c r="AA13" s="166">
        <v>2072300.0</v>
      </c>
      <c r="AB13" s="166">
        <v>4.393533177E9</v>
      </c>
      <c r="AC13" s="7">
        <f t="shared" si="4"/>
        <v>0.0004716705022</v>
      </c>
      <c r="AE13" s="179">
        <v>43385.0</v>
      </c>
      <c r="AF13" s="166">
        <v>1050.0</v>
      </c>
      <c r="AG13" s="166">
        <v>1050.0</v>
      </c>
      <c r="AH13" s="166">
        <v>1050.0</v>
      </c>
      <c r="AI13" s="166">
        <v>1050.0</v>
      </c>
      <c r="AJ13" s="166">
        <v>1050.0</v>
      </c>
      <c r="AK13" s="166">
        <v>6111.36</v>
      </c>
      <c r="AL13" s="181">
        <f t="shared" ref="AL13:AM13" si="49">(AJ13-AJ12)/AJ12</f>
        <v>0</v>
      </c>
      <c r="AM13" s="181">
        <f t="shared" si="49"/>
        <v>-0.002447784621</v>
      </c>
      <c r="AN13" s="166"/>
      <c r="AO13" s="166"/>
      <c r="AP13" s="166">
        <v>0.0</v>
      </c>
      <c r="AQ13" s="166">
        <v>4.393533177E9</v>
      </c>
      <c r="AR13" s="7">
        <f t="shared" si="6"/>
        <v>0</v>
      </c>
      <c r="AT13" s="179">
        <v>43597.0</v>
      </c>
      <c r="AU13" s="166">
        <v>935.0</v>
      </c>
      <c r="AV13" s="166">
        <v>935.0</v>
      </c>
      <c r="AW13" s="166">
        <v>935.0</v>
      </c>
      <c r="AX13" s="166">
        <v>935.0</v>
      </c>
      <c r="AY13" s="166">
        <v>935.0</v>
      </c>
      <c r="AZ13" s="166">
        <v>6152.117</v>
      </c>
      <c r="BA13" s="181">
        <f t="shared" ref="BA13:BB13" si="50">(AY13-AY12)/AY12</f>
        <v>0</v>
      </c>
      <c r="BB13" s="181">
        <f t="shared" si="50"/>
        <v>0.006418906705</v>
      </c>
      <c r="BC13" s="166"/>
      <c r="BD13" s="166"/>
      <c r="BE13" s="166">
        <v>0.0</v>
      </c>
      <c r="BF13" s="166">
        <v>4.393533177E9</v>
      </c>
      <c r="BG13" s="166">
        <f t="shared" si="8"/>
        <v>0</v>
      </c>
      <c r="BH13" s="181">
        <f t="shared" si="14"/>
        <v>-0.01739913189</v>
      </c>
      <c r="BI13" s="166"/>
      <c r="BJ13" s="166">
        <f t="shared" si="9"/>
        <v>0.0001179859077</v>
      </c>
    </row>
    <row r="14">
      <c r="A14" s="179">
        <v>42594.0</v>
      </c>
      <c r="B14" s="166">
        <v>550.0</v>
      </c>
      <c r="C14" s="166">
        <v>570.0</v>
      </c>
      <c r="D14" s="166">
        <v>550.0</v>
      </c>
      <c r="E14" s="166">
        <v>565.0</v>
      </c>
      <c r="F14" s="166">
        <v>565.0</v>
      </c>
      <c r="G14" s="166">
        <v>5303.734</v>
      </c>
      <c r="H14" s="181">
        <f t="shared" ref="H14:I14" si="51">(F14-F13)/F13</f>
        <v>0.1078431373</v>
      </c>
      <c r="I14" s="181">
        <f t="shared" si="51"/>
        <v>0.007286480261</v>
      </c>
      <c r="J14" s="166"/>
      <c r="K14" s="166"/>
      <c r="L14" s="166">
        <v>143500.0</v>
      </c>
      <c r="M14" s="166">
        <v>4.393533177E9</v>
      </c>
      <c r="N14" s="7">
        <f t="shared" si="2"/>
        <v>0.00003266164024</v>
      </c>
      <c r="P14" s="179">
        <v>43051.0</v>
      </c>
      <c r="Q14" s="166">
        <v>925.0</v>
      </c>
      <c r="R14" s="166">
        <v>940.0</v>
      </c>
      <c r="S14" s="166">
        <v>920.0</v>
      </c>
      <c r="T14" s="166">
        <v>935.0</v>
      </c>
      <c r="U14" s="166">
        <v>935.0</v>
      </c>
      <c r="V14" s="166">
        <v>6026.633</v>
      </c>
      <c r="W14" s="181">
        <f t="shared" ref="W14:X14" si="52">(U14-U13)/U13</f>
        <v>0.01081081081</v>
      </c>
      <c r="X14" s="181">
        <f t="shared" si="52"/>
        <v>-0.0007171331652</v>
      </c>
      <c r="Y14" s="166"/>
      <c r="Z14" s="166"/>
      <c r="AA14" s="166">
        <v>2187500.0</v>
      </c>
      <c r="AB14" s="166">
        <v>4.393533177E9</v>
      </c>
      <c r="AC14" s="7">
        <f t="shared" si="4"/>
        <v>0.0004978908573</v>
      </c>
      <c r="AE14" s="179">
        <v>43416.0</v>
      </c>
      <c r="AF14" s="166">
        <v>1050.0</v>
      </c>
      <c r="AG14" s="166">
        <v>1050.0</v>
      </c>
      <c r="AH14" s="166">
        <v>1050.0</v>
      </c>
      <c r="AI14" s="166">
        <v>1050.0</v>
      </c>
      <c r="AJ14" s="166">
        <v>1050.0</v>
      </c>
      <c r="AK14" s="166">
        <v>6076.587</v>
      </c>
      <c r="AL14" s="181">
        <f t="shared" ref="AL14:AM14" si="53">(AJ14-AJ13)/AJ13</f>
        <v>0</v>
      </c>
      <c r="AM14" s="181">
        <f t="shared" si="53"/>
        <v>-0.005689895539</v>
      </c>
      <c r="AN14" s="166"/>
      <c r="AO14" s="166"/>
      <c r="AP14" s="166">
        <v>0.0</v>
      </c>
      <c r="AQ14" s="166">
        <v>4.393533177E9</v>
      </c>
      <c r="AR14" s="7">
        <f t="shared" si="6"/>
        <v>0</v>
      </c>
      <c r="AT14" s="179">
        <v>43628.0</v>
      </c>
      <c r="AU14" s="166">
        <v>935.0</v>
      </c>
      <c r="AV14" s="166">
        <v>935.0</v>
      </c>
      <c r="AW14" s="166">
        <v>935.0</v>
      </c>
      <c r="AX14" s="166">
        <v>935.0</v>
      </c>
      <c r="AY14" s="166">
        <v>935.0</v>
      </c>
      <c r="AZ14" s="166">
        <v>6186.868</v>
      </c>
      <c r="BA14" s="181">
        <f t="shared" ref="BA14:BB14" si="54">(AY14-AY13)/AY13</f>
        <v>0</v>
      </c>
      <c r="BB14" s="181">
        <f t="shared" si="54"/>
        <v>0.005648624693</v>
      </c>
      <c r="BC14" s="166"/>
      <c r="BD14" s="166"/>
      <c r="BE14" s="166">
        <v>0.0</v>
      </c>
      <c r="BF14" s="166">
        <v>4.393533177E9</v>
      </c>
      <c r="BG14" s="166">
        <f t="shared" si="8"/>
        <v>0</v>
      </c>
      <c r="BH14" s="181">
        <f t="shared" si="14"/>
        <v>0.02966348702</v>
      </c>
      <c r="BI14" s="166"/>
      <c r="BJ14" s="166">
        <f t="shared" si="9"/>
        <v>0.0001326381244</v>
      </c>
    </row>
    <row r="15">
      <c r="A15" s="179">
        <v>42625.0</v>
      </c>
      <c r="B15" s="166">
        <v>580.0</v>
      </c>
      <c r="C15" s="166">
        <v>600.0</v>
      </c>
      <c r="D15" s="166">
        <v>570.0</v>
      </c>
      <c r="E15" s="166">
        <v>580.0</v>
      </c>
      <c r="F15" s="166">
        <v>580.0</v>
      </c>
      <c r="G15" s="166">
        <v>5308.126</v>
      </c>
      <c r="H15" s="181">
        <f t="shared" ref="H15:I15" si="55">(F15-F14)/F14</f>
        <v>0.02654867257</v>
      </c>
      <c r="I15" s="181">
        <f t="shared" si="55"/>
        <v>0.0008280958283</v>
      </c>
      <c r="J15" s="166"/>
      <c r="K15" s="166"/>
      <c r="L15" s="166">
        <v>204700.0</v>
      </c>
      <c r="M15" s="166">
        <v>4.393533177E9</v>
      </c>
      <c r="N15" s="7">
        <f t="shared" si="2"/>
        <v>0.00004659120388</v>
      </c>
      <c r="P15" s="179">
        <v>43081.0</v>
      </c>
      <c r="Q15" s="166">
        <v>935.0</v>
      </c>
      <c r="R15" s="166">
        <v>945.0</v>
      </c>
      <c r="S15" s="166">
        <v>930.0</v>
      </c>
      <c r="T15" s="166">
        <v>940.0</v>
      </c>
      <c r="U15" s="166">
        <v>940.0</v>
      </c>
      <c r="V15" s="166">
        <v>6032.371</v>
      </c>
      <c r="W15" s="181">
        <f t="shared" ref="W15:X15" si="56">(U15-U14)/U14</f>
        <v>0.005347593583</v>
      </c>
      <c r="X15" s="181">
        <f t="shared" si="56"/>
        <v>0.0009521070887</v>
      </c>
      <c r="Y15" s="166"/>
      <c r="Z15" s="166"/>
      <c r="AA15" s="166">
        <v>1931800.0</v>
      </c>
      <c r="AB15" s="166">
        <v>4.393533177E9</v>
      </c>
      <c r="AC15" s="7">
        <f t="shared" si="4"/>
        <v>0.0004396916837</v>
      </c>
      <c r="AE15" s="179">
        <v>43446.0</v>
      </c>
      <c r="AF15" s="166">
        <v>1050.0</v>
      </c>
      <c r="AG15" s="166">
        <v>1050.0</v>
      </c>
      <c r="AH15" s="166">
        <v>1050.0</v>
      </c>
      <c r="AI15" s="166">
        <v>1050.0</v>
      </c>
      <c r="AJ15" s="166">
        <v>1050.0</v>
      </c>
      <c r="AK15" s="166">
        <v>6115.577</v>
      </c>
      <c r="AL15" s="181">
        <f t="shared" ref="AL15:AM15" si="57">(AJ15-AJ14)/AJ14</f>
        <v>0</v>
      </c>
      <c r="AM15" s="181">
        <f t="shared" si="57"/>
        <v>0.006416430802</v>
      </c>
      <c r="AN15" s="166"/>
      <c r="AO15" s="166"/>
      <c r="AP15" s="166">
        <v>0.0</v>
      </c>
      <c r="AQ15" s="166">
        <v>4.393533177E9</v>
      </c>
      <c r="AR15" s="7">
        <f t="shared" si="6"/>
        <v>0</v>
      </c>
      <c r="AT15" s="179">
        <v>43720.0</v>
      </c>
      <c r="AU15" s="166">
        <v>935.0</v>
      </c>
      <c r="AV15" s="166">
        <v>935.0</v>
      </c>
      <c r="AW15" s="166">
        <v>935.0</v>
      </c>
      <c r="AX15" s="166">
        <v>935.0</v>
      </c>
      <c r="AY15" s="166">
        <v>935.0</v>
      </c>
      <c r="AZ15" s="166">
        <v>6193.791</v>
      </c>
      <c r="BA15" s="181">
        <f t="shared" ref="BA15:BB15" si="58">(AY15-AY14)/AY14</f>
        <v>0</v>
      </c>
      <c r="BB15" s="181">
        <f t="shared" si="58"/>
        <v>0.001118982981</v>
      </c>
      <c r="BC15" s="166"/>
      <c r="BD15" s="166"/>
      <c r="BE15" s="166">
        <v>0.0</v>
      </c>
      <c r="BF15" s="166">
        <v>4.393533177E9</v>
      </c>
      <c r="BG15" s="166">
        <f t="shared" si="8"/>
        <v>0</v>
      </c>
      <c r="BH15" s="181">
        <f t="shared" si="14"/>
        <v>0.007974066537</v>
      </c>
      <c r="BI15" s="166"/>
      <c r="BJ15" s="166">
        <f t="shared" si="9"/>
        <v>0.0001215707219</v>
      </c>
    </row>
    <row r="16">
      <c r="A16" s="179" t="s">
        <v>1268</v>
      </c>
      <c r="B16" s="166">
        <v>580.0</v>
      </c>
      <c r="C16" s="166">
        <v>580.0</v>
      </c>
      <c r="D16" s="166">
        <v>580.0</v>
      </c>
      <c r="E16" s="166">
        <v>580.0</v>
      </c>
      <c r="F16" s="166">
        <v>580.0</v>
      </c>
      <c r="G16" s="166">
        <v>5293.619</v>
      </c>
      <c r="H16" s="181">
        <f t="shared" ref="H16:I16" si="59">(F16-F15)/F15</f>
        <v>0</v>
      </c>
      <c r="I16" s="181">
        <f t="shared" si="59"/>
        <v>-0.002732979586</v>
      </c>
      <c r="J16" s="166"/>
      <c r="K16" s="166"/>
      <c r="L16" s="166">
        <v>0.0</v>
      </c>
      <c r="M16" s="166">
        <v>4.393533177E9</v>
      </c>
      <c r="N16" s="7">
        <f t="shared" si="2"/>
        <v>0</v>
      </c>
      <c r="P16" s="179" t="s">
        <v>1269</v>
      </c>
      <c r="Q16" s="166">
        <v>940.0</v>
      </c>
      <c r="R16" s="166">
        <v>945.0</v>
      </c>
      <c r="S16" s="166">
        <v>935.0</v>
      </c>
      <c r="T16" s="166">
        <v>940.0</v>
      </c>
      <c r="U16" s="166">
        <v>940.0</v>
      </c>
      <c r="V16" s="166">
        <v>6054.604</v>
      </c>
      <c r="W16" s="181">
        <f t="shared" ref="W16:X16" si="60">(U16-U15)/U15</f>
        <v>0</v>
      </c>
      <c r="X16" s="181">
        <f t="shared" si="60"/>
        <v>0.00368561549</v>
      </c>
      <c r="Y16" s="166"/>
      <c r="Z16" s="166"/>
      <c r="AA16" s="166">
        <v>2008300.0</v>
      </c>
      <c r="AB16" s="166">
        <v>4.393533177E9</v>
      </c>
      <c r="AC16" s="7">
        <f t="shared" si="4"/>
        <v>0.0004571036383</v>
      </c>
      <c r="AE16" s="179" t="s">
        <v>1270</v>
      </c>
      <c r="AF16" s="166">
        <v>1050.0</v>
      </c>
      <c r="AG16" s="166">
        <v>1050.0</v>
      </c>
      <c r="AH16" s="166">
        <v>1050.0</v>
      </c>
      <c r="AI16" s="166">
        <v>1050.0</v>
      </c>
      <c r="AJ16" s="166">
        <v>1050.0</v>
      </c>
      <c r="AK16" s="166">
        <v>6177.72</v>
      </c>
      <c r="AL16" s="181">
        <f t="shared" ref="AL16:AM16" si="61">(AJ16-AJ15)/AJ15</f>
        <v>0</v>
      </c>
      <c r="AM16" s="181">
        <f t="shared" si="61"/>
        <v>0.01016142876</v>
      </c>
      <c r="AN16" s="166"/>
      <c r="AO16" s="166"/>
      <c r="AP16" s="166">
        <v>0.0</v>
      </c>
      <c r="AQ16" s="166">
        <v>4.393533177E9</v>
      </c>
      <c r="AR16" s="7">
        <f t="shared" si="6"/>
        <v>0</v>
      </c>
      <c r="AT16" s="179">
        <v>43750.0</v>
      </c>
      <c r="AU16" s="166">
        <v>935.0</v>
      </c>
      <c r="AV16" s="166">
        <v>935.0</v>
      </c>
      <c r="AW16" s="166">
        <v>935.0</v>
      </c>
      <c r="AX16" s="166">
        <v>935.0</v>
      </c>
      <c r="AY16" s="166">
        <v>935.0</v>
      </c>
      <c r="AZ16" s="166">
        <v>6183.505</v>
      </c>
      <c r="BA16" s="181">
        <f t="shared" ref="BA16:BB16" si="62">(AY16-AY15)/AY15</f>
        <v>0</v>
      </c>
      <c r="BB16" s="181">
        <f t="shared" si="62"/>
        <v>-0.001660695364</v>
      </c>
      <c r="BC16" s="166"/>
      <c r="BD16" s="166"/>
      <c r="BE16" s="166">
        <v>0.0</v>
      </c>
      <c r="BF16" s="166">
        <v>4.393533177E9</v>
      </c>
      <c r="BG16" s="166">
        <f t="shared" si="8"/>
        <v>0</v>
      </c>
      <c r="BH16" s="181">
        <f t="shared" si="14"/>
        <v>0</v>
      </c>
      <c r="BI16" s="166"/>
      <c r="BJ16" s="166">
        <f t="shared" si="9"/>
        <v>0.0001142759096</v>
      </c>
    </row>
    <row r="17">
      <c r="A17" s="179" t="s">
        <v>1271</v>
      </c>
      <c r="B17" s="166">
        <v>580.0</v>
      </c>
      <c r="C17" s="166">
        <v>580.0</v>
      </c>
      <c r="D17" s="166">
        <v>580.0</v>
      </c>
      <c r="E17" s="166">
        <v>580.0</v>
      </c>
      <c r="F17" s="166">
        <v>580.0</v>
      </c>
      <c r="G17" s="166">
        <v>5262.817</v>
      </c>
      <c r="H17" s="181">
        <f t="shared" ref="H17:I17" si="63">(F17-F16)/F16</f>
        <v>0</v>
      </c>
      <c r="I17" s="181">
        <f t="shared" si="63"/>
        <v>-0.005818703613</v>
      </c>
      <c r="J17" s="166"/>
      <c r="K17" s="166"/>
      <c r="L17" s="166">
        <v>0.0</v>
      </c>
      <c r="M17" s="166">
        <v>4.393533177E9</v>
      </c>
      <c r="N17" s="7">
        <f t="shared" si="2"/>
        <v>0</v>
      </c>
      <c r="P17" s="179" t="s">
        <v>1272</v>
      </c>
      <c r="Q17" s="166">
        <v>935.0</v>
      </c>
      <c r="R17" s="166">
        <v>945.0</v>
      </c>
      <c r="S17" s="166">
        <v>935.0</v>
      </c>
      <c r="T17" s="166">
        <v>945.0</v>
      </c>
      <c r="U17" s="166">
        <v>945.0</v>
      </c>
      <c r="V17" s="166">
        <v>6113.653</v>
      </c>
      <c r="W17" s="181">
        <f t="shared" ref="W17:X17" si="64">(U17-U16)/U16</f>
        <v>0.005319148936</v>
      </c>
      <c r="X17" s="181">
        <f t="shared" si="64"/>
        <v>0.009752743532</v>
      </c>
      <c r="Y17" s="166"/>
      <c r="Z17" s="166"/>
      <c r="AA17" s="166">
        <v>1908500.0</v>
      </c>
      <c r="AB17" s="166">
        <v>4.393533177E9</v>
      </c>
      <c r="AC17" s="7">
        <f t="shared" si="4"/>
        <v>0.0004343884348</v>
      </c>
      <c r="AE17" s="179" t="s">
        <v>1273</v>
      </c>
      <c r="AF17" s="166">
        <v>1050.0</v>
      </c>
      <c r="AG17" s="166">
        <v>1050.0</v>
      </c>
      <c r="AH17" s="166">
        <v>1050.0</v>
      </c>
      <c r="AI17" s="166">
        <v>1050.0</v>
      </c>
      <c r="AJ17" s="166">
        <v>1050.0</v>
      </c>
      <c r="AK17" s="166">
        <v>6169.843</v>
      </c>
      <c r="AL17" s="181">
        <f t="shared" ref="AL17:AM17" si="65">(AJ17-AJ16)/AJ16</f>
        <v>0</v>
      </c>
      <c r="AM17" s="181">
        <f t="shared" si="65"/>
        <v>-0.001275065882</v>
      </c>
      <c r="AN17" s="166"/>
      <c r="AO17" s="166"/>
      <c r="AP17" s="166">
        <v>0.0</v>
      </c>
      <c r="AQ17" s="166">
        <v>4.393533177E9</v>
      </c>
      <c r="AR17" s="7">
        <f t="shared" si="6"/>
        <v>0</v>
      </c>
      <c r="AT17" s="179">
        <v>43781.0</v>
      </c>
      <c r="AU17" s="166">
        <v>935.0</v>
      </c>
      <c r="AV17" s="166">
        <v>935.0</v>
      </c>
      <c r="AW17" s="166">
        <v>935.0</v>
      </c>
      <c r="AX17" s="166">
        <v>935.0</v>
      </c>
      <c r="AY17" s="166">
        <v>935.0</v>
      </c>
      <c r="AZ17" s="166">
        <v>6180.099</v>
      </c>
      <c r="BA17" s="181">
        <f t="shared" ref="BA17:BB17" si="66">(AY17-AY16)/AY16</f>
        <v>0</v>
      </c>
      <c r="BB17" s="181">
        <f t="shared" si="66"/>
        <v>-0.0005508202872</v>
      </c>
      <c r="BC17" s="166"/>
      <c r="BD17" s="166"/>
      <c r="BE17" s="166">
        <v>0.0</v>
      </c>
      <c r="BF17" s="166">
        <v>4.393533177E9</v>
      </c>
      <c r="BG17" s="166">
        <f t="shared" si="8"/>
        <v>0</v>
      </c>
      <c r="BH17" s="181">
        <f t="shared" si="14"/>
        <v>0.001329787234</v>
      </c>
      <c r="BI17" s="166"/>
      <c r="BJ17" s="166">
        <f t="shared" si="9"/>
        <v>0.0001085971087</v>
      </c>
    </row>
    <row r="18">
      <c r="A18" s="179" t="s">
        <v>1274</v>
      </c>
      <c r="B18" s="166">
        <v>580.0</v>
      </c>
      <c r="C18" s="166">
        <v>580.0</v>
      </c>
      <c r="D18" s="166">
        <v>580.0</v>
      </c>
      <c r="E18" s="166">
        <v>580.0</v>
      </c>
      <c r="F18" s="166">
        <v>580.0</v>
      </c>
      <c r="G18" s="166">
        <v>5254.362</v>
      </c>
      <c r="H18" s="181">
        <f t="shared" ref="H18:I18" si="67">(F18-F17)/F17</f>
        <v>0</v>
      </c>
      <c r="I18" s="181">
        <f t="shared" si="67"/>
        <v>-0.001606554057</v>
      </c>
      <c r="J18" s="166"/>
      <c r="K18" s="166"/>
      <c r="L18" s="166">
        <v>0.0</v>
      </c>
      <c r="M18" s="166">
        <v>4.393533177E9</v>
      </c>
      <c r="N18" s="7">
        <f t="shared" si="2"/>
        <v>0</v>
      </c>
      <c r="P18" s="179" t="s">
        <v>1275</v>
      </c>
      <c r="Q18" s="166">
        <v>940.0</v>
      </c>
      <c r="R18" s="166">
        <v>940.0</v>
      </c>
      <c r="S18" s="166">
        <v>930.0</v>
      </c>
      <c r="T18" s="166">
        <v>930.0</v>
      </c>
      <c r="U18" s="166">
        <v>930.0</v>
      </c>
      <c r="V18" s="166">
        <v>6119.419</v>
      </c>
      <c r="W18" s="181">
        <f t="shared" ref="W18:X18" si="68">(U18-U17)/U17</f>
        <v>-0.01587301587</v>
      </c>
      <c r="X18" s="181">
        <f t="shared" si="68"/>
        <v>0.00094313498</v>
      </c>
      <c r="Y18" s="166"/>
      <c r="Z18" s="166"/>
      <c r="AA18" s="166">
        <v>2242600.0</v>
      </c>
      <c r="AB18" s="166">
        <v>4.393533177E9</v>
      </c>
      <c r="AC18" s="7">
        <f t="shared" si="4"/>
        <v>0.0005104320167</v>
      </c>
      <c r="AE18" s="179" t="s">
        <v>1276</v>
      </c>
      <c r="AF18" s="166">
        <v>1050.0</v>
      </c>
      <c r="AG18" s="166">
        <v>1050.0</v>
      </c>
      <c r="AH18" s="166">
        <v>1050.0</v>
      </c>
      <c r="AI18" s="166">
        <v>1050.0</v>
      </c>
      <c r="AJ18" s="166">
        <v>1050.0</v>
      </c>
      <c r="AK18" s="166">
        <v>6089.305</v>
      </c>
      <c r="AL18" s="181">
        <f t="shared" ref="AL18:AM18" si="69">(AJ18-AJ17)/AJ17</f>
        <v>0</v>
      </c>
      <c r="AM18" s="181">
        <f t="shared" si="69"/>
        <v>-0.01305349261</v>
      </c>
      <c r="AN18" s="166"/>
      <c r="AO18" s="166"/>
      <c r="AP18" s="166">
        <v>0.0</v>
      </c>
      <c r="AQ18" s="166">
        <v>4.393533177E9</v>
      </c>
      <c r="AR18" s="7">
        <f t="shared" si="6"/>
        <v>0</v>
      </c>
      <c r="AT18" s="179">
        <v>43811.0</v>
      </c>
      <c r="AU18" s="166">
        <v>935.0</v>
      </c>
      <c r="AV18" s="166">
        <v>935.0</v>
      </c>
      <c r="AW18" s="166">
        <v>935.0</v>
      </c>
      <c r="AX18" s="166">
        <v>935.0</v>
      </c>
      <c r="AY18" s="166">
        <v>935.0</v>
      </c>
      <c r="AZ18" s="166">
        <v>6139.397</v>
      </c>
      <c r="BA18" s="181">
        <f t="shared" ref="BA18:BB18" si="70">(AY18-AY17)/AY17</f>
        <v>0</v>
      </c>
      <c r="BB18" s="181">
        <f t="shared" si="70"/>
        <v>-0.006585978639</v>
      </c>
      <c r="BC18" s="166"/>
      <c r="BD18" s="166"/>
      <c r="BE18" s="166">
        <v>0.0</v>
      </c>
      <c r="BF18" s="166">
        <v>4.393533177E9</v>
      </c>
      <c r="BG18" s="166">
        <f t="shared" si="8"/>
        <v>0</v>
      </c>
      <c r="BH18" s="181">
        <f t="shared" si="14"/>
        <v>-0.003968253968</v>
      </c>
      <c r="BI18" s="166"/>
      <c r="BJ18" s="166">
        <f t="shared" si="9"/>
        <v>0.0001276080042</v>
      </c>
    </row>
    <row r="19">
      <c r="A19" s="179" t="s">
        <v>1277</v>
      </c>
      <c r="B19" s="166">
        <v>580.0</v>
      </c>
      <c r="C19" s="166">
        <v>585.0</v>
      </c>
      <c r="D19" s="166">
        <v>575.0</v>
      </c>
      <c r="E19" s="166">
        <v>580.0</v>
      </c>
      <c r="F19" s="166">
        <v>580.0</v>
      </c>
      <c r="G19" s="166">
        <v>5231.652</v>
      </c>
      <c r="H19" s="181">
        <f t="shared" ref="H19:I19" si="71">(F19-F18)/F18</f>
        <v>0</v>
      </c>
      <c r="I19" s="181">
        <f t="shared" si="71"/>
        <v>-0.004322123219</v>
      </c>
      <c r="J19" s="166"/>
      <c r="K19" s="166"/>
      <c r="L19" s="166">
        <v>200000.0</v>
      </c>
      <c r="M19" s="166">
        <v>4.393533177E9</v>
      </c>
      <c r="N19" s="7">
        <f t="shared" si="2"/>
        <v>0.00004552144981</v>
      </c>
      <c r="P19" s="179" t="s">
        <v>1279</v>
      </c>
      <c r="Q19" s="166">
        <v>935.0</v>
      </c>
      <c r="R19" s="166">
        <v>940.0</v>
      </c>
      <c r="S19" s="166">
        <v>930.0</v>
      </c>
      <c r="T19" s="166">
        <v>940.0</v>
      </c>
      <c r="U19" s="166">
        <v>940.0</v>
      </c>
      <c r="V19" s="166">
        <v>6133.963</v>
      </c>
      <c r="W19" s="181">
        <f t="shared" ref="W19:X19" si="72">(U19-U18)/U18</f>
        <v>0.01075268817</v>
      </c>
      <c r="X19" s="181">
        <f t="shared" si="72"/>
        <v>0.002376696219</v>
      </c>
      <c r="Y19" s="166"/>
      <c r="Z19" s="166"/>
      <c r="AA19" s="166">
        <v>2048500.0</v>
      </c>
      <c r="AB19" s="166">
        <v>4.393533177E9</v>
      </c>
      <c r="AC19" s="7">
        <f t="shared" si="4"/>
        <v>0.0004662534497</v>
      </c>
      <c r="AE19" s="179" t="s">
        <v>1280</v>
      </c>
      <c r="AF19" s="166">
        <v>1050.0</v>
      </c>
      <c r="AG19" s="166">
        <v>1050.0</v>
      </c>
      <c r="AH19" s="166">
        <v>1050.0</v>
      </c>
      <c r="AI19" s="166">
        <v>1050.0</v>
      </c>
      <c r="AJ19" s="166">
        <v>1050.0</v>
      </c>
      <c r="AK19" s="166">
        <v>6081.867</v>
      </c>
      <c r="AL19" s="181">
        <f t="shared" ref="AL19:AM19" si="73">(AJ19-AJ18)/AJ18</f>
        <v>0</v>
      </c>
      <c r="AM19" s="181">
        <f t="shared" si="73"/>
        <v>-0.001221485867</v>
      </c>
      <c r="AN19" s="166"/>
      <c r="AO19" s="166"/>
      <c r="AP19" s="166">
        <v>0.0</v>
      </c>
      <c r="AQ19" s="166">
        <v>4.393533177E9</v>
      </c>
      <c r="AR19" s="7">
        <f t="shared" si="6"/>
        <v>0</v>
      </c>
      <c r="AT19" s="179" t="s">
        <v>1281</v>
      </c>
      <c r="AU19" s="166">
        <v>920.0</v>
      </c>
      <c r="AV19" s="166">
        <v>920.0</v>
      </c>
      <c r="AW19" s="166">
        <v>855.0</v>
      </c>
      <c r="AX19" s="166">
        <v>855.0</v>
      </c>
      <c r="AY19" s="166">
        <v>855.0</v>
      </c>
      <c r="AZ19" s="166">
        <v>6197.318</v>
      </c>
      <c r="BA19" s="181">
        <f t="shared" ref="BA19:BB19" si="74">(AY19-AY18)/AY18</f>
        <v>-0.08556149733</v>
      </c>
      <c r="BB19" s="181">
        <f t="shared" si="74"/>
        <v>0.009434314152</v>
      </c>
      <c r="BC19" s="166"/>
      <c r="BD19" s="166"/>
      <c r="BE19" s="166">
        <v>300.0</v>
      </c>
      <c r="BF19" s="166">
        <v>4.393533177E9</v>
      </c>
      <c r="BG19" s="166">
        <f t="shared" si="8"/>
        <v>0.00000006828217471</v>
      </c>
      <c r="BH19" s="181">
        <f t="shared" si="14"/>
        <v>-0.01870220229</v>
      </c>
      <c r="BI19" s="166"/>
      <c r="BJ19" s="166">
        <f t="shared" si="9"/>
        <v>0.0001279607954</v>
      </c>
    </row>
    <row r="20">
      <c r="A20" s="179" t="s">
        <v>1282</v>
      </c>
      <c r="B20" s="166">
        <v>575.0</v>
      </c>
      <c r="C20" s="166">
        <v>600.0</v>
      </c>
      <c r="D20" s="166">
        <v>575.0</v>
      </c>
      <c r="E20" s="166">
        <v>600.0</v>
      </c>
      <c r="F20" s="166">
        <v>600.0</v>
      </c>
      <c r="G20" s="166">
        <v>5191.912</v>
      </c>
      <c r="H20" s="181">
        <f t="shared" ref="H20:I20" si="75">(F20-F19)/F19</f>
        <v>0.03448275862</v>
      </c>
      <c r="I20" s="181">
        <f t="shared" si="75"/>
        <v>-0.007596070992</v>
      </c>
      <c r="J20" s="166"/>
      <c r="K20" s="166"/>
      <c r="L20" s="166">
        <v>510500.0</v>
      </c>
      <c r="M20" s="166">
        <v>4.393533177E9</v>
      </c>
      <c r="N20" s="7">
        <f t="shared" si="2"/>
        <v>0.0001161935006</v>
      </c>
      <c r="P20" s="179" t="s">
        <v>1283</v>
      </c>
      <c r="Q20" s="166">
        <v>940.0</v>
      </c>
      <c r="R20" s="166">
        <v>950.0</v>
      </c>
      <c r="S20" s="166">
        <v>940.0</v>
      </c>
      <c r="T20" s="166">
        <v>950.0</v>
      </c>
      <c r="U20" s="166">
        <v>950.0</v>
      </c>
      <c r="V20" s="166">
        <v>6167.666</v>
      </c>
      <c r="W20" s="181">
        <f t="shared" ref="W20:X20" si="76">(U20-U19)/U19</f>
        <v>0.01063829787</v>
      </c>
      <c r="X20" s="181">
        <f t="shared" si="76"/>
        <v>0.005494490267</v>
      </c>
      <c r="Y20" s="166"/>
      <c r="Z20" s="166"/>
      <c r="AA20" s="166">
        <v>2435800.0</v>
      </c>
      <c r="AB20" s="166">
        <v>4.393533177E9</v>
      </c>
      <c r="AC20" s="7">
        <f t="shared" si="4"/>
        <v>0.0005544057372</v>
      </c>
      <c r="AE20" s="179" t="s">
        <v>1284</v>
      </c>
      <c r="AF20" s="166">
        <v>1050.0</v>
      </c>
      <c r="AG20" s="166">
        <v>1050.0</v>
      </c>
      <c r="AH20" s="166">
        <v>1050.0</v>
      </c>
      <c r="AI20" s="166">
        <v>1050.0</v>
      </c>
      <c r="AJ20" s="166">
        <v>1050.0</v>
      </c>
      <c r="AK20" s="166">
        <v>6176.094</v>
      </c>
      <c r="AL20" s="181">
        <f t="shared" ref="AL20:AM20" si="77">(AJ20-AJ19)/AJ19</f>
        <v>0</v>
      </c>
      <c r="AM20" s="181">
        <f t="shared" si="77"/>
        <v>0.01549310434</v>
      </c>
      <c r="AN20" s="166"/>
      <c r="AO20" s="166"/>
      <c r="AP20" s="166">
        <v>0.0</v>
      </c>
      <c r="AQ20" s="166">
        <v>4.393533177E9</v>
      </c>
      <c r="AR20" s="7">
        <f t="shared" si="6"/>
        <v>0</v>
      </c>
      <c r="AT20" s="179" t="s">
        <v>1285</v>
      </c>
      <c r="AU20" s="166">
        <v>880.0</v>
      </c>
      <c r="AV20" s="166">
        <v>880.0</v>
      </c>
      <c r="AW20" s="166">
        <v>880.0</v>
      </c>
      <c r="AX20" s="166">
        <v>880.0</v>
      </c>
      <c r="AY20" s="166">
        <v>880.0</v>
      </c>
      <c r="AZ20" s="166">
        <v>6211.592</v>
      </c>
      <c r="BA20" s="181">
        <f t="shared" ref="BA20:BB20" si="78">(AY20-AY19)/AY19</f>
        <v>0.02923976608</v>
      </c>
      <c r="BB20" s="181">
        <f t="shared" si="78"/>
        <v>0.002303254408</v>
      </c>
      <c r="BC20" s="166"/>
      <c r="BD20" s="166"/>
      <c r="BE20" s="166">
        <v>2100.0</v>
      </c>
      <c r="BF20" s="166">
        <v>4.393533177E9</v>
      </c>
      <c r="BG20" s="166">
        <f t="shared" si="8"/>
        <v>0.000000477975223</v>
      </c>
      <c r="BH20" s="181">
        <f t="shared" si="14"/>
        <v>0.01859020564</v>
      </c>
      <c r="BI20" s="166"/>
      <c r="BJ20" s="166">
        <f t="shared" si="9"/>
        <v>0.0001677693033</v>
      </c>
    </row>
    <row r="21">
      <c r="A21" s="179" t="s">
        <v>1286</v>
      </c>
      <c r="B21" s="166">
        <v>600.0</v>
      </c>
      <c r="C21" s="166">
        <v>700.0</v>
      </c>
      <c r="D21" s="166">
        <v>600.0</v>
      </c>
      <c r="E21" s="166">
        <v>650.0</v>
      </c>
      <c r="F21" s="166">
        <v>650.0</v>
      </c>
      <c r="G21" s="166">
        <v>5162.477</v>
      </c>
      <c r="H21" s="181">
        <f t="shared" ref="H21:I21" si="79">(F21-F20)/F20</f>
        <v>0.08333333333</v>
      </c>
      <c r="I21" s="181">
        <f t="shared" si="79"/>
        <v>-0.005669395013</v>
      </c>
      <c r="J21" s="166"/>
      <c r="K21" s="166"/>
      <c r="L21" s="166">
        <v>149000.0</v>
      </c>
      <c r="M21" s="166">
        <v>4.393533177E9</v>
      </c>
      <c r="N21" s="7">
        <f t="shared" si="2"/>
        <v>0.00003391348011</v>
      </c>
      <c r="P21" s="179" t="s">
        <v>1287</v>
      </c>
      <c r="Q21" s="166">
        <v>950.0</v>
      </c>
      <c r="R21" s="166">
        <v>955.0</v>
      </c>
      <c r="S21" s="166">
        <v>945.0</v>
      </c>
      <c r="T21" s="166">
        <v>945.0</v>
      </c>
      <c r="U21" s="166">
        <v>945.0</v>
      </c>
      <c r="V21" s="166">
        <v>6109.482</v>
      </c>
      <c r="W21" s="181">
        <f t="shared" ref="W21:X21" si="80">(U21-U20)/U20</f>
        <v>-0.005263157895</v>
      </c>
      <c r="X21" s="181">
        <f t="shared" si="80"/>
        <v>-0.009433714472</v>
      </c>
      <c r="Y21" s="166"/>
      <c r="Z21" s="166"/>
      <c r="AA21" s="166">
        <v>2118200.0</v>
      </c>
      <c r="AB21" s="166">
        <v>4.393533177E9</v>
      </c>
      <c r="AC21" s="7">
        <f t="shared" si="4"/>
        <v>0.0004821176749</v>
      </c>
      <c r="AE21" s="179" t="s">
        <v>1288</v>
      </c>
      <c r="AF21" s="166">
        <v>1050.0</v>
      </c>
      <c r="AG21" s="166">
        <v>1050.0</v>
      </c>
      <c r="AH21" s="166">
        <v>1050.0</v>
      </c>
      <c r="AI21" s="166">
        <v>1050.0</v>
      </c>
      <c r="AJ21" s="166">
        <v>1050.0</v>
      </c>
      <c r="AK21" s="166">
        <v>6147.876</v>
      </c>
      <c r="AL21" s="181">
        <f t="shared" ref="AL21:AM21" si="81">(AJ21-AJ20)/AJ20</f>
        <v>0</v>
      </c>
      <c r="AM21" s="181">
        <f t="shared" si="81"/>
        <v>-0.004568907144</v>
      </c>
      <c r="AN21" s="166"/>
      <c r="AO21" s="166"/>
      <c r="AP21" s="166">
        <v>0.0</v>
      </c>
      <c r="AQ21" s="166">
        <v>4.393533177E9</v>
      </c>
      <c r="AR21" s="7">
        <f t="shared" si="6"/>
        <v>0</v>
      </c>
      <c r="AT21" s="179" t="s">
        <v>1289</v>
      </c>
      <c r="AU21" s="166">
        <v>880.0</v>
      </c>
      <c r="AV21" s="166">
        <v>880.0</v>
      </c>
      <c r="AW21" s="166">
        <v>880.0</v>
      </c>
      <c r="AX21" s="166">
        <v>880.0</v>
      </c>
      <c r="AY21" s="166">
        <v>880.0</v>
      </c>
      <c r="AZ21" s="166">
        <v>6244.352</v>
      </c>
      <c r="BA21" s="181">
        <f t="shared" ref="BA21:BB21" si="82">(AY21-AY20)/AY20</f>
        <v>0</v>
      </c>
      <c r="BB21" s="181">
        <f t="shared" si="82"/>
        <v>0.00527401027</v>
      </c>
      <c r="BC21" s="166"/>
      <c r="BD21" s="166"/>
      <c r="BE21" s="166">
        <v>0.0</v>
      </c>
      <c r="BF21" s="166">
        <v>4.393533177E9</v>
      </c>
      <c r="BG21" s="166">
        <f t="shared" si="8"/>
        <v>0</v>
      </c>
      <c r="BH21" s="181">
        <f t="shared" si="14"/>
        <v>0.01951754386</v>
      </c>
      <c r="BI21" s="166"/>
      <c r="BJ21" s="166">
        <f t="shared" si="9"/>
        <v>0.0001290077888</v>
      </c>
    </row>
    <row r="22">
      <c r="A22" s="179" t="s">
        <v>1290</v>
      </c>
      <c r="B22" s="166">
        <v>650.0</v>
      </c>
      <c r="C22" s="166">
        <v>690.0</v>
      </c>
      <c r="D22" s="166">
        <v>650.0</v>
      </c>
      <c r="E22" s="166">
        <v>690.0</v>
      </c>
      <c r="F22" s="166">
        <v>690.0</v>
      </c>
      <c r="G22" s="166">
        <v>5111.392</v>
      </c>
      <c r="H22" s="181">
        <f t="shared" ref="H22:I22" si="83">(F22-F21)/F21</f>
        <v>0.06153846154</v>
      </c>
      <c r="I22" s="181">
        <f t="shared" si="83"/>
        <v>-0.009895443602</v>
      </c>
      <c r="J22" s="166"/>
      <c r="K22" s="166"/>
      <c r="L22" s="166">
        <v>10000.0</v>
      </c>
      <c r="M22" s="166">
        <v>4.393533177E9</v>
      </c>
      <c r="N22" s="7">
        <f t="shared" si="2"/>
        <v>0.00000227607249</v>
      </c>
      <c r="P22" s="179" t="s">
        <v>1291</v>
      </c>
      <c r="Q22" s="166">
        <v>945.0</v>
      </c>
      <c r="R22" s="166">
        <v>955.0</v>
      </c>
      <c r="S22" s="166">
        <v>940.0</v>
      </c>
      <c r="T22" s="166">
        <v>955.0</v>
      </c>
      <c r="U22" s="166">
        <v>955.0</v>
      </c>
      <c r="V22" s="166">
        <v>6183.391</v>
      </c>
      <c r="W22" s="181">
        <f t="shared" ref="W22:X22" si="84">(U22-U21)/U21</f>
        <v>0.01058201058</v>
      </c>
      <c r="X22" s="181">
        <f t="shared" si="84"/>
        <v>0.01209742495</v>
      </c>
      <c r="Y22" s="166"/>
      <c r="Z22" s="166"/>
      <c r="AA22" s="166">
        <v>2208100.0</v>
      </c>
      <c r="AB22" s="166">
        <v>4.393533177E9</v>
      </c>
      <c r="AC22" s="7">
        <f t="shared" si="4"/>
        <v>0.0005025795666</v>
      </c>
      <c r="AE22" s="179" t="s">
        <v>1292</v>
      </c>
      <c r="AF22" s="166">
        <v>820.0</v>
      </c>
      <c r="AG22" s="166">
        <v>820.0</v>
      </c>
      <c r="AH22" s="166">
        <v>820.0</v>
      </c>
      <c r="AI22" s="166">
        <v>820.0</v>
      </c>
      <c r="AJ22" s="166">
        <v>820.0</v>
      </c>
      <c r="AK22" s="166">
        <v>6163.596</v>
      </c>
      <c r="AL22" s="181">
        <f t="shared" ref="AL22:AM22" si="85">(AJ22-AJ21)/AJ21</f>
        <v>-0.219047619</v>
      </c>
      <c r="AM22" s="181">
        <f t="shared" si="85"/>
        <v>0.002556980655</v>
      </c>
      <c r="AN22" s="166"/>
      <c r="AO22" s="166"/>
      <c r="AP22" s="166">
        <v>100.0</v>
      </c>
      <c r="AQ22" s="166">
        <v>4.393533177E9</v>
      </c>
      <c r="AR22" s="7">
        <f t="shared" si="6"/>
        <v>0.0000000227607249</v>
      </c>
      <c r="AT22" s="179" t="s">
        <v>1293</v>
      </c>
      <c r="AU22" s="166">
        <v>895.0</v>
      </c>
      <c r="AV22" s="166">
        <v>895.0</v>
      </c>
      <c r="AW22" s="166">
        <v>890.0</v>
      </c>
      <c r="AX22" s="166">
        <v>890.0</v>
      </c>
      <c r="AY22" s="166">
        <v>890.0</v>
      </c>
      <c r="AZ22" s="166">
        <v>6287.25</v>
      </c>
      <c r="BA22" s="181">
        <f t="shared" ref="BA22:BB22" si="86">(AY22-AY21)/AY21</f>
        <v>0.01136363636</v>
      </c>
      <c r="BB22" s="181">
        <f t="shared" si="86"/>
        <v>0.006869888181</v>
      </c>
      <c r="BC22" s="166"/>
      <c r="BD22" s="166"/>
      <c r="BE22" s="166">
        <v>400.0</v>
      </c>
      <c r="BF22" s="166">
        <v>4.393533177E9</v>
      </c>
      <c r="BG22" s="166">
        <f t="shared" si="8"/>
        <v>0.00000009104289962</v>
      </c>
      <c r="BH22" s="181">
        <f t="shared" si="14"/>
        <v>-0.03389087764</v>
      </c>
      <c r="BI22" s="166"/>
      <c r="BJ22" s="166">
        <f t="shared" si="9"/>
        <v>0.0001262423607</v>
      </c>
    </row>
    <row r="23">
      <c r="A23" s="179" t="s">
        <v>1294</v>
      </c>
      <c r="B23" s="166">
        <v>630.0</v>
      </c>
      <c r="C23" s="166">
        <v>700.0</v>
      </c>
      <c r="D23" s="166">
        <v>625.0</v>
      </c>
      <c r="E23" s="166">
        <v>690.0</v>
      </c>
      <c r="F23" s="166">
        <v>690.0</v>
      </c>
      <c r="G23" s="166">
        <v>5042.87</v>
      </c>
      <c r="H23" s="181">
        <f t="shared" ref="H23:I23" si="87">(F23-F22)/F22</f>
        <v>0</v>
      </c>
      <c r="I23" s="181">
        <f t="shared" si="87"/>
        <v>-0.01340574153</v>
      </c>
      <c r="J23" s="166"/>
      <c r="K23" s="166"/>
      <c r="L23" s="166">
        <v>1251100.0</v>
      </c>
      <c r="M23" s="166">
        <v>4.393533177E9</v>
      </c>
      <c r="N23" s="7">
        <f t="shared" si="2"/>
        <v>0.0002847594293</v>
      </c>
      <c r="P23" s="179" t="s">
        <v>1295</v>
      </c>
      <c r="Q23" s="166">
        <v>950.0</v>
      </c>
      <c r="R23" s="166">
        <v>960.0</v>
      </c>
      <c r="S23" s="166">
        <v>950.0</v>
      </c>
      <c r="T23" s="166">
        <v>955.0</v>
      </c>
      <c r="U23" s="166">
        <v>955.0</v>
      </c>
      <c r="V23" s="166">
        <v>6221.013</v>
      </c>
      <c r="W23" s="181">
        <f t="shared" ref="W23:X23" si="88">(U23-U22)/U22</f>
        <v>0</v>
      </c>
      <c r="X23" s="181">
        <f t="shared" si="88"/>
        <v>0.006084363742</v>
      </c>
      <c r="Y23" s="166"/>
      <c r="Z23" s="166"/>
      <c r="AA23" s="166">
        <v>1970500.0</v>
      </c>
      <c r="AB23" s="166">
        <v>4.393533177E9</v>
      </c>
      <c r="AC23" s="7">
        <f t="shared" si="4"/>
        <v>0.0004485000842</v>
      </c>
      <c r="AE23" s="179" t="s">
        <v>1296</v>
      </c>
      <c r="AF23" s="166">
        <v>820.0</v>
      </c>
      <c r="AG23" s="166">
        <v>820.0</v>
      </c>
      <c r="AH23" s="166">
        <v>820.0</v>
      </c>
      <c r="AI23" s="166">
        <v>820.0</v>
      </c>
      <c r="AJ23" s="166">
        <v>820.0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4.393533177E9</v>
      </c>
      <c r="AR23" s="7">
        <f t="shared" si="6"/>
        <v>0</v>
      </c>
      <c r="AT23" s="179" t="s">
        <v>1297</v>
      </c>
      <c r="AU23" s="166">
        <v>850.0</v>
      </c>
      <c r="AV23" s="166">
        <v>895.0</v>
      </c>
      <c r="AW23" s="166">
        <v>850.0</v>
      </c>
      <c r="AX23" s="166">
        <v>870.0</v>
      </c>
      <c r="AY23" s="166">
        <v>870.0</v>
      </c>
      <c r="AZ23" s="166">
        <v>6249.93</v>
      </c>
      <c r="BA23" s="181">
        <f t="shared" ref="BA23:BB23" si="90">(AY23-AY22)/AY22</f>
        <v>-0.02247191011</v>
      </c>
      <c r="BB23" s="181">
        <f t="shared" si="90"/>
        <v>-0.005935822498</v>
      </c>
      <c r="BC23" s="166"/>
      <c r="BD23" s="166"/>
      <c r="BE23" s="166">
        <v>10900.0</v>
      </c>
      <c r="BF23" s="166">
        <v>4.393533177E9</v>
      </c>
      <c r="BG23" s="166">
        <f t="shared" si="8"/>
        <v>0.000002480919015</v>
      </c>
      <c r="BH23" s="181">
        <f t="shared" si="14"/>
        <v>-0.005617977528</v>
      </c>
      <c r="BI23" s="166"/>
      <c r="BJ23" s="166">
        <f t="shared" si="9"/>
        <v>0.0001839351081</v>
      </c>
    </row>
    <row r="24">
      <c r="A24" s="182" t="s">
        <v>1298</v>
      </c>
      <c r="B24" s="183">
        <v>690.0</v>
      </c>
      <c r="C24" s="183">
        <v>700.0</v>
      </c>
      <c r="D24" s="183">
        <v>690.0</v>
      </c>
      <c r="E24" s="183">
        <v>700.0</v>
      </c>
      <c r="F24" s="183">
        <v>700.0</v>
      </c>
      <c r="G24" s="183">
        <v>5027.704</v>
      </c>
      <c r="H24" s="185">
        <f t="shared" ref="H24:I24" si="91">(F24-F23)/F23</f>
        <v>0.01449275362</v>
      </c>
      <c r="I24" s="185">
        <f t="shared" si="91"/>
        <v>-0.003007414429</v>
      </c>
      <c r="J24" s="185">
        <f t="shared" ref="J24:J34" si="96">$G$65+(I24*$G$66)</f>
        <v>0.01063406976</v>
      </c>
      <c r="K24" s="185">
        <f t="shared" ref="K24:K34" si="97">H24-J24</f>
        <v>0.003858683861</v>
      </c>
      <c r="L24" s="183">
        <v>91900.0</v>
      </c>
      <c r="M24" s="183">
        <v>4.393533177E9</v>
      </c>
      <c r="N24" s="186">
        <f t="shared" si="2"/>
        <v>0.00002091710619</v>
      </c>
      <c r="O24" s="186"/>
      <c r="P24" s="182" t="s">
        <v>1299</v>
      </c>
      <c r="Q24" s="183">
        <v>955.0</v>
      </c>
      <c r="R24" s="183">
        <v>955.0</v>
      </c>
      <c r="S24" s="183">
        <v>955.0</v>
      </c>
      <c r="T24" s="183">
        <v>955.0</v>
      </c>
      <c r="U24" s="183">
        <v>955.0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-0.00237</v>
      </c>
      <c r="Z24" s="185">
        <f t="shared" ref="Z24:Z34" si="100">W24-Y24</f>
        <v>0.00237</v>
      </c>
      <c r="AA24" s="183">
        <v>0.0</v>
      </c>
      <c r="AB24" s="183">
        <v>4.393533177E9</v>
      </c>
      <c r="AC24" s="186">
        <f t="shared" si="4"/>
        <v>0</v>
      </c>
      <c r="AD24" s="186"/>
      <c r="AE24" s="182" t="s">
        <v>1300</v>
      </c>
      <c r="AF24" s="183">
        <v>820.0</v>
      </c>
      <c r="AG24" s="183">
        <v>820.0</v>
      </c>
      <c r="AH24" s="183">
        <v>820.0</v>
      </c>
      <c r="AI24" s="183">
        <v>820.0</v>
      </c>
      <c r="AJ24" s="183">
        <v>820.0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0.002794030419</v>
      </c>
      <c r="AO24" s="185">
        <f t="shared" ref="AO24:AO34" si="103">AL24-AN24</f>
        <v>-0.002794030419</v>
      </c>
      <c r="AP24" s="183">
        <v>0.0</v>
      </c>
      <c r="AQ24" s="183">
        <v>4.393533177E9</v>
      </c>
      <c r="AR24" s="186">
        <f t="shared" si="6"/>
        <v>0</v>
      </c>
      <c r="AS24" s="186"/>
      <c r="AT24" s="182" t="s">
        <v>1301</v>
      </c>
      <c r="AU24" s="183">
        <v>865.0</v>
      </c>
      <c r="AV24" s="183">
        <v>865.0</v>
      </c>
      <c r="AW24" s="183">
        <v>865.0</v>
      </c>
      <c r="AX24" s="183">
        <v>865.0</v>
      </c>
      <c r="AY24" s="183">
        <v>865.0</v>
      </c>
      <c r="AZ24" s="183">
        <v>6284.372</v>
      </c>
      <c r="BA24" s="185">
        <f t="shared" ref="BA24:BB24" si="94">(AY24-AY23)/AY23</f>
        <v>-0.005747126437</v>
      </c>
      <c r="BB24" s="185">
        <f t="shared" si="94"/>
        <v>0.005510781721</v>
      </c>
      <c r="BC24" s="185">
        <f t="shared" ref="BC24:BC34" si="105">$AZ$65+(BB24*$AZ$66)</f>
        <v>0.001371709251</v>
      </c>
      <c r="BD24" s="185">
        <f t="shared" ref="BD24:BD34" si="106">BA24-BC24</f>
        <v>-0.007118835688</v>
      </c>
      <c r="BE24" s="183">
        <v>100.0</v>
      </c>
      <c r="BF24" s="183">
        <v>4.393533177E9</v>
      </c>
      <c r="BG24" s="183">
        <f t="shared" si="8"/>
        <v>0.0000000227607249</v>
      </c>
      <c r="BH24" s="187">
        <f t="shared" si="14"/>
        <v>0.002186406797</v>
      </c>
      <c r="BI24" s="214">
        <f t="shared" ref="BI24:BI34" si="107">average(BD24,AO24,Z24,K24)</f>
        <v>-0.0009210455615</v>
      </c>
      <c r="BJ24" s="183">
        <f t="shared" si="9"/>
        <v>0.000005234966728</v>
      </c>
    </row>
    <row r="25">
      <c r="A25" s="179" t="s">
        <v>1302</v>
      </c>
      <c r="B25" s="166">
        <v>700.0</v>
      </c>
      <c r="C25" s="166">
        <v>730.0</v>
      </c>
      <c r="D25" s="166">
        <v>700.0</v>
      </c>
      <c r="E25" s="166">
        <v>730.0</v>
      </c>
      <c r="F25" s="166">
        <v>730.0</v>
      </c>
      <c r="G25" s="166">
        <v>5102.954</v>
      </c>
      <c r="H25" s="181">
        <f t="shared" ref="H25:I25" si="95">(F25-F24)/F24</f>
        <v>0.04285714286</v>
      </c>
      <c r="I25" s="181">
        <f t="shared" si="95"/>
        <v>0.01496707046</v>
      </c>
      <c r="J25" s="181">
        <f t="shared" si="96"/>
        <v>0.0192819719</v>
      </c>
      <c r="K25" s="181">
        <f t="shared" si="97"/>
        <v>0.02357517095</v>
      </c>
      <c r="L25" s="166">
        <v>654100.0</v>
      </c>
      <c r="M25" s="166">
        <v>4.393533177E9</v>
      </c>
      <c r="N25" s="7">
        <f t="shared" si="2"/>
        <v>0.0001488779016</v>
      </c>
      <c r="P25" s="179" t="s">
        <v>1303</v>
      </c>
      <c r="Q25" s="166">
        <v>955.0</v>
      </c>
      <c r="R25" s="166">
        <v>955.0</v>
      </c>
      <c r="S25" s="166">
        <v>955.0</v>
      </c>
      <c r="T25" s="166">
        <v>955.0</v>
      </c>
      <c r="U25" s="166">
        <v>955.0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0.003265406915</v>
      </c>
      <c r="Z25" s="181">
        <f t="shared" si="100"/>
        <v>-0.003265406915</v>
      </c>
      <c r="AA25" s="166">
        <v>0.0</v>
      </c>
      <c r="AB25" s="166">
        <v>4.393533177E9</v>
      </c>
      <c r="AC25" s="7">
        <f t="shared" si="4"/>
        <v>0</v>
      </c>
      <c r="AE25" s="179" t="s">
        <v>1304</v>
      </c>
      <c r="AF25" s="166">
        <v>1000.0</v>
      </c>
      <c r="AG25" s="166">
        <v>1000.0</v>
      </c>
      <c r="AH25" s="166">
        <v>995.0</v>
      </c>
      <c r="AI25" s="166">
        <v>1000.0</v>
      </c>
      <c r="AJ25" s="166">
        <v>1000.0</v>
      </c>
      <c r="AK25" s="166">
        <v>6127.85</v>
      </c>
      <c r="AL25" s="181">
        <f t="shared" ref="AL25:AM25" si="101">(AJ25-AJ24)/AJ24</f>
        <v>0.2195121951</v>
      </c>
      <c r="AM25" s="181">
        <f t="shared" si="101"/>
        <v>0</v>
      </c>
      <c r="AN25" s="181">
        <f t="shared" si="102"/>
        <v>0.000547</v>
      </c>
      <c r="AO25" s="181">
        <f t="shared" si="103"/>
        <v>0.2189651951</v>
      </c>
      <c r="AP25" s="166">
        <v>1057000.0</v>
      </c>
      <c r="AQ25" s="166">
        <v>4.393533177E9</v>
      </c>
      <c r="AR25" s="7">
        <f t="shared" si="6"/>
        <v>0.0002405808622</v>
      </c>
      <c r="AT25" s="179" t="s">
        <v>1305</v>
      </c>
      <c r="AU25" s="166">
        <v>865.0</v>
      </c>
      <c r="AV25" s="166">
        <v>865.0</v>
      </c>
      <c r="AW25" s="166">
        <v>865.0</v>
      </c>
      <c r="AX25" s="166">
        <v>865.0</v>
      </c>
      <c r="AY25" s="166">
        <v>865.0</v>
      </c>
      <c r="AZ25" s="166">
        <v>6305.91</v>
      </c>
      <c r="BA25" s="181">
        <f t="shared" ref="BA25:BB25" si="104">(AY25-AY24)/AY24</f>
        <v>0</v>
      </c>
      <c r="BB25" s="181">
        <f t="shared" si="104"/>
        <v>0.00342723187</v>
      </c>
      <c r="BC25" s="181">
        <f t="shared" si="105"/>
        <v>0.001691680002</v>
      </c>
      <c r="BD25" s="181">
        <f t="shared" si="106"/>
        <v>-0.001691680002</v>
      </c>
      <c r="BE25" s="166">
        <v>0.0</v>
      </c>
      <c r="BF25" s="166">
        <v>4.393533177E9</v>
      </c>
      <c r="BG25" s="166">
        <f t="shared" si="8"/>
        <v>0</v>
      </c>
      <c r="BH25" s="188">
        <f t="shared" si="14"/>
        <v>0.06559233449</v>
      </c>
      <c r="BI25" s="215">
        <f t="shared" si="107"/>
        <v>0.05939581979</v>
      </c>
      <c r="BJ25" s="166">
        <f t="shared" si="9"/>
        <v>0.00009736469096</v>
      </c>
    </row>
    <row r="26">
      <c r="A26" s="179" t="s">
        <v>1306</v>
      </c>
      <c r="B26" s="166">
        <v>730.0</v>
      </c>
      <c r="C26" s="166">
        <v>740.0</v>
      </c>
      <c r="D26" s="166">
        <v>725.0</v>
      </c>
      <c r="E26" s="166">
        <v>740.0</v>
      </c>
      <c r="F26" s="166">
        <v>740.0</v>
      </c>
      <c r="G26" s="166">
        <v>5209.445</v>
      </c>
      <c r="H26" s="181">
        <f t="shared" ref="H26:I26" si="108">(F26-F25)/F25</f>
        <v>0.01369863014</v>
      </c>
      <c r="I26" s="181">
        <f t="shared" si="108"/>
        <v>0.02086850087</v>
      </c>
      <c r="J26" s="181">
        <f t="shared" si="96"/>
        <v>0.02212127401</v>
      </c>
      <c r="K26" s="181">
        <f t="shared" si="97"/>
        <v>-0.008422643871</v>
      </c>
      <c r="L26" s="166">
        <v>1893400.0</v>
      </c>
      <c r="M26" s="166">
        <v>4.393533177E9</v>
      </c>
      <c r="N26" s="7">
        <f t="shared" si="2"/>
        <v>0.0004309515653</v>
      </c>
      <c r="P26" s="179" t="s">
        <v>1308</v>
      </c>
      <c r="Q26" s="166">
        <v>950.0</v>
      </c>
      <c r="R26" s="166">
        <v>960.0</v>
      </c>
      <c r="S26" s="166">
        <v>950.0</v>
      </c>
      <c r="T26" s="166">
        <v>960.0</v>
      </c>
      <c r="U26" s="166">
        <v>960.0</v>
      </c>
      <c r="V26" s="166">
        <v>6277.165</v>
      </c>
      <c r="W26" s="181">
        <f t="shared" ref="W26:X26" si="109">(U26-U25)/U25</f>
        <v>0.005235602094</v>
      </c>
      <c r="X26" s="181">
        <f t="shared" si="109"/>
        <v>0</v>
      </c>
      <c r="Y26" s="181">
        <f t="shared" si="99"/>
        <v>-0.00237</v>
      </c>
      <c r="Z26" s="181">
        <f t="shared" si="100"/>
        <v>0.007605602094</v>
      </c>
      <c r="AA26" s="166">
        <v>1876100.0</v>
      </c>
      <c r="AB26" s="166">
        <v>4.393533177E9</v>
      </c>
      <c r="AC26" s="7">
        <f t="shared" si="4"/>
        <v>0.0004270139599</v>
      </c>
      <c r="AE26" s="179" t="s">
        <v>1309</v>
      </c>
      <c r="AF26" s="166">
        <v>1000.0</v>
      </c>
      <c r="AG26" s="166">
        <v>1000.0</v>
      </c>
      <c r="AH26" s="166">
        <v>1000.0</v>
      </c>
      <c r="AI26" s="166">
        <v>1000.0</v>
      </c>
      <c r="AJ26" s="166">
        <v>1000.0</v>
      </c>
      <c r="AK26" s="166">
        <v>6190.643</v>
      </c>
      <c r="AL26" s="181">
        <f t="shared" ref="AL26:AM26" si="110">(AJ26-AJ25)/AJ25</f>
        <v>0</v>
      </c>
      <c r="AM26" s="181">
        <f t="shared" si="110"/>
        <v>0.01024715031</v>
      </c>
      <c r="AN26" s="181">
        <f t="shared" si="102"/>
        <v>-0.003423258386</v>
      </c>
      <c r="AO26" s="181">
        <f t="shared" si="103"/>
        <v>0.003423258386</v>
      </c>
      <c r="AP26" s="166">
        <v>5100.0</v>
      </c>
      <c r="AQ26" s="166">
        <v>4.393533177E9</v>
      </c>
      <c r="AR26" s="7">
        <f t="shared" si="6"/>
        <v>0.00000116079697</v>
      </c>
      <c r="AT26" s="179" t="s">
        <v>1310</v>
      </c>
      <c r="AU26" s="166">
        <v>865.0</v>
      </c>
      <c r="AV26" s="166">
        <v>865.0</v>
      </c>
      <c r="AW26" s="166">
        <v>865.0</v>
      </c>
      <c r="AX26" s="166">
        <v>865.0</v>
      </c>
      <c r="AY26" s="166">
        <v>865.0</v>
      </c>
      <c r="AZ26" s="166">
        <v>6319.443</v>
      </c>
      <c r="BA26" s="181">
        <f t="shared" ref="BA26:BB26" si="111">(AY26-AY25)/AY25</f>
        <v>0</v>
      </c>
      <c r="BB26" s="181">
        <f t="shared" si="111"/>
        <v>0.002146082009</v>
      </c>
      <c r="BC26" s="181">
        <f t="shared" si="105"/>
        <v>0.001888426186</v>
      </c>
      <c r="BD26" s="181">
        <f t="shared" si="106"/>
        <v>-0.001888426186</v>
      </c>
      <c r="BE26" s="166">
        <v>0.0</v>
      </c>
      <c r="BF26" s="166">
        <v>4.393533177E9</v>
      </c>
      <c r="BG26" s="166">
        <f t="shared" si="8"/>
        <v>0</v>
      </c>
      <c r="BH26" s="188">
        <f t="shared" si="14"/>
        <v>0.004733558058</v>
      </c>
      <c r="BI26" s="215">
        <f t="shared" si="107"/>
        <v>0.0001794476058</v>
      </c>
      <c r="BJ26" s="166">
        <f t="shared" si="9"/>
        <v>0.0002147815806</v>
      </c>
    </row>
    <row r="27">
      <c r="A27" s="179" t="s">
        <v>1311</v>
      </c>
      <c r="B27" s="166">
        <v>740.0</v>
      </c>
      <c r="C27" s="166">
        <v>750.0</v>
      </c>
      <c r="D27" s="166">
        <v>740.0</v>
      </c>
      <c r="E27" s="166">
        <v>750.0</v>
      </c>
      <c r="F27" s="166">
        <v>750.0</v>
      </c>
      <c r="G27" s="166">
        <v>5302.566</v>
      </c>
      <c r="H27" s="181">
        <f t="shared" ref="H27:I27" si="112">(F27-F26)/F26</f>
        <v>0.01351351351</v>
      </c>
      <c r="I27" s="181">
        <f t="shared" si="112"/>
        <v>0.01787541667</v>
      </c>
      <c r="J27" s="181">
        <f t="shared" si="96"/>
        <v>0.02068123834</v>
      </c>
      <c r="K27" s="181">
        <f t="shared" si="97"/>
        <v>-0.007167724831</v>
      </c>
      <c r="L27" s="166">
        <v>1071700.0</v>
      </c>
      <c r="M27" s="166">
        <v>4.393533177E9</v>
      </c>
      <c r="N27" s="7">
        <f t="shared" si="2"/>
        <v>0.0002439266888</v>
      </c>
      <c r="P27" s="179" t="s">
        <v>1312</v>
      </c>
      <c r="Q27" s="166">
        <v>960.0</v>
      </c>
      <c r="R27" s="166">
        <v>960.0</v>
      </c>
      <c r="S27" s="166">
        <v>960.0</v>
      </c>
      <c r="T27" s="166">
        <v>960.0</v>
      </c>
      <c r="U27" s="166">
        <v>960.0</v>
      </c>
      <c r="V27" s="166">
        <v>6314.046</v>
      </c>
      <c r="W27" s="181">
        <f t="shared" ref="W27:X27" si="113">(U27-U26)/U26</f>
        <v>0</v>
      </c>
      <c r="X27" s="181">
        <f t="shared" si="113"/>
        <v>0.005875423061</v>
      </c>
      <c r="Y27" s="181">
        <f t="shared" si="99"/>
        <v>0.001298261634</v>
      </c>
      <c r="Z27" s="181">
        <f t="shared" si="100"/>
        <v>-0.001298261634</v>
      </c>
      <c r="AA27" s="166">
        <v>204300.0</v>
      </c>
      <c r="AB27" s="166">
        <v>4.393533177E9</v>
      </c>
      <c r="AC27" s="7">
        <f t="shared" si="4"/>
        <v>0.00004650016098</v>
      </c>
      <c r="AE27" s="179" t="s">
        <v>1313</v>
      </c>
      <c r="AF27" s="166">
        <v>1000.0</v>
      </c>
      <c r="AG27" s="166">
        <v>1000.0</v>
      </c>
      <c r="AH27" s="166">
        <v>1000.0</v>
      </c>
      <c r="AI27" s="166">
        <v>1000.0</v>
      </c>
      <c r="AJ27" s="166">
        <v>1000.0</v>
      </c>
      <c r="AK27" s="166">
        <v>6194.498</v>
      </c>
      <c r="AL27" s="181">
        <f t="shared" ref="AL27:AM27" si="114">(AJ27-AJ26)/AJ26</f>
        <v>0</v>
      </c>
      <c r="AM27" s="181">
        <f t="shared" si="114"/>
        <v>0.0006227139895</v>
      </c>
      <c r="AN27" s="181">
        <f t="shared" si="102"/>
        <v>0.0003057294648</v>
      </c>
      <c r="AO27" s="181">
        <f t="shared" si="103"/>
        <v>-0.0003057294648</v>
      </c>
      <c r="AP27" s="166">
        <v>0.0</v>
      </c>
      <c r="AQ27" s="166">
        <v>4.393533177E9</v>
      </c>
      <c r="AR27" s="7">
        <f t="shared" si="6"/>
        <v>0</v>
      </c>
      <c r="AT27" s="179" t="s">
        <v>1314</v>
      </c>
      <c r="AU27" s="166">
        <v>850.0</v>
      </c>
      <c r="AV27" s="166">
        <v>890.0</v>
      </c>
      <c r="AW27" s="166">
        <v>850.0</v>
      </c>
      <c r="AX27" s="166">
        <v>890.0</v>
      </c>
      <c r="AY27" s="166">
        <v>890.0</v>
      </c>
      <c r="AZ27" s="166">
        <v>6329.314</v>
      </c>
      <c r="BA27" s="181">
        <f t="shared" ref="BA27:BB27" si="115">(AY27-AY26)/AY26</f>
        <v>0.0289017341</v>
      </c>
      <c r="BB27" s="181">
        <f t="shared" si="115"/>
        <v>0.001562004753</v>
      </c>
      <c r="BC27" s="181">
        <f t="shared" si="105"/>
        <v>0.00197812293</v>
      </c>
      <c r="BD27" s="181">
        <f t="shared" si="106"/>
        <v>0.02692361117</v>
      </c>
      <c r="BE27" s="166">
        <v>2000.0</v>
      </c>
      <c r="BF27" s="166">
        <v>4.393533177E9</v>
      </c>
      <c r="BG27" s="166">
        <f t="shared" si="8"/>
        <v>0.0000004552144981</v>
      </c>
      <c r="BH27" s="188">
        <f t="shared" si="14"/>
        <v>0.0106038119</v>
      </c>
      <c r="BI27" s="215">
        <f t="shared" si="107"/>
        <v>0.004537973811</v>
      </c>
      <c r="BJ27" s="166">
        <f t="shared" si="9"/>
        <v>0.00007272051607</v>
      </c>
    </row>
    <row r="28">
      <c r="A28" s="179" t="s">
        <v>1315</v>
      </c>
      <c r="B28" s="166">
        <v>750.0</v>
      </c>
      <c r="C28" s="166">
        <v>770.0</v>
      </c>
      <c r="D28" s="166">
        <v>750.0</v>
      </c>
      <c r="E28" s="166">
        <v>760.0</v>
      </c>
      <c r="F28" s="166">
        <v>760.0</v>
      </c>
      <c r="G28" s="166">
        <v>5296.711</v>
      </c>
      <c r="H28" s="181">
        <f t="shared" ref="H28:I28" si="116">(F28-F27)/F27</f>
        <v>0.01333333333</v>
      </c>
      <c r="I28" s="181">
        <f t="shared" si="116"/>
        <v>-0.00110418239</v>
      </c>
      <c r="J28" s="181">
        <f t="shared" si="96"/>
        <v>0.01154975466</v>
      </c>
      <c r="K28" s="181">
        <f t="shared" si="97"/>
        <v>0.001783578669</v>
      </c>
      <c r="L28" s="166">
        <v>1025400.0</v>
      </c>
      <c r="M28" s="166">
        <v>4.393533177E9</v>
      </c>
      <c r="N28" s="7">
        <f t="shared" si="2"/>
        <v>0.0002333884732</v>
      </c>
      <c r="P28" s="179" t="s">
        <v>1316</v>
      </c>
      <c r="Q28" s="166">
        <v>960.0</v>
      </c>
      <c r="R28" s="166">
        <v>960.0</v>
      </c>
      <c r="S28" s="166">
        <v>960.0</v>
      </c>
      <c r="T28" s="166">
        <v>960.0</v>
      </c>
      <c r="U28" s="166">
        <v>960.0</v>
      </c>
      <c r="V28" s="166">
        <v>6355.654</v>
      </c>
      <c r="W28" s="181">
        <f t="shared" ref="W28:X28" si="117">(U28-U27)/U27</f>
        <v>0</v>
      </c>
      <c r="X28" s="181">
        <f t="shared" si="117"/>
        <v>0.006589752434</v>
      </c>
      <c r="Y28" s="181">
        <f t="shared" si="99"/>
        <v>0.001744246035</v>
      </c>
      <c r="Z28" s="181">
        <f t="shared" si="100"/>
        <v>-0.001744246035</v>
      </c>
      <c r="AA28" s="166">
        <v>200.0</v>
      </c>
      <c r="AB28" s="166">
        <v>4.393533177E9</v>
      </c>
      <c r="AC28" s="7">
        <f t="shared" si="4"/>
        <v>0.00000004552144981</v>
      </c>
      <c r="AE28" s="179" t="s">
        <v>1317</v>
      </c>
      <c r="AF28" s="166">
        <v>1000.0</v>
      </c>
      <c r="AG28" s="166">
        <v>1000.0</v>
      </c>
      <c r="AH28" s="166">
        <v>1000.0</v>
      </c>
      <c r="AI28" s="166">
        <v>1000.0</v>
      </c>
      <c r="AJ28" s="166">
        <v>1000.0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0.000547</v>
      </c>
      <c r="AO28" s="181">
        <f t="shared" si="103"/>
        <v>-0.000547</v>
      </c>
      <c r="AP28" s="166">
        <v>0.0</v>
      </c>
      <c r="AQ28" s="166">
        <v>4.393533177E9</v>
      </c>
      <c r="AR28" s="7">
        <f t="shared" si="6"/>
        <v>0</v>
      </c>
      <c r="AT28" s="179" t="s">
        <v>1318</v>
      </c>
      <c r="AU28" s="166">
        <v>890.0</v>
      </c>
      <c r="AV28" s="166">
        <v>890.0</v>
      </c>
      <c r="AW28" s="166">
        <v>890.0</v>
      </c>
      <c r="AX28" s="166">
        <v>890.0</v>
      </c>
      <c r="AY28" s="166">
        <v>890.0</v>
      </c>
      <c r="AZ28" s="166">
        <v>6299.539</v>
      </c>
      <c r="BA28" s="181">
        <f t="shared" ref="BA28:BB28" si="119">(AY28-AY27)/AY27</f>
        <v>0</v>
      </c>
      <c r="BB28" s="181">
        <f t="shared" si="119"/>
        <v>-0.004704301288</v>
      </c>
      <c r="BC28" s="181">
        <f t="shared" si="105"/>
        <v>0.002940439549</v>
      </c>
      <c r="BD28" s="181">
        <f t="shared" si="106"/>
        <v>-0.002940439549</v>
      </c>
      <c r="BE28" s="166">
        <v>0.0</v>
      </c>
      <c r="BF28" s="166">
        <v>4.393533177E9</v>
      </c>
      <c r="BG28" s="166">
        <f t="shared" si="8"/>
        <v>0</v>
      </c>
      <c r="BH28" s="188">
        <f t="shared" si="14"/>
        <v>0.003333333333</v>
      </c>
      <c r="BI28" s="215">
        <f t="shared" si="107"/>
        <v>-0.0008620267287</v>
      </c>
      <c r="BJ28" s="166">
        <f t="shared" si="9"/>
        <v>0.00005835849865</v>
      </c>
    </row>
    <row r="29">
      <c r="A29" s="189">
        <v>42795.0</v>
      </c>
      <c r="B29" s="190">
        <v>760.0</v>
      </c>
      <c r="C29" s="190">
        <v>770.0</v>
      </c>
      <c r="D29" s="190">
        <v>760.0</v>
      </c>
      <c r="E29" s="190">
        <v>770.0</v>
      </c>
      <c r="F29" s="190">
        <v>770.0</v>
      </c>
      <c r="G29" s="190">
        <v>5275.971</v>
      </c>
      <c r="H29" s="192">
        <f t="shared" ref="H29:I29" si="120">(F29-F28)/F28</f>
        <v>0.01315789474</v>
      </c>
      <c r="I29" s="192">
        <f t="shared" si="120"/>
        <v>-0.003915637459</v>
      </c>
      <c r="J29" s="192">
        <f t="shared" si="96"/>
        <v>0.01019710459</v>
      </c>
      <c r="K29" s="192">
        <f t="shared" si="97"/>
        <v>0.002960790147</v>
      </c>
      <c r="L29" s="190">
        <v>1035100.0</v>
      </c>
      <c r="M29" s="190">
        <v>4.393533177E9</v>
      </c>
      <c r="N29" s="193">
        <f t="shared" si="2"/>
        <v>0.0002355962635</v>
      </c>
      <c r="O29" s="193"/>
      <c r="P29" s="189">
        <v>43132.0</v>
      </c>
      <c r="Q29" s="190">
        <v>960.0</v>
      </c>
      <c r="R29" s="190">
        <v>960.0</v>
      </c>
      <c r="S29" s="190">
        <v>830.0</v>
      </c>
      <c r="T29" s="190">
        <v>860.0</v>
      </c>
      <c r="U29" s="190">
        <v>860.0</v>
      </c>
      <c r="V29" s="190">
        <v>6339.238</v>
      </c>
      <c r="W29" s="192">
        <f t="shared" ref="W29:X29" si="121">(U29-U28)/U28</f>
        <v>-0.1041666667</v>
      </c>
      <c r="X29" s="192">
        <f t="shared" si="121"/>
        <v>-0.002582897055</v>
      </c>
      <c r="Y29" s="192">
        <f t="shared" si="99"/>
        <v>-0.003982605947</v>
      </c>
      <c r="Z29" s="192">
        <f t="shared" si="100"/>
        <v>-0.1001840607</v>
      </c>
      <c r="AA29" s="190">
        <v>131300.0</v>
      </c>
      <c r="AB29" s="190">
        <v>4.393533177E9</v>
      </c>
      <c r="AC29" s="193">
        <f t="shared" si="4"/>
        <v>0.0000298848318</v>
      </c>
      <c r="AD29" s="193"/>
      <c r="AE29" s="189">
        <v>43497.0</v>
      </c>
      <c r="AF29" s="190">
        <v>1000.0</v>
      </c>
      <c r="AG29" s="190">
        <v>1000.0</v>
      </c>
      <c r="AH29" s="190">
        <v>1000.0</v>
      </c>
      <c r="AI29" s="190">
        <v>1000.0</v>
      </c>
      <c r="AJ29" s="190">
        <v>1000.0</v>
      </c>
      <c r="AK29" s="190">
        <v>6181.175</v>
      </c>
      <c r="AL29" s="192">
        <f t="shared" ref="AL29:AM29" si="122">(AJ29-AJ28)/AJ28</f>
        <v>0</v>
      </c>
      <c r="AM29" s="192">
        <f t="shared" si="122"/>
        <v>-0.002150779611</v>
      </c>
      <c r="AN29" s="192">
        <f t="shared" si="102"/>
        <v>0.00138031956</v>
      </c>
      <c r="AO29" s="192">
        <f t="shared" si="103"/>
        <v>-0.00138031956</v>
      </c>
      <c r="AP29" s="190">
        <v>0.0</v>
      </c>
      <c r="AQ29" s="190">
        <v>4.393533177E9</v>
      </c>
      <c r="AR29" s="193">
        <f t="shared" si="6"/>
        <v>0</v>
      </c>
      <c r="AS29" s="193"/>
      <c r="AT29" s="189">
        <v>43862.0</v>
      </c>
      <c r="AU29" s="190">
        <v>890.0</v>
      </c>
      <c r="AV29" s="190">
        <v>890.0</v>
      </c>
      <c r="AW29" s="190">
        <v>890.0</v>
      </c>
      <c r="AX29" s="190">
        <v>890.0</v>
      </c>
      <c r="AY29" s="190">
        <v>890.0</v>
      </c>
      <c r="AZ29" s="190">
        <v>6283.581</v>
      </c>
      <c r="BA29" s="192">
        <f t="shared" ref="BA29:BB29" si="123">(AY29-AY28)/AY28</f>
        <v>0</v>
      </c>
      <c r="BB29" s="192">
        <f t="shared" si="123"/>
        <v>-0.002533201239</v>
      </c>
      <c r="BC29" s="192">
        <f t="shared" si="105"/>
        <v>0.002607023714</v>
      </c>
      <c r="BD29" s="192">
        <f t="shared" si="106"/>
        <v>-0.002607023714</v>
      </c>
      <c r="BE29" s="190">
        <v>0.0</v>
      </c>
      <c r="BF29" s="190">
        <v>4.393533177E9</v>
      </c>
      <c r="BG29" s="190">
        <f t="shared" si="8"/>
        <v>0</v>
      </c>
      <c r="BH29" s="202">
        <f t="shared" si="14"/>
        <v>-0.02275219298</v>
      </c>
      <c r="BI29" s="219">
        <f t="shared" si="107"/>
        <v>-0.02530265346</v>
      </c>
      <c r="BJ29" s="190">
        <f t="shared" si="9"/>
        <v>0.00006637027382</v>
      </c>
    </row>
    <row r="30">
      <c r="A30" s="179">
        <v>42826.0</v>
      </c>
      <c r="B30" s="166">
        <v>770.0</v>
      </c>
      <c r="C30" s="166">
        <v>790.0</v>
      </c>
      <c r="D30" s="166">
        <v>770.0</v>
      </c>
      <c r="E30" s="166">
        <v>785.0</v>
      </c>
      <c r="F30" s="166">
        <v>785.0</v>
      </c>
      <c r="G30" s="166">
        <v>5301.183</v>
      </c>
      <c r="H30" s="181">
        <f t="shared" ref="H30:I30" si="124">(F30-F29)/F29</f>
        <v>0.01948051948</v>
      </c>
      <c r="I30" s="181">
        <f t="shared" si="124"/>
        <v>0.004778646433</v>
      </c>
      <c r="J30" s="181">
        <f t="shared" si="96"/>
        <v>0.01438010715</v>
      </c>
      <c r="K30" s="181">
        <f t="shared" si="97"/>
        <v>0.00510041233</v>
      </c>
      <c r="L30" s="166">
        <v>179200.0</v>
      </c>
      <c r="M30" s="166">
        <v>4.393533177E9</v>
      </c>
      <c r="N30" s="7">
        <f t="shared" si="2"/>
        <v>0.00004078721903</v>
      </c>
      <c r="P30" s="179">
        <v>43160.0</v>
      </c>
      <c r="Q30" s="166">
        <v>860.0</v>
      </c>
      <c r="R30" s="166">
        <v>870.0</v>
      </c>
      <c r="S30" s="166">
        <v>760.0</v>
      </c>
      <c r="T30" s="166">
        <v>860.0</v>
      </c>
      <c r="U30" s="166">
        <v>860.0</v>
      </c>
      <c r="V30" s="166">
        <v>6251.479</v>
      </c>
      <c r="W30" s="181">
        <f t="shared" ref="W30:X30" si="125">(U30-U29)/U29</f>
        <v>0</v>
      </c>
      <c r="X30" s="181">
        <f t="shared" si="125"/>
        <v>-0.01384377744</v>
      </c>
      <c r="Y30" s="181">
        <f t="shared" si="99"/>
        <v>-0.01101322401</v>
      </c>
      <c r="Z30" s="181">
        <f t="shared" si="100"/>
        <v>0.01101322401</v>
      </c>
      <c r="AA30" s="166">
        <v>169700.0</v>
      </c>
      <c r="AB30" s="166">
        <v>4.393533177E9</v>
      </c>
      <c r="AC30" s="7">
        <f t="shared" si="4"/>
        <v>0.00003862495016</v>
      </c>
      <c r="AE30" s="179">
        <v>43525.0</v>
      </c>
      <c r="AF30" s="166">
        <v>950.0</v>
      </c>
      <c r="AG30" s="166">
        <v>1000.0</v>
      </c>
      <c r="AH30" s="166">
        <v>930.0</v>
      </c>
      <c r="AI30" s="166">
        <v>1000.0</v>
      </c>
      <c r="AJ30" s="166">
        <v>1000.0</v>
      </c>
      <c r="AK30" s="166">
        <v>6221.01</v>
      </c>
      <c r="AL30" s="181">
        <f t="shared" ref="AL30:AM30" si="126">(AJ30-AJ29)/AJ29</f>
        <v>0</v>
      </c>
      <c r="AM30" s="181">
        <f t="shared" si="126"/>
        <v>0.006444567578</v>
      </c>
      <c r="AN30" s="181">
        <f t="shared" si="102"/>
        <v>-0.001949947708</v>
      </c>
      <c r="AO30" s="181">
        <f t="shared" si="103"/>
        <v>0.001949947708</v>
      </c>
      <c r="AP30" s="166">
        <v>11800.0</v>
      </c>
      <c r="AQ30" s="166">
        <v>4.393533177E9</v>
      </c>
      <c r="AR30" s="7">
        <f t="shared" si="6"/>
        <v>0.000002685765539</v>
      </c>
      <c r="AT30" s="179">
        <v>43891.0</v>
      </c>
      <c r="AU30" s="166">
        <v>890.0</v>
      </c>
      <c r="AV30" s="166">
        <v>890.0</v>
      </c>
      <c r="AW30" s="166">
        <v>890.0</v>
      </c>
      <c r="AX30" s="166">
        <v>890.0</v>
      </c>
      <c r="AY30" s="166">
        <v>890.0</v>
      </c>
      <c r="AZ30" s="166">
        <v>6323.466</v>
      </c>
      <c r="BA30" s="181">
        <f t="shared" ref="BA30:BB30" si="127">(AY30-AY29)/AY29</f>
        <v>0</v>
      </c>
      <c r="BB30" s="181">
        <f t="shared" si="127"/>
        <v>0.006347495162</v>
      </c>
      <c r="BC30" s="181">
        <f t="shared" si="105"/>
        <v>0.001243215168</v>
      </c>
      <c r="BD30" s="181">
        <f t="shared" si="106"/>
        <v>-0.001243215168</v>
      </c>
      <c r="BE30" s="166">
        <v>0.0</v>
      </c>
      <c r="BF30" s="166">
        <v>4.393533177E9</v>
      </c>
      <c r="BG30" s="166">
        <f t="shared" si="8"/>
        <v>0</v>
      </c>
      <c r="BH30" s="188">
        <f t="shared" si="14"/>
        <v>0.00487012987</v>
      </c>
      <c r="BI30" s="215">
        <f t="shared" si="107"/>
        <v>0.004205092219</v>
      </c>
      <c r="BJ30" s="166">
        <f t="shared" si="9"/>
        <v>0.00002052448368</v>
      </c>
    </row>
    <row r="31">
      <c r="A31" s="179">
        <v>42856.0</v>
      </c>
      <c r="B31" s="166">
        <v>785.0</v>
      </c>
      <c r="C31" s="166">
        <v>790.0</v>
      </c>
      <c r="D31" s="166">
        <v>785.0</v>
      </c>
      <c r="E31" s="166">
        <v>790.0</v>
      </c>
      <c r="F31" s="166">
        <v>790.0</v>
      </c>
      <c r="G31" s="166">
        <v>5325.504</v>
      </c>
      <c r="H31" s="181">
        <f t="shared" ref="H31:I31" si="128">(F31-F30)/F30</f>
        <v>0.006369426752</v>
      </c>
      <c r="I31" s="181">
        <f t="shared" si="128"/>
        <v>0.004587843883</v>
      </c>
      <c r="J31" s="181">
        <f t="shared" si="96"/>
        <v>0.01428830804</v>
      </c>
      <c r="K31" s="181">
        <f t="shared" si="97"/>
        <v>-0.007918881285</v>
      </c>
      <c r="L31" s="166">
        <v>104200.0</v>
      </c>
      <c r="M31" s="166">
        <v>4.393533177E9</v>
      </c>
      <c r="N31" s="7">
        <f t="shared" si="2"/>
        <v>0.00002371667535</v>
      </c>
      <c r="P31" s="179">
        <v>43191.0</v>
      </c>
      <c r="Q31" s="166">
        <v>860.0</v>
      </c>
      <c r="R31" s="166">
        <v>870.0</v>
      </c>
      <c r="S31" s="166">
        <v>850.0</v>
      </c>
      <c r="T31" s="166">
        <v>870.0</v>
      </c>
      <c r="U31" s="166">
        <v>870.0</v>
      </c>
      <c r="V31" s="166">
        <v>6292.321</v>
      </c>
      <c r="W31" s="181">
        <f t="shared" ref="W31:X31" si="129">(U31-U30)/U30</f>
        <v>0.01162790698</v>
      </c>
      <c r="X31" s="181">
        <f t="shared" si="129"/>
        <v>0.00653317399</v>
      </c>
      <c r="Y31" s="181">
        <f t="shared" si="99"/>
        <v>0.001708921849</v>
      </c>
      <c r="Z31" s="181">
        <f t="shared" si="100"/>
        <v>0.009918985128</v>
      </c>
      <c r="AA31" s="166">
        <v>11800.0</v>
      </c>
      <c r="AB31" s="166">
        <v>4.393533177E9</v>
      </c>
      <c r="AC31" s="7">
        <f t="shared" si="4"/>
        <v>0.000002685765539</v>
      </c>
      <c r="AE31" s="179">
        <v>43556.0</v>
      </c>
      <c r="AF31" s="166">
        <v>990.0</v>
      </c>
      <c r="AG31" s="166">
        <v>1000.0</v>
      </c>
      <c r="AH31" s="166">
        <v>990.0</v>
      </c>
      <c r="AI31" s="166">
        <v>1000.0</v>
      </c>
      <c r="AJ31" s="166">
        <v>1000.0</v>
      </c>
      <c r="AK31" s="166">
        <v>6274.54</v>
      </c>
      <c r="AL31" s="181">
        <f t="shared" ref="AL31:AM31" si="130">(AJ31-AJ30)/AJ30</f>
        <v>0</v>
      </c>
      <c r="AM31" s="181">
        <f t="shared" si="130"/>
        <v>0.008604712097</v>
      </c>
      <c r="AN31" s="181">
        <f t="shared" si="102"/>
        <v>-0.002786895702</v>
      </c>
      <c r="AO31" s="181">
        <f t="shared" si="103"/>
        <v>0.002786895702</v>
      </c>
      <c r="AP31" s="166">
        <v>15100.0</v>
      </c>
      <c r="AQ31" s="166">
        <v>4.393533177E9</v>
      </c>
      <c r="AR31" s="7">
        <f t="shared" si="6"/>
        <v>0.000003436869461</v>
      </c>
      <c r="AT31" s="179">
        <v>43983.0</v>
      </c>
      <c r="AU31" s="166">
        <v>890.0</v>
      </c>
      <c r="AV31" s="166">
        <v>890.0</v>
      </c>
      <c r="AW31" s="166">
        <v>890.0</v>
      </c>
      <c r="AX31" s="166">
        <v>890.0</v>
      </c>
      <c r="AY31" s="166">
        <v>890.0</v>
      </c>
      <c r="AZ31" s="166">
        <v>6257.403</v>
      </c>
      <c r="BA31" s="181">
        <f t="shared" ref="BA31:BB31" si="131">(AY31-AY30)/AY30</f>
        <v>0</v>
      </c>
      <c r="BB31" s="181">
        <f t="shared" si="131"/>
        <v>-0.01044727686</v>
      </c>
      <c r="BC31" s="181">
        <f t="shared" si="105"/>
        <v>0.003822388307</v>
      </c>
      <c r="BD31" s="181">
        <f t="shared" si="106"/>
        <v>-0.003822388307</v>
      </c>
      <c r="BE31" s="166">
        <v>0.0</v>
      </c>
      <c r="BF31" s="166">
        <v>4.393533177E9</v>
      </c>
      <c r="BG31" s="166">
        <f t="shared" si="8"/>
        <v>0</v>
      </c>
      <c r="BH31" s="188">
        <f t="shared" si="14"/>
        <v>0.004499333432</v>
      </c>
      <c r="BI31" s="215">
        <f t="shared" si="107"/>
        <v>0.0002411528094</v>
      </c>
      <c r="BJ31" s="166">
        <f t="shared" si="9"/>
        <v>0.000007459827587</v>
      </c>
    </row>
    <row r="32">
      <c r="A32" s="179">
        <v>42887.0</v>
      </c>
      <c r="B32" s="166">
        <v>795.0</v>
      </c>
      <c r="C32" s="166">
        <v>800.0</v>
      </c>
      <c r="D32" s="166">
        <v>790.0</v>
      </c>
      <c r="E32" s="166">
        <v>795.0</v>
      </c>
      <c r="F32" s="166">
        <v>795.0</v>
      </c>
      <c r="G32" s="166">
        <v>5347.022</v>
      </c>
      <c r="H32" s="181">
        <f t="shared" ref="H32:I32" si="132">(F32-F31)/F31</f>
        <v>0.006329113924</v>
      </c>
      <c r="I32" s="181">
        <f t="shared" si="132"/>
        <v>0.004040556537</v>
      </c>
      <c r="J32" s="181">
        <f t="shared" si="96"/>
        <v>0.0140249966</v>
      </c>
      <c r="K32" s="181">
        <f t="shared" si="97"/>
        <v>-0.007695882678</v>
      </c>
      <c r="L32" s="166">
        <v>1272700.0</v>
      </c>
      <c r="M32" s="166">
        <v>4.393533177E9</v>
      </c>
      <c r="N32" s="7">
        <f t="shared" si="2"/>
        <v>0.0002896757459</v>
      </c>
      <c r="P32" s="179">
        <v>43221.0</v>
      </c>
      <c r="Q32" s="166">
        <v>845.0</v>
      </c>
      <c r="R32" s="166">
        <v>875.0</v>
      </c>
      <c r="S32" s="166">
        <v>845.0</v>
      </c>
      <c r="T32" s="166">
        <v>875.0</v>
      </c>
      <c r="U32" s="166">
        <v>875.0</v>
      </c>
      <c r="V32" s="166">
        <v>6353.738</v>
      </c>
      <c r="W32" s="181">
        <f t="shared" ref="W32:X32" si="133">(U32-U31)/U31</f>
        <v>0.005747126437</v>
      </c>
      <c r="X32" s="181">
        <f t="shared" si="133"/>
        <v>0.009760627279</v>
      </c>
      <c r="Y32" s="181">
        <f t="shared" si="99"/>
        <v>0.003723950035</v>
      </c>
      <c r="Z32" s="181">
        <f t="shared" si="100"/>
        <v>0.002023176401</v>
      </c>
      <c r="AA32" s="166">
        <v>27500.0</v>
      </c>
      <c r="AB32" s="166">
        <v>4.393533177E9</v>
      </c>
      <c r="AC32" s="7">
        <f t="shared" si="4"/>
        <v>0.000006259199349</v>
      </c>
      <c r="AE32" s="179">
        <v>43647.0</v>
      </c>
      <c r="AF32" s="166">
        <v>820.0</v>
      </c>
      <c r="AG32" s="166">
        <v>1000.0</v>
      </c>
      <c r="AH32" s="166">
        <v>820.0</v>
      </c>
      <c r="AI32" s="166">
        <v>1000.0</v>
      </c>
      <c r="AJ32" s="166">
        <v>1000.0</v>
      </c>
      <c r="AK32" s="166">
        <v>6287.224</v>
      </c>
      <c r="AL32" s="181">
        <f t="shared" ref="AL32:AM32" si="134">(AJ32-AJ31)/AJ31</f>
        <v>0</v>
      </c>
      <c r="AM32" s="181">
        <f t="shared" si="134"/>
        <v>0.002021502772</v>
      </c>
      <c r="AN32" s="181">
        <f t="shared" si="102"/>
        <v>-0.0002362312488</v>
      </c>
      <c r="AO32" s="181">
        <f t="shared" si="103"/>
        <v>0.0002362312488</v>
      </c>
      <c r="AP32" s="166">
        <v>10700.0</v>
      </c>
      <c r="AQ32" s="166">
        <v>4.393533177E9</v>
      </c>
      <c r="AR32" s="7">
        <f t="shared" si="6"/>
        <v>0.000002435397565</v>
      </c>
      <c r="AT32" s="179">
        <v>44013.0</v>
      </c>
      <c r="AU32" s="166">
        <v>885.0</v>
      </c>
      <c r="AV32" s="166">
        <v>985.0</v>
      </c>
      <c r="AW32" s="166">
        <v>885.0</v>
      </c>
      <c r="AX32" s="166">
        <v>985.0</v>
      </c>
      <c r="AY32" s="166">
        <v>985.0</v>
      </c>
      <c r="AZ32" s="166">
        <v>6279.346</v>
      </c>
      <c r="BA32" s="181">
        <f t="shared" ref="BA32:BB32" si="135">(AY32-AY31)/AY31</f>
        <v>0.106741573</v>
      </c>
      <c r="BB32" s="181">
        <f t="shared" si="135"/>
        <v>0.003506726353</v>
      </c>
      <c r="BC32" s="181">
        <f t="shared" si="105"/>
        <v>0.001679472034</v>
      </c>
      <c r="BD32" s="181">
        <f t="shared" si="106"/>
        <v>0.105062101</v>
      </c>
      <c r="BE32" s="166">
        <v>1300.0</v>
      </c>
      <c r="BF32" s="166">
        <v>4.393533177E9</v>
      </c>
      <c r="BG32" s="166">
        <f t="shared" si="8"/>
        <v>0.0000002958894238</v>
      </c>
      <c r="BH32" s="188">
        <f t="shared" si="14"/>
        <v>0.02970445335</v>
      </c>
      <c r="BI32" s="215">
        <f t="shared" si="107"/>
        <v>0.02490640649</v>
      </c>
      <c r="BJ32" s="166">
        <f t="shared" si="9"/>
        <v>0.00007466655805</v>
      </c>
    </row>
    <row r="33">
      <c r="A33" s="179">
        <v>42979.0</v>
      </c>
      <c r="B33" s="166">
        <v>795.0</v>
      </c>
      <c r="C33" s="166">
        <v>800.0</v>
      </c>
      <c r="D33" s="166">
        <v>790.0</v>
      </c>
      <c r="E33" s="166">
        <v>795.0</v>
      </c>
      <c r="F33" s="166">
        <v>795.0</v>
      </c>
      <c r="G33" s="166">
        <v>5316.364</v>
      </c>
      <c r="H33" s="181">
        <f t="shared" ref="H33:I33" si="136">(F33-F32)/F32</f>
        <v>0</v>
      </c>
      <c r="I33" s="181">
        <f t="shared" si="136"/>
        <v>-0.005733658848</v>
      </c>
      <c r="J33" s="181">
        <f t="shared" si="96"/>
        <v>0.009322416321</v>
      </c>
      <c r="K33" s="181">
        <f t="shared" si="97"/>
        <v>-0.009322416321</v>
      </c>
      <c r="L33" s="2">
        <v>1065400.0</v>
      </c>
      <c r="M33" s="166">
        <v>4.393533177E9</v>
      </c>
      <c r="N33" s="7">
        <f t="shared" si="2"/>
        <v>0.0002424927631</v>
      </c>
      <c r="P33" s="179">
        <v>43313.0</v>
      </c>
      <c r="Q33" s="166">
        <v>875.0</v>
      </c>
      <c r="R33" s="166">
        <v>880.0</v>
      </c>
      <c r="S33" s="166">
        <v>875.0</v>
      </c>
      <c r="T33" s="166">
        <v>880.0</v>
      </c>
      <c r="U33" s="166">
        <v>880.0</v>
      </c>
      <c r="V33" s="166">
        <v>6385.404</v>
      </c>
      <c r="W33" s="181">
        <f t="shared" ref="W33:X33" si="137">(U33-U32)/U32</f>
        <v>0.005714285714</v>
      </c>
      <c r="X33" s="181">
        <f t="shared" si="137"/>
        <v>0.00498383786</v>
      </c>
      <c r="Y33" s="181">
        <f t="shared" si="99"/>
        <v>0.0007416093298</v>
      </c>
      <c r="Z33" s="181">
        <f t="shared" si="100"/>
        <v>0.004972676384</v>
      </c>
      <c r="AA33" s="166">
        <v>5000.0</v>
      </c>
      <c r="AB33" s="166">
        <v>4.393533177E9</v>
      </c>
      <c r="AC33" s="7">
        <f t="shared" si="4"/>
        <v>0.000001138036245</v>
      </c>
      <c r="AE33" s="179">
        <v>43678.0</v>
      </c>
      <c r="AF33" s="166">
        <v>1000.0</v>
      </c>
      <c r="AG33" s="166">
        <v>1000.0</v>
      </c>
      <c r="AH33" s="166">
        <v>1000.0</v>
      </c>
      <c r="AI33" s="166">
        <v>1000.0</v>
      </c>
      <c r="AJ33" s="166">
        <v>1000.0</v>
      </c>
      <c r="AK33" s="166">
        <v>6262.847</v>
      </c>
      <c r="AL33" s="181">
        <f t="shared" ref="AL33:AM33" si="138">(AJ33-AJ32)/AJ32</f>
        <v>0</v>
      </c>
      <c r="AM33" s="181">
        <f t="shared" si="138"/>
        <v>-0.003877227851</v>
      </c>
      <c r="AN33" s="181">
        <f t="shared" si="102"/>
        <v>0.002049231931</v>
      </c>
      <c r="AO33" s="181">
        <f t="shared" si="103"/>
        <v>-0.002049231931</v>
      </c>
      <c r="AP33" s="166">
        <v>0.0</v>
      </c>
      <c r="AQ33" s="166">
        <v>4.393533177E9</v>
      </c>
      <c r="AR33" s="7">
        <f t="shared" si="6"/>
        <v>0</v>
      </c>
      <c r="AT33" s="179">
        <v>44044.0</v>
      </c>
      <c r="AU33" s="166">
        <v>985.0</v>
      </c>
      <c r="AV33" s="166">
        <v>985.0</v>
      </c>
      <c r="AW33" s="166">
        <v>985.0</v>
      </c>
      <c r="AX33" s="166">
        <v>985.0</v>
      </c>
      <c r="AY33" s="166">
        <v>985.0</v>
      </c>
      <c r="AZ33" s="166">
        <v>6225.686</v>
      </c>
      <c r="BA33" s="181">
        <f t="shared" ref="BA33:BB33" si="139">(AY33-AY32)/AY32</f>
        <v>0</v>
      </c>
      <c r="BB33" s="181">
        <f t="shared" si="139"/>
        <v>-0.008545475914</v>
      </c>
      <c r="BC33" s="181">
        <f t="shared" si="105"/>
        <v>0.003530328736</v>
      </c>
      <c r="BD33" s="181">
        <f t="shared" si="106"/>
        <v>-0.003530328736</v>
      </c>
      <c r="BE33" s="166">
        <v>0.0</v>
      </c>
      <c r="BF33" s="166">
        <v>4.393533177E9</v>
      </c>
      <c r="BG33" s="166">
        <f t="shared" si="8"/>
        <v>0</v>
      </c>
      <c r="BH33" s="188">
        <f t="shared" si="14"/>
        <v>0.001428571429</v>
      </c>
      <c r="BI33" s="215">
        <f t="shared" si="107"/>
        <v>-0.002482325151</v>
      </c>
      <c r="BJ33" s="166">
        <f t="shared" si="9"/>
        <v>0.00006090769984</v>
      </c>
    </row>
    <row r="34">
      <c r="A34" s="179">
        <v>43009.0</v>
      </c>
      <c r="B34" s="166">
        <v>795.0</v>
      </c>
      <c r="C34" s="166">
        <v>800.0</v>
      </c>
      <c r="D34" s="166">
        <v>785.0</v>
      </c>
      <c r="E34" s="166">
        <v>795.0</v>
      </c>
      <c r="F34" s="166">
        <v>795.0</v>
      </c>
      <c r="G34" s="166">
        <v>5309.924</v>
      </c>
      <c r="H34" s="181">
        <f t="shared" ref="H34:I34" si="140">(F34-F33)/F33</f>
        <v>0</v>
      </c>
      <c r="I34" s="181">
        <f t="shared" si="140"/>
        <v>-0.001211354226</v>
      </c>
      <c r="J34" s="181">
        <f t="shared" si="96"/>
        <v>0.01149819204</v>
      </c>
      <c r="K34" s="181">
        <f t="shared" si="97"/>
        <v>-0.01149819204</v>
      </c>
      <c r="L34" s="2">
        <v>1122000.0</v>
      </c>
      <c r="M34" s="166">
        <v>4.393533177E9</v>
      </c>
      <c r="N34" s="7">
        <f t="shared" si="2"/>
        <v>0.0002553753334</v>
      </c>
      <c r="P34" s="179">
        <v>43344.0</v>
      </c>
      <c r="Q34" s="166">
        <v>880.0</v>
      </c>
      <c r="R34" s="166">
        <v>880.0</v>
      </c>
      <c r="S34" s="166">
        <v>860.0</v>
      </c>
      <c r="T34" s="166">
        <v>870.0</v>
      </c>
      <c r="U34" s="166">
        <v>870.0</v>
      </c>
      <c r="V34" s="166">
        <v>6373.144</v>
      </c>
      <c r="W34" s="181">
        <f t="shared" ref="W34:X34" si="141">(U34-U33)/U33</f>
        <v>-0.01136363636</v>
      </c>
      <c r="X34" s="181">
        <f t="shared" si="141"/>
        <v>-0.001920003809</v>
      </c>
      <c r="Y34" s="181">
        <f t="shared" si="99"/>
        <v>-0.003568735178</v>
      </c>
      <c r="Z34" s="181">
        <f t="shared" si="100"/>
        <v>-0.007794901186</v>
      </c>
      <c r="AA34" s="166">
        <v>18700.0</v>
      </c>
      <c r="AB34" s="166">
        <v>4.393533177E9</v>
      </c>
      <c r="AC34" s="7">
        <f t="shared" si="4"/>
        <v>0.000004256255557</v>
      </c>
      <c r="AE34" s="179">
        <v>43709.0</v>
      </c>
      <c r="AF34" s="166">
        <v>1000.0</v>
      </c>
      <c r="AG34" s="166">
        <v>1000.0</v>
      </c>
      <c r="AH34" s="166">
        <v>1000.0</v>
      </c>
      <c r="AI34" s="166">
        <v>1000.0</v>
      </c>
      <c r="AJ34" s="166">
        <v>1000.0</v>
      </c>
      <c r="AK34" s="166">
        <v>6272.238</v>
      </c>
      <c r="AL34" s="181">
        <f t="shared" ref="AL34:AM34" si="142">(AJ34-AJ33)/AJ33</f>
        <v>0</v>
      </c>
      <c r="AM34" s="181">
        <f t="shared" si="142"/>
        <v>0.001499477793</v>
      </c>
      <c r="AN34" s="181">
        <f t="shared" si="102"/>
        <v>-0.00003397267106</v>
      </c>
      <c r="AO34" s="181">
        <f t="shared" si="103"/>
        <v>0.00003397267106</v>
      </c>
      <c r="AP34" s="166">
        <v>0.0</v>
      </c>
      <c r="AQ34" s="166">
        <v>4.393533177E9</v>
      </c>
      <c r="AR34" s="7">
        <f t="shared" si="6"/>
        <v>0</v>
      </c>
      <c r="AT34" s="179">
        <v>44075.0</v>
      </c>
      <c r="AU34" s="166">
        <v>985.0</v>
      </c>
      <c r="AV34" s="166">
        <v>985.0</v>
      </c>
      <c r="AW34" s="166">
        <v>985.0</v>
      </c>
      <c r="AX34" s="166">
        <v>985.0</v>
      </c>
      <c r="AY34" s="166">
        <v>985.0</v>
      </c>
      <c r="AZ34" s="166">
        <v>6274.493</v>
      </c>
      <c r="BA34" s="181">
        <f t="shared" ref="BA34:BB34" si="143">(AY34-AY33)/AY33</f>
        <v>0</v>
      </c>
      <c r="BB34" s="181">
        <f t="shared" si="143"/>
        <v>0.007839617996</v>
      </c>
      <c r="BC34" s="181">
        <f t="shared" si="105"/>
        <v>0.001014069864</v>
      </c>
      <c r="BD34" s="181">
        <f t="shared" si="106"/>
        <v>-0.001014069864</v>
      </c>
      <c r="BE34" s="166">
        <v>0.0</v>
      </c>
      <c r="BF34" s="166">
        <v>4.393533177E9</v>
      </c>
      <c r="BG34" s="166">
        <f t="shared" si="8"/>
        <v>0</v>
      </c>
      <c r="BH34" s="188">
        <f t="shared" si="14"/>
        <v>-0.002840909091</v>
      </c>
      <c r="BI34" s="215">
        <f t="shared" si="107"/>
        <v>-0.005068297606</v>
      </c>
      <c r="BJ34" s="166">
        <f t="shared" si="9"/>
        <v>0.00006490789725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12/23/2016</v>
      </c>
      <c r="G37" s="161">
        <f t="shared" ref="G37:J37" si="144">H24</f>
        <v>0.01449275362</v>
      </c>
      <c r="H37" s="161">
        <f t="shared" si="144"/>
        <v>-0.003007414429</v>
      </c>
      <c r="I37" s="161">
        <f t="shared" si="144"/>
        <v>0.01063406976</v>
      </c>
      <c r="J37" s="161">
        <f t="shared" si="144"/>
        <v>0.003858683861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0">P24</f>
        <v>12/25/2017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-0.00237</v>
      </c>
      <c r="Y37" s="161">
        <f t="shared" si="145"/>
        <v>0.00237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2">AE24</f>
        <v>12/25/2018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0.002794030419</v>
      </c>
      <c r="AN37" s="161">
        <f t="shared" si="146"/>
        <v>-0.002794030419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4">AT24</f>
        <v>12/20/2019</v>
      </c>
      <c r="AZ37" s="161">
        <f t="shared" ref="AZ37:BC37" si="147">BA24</f>
        <v>-0.005747126437</v>
      </c>
      <c r="BA37" s="161">
        <f t="shared" si="147"/>
        <v>0.005510781721</v>
      </c>
      <c r="BB37" s="161">
        <f t="shared" si="147"/>
        <v>0.001371709251</v>
      </c>
      <c r="BC37" s="161">
        <f t="shared" si="147"/>
        <v>-0.007118835688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12/27/2016</v>
      </c>
      <c r="G38" s="161">
        <f t="shared" ref="G38:J38" si="149">H25</f>
        <v>0.04285714286</v>
      </c>
      <c r="H38" s="161">
        <f t="shared" si="149"/>
        <v>0.01496707046</v>
      </c>
      <c r="I38" s="161">
        <f t="shared" si="149"/>
        <v>0.0192819719</v>
      </c>
      <c r="J38" s="161">
        <f t="shared" si="149"/>
        <v>0.02357517095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0"/>
        <v>12/26/2017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0.003265406915</v>
      </c>
      <c r="Y38" s="161">
        <f t="shared" si="151"/>
        <v>-0.003265406915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2"/>
        <v>12/26/2018</v>
      </c>
      <c r="AK38" s="161">
        <f t="shared" ref="AK38:AN38" si="153">AL25</f>
        <v>0.2195121951</v>
      </c>
      <c r="AL38" s="161">
        <f t="shared" si="153"/>
        <v>0</v>
      </c>
      <c r="AM38" s="161">
        <f t="shared" si="153"/>
        <v>0.000547</v>
      </c>
      <c r="AN38" s="161">
        <f t="shared" si="153"/>
        <v>0.2189651951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4"/>
        <v>12/23/2019</v>
      </c>
      <c r="AZ38" s="161">
        <f t="shared" ref="AZ38:BC38" si="155">BA25</f>
        <v>0</v>
      </c>
      <c r="BA38" s="161">
        <f t="shared" si="155"/>
        <v>0.00342723187</v>
      </c>
      <c r="BB38" s="161">
        <f t="shared" si="155"/>
        <v>0.001691680002</v>
      </c>
      <c r="BC38" s="161">
        <f t="shared" si="155"/>
        <v>-0.001691680002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12/28/2016</v>
      </c>
      <c r="G39" s="161">
        <f t="shared" ref="G39:J39" si="156">H26</f>
        <v>0.01369863014</v>
      </c>
      <c r="H39" s="161">
        <f t="shared" si="156"/>
        <v>0.02086850087</v>
      </c>
      <c r="I39" s="161">
        <f t="shared" si="156"/>
        <v>0.02212127401</v>
      </c>
      <c r="J39" s="161">
        <f t="shared" si="156"/>
        <v>-0.008422643871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0"/>
        <v>12/27/2017</v>
      </c>
      <c r="V39" s="161">
        <f t="shared" ref="V39:Y39" si="157">W26</f>
        <v>0.005235602094</v>
      </c>
      <c r="W39" s="161">
        <f t="shared" si="157"/>
        <v>0</v>
      </c>
      <c r="X39" s="161">
        <f t="shared" si="157"/>
        <v>-0.00237</v>
      </c>
      <c r="Y39" s="161">
        <f t="shared" si="157"/>
        <v>0.007605602094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2"/>
        <v>12/27/2018</v>
      </c>
      <c r="AK39" s="161">
        <f t="shared" ref="AK39:AN39" si="158">AL26</f>
        <v>0</v>
      </c>
      <c r="AL39" s="161">
        <f t="shared" si="158"/>
        <v>0.01024715031</v>
      </c>
      <c r="AM39" s="161">
        <f t="shared" si="158"/>
        <v>-0.003423258386</v>
      </c>
      <c r="AN39" s="161">
        <f t="shared" si="158"/>
        <v>0.003423258386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4"/>
        <v>12/26/2019</v>
      </c>
      <c r="AZ39" s="161">
        <f t="shared" ref="AZ39:BC39" si="159">BA26</f>
        <v>0</v>
      </c>
      <c r="BA39" s="161">
        <f t="shared" si="159"/>
        <v>0.002146082009</v>
      </c>
      <c r="BB39" s="161">
        <f t="shared" si="159"/>
        <v>0.001888426186</v>
      </c>
      <c r="BC39" s="161">
        <f t="shared" si="159"/>
        <v>-0.001888426186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12/29/2016</v>
      </c>
      <c r="G40" s="161">
        <f t="shared" ref="G40:J40" si="160">H27</f>
        <v>0.01351351351</v>
      </c>
      <c r="H40" s="161">
        <f t="shared" si="160"/>
        <v>0.01787541667</v>
      </c>
      <c r="I40" s="161">
        <f t="shared" si="160"/>
        <v>0.02068123834</v>
      </c>
      <c r="J40" s="161">
        <f t="shared" si="160"/>
        <v>-0.007167724831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0"/>
        <v>12/28/2017</v>
      </c>
      <c r="V40" s="161">
        <f t="shared" ref="V40:Y40" si="161">W27</f>
        <v>0</v>
      </c>
      <c r="W40" s="161">
        <f t="shared" si="161"/>
        <v>0.005875423061</v>
      </c>
      <c r="X40" s="161">
        <f t="shared" si="161"/>
        <v>0.001298261634</v>
      </c>
      <c r="Y40" s="161">
        <f t="shared" si="161"/>
        <v>-0.001298261634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2"/>
        <v>12/28/2018</v>
      </c>
      <c r="AK40" s="161">
        <f t="shared" ref="AK40:AN40" si="162">AL27</f>
        <v>0</v>
      </c>
      <c r="AL40" s="161">
        <f t="shared" si="162"/>
        <v>0.0006227139895</v>
      </c>
      <c r="AM40" s="161">
        <f t="shared" si="162"/>
        <v>0.0003057294648</v>
      </c>
      <c r="AN40" s="161">
        <f t="shared" si="162"/>
        <v>-0.0003057294648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4"/>
        <v>12/27/2019</v>
      </c>
      <c r="AZ40" s="161">
        <f t="shared" ref="AZ40:BC40" si="163">BA27</f>
        <v>0.0289017341</v>
      </c>
      <c r="BA40" s="161">
        <f t="shared" si="163"/>
        <v>0.001562004753</v>
      </c>
      <c r="BB40" s="161">
        <f t="shared" si="163"/>
        <v>0.00197812293</v>
      </c>
      <c r="BC40" s="161">
        <f t="shared" si="163"/>
        <v>0.02692361117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12/30/2016</v>
      </c>
      <c r="G41" s="161">
        <f t="shared" ref="G41:J41" si="164">H28</f>
        <v>0.01333333333</v>
      </c>
      <c r="H41" s="161">
        <f t="shared" si="164"/>
        <v>-0.00110418239</v>
      </c>
      <c r="I41" s="161">
        <f t="shared" si="164"/>
        <v>0.01154975466</v>
      </c>
      <c r="J41" s="161">
        <f t="shared" si="164"/>
        <v>0.001783578669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0"/>
        <v>12/29/2017</v>
      </c>
      <c r="V41" s="161">
        <f t="shared" ref="V41:Y41" si="165">W28</f>
        <v>0</v>
      </c>
      <c r="W41" s="161">
        <f t="shared" si="165"/>
        <v>0.006589752434</v>
      </c>
      <c r="X41" s="161">
        <f t="shared" si="165"/>
        <v>0.001744246035</v>
      </c>
      <c r="Y41" s="161">
        <f t="shared" si="165"/>
        <v>-0.001744246035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2"/>
        <v>12/31/2018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0.000547</v>
      </c>
      <c r="AN41" s="161">
        <f t="shared" si="166"/>
        <v>-0.000547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4"/>
        <v>12/30/2019</v>
      </c>
      <c r="AZ41" s="161">
        <f t="shared" ref="AZ41:BC41" si="167">BA28</f>
        <v>0</v>
      </c>
      <c r="BA41" s="161">
        <f t="shared" si="167"/>
        <v>-0.004704301288</v>
      </c>
      <c r="BB41" s="161">
        <f t="shared" si="167"/>
        <v>0.002940439549</v>
      </c>
      <c r="BC41" s="161">
        <f t="shared" si="167"/>
        <v>-0.002940439549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0.01315789474</v>
      </c>
      <c r="H42" s="161">
        <f t="shared" si="168"/>
        <v>-0.003915637459</v>
      </c>
      <c r="I42" s="161">
        <f t="shared" si="168"/>
        <v>0.01019710459</v>
      </c>
      <c r="J42" s="161">
        <f t="shared" si="168"/>
        <v>0.002960790147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43132</v>
      </c>
      <c r="V42" s="161">
        <f t="shared" ref="V42:Y42" si="169">W29</f>
        <v>-0.1041666667</v>
      </c>
      <c r="W42" s="161">
        <f t="shared" si="169"/>
        <v>-0.002582897055</v>
      </c>
      <c r="X42" s="161">
        <f t="shared" si="169"/>
        <v>-0.003982605947</v>
      </c>
      <c r="Y42" s="161">
        <f t="shared" si="169"/>
        <v>-0.1001840607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43497</v>
      </c>
      <c r="AK42" s="161">
        <f t="shared" ref="AK42:AN42" si="170">AL29</f>
        <v>0</v>
      </c>
      <c r="AL42" s="161">
        <f t="shared" si="170"/>
        <v>-0.002150779611</v>
      </c>
      <c r="AM42" s="161">
        <f t="shared" si="170"/>
        <v>0.00138031956</v>
      </c>
      <c r="AN42" s="161">
        <f t="shared" si="170"/>
        <v>-0.00138031956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43862</v>
      </c>
      <c r="AZ42" s="161">
        <f t="shared" ref="AZ42:BC42" si="171">BA29</f>
        <v>0</v>
      </c>
      <c r="BA42" s="161">
        <f t="shared" si="171"/>
        <v>-0.002533201239</v>
      </c>
      <c r="BB42" s="161">
        <f t="shared" si="171"/>
        <v>0.002607023714</v>
      </c>
      <c r="BC42" s="161">
        <f t="shared" si="171"/>
        <v>-0.002607023714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0.01948051948</v>
      </c>
      <c r="H43" s="161">
        <f t="shared" si="172"/>
        <v>0.004778646433</v>
      </c>
      <c r="I43" s="161">
        <f t="shared" si="172"/>
        <v>0.01438010715</v>
      </c>
      <c r="J43" s="161">
        <f t="shared" si="172"/>
        <v>0.00510041233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43160</v>
      </c>
      <c r="V43" s="161">
        <f t="shared" ref="V43:Y43" si="173">W30</f>
        <v>0</v>
      </c>
      <c r="W43" s="161">
        <f t="shared" si="173"/>
        <v>-0.01384377744</v>
      </c>
      <c r="X43" s="161">
        <f t="shared" si="173"/>
        <v>-0.01101322401</v>
      </c>
      <c r="Y43" s="161">
        <f t="shared" si="173"/>
        <v>0.01101322401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43525</v>
      </c>
      <c r="AK43" s="161">
        <f t="shared" ref="AK43:AN43" si="174">AL30</f>
        <v>0</v>
      </c>
      <c r="AL43" s="161">
        <f t="shared" si="174"/>
        <v>0.006444567578</v>
      </c>
      <c r="AM43" s="161">
        <f t="shared" si="174"/>
        <v>-0.001949947708</v>
      </c>
      <c r="AN43" s="161">
        <f t="shared" si="174"/>
        <v>0.001949947708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43891</v>
      </c>
      <c r="AZ43" s="161">
        <f t="shared" ref="AZ43:BC43" si="175">BA30</f>
        <v>0</v>
      </c>
      <c r="BA43" s="161">
        <f t="shared" si="175"/>
        <v>0.006347495162</v>
      </c>
      <c r="BB43" s="161">
        <f t="shared" si="175"/>
        <v>0.001243215168</v>
      </c>
      <c r="BC43" s="161">
        <f t="shared" si="175"/>
        <v>-0.001243215168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0.006369426752</v>
      </c>
      <c r="H44" s="161">
        <f t="shared" si="176"/>
        <v>0.004587843883</v>
      </c>
      <c r="I44" s="161">
        <f t="shared" si="176"/>
        <v>0.01428830804</v>
      </c>
      <c r="J44" s="161">
        <f t="shared" si="176"/>
        <v>-0.007918881285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43191</v>
      </c>
      <c r="V44" s="161">
        <f t="shared" ref="V44:Y44" si="177">W31</f>
        <v>0.01162790698</v>
      </c>
      <c r="W44" s="161">
        <f t="shared" si="177"/>
        <v>0.00653317399</v>
      </c>
      <c r="X44" s="161">
        <f t="shared" si="177"/>
        <v>0.001708921849</v>
      </c>
      <c r="Y44" s="161">
        <f t="shared" si="177"/>
        <v>0.009918985128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43556</v>
      </c>
      <c r="AK44" s="161">
        <f t="shared" ref="AK44:AN44" si="178">AL31</f>
        <v>0</v>
      </c>
      <c r="AL44" s="161">
        <f t="shared" si="178"/>
        <v>0.008604712097</v>
      </c>
      <c r="AM44" s="161">
        <f t="shared" si="178"/>
        <v>-0.002786895702</v>
      </c>
      <c r="AN44" s="161">
        <f t="shared" si="178"/>
        <v>0.002786895702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43983</v>
      </c>
      <c r="AZ44" s="161">
        <f t="shared" ref="AZ44:BC44" si="179">BA31</f>
        <v>0</v>
      </c>
      <c r="BA44" s="161">
        <f t="shared" si="179"/>
        <v>-0.01044727686</v>
      </c>
      <c r="BB44" s="161">
        <f t="shared" si="179"/>
        <v>0.003822388307</v>
      </c>
      <c r="BC44" s="161">
        <f t="shared" si="179"/>
        <v>-0.003822388307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0.006329113924</v>
      </c>
      <c r="H45" s="161">
        <f t="shared" si="180"/>
        <v>0.004040556537</v>
      </c>
      <c r="I45" s="161">
        <f t="shared" si="180"/>
        <v>0.0140249966</v>
      </c>
      <c r="J45" s="161">
        <f t="shared" si="180"/>
        <v>-0.007695882678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43221</v>
      </c>
      <c r="V45" s="161">
        <f t="shared" ref="V45:Y45" si="181">W32</f>
        <v>0.005747126437</v>
      </c>
      <c r="W45" s="161">
        <f t="shared" si="181"/>
        <v>0.009760627279</v>
      </c>
      <c r="X45" s="161">
        <f t="shared" si="181"/>
        <v>0.003723950035</v>
      </c>
      <c r="Y45" s="161">
        <f t="shared" si="181"/>
        <v>0.002023176401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43647</v>
      </c>
      <c r="AK45" s="161">
        <f t="shared" ref="AK45:AN45" si="182">AL32</f>
        <v>0</v>
      </c>
      <c r="AL45" s="161">
        <f t="shared" si="182"/>
        <v>0.002021502772</v>
      </c>
      <c r="AM45" s="161">
        <f t="shared" si="182"/>
        <v>-0.0002362312488</v>
      </c>
      <c r="AN45" s="161">
        <f t="shared" si="182"/>
        <v>0.0002362312488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44013</v>
      </c>
      <c r="AZ45" s="161">
        <f t="shared" ref="AZ45:BC45" si="183">BA32</f>
        <v>0.106741573</v>
      </c>
      <c r="BA45" s="161">
        <f t="shared" si="183"/>
        <v>0.003506726353</v>
      </c>
      <c r="BB45" s="161">
        <f t="shared" si="183"/>
        <v>0.001679472034</v>
      </c>
      <c r="BC45" s="161">
        <f t="shared" si="183"/>
        <v>0.105062101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0</v>
      </c>
      <c r="H46" s="161">
        <f t="shared" si="184"/>
        <v>-0.005733658848</v>
      </c>
      <c r="I46" s="161">
        <f t="shared" si="184"/>
        <v>0.009322416321</v>
      </c>
      <c r="J46" s="161">
        <f t="shared" si="184"/>
        <v>-0.009322416321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43313</v>
      </c>
      <c r="V46" s="161">
        <f t="shared" ref="V46:Y46" si="185">W33</f>
        <v>0.005714285714</v>
      </c>
      <c r="W46" s="161">
        <f t="shared" si="185"/>
        <v>0.00498383786</v>
      </c>
      <c r="X46" s="161">
        <f t="shared" si="185"/>
        <v>0.0007416093298</v>
      </c>
      <c r="Y46" s="161">
        <f t="shared" si="185"/>
        <v>0.004972676384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43678</v>
      </c>
      <c r="AK46" s="161">
        <f t="shared" ref="AK46:AN46" si="186">AL33</f>
        <v>0</v>
      </c>
      <c r="AL46" s="161">
        <f t="shared" si="186"/>
        <v>-0.003877227851</v>
      </c>
      <c r="AM46" s="161">
        <f t="shared" si="186"/>
        <v>0.002049231931</v>
      </c>
      <c r="AN46" s="161">
        <f t="shared" si="186"/>
        <v>-0.002049231931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44044</v>
      </c>
      <c r="AZ46" s="161">
        <f t="shared" ref="AZ46:BC46" si="187">BA33</f>
        <v>0</v>
      </c>
      <c r="BA46" s="161">
        <f t="shared" si="187"/>
        <v>-0.008545475914</v>
      </c>
      <c r="BB46" s="161">
        <f t="shared" si="187"/>
        <v>0.003530328736</v>
      </c>
      <c r="BC46" s="161">
        <f t="shared" si="187"/>
        <v>-0.003530328736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0</v>
      </c>
      <c r="H47" s="161">
        <f t="shared" si="188"/>
        <v>-0.001211354226</v>
      </c>
      <c r="I47" s="161">
        <f t="shared" si="188"/>
        <v>0.01149819204</v>
      </c>
      <c r="J47" s="161">
        <f t="shared" si="188"/>
        <v>-0.01149819204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43344</v>
      </c>
      <c r="V47" s="161">
        <f t="shared" ref="V47:Y47" si="189">W34</f>
        <v>-0.01136363636</v>
      </c>
      <c r="W47" s="161">
        <f t="shared" si="189"/>
        <v>-0.001920003809</v>
      </c>
      <c r="X47" s="161">
        <f t="shared" si="189"/>
        <v>-0.003568735178</v>
      </c>
      <c r="Y47" s="161">
        <f t="shared" si="189"/>
        <v>-0.007794901186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43709</v>
      </c>
      <c r="AK47" s="161">
        <f t="shared" ref="AK47:AN47" si="190">AL34</f>
        <v>0</v>
      </c>
      <c r="AL47" s="161">
        <f t="shared" si="190"/>
        <v>0.001499477793</v>
      </c>
      <c r="AM47" s="161">
        <f t="shared" si="190"/>
        <v>-0.00003397267106</v>
      </c>
      <c r="AN47" s="161">
        <f t="shared" si="190"/>
        <v>0.00003397267106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44075</v>
      </c>
      <c r="AZ47" s="161">
        <f t="shared" ref="AZ47:BC47" si="191">BA34</f>
        <v>0</v>
      </c>
      <c r="BA47" s="161">
        <f t="shared" si="191"/>
        <v>0.007839617996</v>
      </c>
      <c r="BB47" s="161">
        <f t="shared" si="191"/>
        <v>0.001014069864</v>
      </c>
      <c r="BC47" s="161">
        <f t="shared" si="191"/>
        <v>-0.001014069864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S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S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0.09744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0.203798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0.047932</v>
      </c>
      <c r="AL52" s="14"/>
      <c r="AM52" s="14"/>
      <c r="AN52" s="14"/>
      <c r="AO52" s="14"/>
      <c r="AP52" s="14"/>
      <c r="AQ52" s="14"/>
      <c r="AR52" s="14"/>
      <c r="AS52" s="14"/>
      <c r="AY52" s="1" t="s">
        <v>1322</v>
      </c>
      <c r="AZ52" s="166">
        <v>0.040099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66">
        <v>0.009495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0.041533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0.002297</v>
      </c>
      <c r="AL53" s="14"/>
      <c r="AM53" s="14"/>
      <c r="AN53" s="14"/>
      <c r="AO53" s="14"/>
      <c r="AP53" s="14"/>
      <c r="AQ53" s="14"/>
      <c r="AR53" s="14"/>
      <c r="AS53" s="14"/>
      <c r="AY53" s="1" t="s">
        <v>1323</v>
      </c>
      <c r="AZ53" s="166">
        <v>0.001608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-0.02352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0.009585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-0.03096</v>
      </c>
      <c r="AL54" s="14"/>
      <c r="AM54" s="14"/>
      <c r="AN54" s="14"/>
      <c r="AO54" s="14"/>
      <c r="AP54" s="14"/>
      <c r="AQ54" s="14"/>
      <c r="AR54" s="14"/>
      <c r="AS54" s="14"/>
      <c r="AY54" s="1" t="s">
        <v>1324</v>
      </c>
      <c r="AZ54" s="166">
        <v>-0.03167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66">
        <v>0.042136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0.019918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0.056545</v>
      </c>
      <c r="AL55" s="14"/>
      <c r="AM55" s="14"/>
      <c r="AN55" s="14"/>
      <c r="AO55" s="14"/>
      <c r="AP55" s="14"/>
      <c r="AQ55" s="14"/>
      <c r="AR55" s="14"/>
      <c r="AS55" s="14"/>
      <c r="AY55" s="1" t="s">
        <v>1325</v>
      </c>
      <c r="AZ55" s="166">
        <v>0.02648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S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S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S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66">
        <v>5.11E-4</v>
      </c>
      <c r="I60" s="166">
        <v>5.11E-4</v>
      </c>
      <c r="J60" s="166">
        <v>0.287569</v>
      </c>
      <c r="K60" s="166">
        <v>0.595737</v>
      </c>
      <c r="L60" s="14"/>
      <c r="M60" s="14"/>
      <c r="N60" s="14"/>
      <c r="U60" s="1" t="s">
        <v>1332</v>
      </c>
      <c r="V60" s="166">
        <v>1.0</v>
      </c>
      <c r="W60" s="166">
        <v>5.16E-4</v>
      </c>
      <c r="X60" s="166">
        <v>5.16E-4</v>
      </c>
      <c r="Y60" s="166">
        <v>1.299997</v>
      </c>
      <c r="Z60" s="166">
        <v>0.263235</v>
      </c>
      <c r="AA60" s="14"/>
      <c r="AB60" s="14"/>
      <c r="AC60" s="14"/>
      <c r="AJ60" s="1" t="s">
        <v>1332</v>
      </c>
      <c r="AK60" s="166">
        <v>1.0</v>
      </c>
      <c r="AL60" s="166">
        <v>2.21E-4</v>
      </c>
      <c r="AM60" s="166">
        <v>2.21E-4</v>
      </c>
      <c r="AN60" s="166">
        <v>0.069083</v>
      </c>
      <c r="AO60" s="166">
        <v>0.794473</v>
      </c>
      <c r="AP60" s="14"/>
      <c r="AQ60" s="14"/>
      <c r="AR60" s="14"/>
      <c r="AS60" s="14"/>
      <c r="AY60" s="1" t="s">
        <v>1332</v>
      </c>
      <c r="AZ60" s="166">
        <v>1.0</v>
      </c>
      <c r="BA60" s="175">
        <v>3.39E-5</v>
      </c>
      <c r="BB60" s="175">
        <v>3.39E-5</v>
      </c>
      <c r="BC60" s="166">
        <v>0.048317</v>
      </c>
      <c r="BD60" s="166">
        <v>0.827508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66">
        <v>0.053263</v>
      </c>
      <c r="I61" s="166">
        <v>0.001775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0.011902</v>
      </c>
      <c r="X61" s="166">
        <v>3.97E-4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0.09592</v>
      </c>
      <c r="AM61" s="166">
        <v>0.003197</v>
      </c>
      <c r="AN61" s="14"/>
      <c r="AO61" s="14"/>
      <c r="AP61" s="14"/>
      <c r="AQ61" s="14"/>
      <c r="AR61" s="14"/>
      <c r="AS61" s="14"/>
      <c r="AY61" s="1" t="s">
        <v>1333</v>
      </c>
      <c r="AZ61" s="166">
        <v>30.0</v>
      </c>
      <c r="BA61" s="166">
        <v>0.021036</v>
      </c>
      <c r="BB61" s="166">
        <v>7.01E-4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0.053773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0.012417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0.096141</v>
      </c>
      <c r="AM62" s="173"/>
      <c r="AN62" s="173"/>
      <c r="AO62" s="173"/>
      <c r="AP62" s="14"/>
      <c r="AQ62" s="14"/>
      <c r="AR62" s="14"/>
      <c r="AS62" s="14"/>
      <c r="AY62" s="169" t="s">
        <v>1334</v>
      </c>
      <c r="AZ62" s="168">
        <v>31.0</v>
      </c>
      <c r="BA62" s="168">
        <v>0.021069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/>
      <c r="AS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F65" s="1" t="s">
        <v>1342</v>
      </c>
      <c r="G65" s="166">
        <v>0.012081</v>
      </c>
      <c r="H65" s="166">
        <v>0.007473</v>
      </c>
      <c r="I65" s="166">
        <v>1.616724</v>
      </c>
      <c r="J65" s="166">
        <v>0.116406</v>
      </c>
      <c r="K65" s="166">
        <v>-0.00318</v>
      </c>
      <c r="L65" s="166">
        <v>0.027343</v>
      </c>
      <c r="M65" s="166">
        <v>-0.00318</v>
      </c>
      <c r="N65" s="166">
        <v>0.027343</v>
      </c>
      <c r="U65" s="1" t="s">
        <v>1342</v>
      </c>
      <c r="V65" s="166">
        <v>-0.00237</v>
      </c>
      <c r="W65" s="166">
        <v>0.003626</v>
      </c>
      <c r="X65" s="166">
        <v>-0.65282</v>
      </c>
      <c r="Y65" s="166">
        <v>0.518846</v>
      </c>
      <c r="Z65" s="166">
        <v>-0.00977</v>
      </c>
      <c r="AA65" s="166">
        <v>0.005039</v>
      </c>
      <c r="AB65" s="166">
        <v>-0.00977</v>
      </c>
      <c r="AC65" s="166">
        <v>0.005039</v>
      </c>
      <c r="AJ65" s="1" t="s">
        <v>1342</v>
      </c>
      <c r="AK65" s="166">
        <v>5.47E-4</v>
      </c>
      <c r="AL65" s="166">
        <v>0.010198</v>
      </c>
      <c r="AM65" s="166">
        <v>0.053652</v>
      </c>
      <c r="AN65" s="166">
        <v>0.957568</v>
      </c>
      <c r="AO65" s="166">
        <v>-0.02028</v>
      </c>
      <c r="AP65" s="166">
        <v>0.021375</v>
      </c>
      <c r="AQ65" s="166">
        <v>-0.02028</v>
      </c>
      <c r="AR65" s="166"/>
      <c r="AS65" s="166">
        <v>0.021375</v>
      </c>
      <c r="AY65" s="1" t="s">
        <v>1342</v>
      </c>
      <c r="AZ65" s="166">
        <v>0.002218</v>
      </c>
      <c r="BA65" s="166">
        <v>0.004701</v>
      </c>
      <c r="BB65" s="166">
        <v>0.471749</v>
      </c>
      <c r="BC65" s="166">
        <v>0.640519</v>
      </c>
      <c r="BD65" s="166">
        <v>-0.00738</v>
      </c>
      <c r="BE65" s="166">
        <v>0.011819</v>
      </c>
      <c r="BF65" s="166">
        <v>-0.00738</v>
      </c>
      <c r="BG65" s="166"/>
      <c r="BH65" s="166">
        <v>0.011819</v>
      </c>
      <c r="BI65" s="166"/>
      <c r="BJ65" s="166"/>
    </row>
    <row r="66">
      <c r="F66" s="169" t="s">
        <v>1343</v>
      </c>
      <c r="G66" s="168">
        <v>0.481121</v>
      </c>
      <c r="H66" s="168">
        <v>0.897187</v>
      </c>
      <c r="I66" s="168">
        <v>0.536255</v>
      </c>
      <c r="J66" s="168">
        <v>0.595737</v>
      </c>
      <c r="K66" s="168">
        <v>-1.35118</v>
      </c>
      <c r="L66" s="168">
        <v>2.31342</v>
      </c>
      <c r="M66" s="168">
        <v>-1.35118</v>
      </c>
      <c r="N66" s="168">
        <v>2.31342</v>
      </c>
      <c r="U66" s="169" t="s">
        <v>1343</v>
      </c>
      <c r="V66" s="168">
        <v>0.62434</v>
      </c>
      <c r="W66" s="168">
        <v>0.547583</v>
      </c>
      <c r="X66" s="168">
        <v>1.140174</v>
      </c>
      <c r="Y66" s="168">
        <v>0.263235</v>
      </c>
      <c r="Z66" s="168">
        <v>-0.49397</v>
      </c>
      <c r="AA66" s="168">
        <v>1.742654</v>
      </c>
      <c r="AB66" s="168">
        <v>-0.49397</v>
      </c>
      <c r="AC66" s="168">
        <v>1.742654</v>
      </c>
      <c r="AJ66" s="169" t="s">
        <v>1343</v>
      </c>
      <c r="AK66" s="168">
        <v>-0.38745</v>
      </c>
      <c r="AL66" s="168">
        <v>1.474126</v>
      </c>
      <c r="AM66" s="168">
        <v>-0.26284</v>
      </c>
      <c r="AN66" s="168">
        <v>0.794473</v>
      </c>
      <c r="AO66" s="168">
        <v>-3.39802</v>
      </c>
      <c r="AP66" s="168">
        <v>2.623113</v>
      </c>
      <c r="AQ66" s="168">
        <v>-3.39802</v>
      </c>
      <c r="AR66" s="168"/>
      <c r="AS66" s="168">
        <v>2.623113</v>
      </c>
      <c r="AY66" s="169" t="s">
        <v>1343</v>
      </c>
      <c r="AZ66" s="168">
        <v>-0.15357</v>
      </c>
      <c r="BA66" s="168">
        <v>0.698652</v>
      </c>
      <c r="BB66" s="168">
        <v>-0.21981</v>
      </c>
      <c r="BC66" s="168">
        <v>0.827508</v>
      </c>
      <c r="BD66" s="168">
        <v>-1.58041</v>
      </c>
      <c r="BE66" s="168">
        <v>1.273266</v>
      </c>
      <c r="BF66" s="168">
        <v>-1.58041</v>
      </c>
      <c r="BG66" s="168"/>
      <c r="BH66" s="168">
        <v>1.273266</v>
      </c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customWidth="1" min="10" max="10" width="17.43"/>
    <col customWidth="1" min="11" max="11" width="18.0"/>
    <col hidden="1" min="17" max="20" width="14.43"/>
    <col hidden="1" min="32" max="35" width="14.43"/>
    <col hidden="1" min="47" max="50" width="14.43"/>
    <col customWidth="1" min="60" max="62" width="17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2144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2144</v>
      </c>
      <c r="X1" s="206" t="s">
        <v>1446</v>
      </c>
      <c r="Y1" s="177" t="s">
        <v>1448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2144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2144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1457</v>
      </c>
      <c r="BI1" s="177" t="s">
        <v>1346</v>
      </c>
      <c r="BJ1" s="177" t="s">
        <v>1540</v>
      </c>
    </row>
    <row r="2">
      <c r="A2" s="179" t="s">
        <v>1240</v>
      </c>
      <c r="B2" s="166">
        <v>775.0</v>
      </c>
      <c r="C2" s="166">
        <v>820.0</v>
      </c>
      <c r="D2" s="166">
        <v>775.0</v>
      </c>
      <c r="E2" s="166">
        <v>795.0</v>
      </c>
      <c r="F2" s="180">
        <v>795.0</v>
      </c>
      <c r="G2" s="166">
        <v>5204.674</v>
      </c>
      <c r="H2" s="166"/>
      <c r="I2" s="166"/>
      <c r="J2" s="166"/>
      <c r="K2" s="166"/>
      <c r="L2" s="166">
        <v>889900.0</v>
      </c>
      <c r="M2" s="166">
        <v>2.3837645998E10</v>
      </c>
      <c r="N2" s="7">
        <f t="shared" ref="N2:N34" si="2">L2/M2</f>
        <v>0.00003733170633</v>
      </c>
      <c r="P2" s="179" t="s">
        <v>1241</v>
      </c>
      <c r="Q2" s="166">
        <v>1170.0</v>
      </c>
      <c r="R2" s="166">
        <v>1180.0</v>
      </c>
      <c r="S2" s="166">
        <v>1165.0</v>
      </c>
      <c r="T2" s="166">
        <v>1165.0</v>
      </c>
      <c r="U2" s="180">
        <v>1165.0</v>
      </c>
      <c r="V2" s="166">
        <v>6063.245</v>
      </c>
      <c r="W2" s="166"/>
      <c r="X2" s="166"/>
      <c r="Y2" s="166"/>
      <c r="Z2" s="166"/>
      <c r="AA2" s="166">
        <v>845100.0</v>
      </c>
      <c r="AB2" s="166">
        <v>2.3837645998E10</v>
      </c>
      <c r="AC2" s="7">
        <f t="shared" ref="AC2:AC34" si="4">AA2/AB2</f>
        <v>0.00003545232613</v>
      </c>
      <c r="AE2" s="179" t="s">
        <v>1242</v>
      </c>
      <c r="AF2" s="166">
        <v>1225.0</v>
      </c>
      <c r="AG2" s="166">
        <v>1240.0</v>
      </c>
      <c r="AH2" s="166">
        <v>1200.0</v>
      </c>
      <c r="AI2" s="166">
        <v>1225.0</v>
      </c>
      <c r="AJ2" s="180">
        <v>1225.0</v>
      </c>
      <c r="AK2" s="166">
        <v>6006.202</v>
      </c>
      <c r="AL2" s="166"/>
      <c r="AM2" s="166"/>
      <c r="AN2" s="166"/>
      <c r="AO2" s="166"/>
      <c r="AP2" s="166">
        <v>4455700.0</v>
      </c>
      <c r="AQ2" s="166">
        <v>2.3837645998E10</v>
      </c>
      <c r="AR2" s="7">
        <f t="shared" ref="AR2:AR34" si="6">AP2/AQ2</f>
        <v>0.0001869186244</v>
      </c>
      <c r="AT2" s="179" t="s">
        <v>1243</v>
      </c>
      <c r="AU2" s="166">
        <v>1240.0</v>
      </c>
      <c r="AV2" s="166">
        <v>1250.0</v>
      </c>
      <c r="AW2" s="166">
        <v>1225.0</v>
      </c>
      <c r="AX2" s="166">
        <v>1230.0</v>
      </c>
      <c r="AY2" s="180">
        <v>1230.0</v>
      </c>
      <c r="AZ2" s="166">
        <v>6155.109</v>
      </c>
      <c r="BA2" s="166"/>
      <c r="BB2" s="166"/>
      <c r="BC2" s="166"/>
      <c r="BD2" s="166"/>
      <c r="BE2" s="166">
        <v>1038400.0</v>
      </c>
      <c r="BF2" s="166">
        <v>2.3837645998E10</v>
      </c>
      <c r="BG2" s="166">
        <f t="shared" ref="BG2:BG34" si="8">BE2/BF2</f>
        <v>0.0000435613483</v>
      </c>
      <c r="BH2" s="166"/>
      <c r="BI2" s="166"/>
      <c r="BJ2" s="166">
        <f t="shared" ref="BJ2:BJ34" si="9">average(BG2,AR2,AC2,N2)</f>
        <v>0.0000758160013</v>
      </c>
    </row>
    <row r="3">
      <c r="A3" s="179" t="s">
        <v>1244</v>
      </c>
      <c r="B3" s="166">
        <v>795.0</v>
      </c>
      <c r="C3" s="166">
        <v>795.0</v>
      </c>
      <c r="D3" s="166">
        <v>765.0</v>
      </c>
      <c r="E3" s="166">
        <v>765.0</v>
      </c>
      <c r="F3" s="180">
        <v>765.0</v>
      </c>
      <c r="G3" s="166">
        <v>5211.996</v>
      </c>
      <c r="H3" s="181">
        <f t="shared" ref="H3:I3" si="1">(F3-F2)/F2</f>
        <v>-0.03773584906</v>
      </c>
      <c r="I3" s="181">
        <f t="shared" si="1"/>
        <v>0.001406812415</v>
      </c>
      <c r="J3" s="166"/>
      <c r="K3" s="166"/>
      <c r="L3" s="166">
        <v>1.25334E7</v>
      </c>
      <c r="M3" s="166">
        <v>2.3837645998E10</v>
      </c>
      <c r="N3" s="7">
        <f t="shared" si="2"/>
        <v>0.0005257817824</v>
      </c>
      <c r="P3" s="179" t="s">
        <v>1245</v>
      </c>
      <c r="Q3" s="166">
        <v>1170.0</v>
      </c>
      <c r="R3" s="166">
        <v>1190.0</v>
      </c>
      <c r="S3" s="166">
        <v>1165.0</v>
      </c>
      <c r="T3" s="166">
        <v>1175.0</v>
      </c>
      <c r="U3" s="180">
        <v>1175.0</v>
      </c>
      <c r="V3" s="166">
        <v>6067.142</v>
      </c>
      <c r="W3" s="181">
        <f t="shared" ref="W3:X3" si="3">(U3-U2)/U2</f>
        <v>0.008583690987</v>
      </c>
      <c r="X3" s="181">
        <f t="shared" si="3"/>
        <v>0.0006427251414</v>
      </c>
      <c r="Y3" s="166"/>
      <c r="Z3" s="166"/>
      <c r="AA3" s="166">
        <v>1276500.0</v>
      </c>
      <c r="AB3" s="166">
        <v>2.3837645998E10</v>
      </c>
      <c r="AC3" s="7">
        <f t="shared" si="4"/>
        <v>0.00005354975068</v>
      </c>
      <c r="AE3" s="179" t="s">
        <v>1246</v>
      </c>
      <c r="AF3" s="166">
        <v>1225.0</v>
      </c>
      <c r="AG3" s="166">
        <v>1230.0</v>
      </c>
      <c r="AH3" s="166">
        <v>1200.0</v>
      </c>
      <c r="AI3" s="166">
        <v>1225.0</v>
      </c>
      <c r="AJ3" s="180">
        <v>1225.0</v>
      </c>
      <c r="AK3" s="166">
        <v>6022.778</v>
      </c>
      <c r="AL3" s="181">
        <f t="shared" ref="AL3:AM3" si="5">(AJ3-AJ2)/AJ2</f>
        <v>0</v>
      </c>
      <c r="AM3" s="181">
        <f t="shared" si="5"/>
        <v>0.002759813939</v>
      </c>
      <c r="AN3" s="166"/>
      <c r="AO3" s="166"/>
      <c r="AP3" s="166">
        <v>1894100.0</v>
      </c>
      <c r="AQ3" s="166">
        <v>2.3837645998E10</v>
      </c>
      <c r="AR3" s="7">
        <f t="shared" si="6"/>
        <v>0.00007945834921</v>
      </c>
      <c r="AT3" s="179" t="s">
        <v>1247</v>
      </c>
      <c r="AU3" s="166">
        <v>1230.0</v>
      </c>
      <c r="AV3" s="166">
        <v>1230.0</v>
      </c>
      <c r="AW3" s="166">
        <v>1195.0</v>
      </c>
      <c r="AX3" s="166">
        <v>1220.0</v>
      </c>
      <c r="AY3" s="180">
        <v>1220.0</v>
      </c>
      <c r="AZ3" s="166">
        <v>6117.364</v>
      </c>
      <c r="BA3" s="181">
        <f t="shared" ref="BA3:BB3" si="7">(AY3-AY2)/AY2</f>
        <v>-0.008130081301</v>
      </c>
      <c r="BB3" s="181">
        <f t="shared" si="7"/>
        <v>-0.006132304075</v>
      </c>
      <c r="BC3" s="166"/>
      <c r="BD3" s="166"/>
      <c r="BE3" s="166">
        <v>2195700.0</v>
      </c>
      <c r="BF3" s="166">
        <v>2.3837645998E10</v>
      </c>
      <c r="BG3" s="166">
        <f t="shared" si="8"/>
        <v>0.00009211060522</v>
      </c>
      <c r="BH3" s="181">
        <f t="shared" ref="BH3:BH34" si="14">average(H3,W3,AL3,BA3)</f>
        <v>-0.009320559843</v>
      </c>
      <c r="BI3" s="166"/>
      <c r="BJ3" s="166">
        <f t="shared" si="9"/>
        <v>0.0001877251219</v>
      </c>
    </row>
    <row r="4">
      <c r="A4" s="179" t="s">
        <v>1248</v>
      </c>
      <c r="B4" s="166">
        <v>770.0</v>
      </c>
      <c r="C4" s="166">
        <v>775.0</v>
      </c>
      <c r="D4" s="166">
        <v>730.0</v>
      </c>
      <c r="E4" s="166">
        <v>735.0</v>
      </c>
      <c r="F4" s="180">
        <v>735.0</v>
      </c>
      <c r="G4" s="166">
        <v>5107.623</v>
      </c>
      <c r="H4" s="181">
        <f t="shared" ref="H4:I4" si="10">(F4-F3)/F3</f>
        <v>-0.03921568627</v>
      </c>
      <c r="I4" s="181">
        <f t="shared" si="10"/>
        <v>-0.0200255334</v>
      </c>
      <c r="J4" s="166"/>
      <c r="K4" s="166"/>
      <c r="L4" s="166">
        <v>7753300.0</v>
      </c>
      <c r="M4" s="166">
        <v>2.3837645998E10</v>
      </c>
      <c r="N4" s="7">
        <f t="shared" si="2"/>
        <v>0.0003252544316</v>
      </c>
      <c r="P4" s="179" t="s">
        <v>1249</v>
      </c>
      <c r="Q4" s="166">
        <v>1185.0</v>
      </c>
      <c r="R4" s="166">
        <v>1190.0</v>
      </c>
      <c r="S4" s="166">
        <v>1160.0</v>
      </c>
      <c r="T4" s="166">
        <v>1165.0</v>
      </c>
      <c r="U4" s="180">
        <v>1165.0</v>
      </c>
      <c r="V4" s="166">
        <v>6064.589</v>
      </c>
      <c r="W4" s="181">
        <f t="shared" ref="W4:X4" si="11">(U4-U3)/U3</f>
        <v>-0.008510638298</v>
      </c>
      <c r="X4" s="181">
        <f t="shared" si="11"/>
        <v>-0.0004207912061</v>
      </c>
      <c r="Y4" s="166"/>
      <c r="Z4" s="166"/>
      <c r="AA4" s="166">
        <v>2718700.0</v>
      </c>
      <c r="AB4" s="166">
        <v>2.3837645998E10</v>
      </c>
      <c r="AC4" s="7">
        <f t="shared" si="4"/>
        <v>0.0001140506911</v>
      </c>
      <c r="AE4" s="179" t="s">
        <v>1250</v>
      </c>
      <c r="AF4" s="166">
        <v>1225.0</v>
      </c>
      <c r="AG4" s="166">
        <v>1225.0</v>
      </c>
      <c r="AH4" s="166">
        <v>1190.0</v>
      </c>
      <c r="AI4" s="166">
        <v>1215.0</v>
      </c>
      <c r="AJ4" s="180">
        <v>1215.0</v>
      </c>
      <c r="AK4" s="166">
        <v>6013.589</v>
      </c>
      <c r="AL4" s="181">
        <f t="shared" ref="AL4:AM4" si="12">(AJ4-AJ3)/AJ3</f>
        <v>-0.008163265306</v>
      </c>
      <c r="AM4" s="181">
        <f t="shared" si="12"/>
        <v>-0.001525707904</v>
      </c>
      <c r="AN4" s="166"/>
      <c r="AO4" s="166"/>
      <c r="AP4" s="166">
        <v>2310200.0</v>
      </c>
      <c r="AQ4" s="166">
        <v>2.3837645998E10</v>
      </c>
      <c r="AR4" s="7">
        <f t="shared" si="6"/>
        <v>0.00009691393186</v>
      </c>
      <c r="AT4" s="179" t="s">
        <v>1251</v>
      </c>
      <c r="AU4" s="166">
        <v>1220.0</v>
      </c>
      <c r="AV4" s="166">
        <v>1225.0</v>
      </c>
      <c r="AW4" s="166">
        <v>1195.0</v>
      </c>
      <c r="AX4" s="166">
        <v>1200.0</v>
      </c>
      <c r="AY4" s="180">
        <v>1200.0</v>
      </c>
      <c r="AZ4" s="166">
        <v>6100.242</v>
      </c>
      <c r="BA4" s="181">
        <f t="shared" ref="BA4:BB4" si="13">(AY4-AY3)/AY3</f>
        <v>-0.01639344262</v>
      </c>
      <c r="BB4" s="181">
        <f t="shared" si="13"/>
        <v>-0.002798917965</v>
      </c>
      <c r="BC4" s="166"/>
      <c r="BD4" s="166"/>
      <c r="BE4" s="166">
        <v>1534700.0</v>
      </c>
      <c r="BF4" s="166">
        <v>2.3837645998E10</v>
      </c>
      <c r="BG4" s="166">
        <f t="shared" si="8"/>
        <v>0.00006438135712</v>
      </c>
      <c r="BH4" s="181">
        <f t="shared" si="14"/>
        <v>-0.01807075813</v>
      </c>
      <c r="BI4" s="166"/>
      <c r="BJ4" s="166">
        <f t="shared" si="9"/>
        <v>0.0001501501029</v>
      </c>
    </row>
    <row r="5">
      <c r="A5" s="179" t="s">
        <v>1252</v>
      </c>
      <c r="B5" s="166">
        <v>740.0</v>
      </c>
      <c r="C5" s="166">
        <v>750.0</v>
      </c>
      <c r="D5" s="166">
        <v>720.0</v>
      </c>
      <c r="E5" s="166">
        <v>730.0</v>
      </c>
      <c r="F5" s="180">
        <v>730.0</v>
      </c>
      <c r="G5" s="166">
        <v>5122.104</v>
      </c>
      <c r="H5" s="181">
        <f t="shared" ref="H5:I5" si="15">(F5-F4)/F4</f>
        <v>-0.006802721088</v>
      </c>
      <c r="I5" s="181">
        <f t="shared" si="15"/>
        <v>0.002835174013</v>
      </c>
      <c r="J5" s="166"/>
      <c r="K5" s="166"/>
      <c r="L5" s="166">
        <v>6739000.0</v>
      </c>
      <c r="M5" s="166">
        <v>2.3837645998E10</v>
      </c>
      <c r="N5" s="7">
        <f t="shared" si="2"/>
        <v>0.0002827040892</v>
      </c>
      <c r="P5" s="179" t="s">
        <v>1253</v>
      </c>
      <c r="Q5" s="166">
        <v>1165.0</v>
      </c>
      <c r="R5" s="166">
        <v>1175.0</v>
      </c>
      <c r="S5" s="166">
        <v>1150.0</v>
      </c>
      <c r="T5" s="166">
        <v>1150.0</v>
      </c>
      <c r="U5" s="180">
        <v>1150.0</v>
      </c>
      <c r="V5" s="166">
        <v>6070.716</v>
      </c>
      <c r="W5" s="181">
        <f t="shared" ref="W5:X5" si="16">(U5-U4)/U4</f>
        <v>-0.01287553648</v>
      </c>
      <c r="X5" s="181">
        <f t="shared" si="16"/>
        <v>0.001010291052</v>
      </c>
      <c r="Y5" s="166"/>
      <c r="Z5" s="166"/>
      <c r="AA5" s="166">
        <v>1097000.0</v>
      </c>
      <c r="AB5" s="166">
        <v>2.3837645998E10</v>
      </c>
      <c r="AC5" s="7">
        <f t="shared" si="4"/>
        <v>0.00004601964473</v>
      </c>
      <c r="AE5" s="179" t="s">
        <v>1254</v>
      </c>
      <c r="AF5" s="166">
        <v>1210.0</v>
      </c>
      <c r="AG5" s="166">
        <v>1245.0</v>
      </c>
      <c r="AH5" s="166">
        <v>1195.0</v>
      </c>
      <c r="AI5" s="166">
        <v>1230.0</v>
      </c>
      <c r="AJ5" s="180">
        <v>1230.0</v>
      </c>
      <c r="AK5" s="166">
        <v>5991.246</v>
      </c>
      <c r="AL5" s="181">
        <f t="shared" ref="AL5:AM5" si="17">(AJ5-AJ4)/AJ4</f>
        <v>0.01234567901</v>
      </c>
      <c r="AM5" s="181">
        <f t="shared" si="17"/>
        <v>-0.00371541853</v>
      </c>
      <c r="AN5" s="166"/>
      <c r="AO5" s="166"/>
      <c r="AP5" s="166">
        <v>1862300.0</v>
      </c>
      <c r="AQ5" s="166">
        <v>2.3837645998E10</v>
      </c>
      <c r="AR5" s="7">
        <f t="shared" si="6"/>
        <v>0.00007812432487</v>
      </c>
      <c r="AT5" s="179" t="s">
        <v>1255</v>
      </c>
      <c r="AU5" s="166">
        <v>1200.0</v>
      </c>
      <c r="AV5" s="166">
        <v>1210.0</v>
      </c>
      <c r="AW5" s="166">
        <v>1200.0</v>
      </c>
      <c r="AX5" s="166">
        <v>1200.0</v>
      </c>
      <c r="AY5" s="180">
        <v>1200.0</v>
      </c>
      <c r="AZ5" s="166">
        <v>6070.762</v>
      </c>
      <c r="BA5" s="181">
        <f t="shared" ref="BA5:BB5" si="18">(AY5-AY4)/AY4</f>
        <v>0</v>
      </c>
      <c r="BB5" s="181">
        <f t="shared" si="18"/>
        <v>-0.004832595166</v>
      </c>
      <c r="BC5" s="166"/>
      <c r="BD5" s="166"/>
      <c r="BE5" s="166">
        <v>307000.0</v>
      </c>
      <c r="BF5" s="166">
        <v>2.3837645998E10</v>
      </c>
      <c r="BG5" s="166">
        <f t="shared" si="8"/>
        <v>0.00001287878845</v>
      </c>
      <c r="BH5" s="181">
        <f t="shared" si="14"/>
        <v>-0.001833144639</v>
      </c>
      <c r="BI5" s="166"/>
      <c r="BJ5" s="166">
        <f t="shared" si="9"/>
        <v>0.0001049317118</v>
      </c>
    </row>
    <row r="6">
      <c r="A6" s="179" t="s">
        <v>1256</v>
      </c>
      <c r="B6" s="166">
        <v>730.0</v>
      </c>
      <c r="C6" s="166">
        <v>740.0</v>
      </c>
      <c r="D6" s="166">
        <v>715.0</v>
      </c>
      <c r="E6" s="166">
        <v>720.0</v>
      </c>
      <c r="F6" s="180">
        <v>720.0</v>
      </c>
      <c r="G6" s="166">
        <v>5114.572</v>
      </c>
      <c r="H6" s="181">
        <f t="shared" ref="H6:I6" si="19">(F6-F5)/F5</f>
        <v>-0.01369863014</v>
      </c>
      <c r="I6" s="181">
        <f t="shared" si="19"/>
        <v>-0.001470489471</v>
      </c>
      <c r="J6" s="166"/>
      <c r="K6" s="166"/>
      <c r="L6" s="166">
        <v>4067000.0</v>
      </c>
      <c r="M6" s="166">
        <v>2.3837645998E10</v>
      </c>
      <c r="N6" s="7">
        <f t="shared" si="2"/>
        <v>0.0001706124841</v>
      </c>
      <c r="P6" s="179" t="s">
        <v>1257</v>
      </c>
      <c r="Q6" s="166">
        <v>1150.0</v>
      </c>
      <c r="R6" s="166">
        <v>1180.0</v>
      </c>
      <c r="S6" s="166">
        <v>1150.0</v>
      </c>
      <c r="T6" s="166">
        <v>1170.0</v>
      </c>
      <c r="U6" s="180">
        <v>1170.0</v>
      </c>
      <c r="V6" s="166">
        <v>6061.367</v>
      </c>
      <c r="W6" s="181">
        <f t="shared" ref="W6:X6" si="20">(U6-U5)/U5</f>
        <v>0.01739130435</v>
      </c>
      <c r="X6" s="181">
        <f t="shared" si="20"/>
        <v>-0.001540016038</v>
      </c>
      <c r="Y6" s="166"/>
      <c r="Z6" s="166"/>
      <c r="AA6" s="166">
        <v>2114500.0</v>
      </c>
      <c r="AB6" s="166">
        <v>2.3837645998E10</v>
      </c>
      <c r="AC6" s="7">
        <f t="shared" si="4"/>
        <v>0.0000887042286</v>
      </c>
      <c r="AE6" s="179" t="s">
        <v>1258</v>
      </c>
      <c r="AF6" s="166">
        <v>1250.0</v>
      </c>
      <c r="AG6" s="166">
        <v>1260.0</v>
      </c>
      <c r="AH6" s="166">
        <v>1220.0</v>
      </c>
      <c r="AI6" s="166">
        <v>1230.0</v>
      </c>
      <c r="AJ6" s="180">
        <v>1230.0</v>
      </c>
      <c r="AK6" s="166">
        <v>6107.168</v>
      </c>
      <c r="AL6" s="181">
        <f t="shared" ref="AL6:AM6" si="21">(AJ6-AJ5)/AJ5</f>
        <v>0</v>
      </c>
      <c r="AM6" s="181">
        <f t="shared" si="21"/>
        <v>0.01934856289</v>
      </c>
      <c r="AN6" s="166"/>
      <c r="AO6" s="166"/>
      <c r="AP6" s="166">
        <v>4323700.0</v>
      </c>
      <c r="AQ6" s="166">
        <v>2.3837645998E10</v>
      </c>
      <c r="AR6" s="7">
        <f t="shared" si="6"/>
        <v>0.0001813811649</v>
      </c>
      <c r="AT6" s="179" t="s">
        <v>1259</v>
      </c>
      <c r="AU6" s="166">
        <v>1200.0</v>
      </c>
      <c r="AV6" s="166">
        <v>1250.0</v>
      </c>
      <c r="AW6" s="166">
        <v>1200.0</v>
      </c>
      <c r="AX6" s="166">
        <v>1245.0</v>
      </c>
      <c r="AY6" s="180">
        <v>1245.0</v>
      </c>
      <c r="AZ6" s="166">
        <v>6026.188</v>
      </c>
      <c r="BA6" s="181">
        <f t="shared" ref="BA6:BB6" si="22">(AY6-AY5)/AY5</f>
        <v>0.0375</v>
      </c>
      <c r="BB6" s="181">
        <f t="shared" si="22"/>
        <v>-0.00734240611</v>
      </c>
      <c r="BC6" s="166"/>
      <c r="BD6" s="166"/>
      <c r="BE6" s="166">
        <v>1939100.0</v>
      </c>
      <c r="BF6" s="166">
        <v>2.3837645998E10</v>
      </c>
      <c r="BG6" s="166">
        <f t="shared" si="8"/>
        <v>0.0000813461195</v>
      </c>
      <c r="BH6" s="181">
        <f t="shared" si="14"/>
        <v>0.01029816855</v>
      </c>
      <c r="BI6" s="166"/>
      <c r="BJ6" s="166">
        <f t="shared" si="9"/>
        <v>0.0001305109993</v>
      </c>
    </row>
    <row r="7">
      <c r="A7" s="179" t="s">
        <v>1260</v>
      </c>
      <c r="B7" s="166">
        <v>725.0</v>
      </c>
      <c r="C7" s="166">
        <v>740.0</v>
      </c>
      <c r="D7" s="166">
        <v>720.0</v>
      </c>
      <c r="E7" s="166">
        <v>720.0</v>
      </c>
      <c r="F7" s="180">
        <v>720.0</v>
      </c>
      <c r="G7" s="166">
        <v>5136.667</v>
      </c>
      <c r="H7" s="181">
        <f t="shared" ref="H7:I7" si="23">(F7-F6)/F6</f>
        <v>0</v>
      </c>
      <c r="I7" s="181">
        <f t="shared" si="23"/>
        <v>0.004320009573</v>
      </c>
      <c r="J7" s="166"/>
      <c r="K7" s="166"/>
      <c r="L7" s="166">
        <v>9147700.0</v>
      </c>
      <c r="M7" s="166">
        <v>2.3837645998E10</v>
      </c>
      <c r="N7" s="7">
        <f t="shared" si="2"/>
        <v>0.0003837501405</v>
      </c>
      <c r="P7" s="179" t="s">
        <v>1261</v>
      </c>
      <c r="Q7" s="166">
        <v>1170.0</v>
      </c>
      <c r="R7" s="166">
        <v>1330.0</v>
      </c>
      <c r="S7" s="166">
        <v>1170.0</v>
      </c>
      <c r="T7" s="166">
        <v>1330.0</v>
      </c>
      <c r="U7" s="180">
        <v>1330.0</v>
      </c>
      <c r="V7" s="166">
        <v>5952.138</v>
      </c>
      <c r="W7" s="181">
        <f t="shared" ref="W7:X7" si="24">(U7-U6)/U6</f>
        <v>0.1367521368</v>
      </c>
      <c r="X7" s="181">
        <f t="shared" si="24"/>
        <v>-0.01802052243</v>
      </c>
      <c r="Y7" s="166"/>
      <c r="Z7" s="166"/>
      <c r="AA7" s="166">
        <v>5489200.0</v>
      </c>
      <c r="AB7" s="166">
        <v>2.3837645998E10</v>
      </c>
      <c r="AC7" s="7">
        <f t="shared" si="4"/>
        <v>0.0002302744155</v>
      </c>
      <c r="AE7" s="179" t="s">
        <v>1262</v>
      </c>
      <c r="AF7" s="166">
        <v>1230.0</v>
      </c>
      <c r="AG7" s="166">
        <v>1240.0</v>
      </c>
      <c r="AH7" s="166">
        <v>1195.0</v>
      </c>
      <c r="AI7" s="166">
        <v>1240.0</v>
      </c>
      <c r="AJ7" s="180">
        <v>1240.0</v>
      </c>
      <c r="AK7" s="166">
        <v>6056.124</v>
      </c>
      <c r="AL7" s="181">
        <f t="shared" ref="AL7:AM7" si="25">(AJ7-AJ6)/AJ6</f>
        <v>0.008130081301</v>
      </c>
      <c r="AM7" s="181">
        <f t="shared" si="25"/>
        <v>-0.008358047462</v>
      </c>
      <c r="AN7" s="166"/>
      <c r="AO7" s="166"/>
      <c r="AP7" s="166">
        <v>9752700.0</v>
      </c>
      <c r="AQ7" s="166">
        <v>2.3837645998E10</v>
      </c>
      <c r="AR7" s="7">
        <f t="shared" si="6"/>
        <v>0.0004091301633</v>
      </c>
      <c r="AT7" s="179" t="s">
        <v>1263</v>
      </c>
      <c r="AU7" s="166">
        <v>1245.0</v>
      </c>
      <c r="AV7" s="166">
        <v>1250.0</v>
      </c>
      <c r="AW7" s="166">
        <v>1200.0</v>
      </c>
      <c r="AX7" s="166">
        <v>1210.0</v>
      </c>
      <c r="AY7" s="180">
        <v>1210.0</v>
      </c>
      <c r="AZ7" s="166">
        <v>6023.039</v>
      </c>
      <c r="BA7" s="181">
        <f t="shared" ref="BA7:BB7" si="26">(AY7-AY6)/AY6</f>
        <v>-0.0281124498</v>
      </c>
      <c r="BB7" s="181">
        <f t="shared" si="26"/>
        <v>-0.0005225525656</v>
      </c>
      <c r="BC7" s="166"/>
      <c r="BD7" s="166"/>
      <c r="BE7" s="166">
        <v>814200.0</v>
      </c>
      <c r="BF7" s="166">
        <v>2.3837645998E10</v>
      </c>
      <c r="BG7" s="166">
        <f t="shared" si="8"/>
        <v>0.00003415605719</v>
      </c>
      <c r="BH7" s="181">
        <f t="shared" si="14"/>
        <v>0.02919244206</v>
      </c>
      <c r="BI7" s="166"/>
      <c r="BJ7" s="166">
        <f t="shared" si="9"/>
        <v>0.0002643276941</v>
      </c>
    </row>
    <row r="8">
      <c r="A8" s="179" t="s">
        <v>1264</v>
      </c>
      <c r="B8" s="166">
        <v>730.0</v>
      </c>
      <c r="C8" s="166">
        <v>745.0</v>
      </c>
      <c r="D8" s="166">
        <v>725.0</v>
      </c>
      <c r="E8" s="166">
        <v>735.0</v>
      </c>
      <c r="F8" s="180">
        <v>735.0</v>
      </c>
      <c r="G8" s="166">
        <v>5148.91</v>
      </c>
      <c r="H8" s="181">
        <f t="shared" ref="H8:I8" si="27">(F8-F7)/F7</f>
        <v>0.02083333333</v>
      </c>
      <c r="I8" s="181">
        <f t="shared" si="27"/>
        <v>0.002383452149</v>
      </c>
      <c r="J8" s="166"/>
      <c r="K8" s="166"/>
      <c r="L8" s="166">
        <v>9040500.0</v>
      </c>
      <c r="M8" s="166">
        <v>2.3837645998E10</v>
      </c>
      <c r="N8" s="7">
        <f t="shared" si="2"/>
        <v>0.0003792530521</v>
      </c>
      <c r="P8" s="179">
        <v>42747.0</v>
      </c>
      <c r="Q8" s="166">
        <v>1330.0</v>
      </c>
      <c r="R8" s="166">
        <v>1330.0</v>
      </c>
      <c r="S8" s="166">
        <v>1330.0</v>
      </c>
      <c r="T8" s="166">
        <v>1330.0</v>
      </c>
      <c r="U8" s="180">
        <v>1330.0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2.3837645998E10</v>
      </c>
      <c r="AC8" s="7">
        <f t="shared" si="4"/>
        <v>0</v>
      </c>
      <c r="AE8" s="179">
        <v>43171.0</v>
      </c>
      <c r="AF8" s="166">
        <v>1250.0</v>
      </c>
      <c r="AG8" s="166">
        <v>1280.0</v>
      </c>
      <c r="AH8" s="166">
        <v>1225.0</v>
      </c>
      <c r="AI8" s="166">
        <v>1240.0</v>
      </c>
      <c r="AJ8" s="180">
        <v>1240.0</v>
      </c>
      <c r="AK8" s="166">
        <v>6118.32</v>
      </c>
      <c r="AL8" s="181">
        <f t="shared" ref="AL8:AM8" si="29">(AJ8-AJ7)/AJ7</f>
        <v>0</v>
      </c>
      <c r="AM8" s="181">
        <f t="shared" si="29"/>
        <v>0.01026993503</v>
      </c>
      <c r="AN8" s="166"/>
      <c r="AO8" s="166"/>
      <c r="AP8" s="166">
        <v>5664600.0</v>
      </c>
      <c r="AQ8" s="166">
        <v>2.3837645998E10</v>
      </c>
      <c r="AR8" s="7">
        <f t="shared" si="6"/>
        <v>0.0002376325246</v>
      </c>
      <c r="AT8" s="179" t="s">
        <v>1265</v>
      </c>
      <c r="AU8" s="166">
        <v>1210.0</v>
      </c>
      <c r="AV8" s="166">
        <v>1210.0</v>
      </c>
      <c r="AW8" s="166">
        <v>1155.0</v>
      </c>
      <c r="AX8" s="166">
        <v>1185.0</v>
      </c>
      <c r="AY8" s="180">
        <v>1185.0</v>
      </c>
      <c r="AZ8" s="166">
        <v>5953.06</v>
      </c>
      <c r="BA8" s="181">
        <f t="shared" ref="BA8:BB8" si="30">(AY8-AY7)/AY7</f>
        <v>-0.02066115702</v>
      </c>
      <c r="BB8" s="181">
        <f t="shared" si="30"/>
        <v>-0.01161855336</v>
      </c>
      <c r="BC8" s="166"/>
      <c r="BD8" s="166"/>
      <c r="BE8" s="166">
        <v>2929300.0</v>
      </c>
      <c r="BF8" s="166">
        <v>2.3837645998E10</v>
      </c>
      <c r="BG8" s="166">
        <f t="shared" si="8"/>
        <v>0.0001228854561</v>
      </c>
      <c r="BH8" s="181">
        <f t="shared" si="14"/>
        <v>0.00004304407713</v>
      </c>
      <c r="BI8" s="166"/>
      <c r="BJ8" s="166">
        <f t="shared" si="9"/>
        <v>0.0001849427582</v>
      </c>
    </row>
    <row r="9">
      <c r="A9" s="179">
        <v>42381.0</v>
      </c>
      <c r="B9" s="166">
        <v>735.0</v>
      </c>
      <c r="C9" s="166">
        <v>745.0</v>
      </c>
      <c r="D9" s="166">
        <v>725.0</v>
      </c>
      <c r="E9" s="166">
        <v>730.0</v>
      </c>
      <c r="F9" s="180">
        <v>730.0</v>
      </c>
      <c r="G9" s="166">
        <v>5198.755</v>
      </c>
      <c r="H9" s="181">
        <f t="shared" ref="H9:I9" si="31">(F9-F8)/F8</f>
        <v>-0.006802721088</v>
      </c>
      <c r="I9" s="181">
        <f t="shared" si="31"/>
        <v>0.009680689699</v>
      </c>
      <c r="J9" s="166"/>
      <c r="K9" s="166"/>
      <c r="L9" s="166">
        <v>1424600.0</v>
      </c>
      <c r="M9" s="166">
        <v>2.3837645998E10</v>
      </c>
      <c r="N9" s="7">
        <f t="shared" si="2"/>
        <v>0.00005976261247</v>
      </c>
      <c r="P9" s="179">
        <v>42837.0</v>
      </c>
      <c r="Q9" s="166">
        <v>1230.0</v>
      </c>
      <c r="R9" s="166">
        <v>1280.0</v>
      </c>
      <c r="S9" s="166">
        <v>1185.0</v>
      </c>
      <c r="T9" s="166">
        <v>1190.0</v>
      </c>
      <c r="U9" s="180">
        <v>1190.0</v>
      </c>
      <c r="V9" s="166">
        <v>5998.195</v>
      </c>
      <c r="W9" s="181">
        <f t="shared" ref="W9:X9" si="32">(U9-U8)/U8</f>
        <v>-0.1052631579</v>
      </c>
      <c r="X9" s="181">
        <f t="shared" si="32"/>
        <v>0.00773789183</v>
      </c>
      <c r="Y9" s="166"/>
      <c r="Z9" s="166"/>
      <c r="AA9" s="166">
        <v>4095900.0</v>
      </c>
      <c r="AB9" s="166">
        <v>2.3837645998E10</v>
      </c>
      <c r="AC9" s="7">
        <f t="shared" si="4"/>
        <v>0.0001718248522</v>
      </c>
      <c r="AE9" s="179">
        <v>43202.0</v>
      </c>
      <c r="AF9" s="166">
        <v>1240.0</v>
      </c>
      <c r="AG9" s="166">
        <v>1245.0</v>
      </c>
      <c r="AH9" s="166">
        <v>1210.0</v>
      </c>
      <c r="AI9" s="166">
        <v>1220.0</v>
      </c>
      <c r="AJ9" s="180">
        <v>1220.0</v>
      </c>
      <c r="AK9" s="166">
        <v>6152.86</v>
      </c>
      <c r="AL9" s="181">
        <f t="shared" ref="AL9:AM9" si="33">(AJ9-AJ8)/AJ8</f>
        <v>-0.01612903226</v>
      </c>
      <c r="AM9" s="181">
        <f t="shared" si="33"/>
        <v>0.005645340551</v>
      </c>
      <c r="AN9" s="166"/>
      <c r="AO9" s="166"/>
      <c r="AP9" s="166">
        <v>1083200.0</v>
      </c>
      <c r="AQ9" s="166">
        <v>2.3837645998E10</v>
      </c>
      <c r="AR9" s="7">
        <f t="shared" si="6"/>
        <v>0.00004544072851</v>
      </c>
      <c r="AT9" s="179" t="s">
        <v>1267</v>
      </c>
      <c r="AU9" s="166">
        <v>1185.0</v>
      </c>
      <c r="AV9" s="166">
        <v>1215.0</v>
      </c>
      <c r="AW9" s="166">
        <v>1165.0</v>
      </c>
      <c r="AX9" s="166">
        <v>1215.0</v>
      </c>
      <c r="AY9" s="180">
        <v>1215.0</v>
      </c>
      <c r="AZ9" s="166">
        <v>6011.83</v>
      </c>
      <c r="BA9" s="181">
        <f t="shared" ref="BA9:BB9" si="34">(AY9-AY8)/AY8</f>
        <v>0.0253164557</v>
      </c>
      <c r="BB9" s="181">
        <f t="shared" si="34"/>
        <v>0.009872233776</v>
      </c>
      <c r="BC9" s="166"/>
      <c r="BD9" s="166"/>
      <c r="BE9" s="166">
        <v>1871900.0</v>
      </c>
      <c r="BF9" s="166">
        <v>2.3837645998E10</v>
      </c>
      <c r="BG9" s="166">
        <f t="shared" si="8"/>
        <v>0.0000785270492</v>
      </c>
      <c r="BH9" s="181">
        <f t="shared" si="14"/>
        <v>-0.02571961389</v>
      </c>
      <c r="BI9" s="166"/>
      <c r="BJ9" s="166">
        <f t="shared" si="9"/>
        <v>0.00008888881059</v>
      </c>
    </row>
    <row r="10">
      <c r="A10" s="179">
        <v>42412.0</v>
      </c>
      <c r="B10" s="166">
        <v>730.0</v>
      </c>
      <c r="C10" s="166">
        <v>755.0</v>
      </c>
      <c r="D10" s="166">
        <v>725.0</v>
      </c>
      <c r="E10" s="166">
        <v>750.0</v>
      </c>
      <c r="F10" s="180">
        <v>750.0</v>
      </c>
      <c r="G10" s="166">
        <v>5245.956</v>
      </c>
      <c r="H10" s="181">
        <f t="shared" ref="H10:I10" si="35">(F10-F9)/F9</f>
        <v>0.02739726027</v>
      </c>
      <c r="I10" s="181">
        <f t="shared" si="35"/>
        <v>0.009079289176</v>
      </c>
      <c r="J10" s="166"/>
      <c r="K10" s="166"/>
      <c r="L10" s="166">
        <v>1283000.0</v>
      </c>
      <c r="M10" s="166">
        <v>2.3837645998E10</v>
      </c>
      <c r="N10" s="7">
        <f t="shared" si="2"/>
        <v>0.00005382242861</v>
      </c>
      <c r="P10" s="179">
        <v>42867.0</v>
      </c>
      <c r="Q10" s="166">
        <v>1195.0</v>
      </c>
      <c r="R10" s="166">
        <v>1205.0</v>
      </c>
      <c r="S10" s="166">
        <v>1170.0</v>
      </c>
      <c r="T10" s="166">
        <v>1190.0</v>
      </c>
      <c r="U10" s="180">
        <v>1190.0</v>
      </c>
      <c r="V10" s="166">
        <v>6000.474</v>
      </c>
      <c r="W10" s="181">
        <f t="shared" ref="W10:X10" si="36">(U10-U9)/U9</f>
        <v>0</v>
      </c>
      <c r="X10" s="181">
        <f t="shared" si="36"/>
        <v>0.0003799476342</v>
      </c>
      <c r="Y10" s="166"/>
      <c r="Z10" s="166"/>
      <c r="AA10" s="166">
        <v>3035700.0</v>
      </c>
      <c r="AB10" s="166">
        <v>2.3837645998E10</v>
      </c>
      <c r="AC10" s="7">
        <f t="shared" si="4"/>
        <v>0.0001273489841</v>
      </c>
      <c r="AE10" s="179">
        <v>43232.0</v>
      </c>
      <c r="AF10" s="166">
        <v>1200.0</v>
      </c>
      <c r="AG10" s="166">
        <v>1230.0</v>
      </c>
      <c r="AH10" s="166">
        <v>1150.0</v>
      </c>
      <c r="AI10" s="166">
        <v>1230.0</v>
      </c>
      <c r="AJ10" s="180">
        <v>1230.0</v>
      </c>
      <c r="AK10" s="166">
        <v>6133.12</v>
      </c>
      <c r="AL10" s="181">
        <f t="shared" ref="AL10:AM10" si="37">(AJ10-AJ9)/AJ9</f>
        <v>0.008196721311</v>
      </c>
      <c r="AM10" s="181">
        <f t="shared" si="37"/>
        <v>-0.003208264124</v>
      </c>
      <c r="AN10" s="166"/>
      <c r="AO10" s="166"/>
      <c r="AP10" s="166">
        <v>5885800.0</v>
      </c>
      <c r="AQ10" s="166">
        <v>2.3837645998E10</v>
      </c>
      <c r="AR10" s="7">
        <f t="shared" si="6"/>
        <v>0.0002469119644</v>
      </c>
      <c r="AT10" s="179">
        <v>43508.0</v>
      </c>
      <c r="AU10" s="166">
        <v>1215.0</v>
      </c>
      <c r="AV10" s="166">
        <v>1220.0</v>
      </c>
      <c r="AW10" s="166">
        <v>1185.0</v>
      </c>
      <c r="AX10" s="166">
        <v>1215.0</v>
      </c>
      <c r="AY10" s="180">
        <v>1215.0</v>
      </c>
      <c r="AZ10" s="166">
        <v>6130.055</v>
      </c>
      <c r="BA10" s="181">
        <f t="shared" ref="BA10:BB10" si="38">(AY10-AY9)/AY9</f>
        <v>0</v>
      </c>
      <c r="BB10" s="181">
        <f t="shared" si="38"/>
        <v>0.01966539307</v>
      </c>
      <c r="BC10" s="166"/>
      <c r="BD10" s="166"/>
      <c r="BE10" s="166">
        <v>947200.0</v>
      </c>
      <c r="BF10" s="166">
        <v>2.3837645998E10</v>
      </c>
      <c r="BG10" s="166">
        <f t="shared" si="8"/>
        <v>0.00003973546717</v>
      </c>
      <c r="BH10" s="181">
        <f t="shared" si="14"/>
        <v>0.008898495396</v>
      </c>
      <c r="BI10" s="166"/>
      <c r="BJ10" s="166">
        <f t="shared" si="9"/>
        <v>0.0001169547111</v>
      </c>
    </row>
    <row r="11">
      <c r="A11" s="179">
        <v>42502.0</v>
      </c>
      <c r="B11" s="166">
        <v>750.0</v>
      </c>
      <c r="C11" s="166">
        <v>760.0</v>
      </c>
      <c r="D11" s="166">
        <v>740.0</v>
      </c>
      <c r="E11" s="166">
        <v>745.0</v>
      </c>
      <c r="F11" s="180">
        <v>745.0</v>
      </c>
      <c r="G11" s="166">
        <v>5268.308</v>
      </c>
      <c r="H11" s="181">
        <f t="shared" ref="H11:I11" si="39">(F11-F10)/F10</f>
        <v>-0.006666666667</v>
      </c>
      <c r="I11" s="181">
        <f t="shared" si="39"/>
        <v>0.004260805847</v>
      </c>
      <c r="J11" s="166"/>
      <c r="K11" s="166"/>
      <c r="L11" s="166">
        <v>1453500.0</v>
      </c>
      <c r="M11" s="166">
        <v>2.3837645998E10</v>
      </c>
      <c r="N11" s="7">
        <f t="shared" si="2"/>
        <v>0.0000609749805</v>
      </c>
      <c r="P11" s="179">
        <v>42898.0</v>
      </c>
      <c r="Q11" s="166">
        <v>1190.0</v>
      </c>
      <c r="R11" s="166">
        <v>1200.0</v>
      </c>
      <c r="S11" s="166">
        <v>1175.0</v>
      </c>
      <c r="T11" s="166">
        <v>1185.0</v>
      </c>
      <c r="U11" s="180">
        <v>1185.0</v>
      </c>
      <c r="V11" s="166">
        <v>6035.508</v>
      </c>
      <c r="W11" s="181">
        <f t="shared" ref="W11:X11" si="40">(U11-U10)/U10</f>
        <v>-0.004201680672</v>
      </c>
      <c r="X11" s="181">
        <f t="shared" si="40"/>
        <v>0.005838538755</v>
      </c>
      <c r="Y11" s="166"/>
      <c r="Z11" s="166"/>
      <c r="AA11" s="166">
        <v>1207200.0</v>
      </c>
      <c r="AB11" s="166">
        <v>2.3837645998E10</v>
      </c>
      <c r="AC11" s="7">
        <f t="shared" si="4"/>
        <v>0.00005064258443</v>
      </c>
      <c r="AE11" s="179">
        <v>43263.0</v>
      </c>
      <c r="AF11" s="166">
        <v>1250.0</v>
      </c>
      <c r="AG11" s="166">
        <v>1250.0</v>
      </c>
      <c r="AH11" s="166">
        <v>1200.0</v>
      </c>
      <c r="AI11" s="166">
        <v>1200.0</v>
      </c>
      <c r="AJ11" s="180">
        <v>1200.0</v>
      </c>
      <c r="AK11" s="166">
        <v>6115.493</v>
      </c>
      <c r="AL11" s="181">
        <f t="shared" ref="AL11:AM11" si="41">(AJ11-AJ10)/AJ10</f>
        <v>-0.0243902439</v>
      </c>
      <c r="AM11" s="181">
        <f t="shared" si="41"/>
        <v>-0.002874067359</v>
      </c>
      <c r="AN11" s="166"/>
      <c r="AO11" s="166"/>
      <c r="AP11" s="166">
        <v>1821800.0</v>
      </c>
      <c r="AQ11" s="166">
        <v>2.3837645998E10</v>
      </c>
      <c r="AR11" s="7">
        <f t="shared" si="6"/>
        <v>0.0000764253316</v>
      </c>
      <c r="AT11" s="179">
        <v>43536.0</v>
      </c>
      <c r="AU11" s="166">
        <v>1215.0</v>
      </c>
      <c r="AV11" s="166">
        <v>1215.0</v>
      </c>
      <c r="AW11" s="166">
        <v>1185.0</v>
      </c>
      <c r="AX11" s="166">
        <v>1205.0</v>
      </c>
      <c r="AY11" s="180">
        <v>1205.0</v>
      </c>
      <c r="AZ11" s="166">
        <v>6133.896</v>
      </c>
      <c r="BA11" s="181">
        <f t="shared" ref="BA11:BB11" si="42">(AY11-AY10)/AY10</f>
        <v>-0.008230452675</v>
      </c>
      <c r="BB11" s="181">
        <f t="shared" si="42"/>
        <v>0.0006265849164</v>
      </c>
      <c r="BC11" s="166"/>
      <c r="BD11" s="166"/>
      <c r="BE11" s="166">
        <v>2375700.0</v>
      </c>
      <c r="BF11" s="166">
        <v>2.3837645998E10</v>
      </c>
      <c r="BG11" s="166">
        <f t="shared" si="8"/>
        <v>0.0000996616864</v>
      </c>
      <c r="BH11" s="181">
        <f t="shared" si="14"/>
        <v>-0.01087226098</v>
      </c>
      <c r="BI11" s="166"/>
      <c r="BJ11" s="166">
        <f t="shared" si="9"/>
        <v>0.00007192614573</v>
      </c>
    </row>
    <row r="12">
      <c r="A12" s="179">
        <v>42533.0</v>
      </c>
      <c r="B12" s="166">
        <v>745.0</v>
      </c>
      <c r="C12" s="166">
        <v>765.0</v>
      </c>
      <c r="D12" s="166">
        <v>740.0</v>
      </c>
      <c r="E12" s="166">
        <v>750.0</v>
      </c>
      <c r="F12" s="180">
        <v>750.0</v>
      </c>
      <c r="G12" s="166">
        <v>5272.965</v>
      </c>
      <c r="H12" s="181">
        <f t="shared" ref="H12:I12" si="43">(F12-F11)/F11</f>
        <v>0.006711409396</v>
      </c>
      <c r="I12" s="181">
        <f t="shared" si="43"/>
        <v>0.0008839650225</v>
      </c>
      <c r="J12" s="166"/>
      <c r="K12" s="166"/>
      <c r="L12" s="166">
        <v>5863700.0</v>
      </c>
      <c r="M12" s="166">
        <v>2.3837645998E10</v>
      </c>
      <c r="N12" s="7">
        <f t="shared" si="2"/>
        <v>0.0002459848594</v>
      </c>
      <c r="P12" s="179">
        <v>42928.0</v>
      </c>
      <c r="Q12" s="166">
        <v>1185.0</v>
      </c>
      <c r="R12" s="166">
        <v>1200.0</v>
      </c>
      <c r="S12" s="166">
        <v>1185.0</v>
      </c>
      <c r="T12" s="166">
        <v>1185.0</v>
      </c>
      <c r="U12" s="180">
        <v>1185.0</v>
      </c>
      <c r="V12" s="166">
        <v>6006.835</v>
      </c>
      <c r="W12" s="181">
        <f t="shared" ref="W12:X12" si="44">(U12-U11)/U11</f>
        <v>0</v>
      </c>
      <c r="X12" s="181">
        <f t="shared" si="44"/>
        <v>-0.004750718581</v>
      </c>
      <c r="Y12" s="166"/>
      <c r="Z12" s="166"/>
      <c r="AA12" s="166">
        <v>1961000.0</v>
      </c>
      <c r="AB12" s="166">
        <v>2.3837645998E10</v>
      </c>
      <c r="AC12" s="7">
        <f t="shared" si="4"/>
        <v>0.00008226483438</v>
      </c>
      <c r="AE12" s="179">
        <v>43293.0</v>
      </c>
      <c r="AF12" s="166">
        <v>1200.0</v>
      </c>
      <c r="AG12" s="166">
        <v>1205.0</v>
      </c>
      <c r="AH12" s="166">
        <v>1170.0</v>
      </c>
      <c r="AI12" s="166">
        <v>1200.0</v>
      </c>
      <c r="AJ12" s="180">
        <v>1200.0</v>
      </c>
      <c r="AK12" s="166">
        <v>6126.356</v>
      </c>
      <c r="AL12" s="181">
        <f t="shared" ref="AL12:AM12" si="45">(AJ12-AJ11)/AJ11</f>
        <v>0</v>
      </c>
      <c r="AM12" s="181">
        <f t="shared" si="45"/>
        <v>0.001776308141</v>
      </c>
      <c r="AN12" s="166"/>
      <c r="AO12" s="166"/>
      <c r="AP12" s="166">
        <v>670300.0</v>
      </c>
      <c r="AQ12" s="166">
        <v>2.3837645998E10</v>
      </c>
      <c r="AR12" s="7">
        <f t="shared" si="6"/>
        <v>0.00002811938729</v>
      </c>
      <c r="AT12" s="179">
        <v>43567.0</v>
      </c>
      <c r="AU12" s="166">
        <v>1185.0</v>
      </c>
      <c r="AV12" s="166">
        <v>1200.0</v>
      </c>
      <c r="AW12" s="166">
        <v>1185.0</v>
      </c>
      <c r="AX12" s="166">
        <v>1195.0</v>
      </c>
      <c r="AY12" s="180">
        <v>1195.0</v>
      </c>
      <c r="AZ12" s="166">
        <v>6112.879</v>
      </c>
      <c r="BA12" s="181">
        <f t="shared" ref="BA12:BB12" si="46">(AY12-AY11)/AY11</f>
        <v>-0.008298755187</v>
      </c>
      <c r="BB12" s="181">
        <f t="shared" si="46"/>
        <v>-0.00342637045</v>
      </c>
      <c r="BC12" s="166"/>
      <c r="BD12" s="166"/>
      <c r="BE12" s="166">
        <v>1292600.0</v>
      </c>
      <c r="BF12" s="166">
        <v>2.3837645998E10</v>
      </c>
      <c r="BG12" s="166">
        <f t="shared" si="8"/>
        <v>0.00005422515294</v>
      </c>
      <c r="BH12" s="181">
        <f t="shared" si="14"/>
        <v>-0.0003968364477</v>
      </c>
      <c r="BI12" s="166"/>
      <c r="BJ12" s="166">
        <f t="shared" si="9"/>
        <v>0.0001026485585</v>
      </c>
    </row>
    <row r="13">
      <c r="A13" s="179">
        <v>42563.0</v>
      </c>
      <c r="B13" s="166">
        <v>755.0</v>
      </c>
      <c r="C13" s="166">
        <v>765.0</v>
      </c>
      <c r="D13" s="166">
        <v>740.0</v>
      </c>
      <c r="E13" s="166">
        <v>750.0</v>
      </c>
      <c r="F13" s="180">
        <v>750.0</v>
      </c>
      <c r="G13" s="166">
        <v>5265.368</v>
      </c>
      <c r="H13" s="181">
        <f t="shared" ref="H13:I13" si="47">(F13-F12)/F12</f>
        <v>0</v>
      </c>
      <c r="I13" s="181">
        <f t="shared" si="47"/>
        <v>-0.001440745387</v>
      </c>
      <c r="J13" s="166"/>
      <c r="K13" s="166"/>
      <c r="L13" s="166">
        <v>3328700.0</v>
      </c>
      <c r="M13" s="166">
        <v>2.3837645998E10</v>
      </c>
      <c r="N13" s="7">
        <f t="shared" si="2"/>
        <v>0.0001396404662</v>
      </c>
      <c r="P13" s="179">
        <v>42959.0</v>
      </c>
      <c r="Q13" s="166">
        <v>1185.0</v>
      </c>
      <c r="R13" s="166">
        <v>1195.0</v>
      </c>
      <c r="S13" s="166">
        <v>1165.0</v>
      </c>
      <c r="T13" s="166">
        <v>1175.0</v>
      </c>
      <c r="U13" s="180">
        <v>1175.0</v>
      </c>
      <c r="V13" s="166">
        <v>6030.958</v>
      </c>
      <c r="W13" s="181">
        <f t="shared" ref="W13:X13" si="48">(U13-U12)/U12</f>
        <v>-0.008438818565</v>
      </c>
      <c r="X13" s="181">
        <f t="shared" si="48"/>
        <v>0.004015925192</v>
      </c>
      <c r="Y13" s="166"/>
      <c r="Z13" s="166"/>
      <c r="AA13" s="166">
        <v>1660600.0</v>
      </c>
      <c r="AB13" s="166">
        <v>2.3837645998E10</v>
      </c>
      <c r="AC13" s="7">
        <f t="shared" si="4"/>
        <v>0.0000696629189</v>
      </c>
      <c r="AE13" s="179">
        <v>43385.0</v>
      </c>
      <c r="AF13" s="166">
        <v>1200.0</v>
      </c>
      <c r="AG13" s="166">
        <v>1200.0</v>
      </c>
      <c r="AH13" s="166">
        <v>1150.0</v>
      </c>
      <c r="AI13" s="166">
        <v>1160.0</v>
      </c>
      <c r="AJ13" s="180">
        <v>1160.0</v>
      </c>
      <c r="AK13" s="166">
        <v>6111.36</v>
      </c>
      <c r="AL13" s="181">
        <f t="shared" ref="AL13:AM13" si="49">(AJ13-AJ12)/AJ12</f>
        <v>-0.03333333333</v>
      </c>
      <c r="AM13" s="181">
        <f t="shared" si="49"/>
        <v>-0.002447784621</v>
      </c>
      <c r="AN13" s="166"/>
      <c r="AO13" s="166"/>
      <c r="AP13" s="166">
        <v>977300.0</v>
      </c>
      <c r="AQ13" s="166">
        <v>2.3837645998E10</v>
      </c>
      <c r="AR13" s="7">
        <f t="shared" si="6"/>
        <v>0.00004099817575</v>
      </c>
      <c r="AT13" s="179">
        <v>43597.0</v>
      </c>
      <c r="AU13" s="166">
        <v>1210.0</v>
      </c>
      <c r="AV13" s="166">
        <v>1210.0</v>
      </c>
      <c r="AW13" s="166">
        <v>1180.0</v>
      </c>
      <c r="AX13" s="166">
        <v>1185.0</v>
      </c>
      <c r="AY13" s="180">
        <v>1185.0</v>
      </c>
      <c r="AZ13" s="166">
        <v>6152.117</v>
      </c>
      <c r="BA13" s="181">
        <f t="shared" ref="BA13:BB13" si="50">(AY13-AY12)/AY12</f>
        <v>-0.008368200837</v>
      </c>
      <c r="BB13" s="181">
        <f t="shared" si="50"/>
        <v>0.006418906705</v>
      </c>
      <c r="BC13" s="166"/>
      <c r="BD13" s="166"/>
      <c r="BE13" s="166">
        <v>2404100.0</v>
      </c>
      <c r="BF13" s="166">
        <v>2.3837645998E10</v>
      </c>
      <c r="BG13" s="166">
        <f t="shared" si="8"/>
        <v>0.0001008530792</v>
      </c>
      <c r="BH13" s="181">
        <f t="shared" si="14"/>
        <v>-0.01253508818</v>
      </c>
      <c r="BI13" s="166"/>
      <c r="BJ13" s="166">
        <f t="shared" si="9"/>
        <v>0.00008778866001</v>
      </c>
    </row>
    <row r="14">
      <c r="A14" s="179">
        <v>42594.0</v>
      </c>
      <c r="B14" s="166">
        <v>755.0</v>
      </c>
      <c r="C14" s="166">
        <v>765.0</v>
      </c>
      <c r="D14" s="166">
        <v>745.0</v>
      </c>
      <c r="E14" s="166">
        <v>755.0</v>
      </c>
      <c r="F14" s="180">
        <v>755.0</v>
      </c>
      <c r="G14" s="166">
        <v>5303.734</v>
      </c>
      <c r="H14" s="181">
        <f t="shared" ref="H14:I14" si="51">(F14-F13)/F13</f>
        <v>0.006666666667</v>
      </c>
      <c r="I14" s="181">
        <f t="shared" si="51"/>
        <v>0.007286480261</v>
      </c>
      <c r="J14" s="166"/>
      <c r="K14" s="166"/>
      <c r="L14" s="166">
        <v>4103000.0</v>
      </c>
      <c r="M14" s="166">
        <v>2.3837645998E10</v>
      </c>
      <c r="N14" s="7">
        <f t="shared" si="2"/>
        <v>0.0001721227004</v>
      </c>
      <c r="P14" s="179">
        <v>43051.0</v>
      </c>
      <c r="Q14" s="166">
        <v>1175.0</v>
      </c>
      <c r="R14" s="166">
        <v>1175.0</v>
      </c>
      <c r="S14" s="166">
        <v>1110.0</v>
      </c>
      <c r="T14" s="166">
        <v>1115.0</v>
      </c>
      <c r="U14" s="180">
        <v>1115.0</v>
      </c>
      <c r="V14" s="166">
        <v>6026.633</v>
      </c>
      <c r="W14" s="181">
        <f t="shared" ref="W14:X14" si="52">(U14-U13)/U13</f>
        <v>-0.05106382979</v>
      </c>
      <c r="X14" s="181">
        <f t="shared" si="52"/>
        <v>-0.0007171331652</v>
      </c>
      <c r="Y14" s="166"/>
      <c r="Z14" s="166"/>
      <c r="AA14" s="166">
        <v>4459300.0</v>
      </c>
      <c r="AB14" s="166">
        <v>2.3837645998E10</v>
      </c>
      <c r="AC14" s="7">
        <f t="shared" si="4"/>
        <v>0.0001870696461</v>
      </c>
      <c r="AE14" s="179">
        <v>43416.0</v>
      </c>
      <c r="AF14" s="166">
        <v>1160.0</v>
      </c>
      <c r="AG14" s="166">
        <v>1165.0</v>
      </c>
      <c r="AH14" s="166">
        <v>1110.0</v>
      </c>
      <c r="AI14" s="166">
        <v>1160.0</v>
      </c>
      <c r="AJ14" s="180">
        <v>1160.0</v>
      </c>
      <c r="AK14" s="166">
        <v>6076.587</v>
      </c>
      <c r="AL14" s="181">
        <f t="shared" ref="AL14:AM14" si="53">(AJ14-AJ13)/AJ13</f>
        <v>0</v>
      </c>
      <c r="AM14" s="181">
        <f t="shared" si="53"/>
        <v>-0.005689895539</v>
      </c>
      <c r="AN14" s="166"/>
      <c r="AO14" s="166"/>
      <c r="AP14" s="166">
        <v>1639900.0</v>
      </c>
      <c r="AQ14" s="166">
        <v>2.3837645998E10</v>
      </c>
      <c r="AR14" s="7">
        <f t="shared" si="6"/>
        <v>0.00006879454457</v>
      </c>
      <c r="AT14" s="179">
        <v>43628.0</v>
      </c>
      <c r="AU14" s="166">
        <v>1190.0</v>
      </c>
      <c r="AV14" s="166">
        <v>1230.0</v>
      </c>
      <c r="AW14" s="166">
        <v>1180.0</v>
      </c>
      <c r="AX14" s="166">
        <v>1225.0</v>
      </c>
      <c r="AY14" s="180">
        <v>1225.0</v>
      </c>
      <c r="AZ14" s="166">
        <v>6186.868</v>
      </c>
      <c r="BA14" s="181">
        <f t="shared" ref="BA14:BB14" si="54">(AY14-AY13)/AY13</f>
        <v>0.03375527426</v>
      </c>
      <c r="BB14" s="181">
        <f t="shared" si="54"/>
        <v>0.005648624693</v>
      </c>
      <c r="BC14" s="166"/>
      <c r="BD14" s="166"/>
      <c r="BE14" s="166">
        <v>1.1173E7</v>
      </c>
      <c r="BF14" s="166">
        <v>2.3837645998E10</v>
      </c>
      <c r="BG14" s="166">
        <f t="shared" si="8"/>
        <v>0.0004687123888</v>
      </c>
      <c r="BH14" s="181">
        <f t="shared" si="14"/>
        <v>-0.002660472215</v>
      </c>
      <c r="BI14" s="166"/>
      <c r="BJ14" s="166">
        <f t="shared" si="9"/>
        <v>0.00022417482</v>
      </c>
    </row>
    <row r="15">
      <c r="A15" s="179">
        <v>42625.0</v>
      </c>
      <c r="B15" s="166">
        <v>755.0</v>
      </c>
      <c r="C15" s="166">
        <v>755.0</v>
      </c>
      <c r="D15" s="166">
        <v>740.0</v>
      </c>
      <c r="E15" s="166">
        <v>740.0</v>
      </c>
      <c r="F15" s="180">
        <v>740.0</v>
      </c>
      <c r="G15" s="166">
        <v>5308.126</v>
      </c>
      <c r="H15" s="181">
        <f t="shared" ref="H15:I15" si="55">(F15-F14)/F14</f>
        <v>-0.01986754967</v>
      </c>
      <c r="I15" s="181">
        <f t="shared" si="55"/>
        <v>0.0008280958283</v>
      </c>
      <c r="J15" s="166"/>
      <c r="K15" s="166"/>
      <c r="L15" s="166">
        <v>1027800.0</v>
      </c>
      <c r="M15" s="166">
        <v>2.3837645998E10</v>
      </c>
      <c r="N15" s="7">
        <f t="shared" si="2"/>
        <v>0.00004311667352</v>
      </c>
      <c r="P15" s="179">
        <v>43081.0</v>
      </c>
      <c r="Q15" s="166">
        <v>1120.0</v>
      </c>
      <c r="R15" s="166">
        <v>1170.0</v>
      </c>
      <c r="S15" s="166">
        <v>1110.0</v>
      </c>
      <c r="T15" s="166">
        <v>1140.0</v>
      </c>
      <c r="U15" s="180">
        <v>1140.0</v>
      </c>
      <c r="V15" s="166">
        <v>6032.371</v>
      </c>
      <c r="W15" s="181">
        <f t="shared" ref="W15:X15" si="56">(U15-U14)/U14</f>
        <v>0.02242152466</v>
      </c>
      <c r="X15" s="181">
        <f t="shared" si="56"/>
        <v>0.0009521070887</v>
      </c>
      <c r="Y15" s="166"/>
      <c r="Z15" s="166"/>
      <c r="AA15" s="166">
        <v>4840200.0</v>
      </c>
      <c r="AB15" s="166">
        <v>2.3837645998E10</v>
      </c>
      <c r="AC15" s="7">
        <f t="shared" si="4"/>
        <v>0.0002030485729</v>
      </c>
      <c r="AE15" s="179">
        <v>43446.0</v>
      </c>
      <c r="AF15" s="166">
        <v>1150.0</v>
      </c>
      <c r="AG15" s="166">
        <v>1195.0</v>
      </c>
      <c r="AH15" s="166">
        <v>1150.0</v>
      </c>
      <c r="AI15" s="166">
        <v>1160.0</v>
      </c>
      <c r="AJ15" s="180">
        <v>1160.0</v>
      </c>
      <c r="AK15" s="166">
        <v>6115.577</v>
      </c>
      <c r="AL15" s="181">
        <f t="shared" ref="AL15:AM15" si="57">(AJ15-AJ14)/AJ14</f>
        <v>0</v>
      </c>
      <c r="AM15" s="181">
        <f t="shared" si="57"/>
        <v>0.006416430802</v>
      </c>
      <c r="AN15" s="166"/>
      <c r="AO15" s="166"/>
      <c r="AP15" s="166">
        <v>951500.0</v>
      </c>
      <c r="AQ15" s="166">
        <v>2.3837645998E10</v>
      </c>
      <c r="AR15" s="7">
        <f t="shared" si="6"/>
        <v>0.00003991585411</v>
      </c>
      <c r="AT15" s="179">
        <v>43720.0</v>
      </c>
      <c r="AU15" s="166">
        <v>1235.0</v>
      </c>
      <c r="AV15" s="166">
        <v>1235.0</v>
      </c>
      <c r="AW15" s="166">
        <v>1185.0</v>
      </c>
      <c r="AX15" s="166">
        <v>1195.0</v>
      </c>
      <c r="AY15" s="180">
        <v>1195.0</v>
      </c>
      <c r="AZ15" s="166">
        <v>6193.791</v>
      </c>
      <c r="BA15" s="181">
        <f t="shared" ref="BA15:BB15" si="58">(AY15-AY14)/AY14</f>
        <v>-0.02448979592</v>
      </c>
      <c r="BB15" s="181">
        <f t="shared" si="58"/>
        <v>0.001118982981</v>
      </c>
      <c r="BC15" s="166"/>
      <c r="BD15" s="166"/>
      <c r="BE15" s="166">
        <v>2881400.0</v>
      </c>
      <c r="BF15" s="166">
        <v>2.3837645998E10</v>
      </c>
      <c r="BG15" s="166">
        <f t="shared" si="8"/>
        <v>0.0001208760295</v>
      </c>
      <c r="BH15" s="181">
        <f t="shared" si="14"/>
        <v>-0.005483955231</v>
      </c>
      <c r="BI15" s="166"/>
      <c r="BJ15" s="166">
        <f t="shared" si="9"/>
        <v>0.0001017392825</v>
      </c>
    </row>
    <row r="16">
      <c r="A16" s="179" t="s">
        <v>1268</v>
      </c>
      <c r="B16" s="166">
        <v>740.0</v>
      </c>
      <c r="C16" s="166">
        <v>750.0</v>
      </c>
      <c r="D16" s="166">
        <v>730.0</v>
      </c>
      <c r="E16" s="166">
        <v>745.0</v>
      </c>
      <c r="F16" s="180">
        <v>745.0</v>
      </c>
      <c r="G16" s="166">
        <v>5293.619</v>
      </c>
      <c r="H16" s="181">
        <f t="shared" ref="H16:I16" si="59">(F16-F15)/F15</f>
        <v>0.006756756757</v>
      </c>
      <c r="I16" s="181">
        <f t="shared" si="59"/>
        <v>-0.002732979586</v>
      </c>
      <c r="J16" s="166"/>
      <c r="K16" s="166"/>
      <c r="L16" s="166">
        <v>1394900.0</v>
      </c>
      <c r="M16" s="166">
        <v>2.3837645998E10</v>
      </c>
      <c r="N16" s="7">
        <f t="shared" si="2"/>
        <v>0.00005851668408</v>
      </c>
      <c r="P16" s="179" t="s">
        <v>1269</v>
      </c>
      <c r="Q16" s="166">
        <v>1140.0</v>
      </c>
      <c r="R16" s="166">
        <v>1160.0</v>
      </c>
      <c r="S16" s="166">
        <v>1140.0</v>
      </c>
      <c r="T16" s="166">
        <v>1150.0</v>
      </c>
      <c r="U16" s="180">
        <v>1150.0</v>
      </c>
      <c r="V16" s="166">
        <v>6054.604</v>
      </c>
      <c r="W16" s="181">
        <f t="shared" ref="W16:X16" si="60">(U16-U15)/U15</f>
        <v>0.008771929825</v>
      </c>
      <c r="X16" s="181">
        <f t="shared" si="60"/>
        <v>0.00368561549</v>
      </c>
      <c r="Y16" s="166"/>
      <c r="Z16" s="166"/>
      <c r="AA16" s="166">
        <v>354600.0</v>
      </c>
      <c r="AB16" s="166">
        <v>2.3837645998E10</v>
      </c>
      <c r="AC16" s="7">
        <f t="shared" si="4"/>
        <v>0.00001487562992</v>
      </c>
      <c r="AE16" s="179" t="s">
        <v>1270</v>
      </c>
      <c r="AF16" s="166">
        <v>1180.0</v>
      </c>
      <c r="AG16" s="166">
        <v>1180.0</v>
      </c>
      <c r="AH16" s="166">
        <v>1150.0</v>
      </c>
      <c r="AI16" s="166">
        <v>1165.0</v>
      </c>
      <c r="AJ16" s="180">
        <v>1165.0</v>
      </c>
      <c r="AK16" s="166">
        <v>6177.72</v>
      </c>
      <c r="AL16" s="181">
        <f t="shared" ref="AL16:AM16" si="61">(AJ16-AJ15)/AJ15</f>
        <v>0.004310344828</v>
      </c>
      <c r="AM16" s="181">
        <f t="shared" si="61"/>
        <v>0.01016142876</v>
      </c>
      <c r="AN16" s="166"/>
      <c r="AO16" s="166"/>
      <c r="AP16" s="166">
        <v>1839900.0</v>
      </c>
      <c r="AQ16" s="166">
        <v>2.3837645998E10</v>
      </c>
      <c r="AR16" s="7">
        <f t="shared" si="6"/>
        <v>0.00007718463476</v>
      </c>
      <c r="AT16" s="179">
        <v>43750.0</v>
      </c>
      <c r="AU16" s="166">
        <v>1200.0</v>
      </c>
      <c r="AV16" s="166">
        <v>1200.0</v>
      </c>
      <c r="AW16" s="166">
        <v>1185.0</v>
      </c>
      <c r="AX16" s="166">
        <v>1185.0</v>
      </c>
      <c r="AY16" s="180">
        <v>1185.0</v>
      </c>
      <c r="AZ16" s="166">
        <v>6183.505</v>
      </c>
      <c r="BA16" s="181">
        <f t="shared" ref="BA16:BB16" si="62">(AY16-AY15)/AY15</f>
        <v>-0.008368200837</v>
      </c>
      <c r="BB16" s="181">
        <f t="shared" si="62"/>
        <v>-0.001660695364</v>
      </c>
      <c r="BC16" s="166"/>
      <c r="BD16" s="166"/>
      <c r="BE16" s="166">
        <v>958400.0</v>
      </c>
      <c r="BF16" s="166">
        <v>2.3837645998E10</v>
      </c>
      <c r="BG16" s="166">
        <f t="shared" si="8"/>
        <v>0.00004020531222</v>
      </c>
      <c r="BH16" s="181">
        <f t="shared" si="14"/>
        <v>0.002867707643</v>
      </c>
      <c r="BI16" s="166"/>
      <c r="BJ16" s="166">
        <f t="shared" si="9"/>
        <v>0.00004769556525</v>
      </c>
    </row>
    <row r="17">
      <c r="A17" s="179" t="s">
        <v>1271</v>
      </c>
      <c r="B17" s="166">
        <v>750.0</v>
      </c>
      <c r="C17" s="166">
        <v>755.0</v>
      </c>
      <c r="D17" s="166">
        <v>735.0</v>
      </c>
      <c r="E17" s="166">
        <v>740.0</v>
      </c>
      <c r="F17" s="180">
        <v>740.0</v>
      </c>
      <c r="G17" s="166">
        <v>5262.817</v>
      </c>
      <c r="H17" s="181">
        <f t="shared" ref="H17:I17" si="63">(F17-F16)/F16</f>
        <v>-0.006711409396</v>
      </c>
      <c r="I17" s="181">
        <f t="shared" si="63"/>
        <v>-0.005818703613</v>
      </c>
      <c r="J17" s="166"/>
      <c r="K17" s="166"/>
      <c r="L17" s="166">
        <v>1776700.0</v>
      </c>
      <c r="M17" s="166">
        <v>2.3837645998E10</v>
      </c>
      <c r="N17" s="7">
        <f t="shared" si="2"/>
        <v>0.00007453336626</v>
      </c>
      <c r="P17" s="179" t="s">
        <v>1272</v>
      </c>
      <c r="Q17" s="166">
        <v>1155.0</v>
      </c>
      <c r="R17" s="166">
        <v>1170.0</v>
      </c>
      <c r="S17" s="166">
        <v>1155.0</v>
      </c>
      <c r="T17" s="166">
        <v>1160.0</v>
      </c>
      <c r="U17" s="180">
        <v>1160.0</v>
      </c>
      <c r="V17" s="166">
        <v>6113.653</v>
      </c>
      <c r="W17" s="181">
        <f t="shared" ref="W17:X17" si="64">(U17-U16)/U16</f>
        <v>0.008695652174</v>
      </c>
      <c r="X17" s="181">
        <f t="shared" si="64"/>
        <v>0.009752743532</v>
      </c>
      <c r="Y17" s="166"/>
      <c r="Z17" s="166"/>
      <c r="AA17" s="166">
        <v>1166500.0</v>
      </c>
      <c r="AB17" s="166">
        <v>2.3837645998E10</v>
      </c>
      <c r="AC17" s="7">
        <f t="shared" si="4"/>
        <v>0.00004893520107</v>
      </c>
      <c r="AE17" s="179" t="s">
        <v>1273</v>
      </c>
      <c r="AF17" s="166">
        <v>1150.0</v>
      </c>
      <c r="AG17" s="166">
        <v>1170.0</v>
      </c>
      <c r="AH17" s="166">
        <v>1120.0</v>
      </c>
      <c r="AI17" s="166">
        <v>1150.0</v>
      </c>
      <c r="AJ17" s="180">
        <v>1150.0</v>
      </c>
      <c r="AK17" s="166">
        <v>6169.843</v>
      </c>
      <c r="AL17" s="181">
        <f t="shared" ref="AL17:AM17" si="65">(AJ17-AJ16)/AJ16</f>
        <v>-0.01287553648</v>
      </c>
      <c r="AM17" s="181">
        <f t="shared" si="65"/>
        <v>-0.001275065882</v>
      </c>
      <c r="AN17" s="166"/>
      <c r="AO17" s="166"/>
      <c r="AP17" s="166">
        <v>5738000.0</v>
      </c>
      <c r="AQ17" s="166">
        <v>2.3837645998E10</v>
      </c>
      <c r="AR17" s="7">
        <f t="shared" si="6"/>
        <v>0.0002407116877</v>
      </c>
      <c r="AT17" s="179">
        <v>43781.0</v>
      </c>
      <c r="AU17" s="166">
        <v>1185.0</v>
      </c>
      <c r="AV17" s="166">
        <v>1210.0</v>
      </c>
      <c r="AW17" s="166">
        <v>1185.0</v>
      </c>
      <c r="AX17" s="166">
        <v>1195.0</v>
      </c>
      <c r="AY17" s="180">
        <v>1195.0</v>
      </c>
      <c r="AZ17" s="166">
        <v>6180.099</v>
      </c>
      <c r="BA17" s="181">
        <f t="shared" ref="BA17:BB17" si="66">(AY17-AY16)/AY16</f>
        <v>0.008438818565</v>
      </c>
      <c r="BB17" s="181">
        <f t="shared" si="66"/>
        <v>-0.0005508202872</v>
      </c>
      <c r="BC17" s="166"/>
      <c r="BD17" s="166"/>
      <c r="BE17" s="166">
        <v>1342800.0</v>
      </c>
      <c r="BF17" s="166">
        <v>2.3837645998E10</v>
      </c>
      <c r="BG17" s="166">
        <f t="shared" si="8"/>
        <v>0.00005633106558</v>
      </c>
      <c r="BH17" s="181">
        <f t="shared" si="14"/>
        <v>-0.0006131187843</v>
      </c>
      <c r="BI17" s="166"/>
      <c r="BJ17" s="166">
        <f t="shared" si="9"/>
        <v>0.0001051278302</v>
      </c>
    </row>
    <row r="18">
      <c r="A18" s="179" t="s">
        <v>1274</v>
      </c>
      <c r="B18" s="166">
        <v>730.0</v>
      </c>
      <c r="C18" s="166">
        <v>740.0</v>
      </c>
      <c r="D18" s="166">
        <v>725.0</v>
      </c>
      <c r="E18" s="166">
        <v>735.0</v>
      </c>
      <c r="F18" s="180">
        <v>735.0</v>
      </c>
      <c r="G18" s="166">
        <v>5254.362</v>
      </c>
      <c r="H18" s="181">
        <f t="shared" ref="H18:I18" si="67">(F18-F17)/F17</f>
        <v>-0.006756756757</v>
      </c>
      <c r="I18" s="181">
        <f t="shared" si="67"/>
        <v>-0.001606554057</v>
      </c>
      <c r="J18" s="166"/>
      <c r="K18" s="166"/>
      <c r="L18" s="166">
        <v>766900.0</v>
      </c>
      <c r="M18" s="166">
        <v>2.3837645998E10</v>
      </c>
      <c r="N18" s="7">
        <f t="shared" si="2"/>
        <v>0.00003217180086</v>
      </c>
      <c r="P18" s="179" t="s">
        <v>1275</v>
      </c>
      <c r="Q18" s="166">
        <v>1160.0</v>
      </c>
      <c r="R18" s="166">
        <v>1165.0</v>
      </c>
      <c r="S18" s="166">
        <v>1150.0</v>
      </c>
      <c r="T18" s="166">
        <v>1165.0</v>
      </c>
      <c r="U18" s="180">
        <v>1165.0</v>
      </c>
      <c r="V18" s="166">
        <v>6119.419</v>
      </c>
      <c r="W18" s="181">
        <f t="shared" ref="W18:X18" si="68">(U18-U17)/U17</f>
        <v>0.004310344828</v>
      </c>
      <c r="X18" s="181">
        <f t="shared" si="68"/>
        <v>0.00094313498</v>
      </c>
      <c r="Y18" s="166"/>
      <c r="Z18" s="166"/>
      <c r="AA18" s="166">
        <v>275500.0</v>
      </c>
      <c r="AB18" s="166">
        <v>2.3837645998E10</v>
      </c>
      <c r="AC18" s="7">
        <f t="shared" si="4"/>
        <v>0.00001155734925</v>
      </c>
      <c r="AE18" s="179" t="s">
        <v>1276</v>
      </c>
      <c r="AF18" s="166">
        <v>1155.0</v>
      </c>
      <c r="AG18" s="166">
        <v>1155.0</v>
      </c>
      <c r="AH18" s="166">
        <v>1060.0</v>
      </c>
      <c r="AI18" s="166">
        <v>1110.0</v>
      </c>
      <c r="AJ18" s="180">
        <v>1110.0</v>
      </c>
      <c r="AK18" s="166">
        <v>6089.305</v>
      </c>
      <c r="AL18" s="181">
        <f t="shared" ref="AL18:AM18" si="69">(AJ18-AJ17)/AJ17</f>
        <v>-0.0347826087</v>
      </c>
      <c r="AM18" s="181">
        <f t="shared" si="69"/>
        <v>-0.01305349261</v>
      </c>
      <c r="AN18" s="166"/>
      <c r="AO18" s="166"/>
      <c r="AP18" s="166">
        <v>5201200.0</v>
      </c>
      <c r="AQ18" s="166">
        <v>2.3837645998E10</v>
      </c>
      <c r="AR18" s="7">
        <f t="shared" si="6"/>
        <v>0.0002181926857</v>
      </c>
      <c r="AT18" s="179">
        <v>43811.0</v>
      </c>
      <c r="AU18" s="166">
        <v>1190.0</v>
      </c>
      <c r="AV18" s="166">
        <v>1210.0</v>
      </c>
      <c r="AW18" s="166">
        <v>1180.0</v>
      </c>
      <c r="AX18" s="166">
        <v>1195.0</v>
      </c>
      <c r="AY18" s="180">
        <v>1195.0</v>
      </c>
      <c r="AZ18" s="166">
        <v>6139.397</v>
      </c>
      <c r="BA18" s="181">
        <f t="shared" ref="BA18:BB18" si="70">(AY18-AY17)/AY17</f>
        <v>0</v>
      </c>
      <c r="BB18" s="181">
        <f t="shared" si="70"/>
        <v>-0.006585978639</v>
      </c>
      <c r="BC18" s="166"/>
      <c r="BD18" s="166"/>
      <c r="BE18" s="166">
        <v>1331900.0</v>
      </c>
      <c r="BF18" s="166">
        <v>2.3837645998E10</v>
      </c>
      <c r="BG18" s="166">
        <f t="shared" si="8"/>
        <v>0.00005587380566</v>
      </c>
      <c r="BH18" s="181">
        <f t="shared" si="14"/>
        <v>-0.009307255156</v>
      </c>
      <c r="BI18" s="166"/>
      <c r="BJ18" s="166">
        <f t="shared" si="9"/>
        <v>0.00007944891036</v>
      </c>
    </row>
    <row r="19">
      <c r="A19" s="179" t="s">
        <v>1277</v>
      </c>
      <c r="B19" s="166">
        <v>735.0</v>
      </c>
      <c r="C19" s="166">
        <v>740.0</v>
      </c>
      <c r="D19" s="166">
        <v>725.0</v>
      </c>
      <c r="E19" s="166">
        <v>725.0</v>
      </c>
      <c r="F19" s="180">
        <v>725.0</v>
      </c>
      <c r="G19" s="166">
        <v>5231.652</v>
      </c>
      <c r="H19" s="181">
        <f t="shared" ref="H19:I19" si="71">(F19-F18)/F18</f>
        <v>-0.01360544218</v>
      </c>
      <c r="I19" s="181">
        <f t="shared" si="71"/>
        <v>-0.004322123219</v>
      </c>
      <c r="J19" s="166"/>
      <c r="K19" s="166"/>
      <c r="L19" s="166">
        <v>653800.0</v>
      </c>
      <c r="M19" s="166">
        <v>2.3837645998E10</v>
      </c>
      <c r="N19" s="7">
        <f t="shared" si="2"/>
        <v>0.00002742720485</v>
      </c>
      <c r="P19" s="179" t="s">
        <v>1279</v>
      </c>
      <c r="Q19" s="166">
        <v>1165.0</v>
      </c>
      <c r="R19" s="166">
        <v>1170.0</v>
      </c>
      <c r="S19" s="166">
        <v>1155.0</v>
      </c>
      <c r="T19" s="166">
        <v>1160.0</v>
      </c>
      <c r="U19" s="180">
        <v>1160.0</v>
      </c>
      <c r="V19" s="166">
        <v>6133.963</v>
      </c>
      <c r="W19" s="181">
        <f t="shared" ref="W19:X19" si="72">(U19-U18)/U18</f>
        <v>-0.004291845494</v>
      </c>
      <c r="X19" s="181">
        <f t="shared" si="72"/>
        <v>0.002376696219</v>
      </c>
      <c r="Y19" s="166"/>
      <c r="Z19" s="166"/>
      <c r="AA19" s="166">
        <v>1479700.0</v>
      </c>
      <c r="AB19" s="166">
        <v>2.3837645998E10</v>
      </c>
      <c r="AC19" s="7">
        <f t="shared" si="4"/>
        <v>0.00006207408232</v>
      </c>
      <c r="AE19" s="179" t="s">
        <v>1280</v>
      </c>
      <c r="AF19" s="166">
        <v>1110.0</v>
      </c>
      <c r="AG19" s="166">
        <v>1110.0</v>
      </c>
      <c r="AH19" s="166">
        <v>1060.0</v>
      </c>
      <c r="AI19" s="166">
        <v>1105.0</v>
      </c>
      <c r="AJ19" s="180">
        <v>1105.0</v>
      </c>
      <c r="AK19" s="166">
        <v>6081.867</v>
      </c>
      <c r="AL19" s="181">
        <f t="shared" ref="AL19:AM19" si="73">(AJ19-AJ18)/AJ18</f>
        <v>-0.004504504505</v>
      </c>
      <c r="AM19" s="181">
        <f t="shared" si="73"/>
        <v>-0.001221485867</v>
      </c>
      <c r="AN19" s="166"/>
      <c r="AO19" s="166"/>
      <c r="AP19" s="166">
        <v>342100.0</v>
      </c>
      <c r="AQ19" s="166">
        <v>2.3837645998E10</v>
      </c>
      <c r="AR19" s="7">
        <f t="shared" si="6"/>
        <v>0.00001435124928</v>
      </c>
      <c r="AT19" s="179" t="s">
        <v>1281</v>
      </c>
      <c r="AU19" s="166">
        <v>1200.0</v>
      </c>
      <c r="AV19" s="166">
        <v>1260.0</v>
      </c>
      <c r="AW19" s="166">
        <v>1200.0</v>
      </c>
      <c r="AX19" s="166">
        <v>1240.0</v>
      </c>
      <c r="AY19" s="180">
        <v>1240.0</v>
      </c>
      <c r="AZ19" s="166">
        <v>6197.318</v>
      </c>
      <c r="BA19" s="181">
        <f t="shared" ref="BA19:BB19" si="74">(AY19-AY18)/AY18</f>
        <v>0.03765690377</v>
      </c>
      <c r="BB19" s="181">
        <f t="shared" si="74"/>
        <v>0.009434314152</v>
      </c>
      <c r="BC19" s="166"/>
      <c r="BD19" s="166"/>
      <c r="BE19" s="166">
        <v>6187700.0</v>
      </c>
      <c r="BF19" s="166">
        <v>2.3837645998E10</v>
      </c>
      <c r="BG19" s="166">
        <f t="shared" si="8"/>
        <v>0.0002595768056</v>
      </c>
      <c r="BH19" s="181">
        <f t="shared" si="14"/>
        <v>0.003813777898</v>
      </c>
      <c r="BI19" s="166"/>
      <c r="BJ19" s="166">
        <f t="shared" si="9"/>
        <v>0.0000908573355</v>
      </c>
    </row>
    <row r="20">
      <c r="A20" s="179" t="s">
        <v>1282</v>
      </c>
      <c r="B20" s="166">
        <v>730.0</v>
      </c>
      <c r="C20" s="166">
        <v>735.0</v>
      </c>
      <c r="D20" s="166">
        <v>725.0</v>
      </c>
      <c r="E20" s="166">
        <v>730.0</v>
      </c>
      <c r="F20" s="180">
        <v>730.0</v>
      </c>
      <c r="G20" s="166">
        <v>5191.912</v>
      </c>
      <c r="H20" s="181">
        <f t="shared" ref="H20:I20" si="75">(F20-F19)/F19</f>
        <v>0.006896551724</v>
      </c>
      <c r="I20" s="181">
        <f t="shared" si="75"/>
        <v>-0.007596070992</v>
      </c>
      <c r="J20" s="166"/>
      <c r="K20" s="166"/>
      <c r="L20" s="166">
        <v>1347900.0</v>
      </c>
      <c r="M20" s="166">
        <v>2.3837645998E10</v>
      </c>
      <c r="N20" s="7">
        <f t="shared" si="2"/>
        <v>0.00005654501288</v>
      </c>
      <c r="P20" s="179" t="s">
        <v>1283</v>
      </c>
      <c r="Q20" s="166">
        <v>1170.0</v>
      </c>
      <c r="R20" s="166">
        <v>1185.0</v>
      </c>
      <c r="S20" s="166">
        <v>1160.0</v>
      </c>
      <c r="T20" s="166">
        <v>1185.0</v>
      </c>
      <c r="U20" s="180">
        <v>1185.0</v>
      </c>
      <c r="V20" s="166">
        <v>6167.666</v>
      </c>
      <c r="W20" s="181">
        <f t="shared" ref="W20:X20" si="76">(U20-U19)/U19</f>
        <v>0.02155172414</v>
      </c>
      <c r="X20" s="181">
        <f t="shared" si="76"/>
        <v>0.005494490267</v>
      </c>
      <c r="Y20" s="166"/>
      <c r="Z20" s="166"/>
      <c r="AA20" s="166">
        <v>2515700.0</v>
      </c>
      <c r="AB20" s="166">
        <v>2.3837645998E10</v>
      </c>
      <c r="AC20" s="7">
        <f t="shared" si="4"/>
        <v>0.0001055347495</v>
      </c>
      <c r="AE20" s="179" t="s">
        <v>1284</v>
      </c>
      <c r="AF20" s="166">
        <v>1110.0</v>
      </c>
      <c r="AG20" s="166">
        <v>1130.0</v>
      </c>
      <c r="AH20" s="166">
        <v>1090.0</v>
      </c>
      <c r="AI20" s="166">
        <v>1095.0</v>
      </c>
      <c r="AJ20" s="180">
        <v>1095.0</v>
      </c>
      <c r="AK20" s="166">
        <v>6176.094</v>
      </c>
      <c r="AL20" s="181">
        <f t="shared" ref="AL20:AM20" si="77">(AJ20-AJ19)/AJ19</f>
        <v>-0.009049773756</v>
      </c>
      <c r="AM20" s="181">
        <f t="shared" si="77"/>
        <v>0.01549310434</v>
      </c>
      <c r="AN20" s="166"/>
      <c r="AO20" s="166"/>
      <c r="AP20" s="166">
        <v>606000.0</v>
      </c>
      <c r="AQ20" s="166">
        <v>2.3837645998E10</v>
      </c>
      <c r="AR20" s="7">
        <f t="shared" si="6"/>
        <v>0.0000254219733</v>
      </c>
      <c r="AT20" s="179" t="s">
        <v>1285</v>
      </c>
      <c r="AU20" s="166">
        <v>1240.0</v>
      </c>
      <c r="AV20" s="166">
        <v>1310.0</v>
      </c>
      <c r="AW20" s="166">
        <v>1215.0</v>
      </c>
      <c r="AX20" s="166">
        <v>1290.0</v>
      </c>
      <c r="AY20" s="180">
        <v>1290.0</v>
      </c>
      <c r="AZ20" s="166">
        <v>6211.592</v>
      </c>
      <c r="BA20" s="181">
        <f t="shared" ref="BA20:BB20" si="78">(AY20-AY19)/AY19</f>
        <v>0.04032258065</v>
      </c>
      <c r="BB20" s="181">
        <f t="shared" si="78"/>
        <v>0.002303254408</v>
      </c>
      <c r="BC20" s="166"/>
      <c r="BD20" s="166"/>
      <c r="BE20" s="166">
        <v>8540900.0</v>
      </c>
      <c r="BF20" s="166">
        <v>2.3837645998E10</v>
      </c>
      <c r="BG20" s="166">
        <f t="shared" si="8"/>
        <v>0.0003582946068</v>
      </c>
      <c r="BH20" s="181">
        <f t="shared" si="14"/>
        <v>0.01493027069</v>
      </c>
      <c r="BI20" s="166"/>
      <c r="BJ20" s="166">
        <f t="shared" si="9"/>
        <v>0.0001364490856</v>
      </c>
    </row>
    <row r="21">
      <c r="A21" s="179" t="s">
        <v>1286</v>
      </c>
      <c r="B21" s="166">
        <v>730.0</v>
      </c>
      <c r="C21" s="166">
        <v>735.0</v>
      </c>
      <c r="D21" s="166">
        <v>720.0</v>
      </c>
      <c r="E21" s="166">
        <v>735.0</v>
      </c>
      <c r="F21" s="180">
        <v>735.0</v>
      </c>
      <c r="G21" s="166">
        <v>5162.477</v>
      </c>
      <c r="H21" s="181">
        <f t="shared" ref="H21:I21" si="79">(F21-F20)/F20</f>
        <v>0.006849315068</v>
      </c>
      <c r="I21" s="181">
        <f t="shared" si="79"/>
        <v>-0.005669395013</v>
      </c>
      <c r="J21" s="166"/>
      <c r="K21" s="166"/>
      <c r="L21" s="166">
        <v>710500.0</v>
      </c>
      <c r="M21" s="166">
        <v>2.3837645998E10</v>
      </c>
      <c r="N21" s="7">
        <f t="shared" si="2"/>
        <v>0.00002980579542</v>
      </c>
      <c r="P21" s="179" t="s">
        <v>1287</v>
      </c>
      <c r="Q21" s="166">
        <v>1185.0</v>
      </c>
      <c r="R21" s="166">
        <v>1185.0</v>
      </c>
      <c r="S21" s="166">
        <v>1145.0</v>
      </c>
      <c r="T21" s="166">
        <v>1150.0</v>
      </c>
      <c r="U21" s="180">
        <v>1150.0</v>
      </c>
      <c r="V21" s="166">
        <v>6109.482</v>
      </c>
      <c r="W21" s="181">
        <f t="shared" ref="W21:X21" si="80">(U21-U20)/U20</f>
        <v>-0.02953586498</v>
      </c>
      <c r="X21" s="181">
        <f t="shared" si="80"/>
        <v>-0.009433714472</v>
      </c>
      <c r="Y21" s="166"/>
      <c r="Z21" s="166"/>
      <c r="AA21" s="166">
        <v>4770700.0</v>
      </c>
      <c r="AB21" s="166">
        <v>2.3837645998E10</v>
      </c>
      <c r="AC21" s="7">
        <f t="shared" si="4"/>
        <v>0.0002001330165</v>
      </c>
      <c r="AE21" s="179" t="s">
        <v>1288</v>
      </c>
      <c r="AF21" s="166">
        <v>1095.0</v>
      </c>
      <c r="AG21" s="166">
        <v>1150.0</v>
      </c>
      <c r="AH21" s="166">
        <v>1065.0</v>
      </c>
      <c r="AI21" s="166">
        <v>1120.0</v>
      </c>
      <c r="AJ21" s="180">
        <v>1120.0</v>
      </c>
      <c r="AK21" s="166">
        <v>6147.876</v>
      </c>
      <c r="AL21" s="181">
        <f t="shared" ref="AL21:AM21" si="81">(AJ21-AJ20)/AJ20</f>
        <v>0.02283105023</v>
      </c>
      <c r="AM21" s="181">
        <f t="shared" si="81"/>
        <v>-0.004568907144</v>
      </c>
      <c r="AN21" s="166"/>
      <c r="AO21" s="166"/>
      <c r="AP21" s="166">
        <v>2250900.0</v>
      </c>
      <c r="AQ21" s="166">
        <v>2.3837645998E10</v>
      </c>
      <c r="AR21" s="7">
        <f t="shared" si="6"/>
        <v>0.00009442627012</v>
      </c>
      <c r="AT21" s="179" t="s">
        <v>1289</v>
      </c>
      <c r="AU21" s="166">
        <v>1295.0</v>
      </c>
      <c r="AV21" s="166">
        <v>1305.0</v>
      </c>
      <c r="AW21" s="166">
        <v>1290.0</v>
      </c>
      <c r="AX21" s="166">
        <v>1300.0</v>
      </c>
      <c r="AY21" s="180">
        <v>1300.0</v>
      </c>
      <c r="AZ21" s="166">
        <v>6244.352</v>
      </c>
      <c r="BA21" s="181">
        <f t="shared" ref="BA21:BB21" si="82">(AY21-AY20)/AY20</f>
        <v>0.007751937984</v>
      </c>
      <c r="BB21" s="181">
        <f t="shared" si="82"/>
        <v>0.00527401027</v>
      </c>
      <c r="BC21" s="166"/>
      <c r="BD21" s="166"/>
      <c r="BE21" s="166">
        <v>1949800.0</v>
      </c>
      <c r="BF21" s="166">
        <v>2.3837645998E10</v>
      </c>
      <c r="BG21" s="166">
        <f t="shared" si="8"/>
        <v>0.00008179498933</v>
      </c>
      <c r="BH21" s="181">
        <f t="shared" si="14"/>
        <v>0.001974109576</v>
      </c>
      <c r="BI21" s="166"/>
      <c r="BJ21" s="166">
        <f t="shared" si="9"/>
        <v>0.0001015400178</v>
      </c>
    </row>
    <row r="22">
      <c r="A22" s="179" t="s">
        <v>1290</v>
      </c>
      <c r="B22" s="166">
        <v>735.0</v>
      </c>
      <c r="C22" s="166">
        <v>735.0</v>
      </c>
      <c r="D22" s="166">
        <v>720.0</v>
      </c>
      <c r="E22" s="166">
        <v>720.0</v>
      </c>
      <c r="F22" s="180">
        <v>720.0</v>
      </c>
      <c r="G22" s="166">
        <v>5111.392</v>
      </c>
      <c r="H22" s="181">
        <f t="shared" ref="H22:I22" si="83">(F22-F21)/F21</f>
        <v>-0.02040816327</v>
      </c>
      <c r="I22" s="181">
        <f t="shared" si="83"/>
        <v>-0.009895443602</v>
      </c>
      <c r="J22" s="166"/>
      <c r="K22" s="166"/>
      <c r="L22" s="166">
        <v>121400.0</v>
      </c>
      <c r="M22" s="166">
        <v>2.3837645998E10</v>
      </c>
      <c r="N22" s="7">
        <f t="shared" si="2"/>
        <v>0.000005092784749</v>
      </c>
      <c r="P22" s="179" t="s">
        <v>1291</v>
      </c>
      <c r="Q22" s="166">
        <v>1150.0</v>
      </c>
      <c r="R22" s="166">
        <v>1180.0</v>
      </c>
      <c r="S22" s="166">
        <v>1150.0</v>
      </c>
      <c r="T22" s="166">
        <v>1175.0</v>
      </c>
      <c r="U22" s="180">
        <v>1175.0</v>
      </c>
      <c r="V22" s="166">
        <v>6183.391</v>
      </c>
      <c r="W22" s="181">
        <f t="shared" ref="W22:X22" si="84">(U22-U21)/U21</f>
        <v>0.02173913043</v>
      </c>
      <c r="X22" s="181">
        <f t="shared" si="84"/>
        <v>0.01209742495</v>
      </c>
      <c r="Y22" s="166"/>
      <c r="Z22" s="166"/>
      <c r="AA22" s="166">
        <v>2822300.0</v>
      </c>
      <c r="AB22" s="166">
        <v>2.3837645998E10</v>
      </c>
      <c r="AC22" s="7">
        <f t="shared" si="4"/>
        <v>0.0001183967578</v>
      </c>
      <c r="AE22" s="179" t="s">
        <v>1292</v>
      </c>
      <c r="AF22" s="166">
        <v>1125.0</v>
      </c>
      <c r="AG22" s="166">
        <v>1140.0</v>
      </c>
      <c r="AH22" s="166">
        <v>1110.0</v>
      </c>
      <c r="AI22" s="166">
        <v>1120.0</v>
      </c>
      <c r="AJ22" s="180">
        <v>1120.0</v>
      </c>
      <c r="AK22" s="166">
        <v>6163.596</v>
      </c>
      <c r="AL22" s="181">
        <f t="shared" ref="AL22:AM22" si="85">(AJ22-AJ21)/AJ21</f>
        <v>0</v>
      </c>
      <c r="AM22" s="181">
        <f t="shared" si="85"/>
        <v>0.002556980655</v>
      </c>
      <c r="AN22" s="166"/>
      <c r="AO22" s="166"/>
      <c r="AP22" s="166">
        <v>3348500.0</v>
      </c>
      <c r="AQ22" s="166">
        <v>2.3837645998E10</v>
      </c>
      <c r="AR22" s="7">
        <f t="shared" si="6"/>
        <v>0.0001404710851</v>
      </c>
      <c r="AT22" s="179" t="s">
        <v>1293</v>
      </c>
      <c r="AU22" s="166">
        <v>1300.0</v>
      </c>
      <c r="AV22" s="166">
        <v>1340.0</v>
      </c>
      <c r="AW22" s="166">
        <v>1270.0</v>
      </c>
      <c r="AX22" s="166">
        <v>1340.0</v>
      </c>
      <c r="AY22" s="180">
        <v>1340.0</v>
      </c>
      <c r="AZ22" s="166">
        <v>6287.25</v>
      </c>
      <c r="BA22" s="181">
        <f t="shared" ref="BA22:BB22" si="86">(AY22-AY21)/AY21</f>
        <v>0.03076923077</v>
      </c>
      <c r="BB22" s="181">
        <f t="shared" si="86"/>
        <v>0.006869888181</v>
      </c>
      <c r="BC22" s="166"/>
      <c r="BD22" s="166"/>
      <c r="BE22" s="166">
        <v>3980700.0</v>
      </c>
      <c r="BF22" s="166">
        <v>2.3837645998E10</v>
      </c>
      <c r="BG22" s="166">
        <f t="shared" si="8"/>
        <v>0.0001669921602</v>
      </c>
      <c r="BH22" s="181">
        <f t="shared" si="14"/>
        <v>0.008025049485</v>
      </c>
      <c r="BI22" s="166"/>
      <c r="BJ22" s="166">
        <f t="shared" si="9"/>
        <v>0.000107738197</v>
      </c>
    </row>
    <row r="23">
      <c r="A23" s="179" t="s">
        <v>1294</v>
      </c>
      <c r="B23" s="166">
        <v>720.0</v>
      </c>
      <c r="C23" s="166">
        <v>730.0</v>
      </c>
      <c r="D23" s="166">
        <v>715.0</v>
      </c>
      <c r="E23" s="166">
        <v>720.0</v>
      </c>
      <c r="F23" s="180">
        <v>720.0</v>
      </c>
      <c r="G23" s="166">
        <v>5042.87</v>
      </c>
      <c r="H23" s="181">
        <f t="shared" ref="H23:I23" si="87">(F23-F22)/F22</f>
        <v>0</v>
      </c>
      <c r="I23" s="181">
        <f t="shared" si="87"/>
        <v>-0.01340574153</v>
      </c>
      <c r="J23" s="166"/>
      <c r="K23" s="166"/>
      <c r="L23" s="166">
        <v>1620900.0</v>
      </c>
      <c r="M23" s="166">
        <v>2.3837645998E10</v>
      </c>
      <c r="N23" s="7">
        <f t="shared" si="2"/>
        <v>0.000067997486</v>
      </c>
      <c r="P23" s="179" t="s">
        <v>1295</v>
      </c>
      <c r="Q23" s="166">
        <v>1170.0</v>
      </c>
      <c r="R23" s="166">
        <v>1180.0</v>
      </c>
      <c r="S23" s="166">
        <v>1165.0</v>
      </c>
      <c r="T23" s="166">
        <v>1165.0</v>
      </c>
      <c r="U23" s="180">
        <v>1165.0</v>
      </c>
      <c r="V23" s="166">
        <v>6221.013</v>
      </c>
      <c r="W23" s="181">
        <f t="shared" ref="W23:X23" si="88">(U23-U22)/U22</f>
        <v>-0.008510638298</v>
      </c>
      <c r="X23" s="181">
        <f t="shared" si="88"/>
        <v>0.006084363742</v>
      </c>
      <c r="Y23" s="166"/>
      <c r="Z23" s="166"/>
      <c r="AA23" s="166">
        <v>221800.0</v>
      </c>
      <c r="AB23" s="166">
        <v>2.3837645998E10</v>
      </c>
      <c r="AC23" s="7">
        <f t="shared" si="4"/>
        <v>0.000009304610028</v>
      </c>
      <c r="AE23" s="179" t="s">
        <v>1296</v>
      </c>
      <c r="AF23" s="166">
        <v>1120.0</v>
      </c>
      <c r="AG23" s="166">
        <v>1120.0</v>
      </c>
      <c r="AH23" s="166">
        <v>1120.0</v>
      </c>
      <c r="AI23" s="166">
        <v>1120.0</v>
      </c>
      <c r="AJ23" s="180">
        <v>1120.0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2.3837645998E10</v>
      </c>
      <c r="AR23" s="7">
        <f t="shared" si="6"/>
        <v>0</v>
      </c>
      <c r="AT23" s="179" t="s">
        <v>1297</v>
      </c>
      <c r="AU23" s="166">
        <v>1340.0</v>
      </c>
      <c r="AV23" s="166">
        <v>1345.0</v>
      </c>
      <c r="AW23" s="166">
        <v>1310.0</v>
      </c>
      <c r="AX23" s="166">
        <v>1330.0</v>
      </c>
      <c r="AY23" s="180">
        <v>1330.0</v>
      </c>
      <c r="AZ23" s="166">
        <v>6249.93</v>
      </c>
      <c r="BA23" s="181">
        <f t="shared" ref="BA23:BB23" si="90">(AY23-AY22)/AY22</f>
        <v>-0.007462686567</v>
      </c>
      <c r="BB23" s="181">
        <f t="shared" si="90"/>
        <v>-0.005935822498</v>
      </c>
      <c r="BC23" s="166"/>
      <c r="BD23" s="166"/>
      <c r="BE23" s="166">
        <v>1142900.0</v>
      </c>
      <c r="BF23" s="166">
        <v>2.3837645998E10</v>
      </c>
      <c r="BG23" s="166">
        <f t="shared" si="8"/>
        <v>0.00004794517043</v>
      </c>
      <c r="BH23" s="181">
        <f t="shared" si="14"/>
        <v>-0.003993331216</v>
      </c>
      <c r="BI23" s="166"/>
      <c r="BJ23" s="166">
        <f t="shared" si="9"/>
        <v>0.00003131181661</v>
      </c>
    </row>
    <row r="24">
      <c r="A24" s="182" t="s">
        <v>1298</v>
      </c>
      <c r="B24" s="183">
        <v>730.0</v>
      </c>
      <c r="C24" s="183">
        <v>730.0</v>
      </c>
      <c r="D24" s="183">
        <v>715.0</v>
      </c>
      <c r="E24" s="183">
        <v>720.0</v>
      </c>
      <c r="F24" s="184">
        <v>720.0</v>
      </c>
      <c r="G24" s="183">
        <v>5027.704</v>
      </c>
      <c r="H24" s="185">
        <f t="shared" ref="H24:I24" si="91">(F24-F23)/F23</f>
        <v>0</v>
      </c>
      <c r="I24" s="185">
        <f t="shared" si="91"/>
        <v>-0.003007414429</v>
      </c>
      <c r="J24" s="185">
        <f t="shared" ref="J24:J34" si="96">$G$65+(I24*$G$66)</f>
        <v>-0.003810444516</v>
      </c>
      <c r="K24" s="185">
        <f t="shared" ref="K24:K34" si="97">H24-J24</f>
        <v>0.003810444516</v>
      </c>
      <c r="L24" s="183">
        <v>5657100.0</v>
      </c>
      <c r="M24" s="183">
        <v>2.3837645998E10</v>
      </c>
      <c r="N24" s="186">
        <f t="shared" si="2"/>
        <v>0.0002373178963</v>
      </c>
      <c r="O24" s="186"/>
      <c r="P24" s="182" t="s">
        <v>1299</v>
      </c>
      <c r="Q24" s="183">
        <v>1165.0</v>
      </c>
      <c r="R24" s="183">
        <v>1165.0</v>
      </c>
      <c r="S24" s="183">
        <v>1165.0</v>
      </c>
      <c r="T24" s="183">
        <v>1165.0</v>
      </c>
      <c r="U24" s="184">
        <v>1165.0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0.002712</v>
      </c>
      <c r="Z24" s="185">
        <f t="shared" ref="Z24:Z34" si="100">W24-Y24</f>
        <v>-0.002712</v>
      </c>
      <c r="AA24" s="183">
        <v>0.0</v>
      </c>
      <c r="AB24" s="183">
        <v>2.3837645998E10</v>
      </c>
      <c r="AC24" s="186">
        <f t="shared" si="4"/>
        <v>0</v>
      </c>
      <c r="AD24" s="186"/>
      <c r="AE24" s="182" t="s">
        <v>1300</v>
      </c>
      <c r="AF24" s="183">
        <v>1120.0</v>
      </c>
      <c r="AG24" s="183">
        <v>1120.0</v>
      </c>
      <c r="AH24" s="183">
        <v>1120.0</v>
      </c>
      <c r="AI24" s="183">
        <v>1120.0</v>
      </c>
      <c r="AJ24" s="184">
        <v>1120.0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-0.005912544538</v>
      </c>
      <c r="AO24" s="185">
        <f t="shared" ref="AO24:AO34" si="103">AL24-AN24</f>
        <v>0.005912544538</v>
      </c>
      <c r="AP24" s="183">
        <v>0.0</v>
      </c>
      <c r="AQ24" s="183">
        <v>2.3837645998E10</v>
      </c>
      <c r="AR24" s="186">
        <f t="shared" si="6"/>
        <v>0</v>
      </c>
      <c r="AS24" s="186"/>
      <c r="AT24" s="182" t="s">
        <v>1301</v>
      </c>
      <c r="AU24" s="183">
        <v>1335.0</v>
      </c>
      <c r="AV24" s="183">
        <v>1335.0</v>
      </c>
      <c r="AW24" s="183">
        <v>1290.0</v>
      </c>
      <c r="AX24" s="183">
        <v>1325.0</v>
      </c>
      <c r="AY24" s="184">
        <v>1325.0</v>
      </c>
      <c r="AZ24" s="183">
        <v>6284.372</v>
      </c>
      <c r="BA24" s="185">
        <f t="shared" ref="BA24:BB24" si="94">(AY24-AY23)/AY23</f>
        <v>-0.003759398496</v>
      </c>
      <c r="BB24" s="185">
        <f t="shared" si="94"/>
        <v>0.005510781721</v>
      </c>
      <c r="BC24" s="185">
        <f t="shared" ref="BC24:BC34" si="105">$AZ$65+(BB24*$AZ$66)</f>
        <v>0.006662691472</v>
      </c>
      <c r="BD24" s="185">
        <f t="shared" ref="BD24:BD34" si="106">BA24-BC24</f>
        <v>-0.01042208997</v>
      </c>
      <c r="BE24" s="183">
        <v>1352000.0</v>
      </c>
      <c r="BF24" s="183">
        <v>2.3837645998E10</v>
      </c>
      <c r="BG24" s="183">
        <f t="shared" si="8"/>
        <v>0.00005671700973</v>
      </c>
      <c r="BH24" s="187">
        <f t="shared" si="14"/>
        <v>-0.0009398496241</v>
      </c>
      <c r="BI24" s="214">
        <f t="shared" ref="BI24:BI34" si="107">average(BD24,AO24,Z24,K24)</f>
        <v>-0.0008527752289</v>
      </c>
      <c r="BJ24" s="183">
        <f t="shared" si="9"/>
        <v>0.0000735087265</v>
      </c>
    </row>
    <row r="25">
      <c r="A25" s="179" t="s">
        <v>1302</v>
      </c>
      <c r="B25" s="166">
        <v>720.0</v>
      </c>
      <c r="C25" s="166">
        <v>730.0</v>
      </c>
      <c r="D25" s="166">
        <v>715.0</v>
      </c>
      <c r="E25" s="166">
        <v>720.0</v>
      </c>
      <c r="F25" s="180">
        <v>720.0</v>
      </c>
      <c r="G25" s="166">
        <v>5102.954</v>
      </c>
      <c r="H25" s="181">
        <f t="shared" ref="H25:I25" si="95">(F25-F24)/F24</f>
        <v>0</v>
      </c>
      <c r="I25" s="181">
        <f t="shared" si="95"/>
        <v>0.01496707046</v>
      </c>
      <c r="J25" s="181">
        <f t="shared" si="96"/>
        <v>0.009759374874</v>
      </c>
      <c r="K25" s="181">
        <f t="shared" si="97"/>
        <v>-0.009759374874</v>
      </c>
      <c r="L25" s="166">
        <v>4651100.0</v>
      </c>
      <c r="M25" s="166">
        <v>2.3837645998E10</v>
      </c>
      <c r="N25" s="7">
        <f t="shared" si="2"/>
        <v>0.0001951157426</v>
      </c>
      <c r="P25" s="179" t="s">
        <v>1303</v>
      </c>
      <c r="Q25" s="166">
        <v>1165.0</v>
      </c>
      <c r="R25" s="166">
        <v>1165.0</v>
      </c>
      <c r="S25" s="166">
        <v>1165.0</v>
      </c>
      <c r="T25" s="166">
        <v>1165.0</v>
      </c>
      <c r="U25" s="180">
        <v>1165.0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-0.01572713736</v>
      </c>
      <c r="Z25" s="181">
        <f t="shared" si="100"/>
        <v>0.01572713736</v>
      </c>
      <c r="AA25" s="166">
        <v>0.0</v>
      </c>
      <c r="AB25" s="166">
        <v>2.3837645998E10</v>
      </c>
      <c r="AC25" s="7">
        <f t="shared" si="4"/>
        <v>0</v>
      </c>
      <c r="AE25" s="179" t="s">
        <v>1304</v>
      </c>
      <c r="AF25" s="166">
        <v>1120.0</v>
      </c>
      <c r="AG25" s="166">
        <v>1125.0</v>
      </c>
      <c r="AH25" s="166">
        <v>1095.0</v>
      </c>
      <c r="AI25" s="166">
        <v>1100.0</v>
      </c>
      <c r="AJ25" s="180">
        <v>1100.0</v>
      </c>
      <c r="AK25" s="166">
        <v>6127.85</v>
      </c>
      <c r="AL25" s="181">
        <f t="shared" ref="AL25:AM25" si="101">(AJ25-AJ24)/AJ24</f>
        <v>-0.01785714286</v>
      </c>
      <c r="AM25" s="181">
        <f t="shared" si="101"/>
        <v>0</v>
      </c>
      <c r="AN25" s="181">
        <f t="shared" si="102"/>
        <v>-0.00416</v>
      </c>
      <c r="AO25" s="181">
        <f t="shared" si="103"/>
        <v>-0.01369714286</v>
      </c>
      <c r="AP25" s="166">
        <v>2290100.0</v>
      </c>
      <c r="AQ25" s="166">
        <v>2.3837645998E10</v>
      </c>
      <c r="AR25" s="7">
        <f t="shared" si="6"/>
        <v>0.0000960707278</v>
      </c>
      <c r="AT25" s="179" t="s">
        <v>1305</v>
      </c>
      <c r="AU25" s="166">
        <v>1325.0</v>
      </c>
      <c r="AV25" s="166">
        <v>1325.0</v>
      </c>
      <c r="AW25" s="166">
        <v>1285.0</v>
      </c>
      <c r="AX25" s="166">
        <v>1305.0</v>
      </c>
      <c r="AY25" s="180">
        <v>1305.0</v>
      </c>
      <c r="AZ25" s="166">
        <v>6305.91</v>
      </c>
      <c r="BA25" s="181">
        <f t="shared" ref="BA25:BB25" si="104">(AY25-AY24)/AY24</f>
        <v>-0.01509433962</v>
      </c>
      <c r="BB25" s="181">
        <f t="shared" si="104"/>
        <v>0.00342723187</v>
      </c>
      <c r="BC25" s="181">
        <f t="shared" si="105"/>
        <v>0.004708859268</v>
      </c>
      <c r="BD25" s="181">
        <f t="shared" si="106"/>
        <v>-0.01980319889</v>
      </c>
      <c r="BE25" s="166">
        <v>1912800.0</v>
      </c>
      <c r="BF25" s="166">
        <v>2.3837645998E10</v>
      </c>
      <c r="BG25" s="166">
        <f t="shared" si="8"/>
        <v>0.00008024282264</v>
      </c>
      <c r="BH25" s="188">
        <f t="shared" si="14"/>
        <v>-0.00823787062</v>
      </c>
      <c r="BI25" s="215">
        <f t="shared" si="107"/>
        <v>-0.006883144816</v>
      </c>
      <c r="BJ25" s="166">
        <f t="shared" si="9"/>
        <v>0.00009285732325</v>
      </c>
    </row>
    <row r="26">
      <c r="A26" s="179" t="s">
        <v>1306</v>
      </c>
      <c r="B26" s="166">
        <v>725.0</v>
      </c>
      <c r="C26" s="166">
        <v>740.0</v>
      </c>
      <c r="D26" s="166">
        <v>725.0</v>
      </c>
      <c r="E26" s="166">
        <v>735.0</v>
      </c>
      <c r="F26" s="180">
        <v>735.0</v>
      </c>
      <c r="G26" s="166">
        <v>5209.445</v>
      </c>
      <c r="H26" s="181">
        <f t="shared" ref="H26:I26" si="108">(F26-F25)/F25</f>
        <v>0.02083333333</v>
      </c>
      <c r="I26" s="181">
        <f t="shared" si="108"/>
        <v>0.02086850087</v>
      </c>
      <c r="J26" s="181">
        <f t="shared" si="96"/>
        <v>0.01421465386</v>
      </c>
      <c r="K26" s="181">
        <f t="shared" si="97"/>
        <v>0.006618679468</v>
      </c>
      <c r="L26" s="166">
        <v>1004400.0</v>
      </c>
      <c r="M26" s="166">
        <v>2.3837645998E10</v>
      </c>
      <c r="N26" s="7">
        <f t="shared" si="2"/>
        <v>0.00004213503297</v>
      </c>
      <c r="P26" s="179" t="s">
        <v>1308</v>
      </c>
      <c r="Q26" s="166">
        <v>1185.0</v>
      </c>
      <c r="R26" s="166">
        <v>1185.0</v>
      </c>
      <c r="S26" s="166">
        <v>1160.0</v>
      </c>
      <c r="T26" s="166">
        <v>1160.0</v>
      </c>
      <c r="U26" s="180">
        <v>1160.0</v>
      </c>
      <c r="V26" s="166">
        <v>6277.165</v>
      </c>
      <c r="W26" s="181">
        <f t="shared" ref="W26:X26" si="109">(U26-U25)/U25</f>
        <v>-0.004291845494</v>
      </c>
      <c r="X26" s="181">
        <f t="shared" si="109"/>
        <v>0</v>
      </c>
      <c r="Y26" s="181">
        <f t="shared" si="99"/>
        <v>0.002712</v>
      </c>
      <c r="Z26" s="181">
        <f t="shared" si="100"/>
        <v>-0.007003845494</v>
      </c>
      <c r="AA26" s="166">
        <v>1324800.0</v>
      </c>
      <c r="AB26" s="166">
        <v>2.3837645998E10</v>
      </c>
      <c r="AC26" s="7">
        <f t="shared" si="4"/>
        <v>0.00005557595746</v>
      </c>
      <c r="AE26" s="179" t="s">
        <v>1309</v>
      </c>
      <c r="AF26" s="166">
        <v>1100.0</v>
      </c>
      <c r="AG26" s="166">
        <v>1125.0</v>
      </c>
      <c r="AH26" s="166">
        <v>1085.0</v>
      </c>
      <c r="AI26" s="166">
        <v>1095.0</v>
      </c>
      <c r="AJ26" s="180">
        <v>1095.0</v>
      </c>
      <c r="AK26" s="166">
        <v>6190.643</v>
      </c>
      <c r="AL26" s="181">
        <f t="shared" ref="AL26:AM26" si="110">(AJ26-AJ25)/AJ25</f>
        <v>-0.004545454545</v>
      </c>
      <c r="AM26" s="181">
        <f t="shared" si="110"/>
        <v>0.01024715031</v>
      </c>
      <c r="AN26" s="181">
        <f t="shared" si="102"/>
        <v>-0.001063444391</v>
      </c>
      <c r="AO26" s="181">
        <f t="shared" si="103"/>
        <v>-0.003482010155</v>
      </c>
      <c r="AP26" s="166">
        <v>1260300.0</v>
      </c>
      <c r="AQ26" s="166">
        <v>2.3837645998E10</v>
      </c>
      <c r="AR26" s="7">
        <f t="shared" si="6"/>
        <v>0.00005287015337</v>
      </c>
      <c r="AT26" s="179" t="s">
        <v>1310</v>
      </c>
      <c r="AU26" s="166">
        <v>1305.0</v>
      </c>
      <c r="AV26" s="166">
        <v>1325.0</v>
      </c>
      <c r="AW26" s="166">
        <v>1295.0</v>
      </c>
      <c r="AX26" s="166">
        <v>1320.0</v>
      </c>
      <c r="AY26" s="180">
        <v>1320.0</v>
      </c>
      <c r="AZ26" s="166">
        <v>6319.443</v>
      </c>
      <c r="BA26" s="181">
        <f t="shared" ref="BA26:BB26" si="111">(AY26-AY25)/AY25</f>
        <v>0.01149425287</v>
      </c>
      <c r="BB26" s="181">
        <f t="shared" si="111"/>
        <v>0.002146082009</v>
      </c>
      <c r="BC26" s="181">
        <f t="shared" si="105"/>
        <v>0.003507471235</v>
      </c>
      <c r="BD26" s="181">
        <f t="shared" si="106"/>
        <v>0.007986781638</v>
      </c>
      <c r="BE26" s="166">
        <v>883500.0</v>
      </c>
      <c r="BF26" s="166">
        <v>2.3837645998E10</v>
      </c>
      <c r="BG26" s="166">
        <f t="shared" si="8"/>
        <v>0.00003706322344</v>
      </c>
      <c r="BH26" s="188">
        <f t="shared" si="14"/>
        <v>0.005872571542</v>
      </c>
      <c r="BI26" s="215">
        <f t="shared" si="107"/>
        <v>0.001029901365</v>
      </c>
      <c r="BJ26" s="166">
        <f t="shared" si="9"/>
        <v>0.00004691109181</v>
      </c>
    </row>
    <row r="27">
      <c r="A27" s="179" t="s">
        <v>1311</v>
      </c>
      <c r="B27" s="166">
        <v>740.0</v>
      </c>
      <c r="C27" s="166">
        <v>760.0</v>
      </c>
      <c r="D27" s="166">
        <v>730.0</v>
      </c>
      <c r="E27" s="166">
        <v>730.0</v>
      </c>
      <c r="F27" s="180">
        <v>730.0</v>
      </c>
      <c r="G27" s="166">
        <v>5302.566</v>
      </c>
      <c r="H27" s="181">
        <f t="shared" ref="H27:I27" si="112">(F27-F26)/F26</f>
        <v>-0.006802721088</v>
      </c>
      <c r="I27" s="181">
        <f t="shared" si="112"/>
        <v>0.01787541667</v>
      </c>
      <c r="J27" s="181">
        <f t="shared" si="96"/>
        <v>0.01195502794</v>
      </c>
      <c r="K27" s="181">
        <f t="shared" si="97"/>
        <v>-0.01875774903</v>
      </c>
      <c r="L27" s="166">
        <v>2940000.0</v>
      </c>
      <c r="M27" s="166">
        <v>2.3837645998E10</v>
      </c>
      <c r="N27" s="7">
        <f t="shared" si="2"/>
        <v>0.0001233343259</v>
      </c>
      <c r="P27" s="179" t="s">
        <v>1312</v>
      </c>
      <c r="Q27" s="166">
        <v>1160.0</v>
      </c>
      <c r="R27" s="166">
        <v>1160.0</v>
      </c>
      <c r="S27" s="166">
        <v>1150.0</v>
      </c>
      <c r="T27" s="166">
        <v>1160.0</v>
      </c>
      <c r="U27" s="180">
        <v>1160.0</v>
      </c>
      <c r="V27" s="166">
        <v>6314.046</v>
      </c>
      <c r="W27" s="181">
        <f t="shared" ref="W27:X27" si="113">(U27-U26)/U26</f>
        <v>0</v>
      </c>
      <c r="X27" s="181">
        <f t="shared" si="113"/>
        <v>0.005875423061</v>
      </c>
      <c r="Y27" s="181">
        <f t="shared" si="99"/>
        <v>-0.009290608001</v>
      </c>
      <c r="Z27" s="181">
        <f t="shared" si="100"/>
        <v>0.009290608001</v>
      </c>
      <c r="AA27" s="166">
        <v>1039700.0</v>
      </c>
      <c r="AB27" s="166">
        <v>2.3837645998E10</v>
      </c>
      <c r="AC27" s="7">
        <f t="shared" si="4"/>
        <v>0.00004361588389</v>
      </c>
      <c r="AE27" s="179" t="s">
        <v>1313</v>
      </c>
      <c r="AF27" s="166">
        <v>1095.0</v>
      </c>
      <c r="AG27" s="166">
        <v>1145.0</v>
      </c>
      <c r="AH27" s="166">
        <v>1085.0</v>
      </c>
      <c r="AI27" s="166">
        <v>1145.0</v>
      </c>
      <c r="AJ27" s="180">
        <v>1145.0</v>
      </c>
      <c r="AK27" s="166">
        <v>6194.498</v>
      </c>
      <c r="AL27" s="181">
        <f t="shared" ref="AL27:AM27" si="114">(AJ27-AJ26)/AJ26</f>
        <v>0.04566210046</v>
      </c>
      <c r="AM27" s="181">
        <f t="shared" si="114"/>
        <v>0.0006227139895</v>
      </c>
      <c r="AN27" s="181">
        <f t="shared" si="102"/>
        <v>-0.003971823928</v>
      </c>
      <c r="AO27" s="181">
        <f t="shared" si="103"/>
        <v>0.04963392438</v>
      </c>
      <c r="AP27" s="166">
        <v>3373700.0</v>
      </c>
      <c r="AQ27" s="166">
        <v>2.3837645998E10</v>
      </c>
      <c r="AR27" s="7">
        <f t="shared" si="6"/>
        <v>0.0001415282365</v>
      </c>
      <c r="AT27" s="179" t="s">
        <v>1314</v>
      </c>
      <c r="AU27" s="166">
        <v>1320.0</v>
      </c>
      <c r="AV27" s="166">
        <v>1320.0</v>
      </c>
      <c r="AW27" s="166">
        <v>1290.0</v>
      </c>
      <c r="AX27" s="166">
        <v>1290.0</v>
      </c>
      <c r="AY27" s="180">
        <v>1290.0</v>
      </c>
      <c r="AZ27" s="166">
        <v>6329.314</v>
      </c>
      <c r="BA27" s="181">
        <f t="shared" ref="BA27:BB27" si="115">(AY27-AY26)/AY26</f>
        <v>-0.02272727273</v>
      </c>
      <c r="BB27" s="181">
        <f t="shared" si="115"/>
        <v>0.001562004753</v>
      </c>
      <c r="BC27" s="181">
        <f t="shared" si="105"/>
        <v>0.002959757461</v>
      </c>
      <c r="BD27" s="181">
        <f t="shared" si="106"/>
        <v>-0.02568703019</v>
      </c>
      <c r="BE27" s="166">
        <v>842400.0</v>
      </c>
      <c r="BF27" s="166">
        <v>2.3837645998E10</v>
      </c>
      <c r="BG27" s="166">
        <f t="shared" si="8"/>
        <v>0.00003533905991</v>
      </c>
      <c r="BH27" s="188">
        <f t="shared" si="14"/>
        <v>0.00403302666</v>
      </c>
      <c r="BI27" s="215">
        <f t="shared" si="107"/>
        <v>0.003619938292</v>
      </c>
      <c r="BJ27" s="166">
        <f t="shared" si="9"/>
        <v>0.00008595437654</v>
      </c>
    </row>
    <row r="28">
      <c r="A28" s="179" t="s">
        <v>1315</v>
      </c>
      <c r="B28" s="166">
        <v>735.0</v>
      </c>
      <c r="C28" s="166">
        <v>750.0</v>
      </c>
      <c r="D28" s="166">
        <v>730.0</v>
      </c>
      <c r="E28" s="166">
        <v>750.0</v>
      </c>
      <c r="F28" s="180">
        <v>750.0</v>
      </c>
      <c r="G28" s="166">
        <v>5296.711</v>
      </c>
      <c r="H28" s="181">
        <f t="shared" ref="H28:I28" si="116">(F28-F27)/F27</f>
        <v>0.02739726027</v>
      </c>
      <c r="I28" s="181">
        <f t="shared" si="116"/>
        <v>-0.00110418239</v>
      </c>
      <c r="J28" s="181">
        <f t="shared" si="96"/>
        <v>-0.002373601391</v>
      </c>
      <c r="K28" s="181">
        <f t="shared" si="97"/>
        <v>0.02977086167</v>
      </c>
      <c r="L28" s="166">
        <v>6590200.0</v>
      </c>
      <c r="M28" s="166">
        <v>2.3837645998E10</v>
      </c>
      <c r="N28" s="7">
        <f t="shared" si="2"/>
        <v>0.0002764618621</v>
      </c>
      <c r="P28" s="179" t="s">
        <v>1316</v>
      </c>
      <c r="Q28" s="166">
        <v>1155.0</v>
      </c>
      <c r="R28" s="166">
        <v>1160.0</v>
      </c>
      <c r="S28" s="166">
        <v>1135.0</v>
      </c>
      <c r="T28" s="166">
        <v>1140.0</v>
      </c>
      <c r="U28" s="180">
        <v>1140.0</v>
      </c>
      <c r="V28" s="166">
        <v>6355.654</v>
      </c>
      <c r="W28" s="181">
        <f t="shared" ref="W28:X28" si="117">(U28-U27)/U27</f>
        <v>-0.01724137931</v>
      </c>
      <c r="X28" s="181">
        <f t="shared" si="117"/>
        <v>0.006589752434</v>
      </c>
      <c r="Y28" s="181">
        <f t="shared" si="99"/>
        <v>-0.01074987576</v>
      </c>
      <c r="Z28" s="181">
        <f t="shared" si="100"/>
        <v>-0.00649150355</v>
      </c>
      <c r="AA28" s="166">
        <v>3228600.0</v>
      </c>
      <c r="AB28" s="166">
        <v>2.3837645998E10</v>
      </c>
      <c r="AC28" s="7">
        <f t="shared" si="4"/>
        <v>0.000135441226</v>
      </c>
      <c r="AE28" s="179" t="s">
        <v>1317</v>
      </c>
      <c r="AF28" s="166">
        <v>1145.0</v>
      </c>
      <c r="AG28" s="166">
        <v>1145.0</v>
      </c>
      <c r="AH28" s="166">
        <v>1145.0</v>
      </c>
      <c r="AI28" s="166">
        <v>1145.0</v>
      </c>
      <c r="AJ28" s="180">
        <v>1145.0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-0.00416</v>
      </c>
      <c r="AO28" s="181">
        <f t="shared" si="103"/>
        <v>0.00416</v>
      </c>
      <c r="AP28" s="166">
        <v>0.0</v>
      </c>
      <c r="AQ28" s="166">
        <v>2.3837645998E10</v>
      </c>
      <c r="AR28" s="7">
        <f t="shared" si="6"/>
        <v>0</v>
      </c>
      <c r="AT28" s="179" t="s">
        <v>1318</v>
      </c>
      <c r="AU28" s="166">
        <v>1290.0</v>
      </c>
      <c r="AV28" s="166">
        <v>1335.0</v>
      </c>
      <c r="AW28" s="166">
        <v>1290.0</v>
      </c>
      <c r="AX28" s="166">
        <v>1335.0</v>
      </c>
      <c r="AY28" s="180">
        <v>1335.0</v>
      </c>
      <c r="AZ28" s="166">
        <v>6299.539</v>
      </c>
      <c r="BA28" s="181">
        <f t="shared" ref="BA28:BB28" si="119">(AY28-AY27)/AY27</f>
        <v>0.03488372093</v>
      </c>
      <c r="BB28" s="181">
        <f t="shared" si="119"/>
        <v>-0.004704301288</v>
      </c>
      <c r="BC28" s="181">
        <f t="shared" si="105"/>
        <v>-0.002916420898</v>
      </c>
      <c r="BD28" s="181">
        <f t="shared" si="106"/>
        <v>0.03780014183</v>
      </c>
      <c r="BE28" s="166">
        <v>6472500.0</v>
      </c>
      <c r="BF28" s="166">
        <v>2.3837645998E10</v>
      </c>
      <c r="BG28" s="166">
        <f t="shared" si="8"/>
        <v>0.000271524294</v>
      </c>
      <c r="BH28" s="188">
        <f t="shared" si="14"/>
        <v>0.01125990047</v>
      </c>
      <c r="BI28" s="215">
        <f t="shared" si="107"/>
        <v>0.01630987499</v>
      </c>
      <c r="BJ28" s="166">
        <f t="shared" si="9"/>
        <v>0.0001708568455</v>
      </c>
    </row>
    <row r="29">
      <c r="A29" s="189">
        <v>42795.0</v>
      </c>
      <c r="B29" s="190">
        <v>750.0</v>
      </c>
      <c r="C29" s="190">
        <v>750.0</v>
      </c>
      <c r="D29" s="190">
        <v>735.0</v>
      </c>
      <c r="E29" s="190">
        <v>735.0</v>
      </c>
      <c r="F29" s="191">
        <v>735.0</v>
      </c>
      <c r="G29" s="190">
        <v>5275.971</v>
      </c>
      <c r="H29" s="192">
        <f t="shared" ref="H29:I29" si="120">(F29-F28)/F28</f>
        <v>-0.02</v>
      </c>
      <c r="I29" s="192">
        <f t="shared" si="120"/>
        <v>-0.003915637459</v>
      </c>
      <c r="J29" s="192">
        <f t="shared" si="96"/>
        <v>-0.004496106584</v>
      </c>
      <c r="K29" s="192">
        <f t="shared" si="97"/>
        <v>-0.01550389342</v>
      </c>
      <c r="L29" s="190">
        <v>776500.0</v>
      </c>
      <c r="M29" s="190">
        <v>2.3837645998E10</v>
      </c>
      <c r="N29" s="193">
        <f t="shared" si="2"/>
        <v>0.00003257452519</v>
      </c>
      <c r="O29" s="193"/>
      <c r="P29" s="189">
        <v>43132.0</v>
      </c>
      <c r="Q29" s="190">
        <v>1140.0</v>
      </c>
      <c r="R29" s="190">
        <v>1180.0</v>
      </c>
      <c r="S29" s="190">
        <v>1130.0</v>
      </c>
      <c r="T29" s="190">
        <v>1140.0</v>
      </c>
      <c r="U29" s="191">
        <v>1140.0</v>
      </c>
      <c r="V29" s="190">
        <v>6339.238</v>
      </c>
      <c r="W29" s="192">
        <f t="shared" ref="W29:X29" si="121">(U29-U28)/U28</f>
        <v>0</v>
      </c>
      <c r="X29" s="192">
        <f t="shared" si="121"/>
        <v>-0.002582897055</v>
      </c>
      <c r="Y29" s="192">
        <f t="shared" si="99"/>
        <v>0.007988471249</v>
      </c>
      <c r="Z29" s="192">
        <f t="shared" si="100"/>
        <v>-0.007988471249</v>
      </c>
      <c r="AA29" s="190">
        <v>2341700.0</v>
      </c>
      <c r="AB29" s="190">
        <v>2.3837645998E10</v>
      </c>
      <c r="AC29" s="193">
        <f t="shared" si="4"/>
        <v>0.00009823537107</v>
      </c>
      <c r="AD29" s="193"/>
      <c r="AE29" s="189">
        <v>43497.0</v>
      </c>
      <c r="AF29" s="190">
        <v>1120.0</v>
      </c>
      <c r="AG29" s="190">
        <v>1145.0</v>
      </c>
      <c r="AH29" s="190">
        <v>1090.0</v>
      </c>
      <c r="AI29" s="190">
        <v>1090.0</v>
      </c>
      <c r="AJ29" s="191">
        <v>1090.0</v>
      </c>
      <c r="AK29" s="190">
        <v>6181.175</v>
      </c>
      <c r="AL29" s="192">
        <f t="shared" ref="AL29:AM29" si="122">(AJ29-AJ28)/AJ28</f>
        <v>-0.0480349345</v>
      </c>
      <c r="AM29" s="192">
        <f t="shared" si="122"/>
        <v>-0.002150779611</v>
      </c>
      <c r="AN29" s="192">
        <f t="shared" si="102"/>
        <v>-0.004809937638</v>
      </c>
      <c r="AO29" s="192">
        <f t="shared" si="103"/>
        <v>-0.04322499686</v>
      </c>
      <c r="AP29" s="190">
        <v>1269100.0</v>
      </c>
      <c r="AQ29" s="190">
        <v>2.3837645998E10</v>
      </c>
      <c r="AR29" s="193">
        <f t="shared" si="6"/>
        <v>0.00005323931734</v>
      </c>
      <c r="AS29" s="193"/>
      <c r="AT29" s="189">
        <v>43862.0</v>
      </c>
      <c r="AU29" s="190">
        <v>1335.0</v>
      </c>
      <c r="AV29" s="190">
        <v>1370.0</v>
      </c>
      <c r="AW29" s="190">
        <v>1310.0</v>
      </c>
      <c r="AX29" s="190">
        <v>1370.0</v>
      </c>
      <c r="AY29" s="191">
        <v>1370.0</v>
      </c>
      <c r="AZ29" s="190">
        <v>6283.581</v>
      </c>
      <c r="BA29" s="192">
        <f t="shared" ref="BA29:BB29" si="123">(AY29-AY28)/AY28</f>
        <v>0.02621722846</v>
      </c>
      <c r="BB29" s="192">
        <f t="shared" si="123"/>
        <v>-0.002533201239</v>
      </c>
      <c r="BC29" s="192">
        <f t="shared" si="105"/>
        <v>-0.0008804891963</v>
      </c>
      <c r="BD29" s="192">
        <f t="shared" si="106"/>
        <v>0.02709771766</v>
      </c>
      <c r="BE29" s="190">
        <v>4365700.0</v>
      </c>
      <c r="BF29" s="190">
        <v>2.3837645998E10</v>
      </c>
      <c r="BG29" s="190">
        <f t="shared" si="8"/>
        <v>0.0001831430839</v>
      </c>
      <c r="BH29" s="202">
        <f t="shared" si="14"/>
        <v>-0.01045442651</v>
      </c>
      <c r="BI29" s="219">
        <f t="shared" si="107"/>
        <v>-0.009904910966</v>
      </c>
      <c r="BJ29" s="190">
        <f t="shared" si="9"/>
        <v>0.00009179807436</v>
      </c>
    </row>
    <row r="30">
      <c r="A30" s="179">
        <v>42826.0</v>
      </c>
      <c r="B30" s="166">
        <v>735.0</v>
      </c>
      <c r="C30" s="166">
        <v>750.0</v>
      </c>
      <c r="D30" s="166">
        <v>735.0</v>
      </c>
      <c r="E30" s="166">
        <v>745.0</v>
      </c>
      <c r="F30" s="180">
        <v>745.0</v>
      </c>
      <c r="G30" s="166">
        <v>5301.183</v>
      </c>
      <c r="H30" s="181">
        <f t="shared" ref="H30:I30" si="124">(F30-F29)/F29</f>
        <v>0.01360544218</v>
      </c>
      <c r="I30" s="181">
        <f t="shared" si="124"/>
        <v>0.004778646433</v>
      </c>
      <c r="J30" s="181">
        <f t="shared" si="96"/>
        <v>0.002067634346</v>
      </c>
      <c r="K30" s="181">
        <f t="shared" si="97"/>
        <v>0.01153780783</v>
      </c>
      <c r="L30" s="166">
        <v>3409200.0</v>
      </c>
      <c r="M30" s="166">
        <v>2.3837645998E10</v>
      </c>
      <c r="N30" s="7">
        <f t="shared" si="2"/>
        <v>0.0001430174775</v>
      </c>
      <c r="P30" s="179">
        <v>43160.0</v>
      </c>
      <c r="Q30" s="166">
        <v>1150.0</v>
      </c>
      <c r="R30" s="166">
        <v>1180.0</v>
      </c>
      <c r="S30" s="166">
        <v>1130.0</v>
      </c>
      <c r="T30" s="166">
        <v>1140.0</v>
      </c>
      <c r="U30" s="180">
        <v>1140.0</v>
      </c>
      <c r="V30" s="166">
        <v>6251.479</v>
      </c>
      <c r="W30" s="181">
        <f t="shared" ref="W30:X30" si="125">(U30-U29)/U29</f>
        <v>0</v>
      </c>
      <c r="X30" s="181">
        <f t="shared" si="125"/>
        <v>-0.01384377744</v>
      </c>
      <c r="Y30" s="181">
        <f t="shared" si="99"/>
        <v>0.03099276074</v>
      </c>
      <c r="Z30" s="181">
        <f t="shared" si="100"/>
        <v>-0.03099276074</v>
      </c>
      <c r="AA30" s="166">
        <v>455800.0</v>
      </c>
      <c r="AB30" s="166">
        <v>2.3837645998E10</v>
      </c>
      <c r="AC30" s="7">
        <f t="shared" si="4"/>
        <v>0.00001912101556</v>
      </c>
      <c r="AE30" s="179">
        <v>43525.0</v>
      </c>
      <c r="AF30" s="166">
        <v>1085.0</v>
      </c>
      <c r="AG30" s="166">
        <v>1120.0</v>
      </c>
      <c r="AH30" s="166">
        <v>1080.0</v>
      </c>
      <c r="AI30" s="166">
        <v>1085.0</v>
      </c>
      <c r="AJ30" s="180">
        <v>1085.0</v>
      </c>
      <c r="AK30" s="166">
        <v>6221.01</v>
      </c>
      <c r="AL30" s="181">
        <f t="shared" ref="AL30:AM30" si="126">(AJ30-AJ29)/AJ29</f>
        <v>-0.004587155963</v>
      </c>
      <c r="AM30" s="181">
        <f t="shared" si="126"/>
        <v>0.006444567578</v>
      </c>
      <c r="AN30" s="181">
        <f t="shared" si="102"/>
        <v>-0.002212535457</v>
      </c>
      <c r="AO30" s="181">
        <f t="shared" si="103"/>
        <v>-0.002374620506</v>
      </c>
      <c r="AP30" s="166">
        <v>3031600.0</v>
      </c>
      <c r="AQ30" s="166">
        <v>2.3837645998E10</v>
      </c>
      <c r="AR30" s="7">
        <f t="shared" si="6"/>
        <v>0.0001271769872</v>
      </c>
      <c r="AT30" s="179">
        <v>43891.0</v>
      </c>
      <c r="AU30" s="166">
        <v>1380.0</v>
      </c>
      <c r="AV30" s="166">
        <v>1400.0</v>
      </c>
      <c r="AW30" s="166">
        <v>1325.0</v>
      </c>
      <c r="AX30" s="166">
        <v>1340.0</v>
      </c>
      <c r="AY30" s="180">
        <v>1340.0</v>
      </c>
      <c r="AZ30" s="166">
        <v>6323.466</v>
      </c>
      <c r="BA30" s="181">
        <f t="shared" ref="BA30:BB30" si="127">(AY30-AY29)/AY29</f>
        <v>-0.02189781022</v>
      </c>
      <c r="BB30" s="181">
        <f t="shared" si="127"/>
        <v>0.006347495162</v>
      </c>
      <c r="BC30" s="181">
        <f t="shared" si="105"/>
        <v>0.007447312809</v>
      </c>
      <c r="BD30" s="181">
        <f t="shared" si="106"/>
        <v>-0.02934512303</v>
      </c>
      <c r="BE30" s="166">
        <v>3589100.0</v>
      </c>
      <c r="BF30" s="166">
        <v>2.3837645998E10</v>
      </c>
      <c r="BG30" s="166">
        <f t="shared" si="8"/>
        <v>0.0001505643636</v>
      </c>
      <c r="BH30" s="188">
        <f t="shared" si="14"/>
        <v>-0.003219881001</v>
      </c>
      <c r="BI30" s="215">
        <f t="shared" si="107"/>
        <v>-0.01279367411</v>
      </c>
      <c r="BJ30" s="166">
        <f t="shared" si="9"/>
        <v>0.000109969961</v>
      </c>
    </row>
    <row r="31">
      <c r="A31" s="179">
        <v>42856.0</v>
      </c>
      <c r="B31" s="166">
        <v>750.0</v>
      </c>
      <c r="C31" s="166">
        <v>750.0</v>
      </c>
      <c r="D31" s="166">
        <v>730.0</v>
      </c>
      <c r="E31" s="166">
        <v>730.0</v>
      </c>
      <c r="F31" s="180">
        <v>730.0</v>
      </c>
      <c r="G31" s="166">
        <v>5325.504</v>
      </c>
      <c r="H31" s="181">
        <f t="shared" ref="H31:I31" si="128">(F31-F30)/F30</f>
        <v>-0.02013422819</v>
      </c>
      <c r="I31" s="181">
        <f t="shared" si="128"/>
        <v>0.004587843883</v>
      </c>
      <c r="J31" s="181">
        <f t="shared" si="96"/>
        <v>0.001923588152</v>
      </c>
      <c r="K31" s="181">
        <f t="shared" si="97"/>
        <v>-0.02205781634</v>
      </c>
      <c r="L31" s="166">
        <v>1338100.0</v>
      </c>
      <c r="M31" s="166">
        <v>2.3837645998E10</v>
      </c>
      <c r="N31" s="7">
        <f t="shared" si="2"/>
        <v>0.00005613389846</v>
      </c>
      <c r="P31" s="179">
        <v>43191.0</v>
      </c>
      <c r="Q31" s="166">
        <v>1140.0</v>
      </c>
      <c r="R31" s="166">
        <v>1150.0</v>
      </c>
      <c r="S31" s="166">
        <v>1140.0</v>
      </c>
      <c r="T31" s="166">
        <v>1150.0</v>
      </c>
      <c r="U31" s="180">
        <v>1150.0</v>
      </c>
      <c r="V31" s="166">
        <v>6292.321</v>
      </c>
      <c r="W31" s="181">
        <f t="shared" ref="W31:X31" si="129">(U31-U30)/U30</f>
        <v>0.008771929825</v>
      </c>
      <c r="X31" s="181">
        <f t="shared" si="129"/>
        <v>0.00653317399</v>
      </c>
      <c r="Y31" s="181">
        <f t="shared" si="99"/>
        <v>-0.01063429448</v>
      </c>
      <c r="Z31" s="181">
        <f t="shared" si="100"/>
        <v>0.01940622431</v>
      </c>
      <c r="AA31" s="166">
        <v>1466500.0</v>
      </c>
      <c r="AB31" s="166">
        <v>2.3837645998E10</v>
      </c>
      <c r="AC31" s="7">
        <f t="shared" si="4"/>
        <v>0.00006152033637</v>
      </c>
      <c r="AE31" s="179">
        <v>43556.0</v>
      </c>
      <c r="AF31" s="166">
        <v>1085.0</v>
      </c>
      <c r="AG31" s="166">
        <v>1110.0</v>
      </c>
      <c r="AH31" s="166">
        <v>1080.0</v>
      </c>
      <c r="AI31" s="166">
        <v>1095.0</v>
      </c>
      <c r="AJ31" s="180">
        <v>1095.0</v>
      </c>
      <c r="AK31" s="166">
        <v>6274.54</v>
      </c>
      <c r="AL31" s="181">
        <f t="shared" ref="AL31:AM31" si="130">(AJ31-AJ30)/AJ30</f>
        <v>0.009216589862</v>
      </c>
      <c r="AM31" s="181">
        <f t="shared" si="130"/>
        <v>0.008604712097</v>
      </c>
      <c r="AN31" s="181">
        <f t="shared" si="102"/>
        <v>-0.001559767866</v>
      </c>
      <c r="AO31" s="181">
        <f t="shared" si="103"/>
        <v>0.01077635773</v>
      </c>
      <c r="AP31" s="166">
        <v>3706600.0</v>
      </c>
      <c r="AQ31" s="166">
        <v>2.3837645998E10</v>
      </c>
      <c r="AR31" s="7">
        <f t="shared" si="6"/>
        <v>0.0001554935416</v>
      </c>
      <c r="AT31" s="179">
        <v>43983.0</v>
      </c>
      <c r="AU31" s="166">
        <v>1330.0</v>
      </c>
      <c r="AV31" s="166">
        <v>1360.0</v>
      </c>
      <c r="AW31" s="166">
        <v>1310.0</v>
      </c>
      <c r="AX31" s="166">
        <v>1320.0</v>
      </c>
      <c r="AY31" s="180">
        <v>1320.0</v>
      </c>
      <c r="AZ31" s="166">
        <v>6257.403</v>
      </c>
      <c r="BA31" s="181">
        <f t="shared" ref="BA31:BB31" si="131">(AY31-AY30)/AY30</f>
        <v>-0.01492537313</v>
      </c>
      <c r="BB31" s="181">
        <f t="shared" si="131"/>
        <v>-0.01044727686</v>
      </c>
      <c r="BC31" s="181">
        <f t="shared" si="105"/>
        <v>-0.008301850295</v>
      </c>
      <c r="BD31" s="181">
        <f t="shared" si="106"/>
        <v>-0.00662352284</v>
      </c>
      <c r="BE31" s="166">
        <v>1335200.0</v>
      </c>
      <c r="BF31" s="166">
        <v>2.3837645998E10</v>
      </c>
      <c r="BG31" s="166">
        <f t="shared" si="8"/>
        <v>0.00005601224215</v>
      </c>
      <c r="BH31" s="188">
        <f t="shared" si="14"/>
        <v>-0.004267770409</v>
      </c>
      <c r="BI31" s="215">
        <f t="shared" si="107"/>
        <v>0.0003753107144</v>
      </c>
      <c r="BJ31" s="166">
        <f t="shared" si="9"/>
        <v>0.00008229000465</v>
      </c>
    </row>
    <row r="32">
      <c r="A32" s="179">
        <v>42887.0</v>
      </c>
      <c r="B32" s="166">
        <v>740.0</v>
      </c>
      <c r="C32" s="166">
        <v>770.0</v>
      </c>
      <c r="D32" s="166">
        <v>735.0</v>
      </c>
      <c r="E32" s="166">
        <v>765.0</v>
      </c>
      <c r="F32" s="180">
        <v>765.0</v>
      </c>
      <c r="G32" s="166">
        <v>5347.022</v>
      </c>
      <c r="H32" s="181">
        <f t="shared" ref="H32:I32" si="132">(F32-F31)/F31</f>
        <v>0.04794520548</v>
      </c>
      <c r="I32" s="181">
        <f t="shared" si="132"/>
        <v>0.004040556537</v>
      </c>
      <c r="J32" s="181">
        <f t="shared" si="96"/>
        <v>0.001510414117</v>
      </c>
      <c r="K32" s="181">
        <f t="shared" si="97"/>
        <v>0.04643479136</v>
      </c>
      <c r="L32" s="166">
        <v>5111600.0</v>
      </c>
      <c r="M32" s="166">
        <v>2.3837645998E10</v>
      </c>
      <c r="N32" s="7">
        <f t="shared" si="2"/>
        <v>0.0002144339252</v>
      </c>
      <c r="P32" s="179">
        <v>43221.0</v>
      </c>
      <c r="Q32" s="166">
        <v>1150.0</v>
      </c>
      <c r="R32" s="166">
        <v>1155.0</v>
      </c>
      <c r="S32" s="166">
        <v>1140.0</v>
      </c>
      <c r="T32" s="166">
        <v>1155.0</v>
      </c>
      <c r="U32" s="180">
        <v>1155.0</v>
      </c>
      <c r="V32" s="166">
        <v>6353.738</v>
      </c>
      <c r="W32" s="181">
        <f t="shared" ref="W32:X32" si="133">(U32-U31)/U31</f>
        <v>0.004347826087</v>
      </c>
      <c r="X32" s="181">
        <f t="shared" si="133"/>
        <v>0.009760627279</v>
      </c>
      <c r="Y32" s="181">
        <f t="shared" si="99"/>
        <v>-0.01722749744</v>
      </c>
      <c r="Z32" s="181">
        <f t="shared" si="100"/>
        <v>0.02157532352</v>
      </c>
      <c r="AA32" s="166">
        <v>175900.0</v>
      </c>
      <c r="AB32" s="166">
        <v>2.3837645998E10</v>
      </c>
      <c r="AC32" s="7">
        <f t="shared" si="4"/>
        <v>0.000007379084328</v>
      </c>
      <c r="AE32" s="179">
        <v>43647.0</v>
      </c>
      <c r="AF32" s="166">
        <v>1100.0</v>
      </c>
      <c r="AG32" s="166">
        <v>1110.0</v>
      </c>
      <c r="AH32" s="166">
        <v>1040.0</v>
      </c>
      <c r="AI32" s="166">
        <v>1045.0</v>
      </c>
      <c r="AJ32" s="180">
        <v>1045.0</v>
      </c>
      <c r="AK32" s="166">
        <v>6287.224</v>
      </c>
      <c r="AL32" s="181">
        <f t="shared" ref="AL32:AM32" si="134">(AJ32-AJ31)/AJ31</f>
        <v>-0.04566210046</v>
      </c>
      <c r="AM32" s="181">
        <f t="shared" si="134"/>
        <v>0.002021502772</v>
      </c>
      <c r="AN32" s="181">
        <f t="shared" si="102"/>
        <v>-0.003549128142</v>
      </c>
      <c r="AO32" s="181">
        <f t="shared" si="103"/>
        <v>-0.04211297231</v>
      </c>
      <c r="AP32" s="166">
        <v>1.32309E7</v>
      </c>
      <c r="AQ32" s="166">
        <v>2.3837645998E10</v>
      </c>
      <c r="AR32" s="7">
        <f t="shared" si="6"/>
        <v>0.0005550422219</v>
      </c>
      <c r="AT32" s="179">
        <v>44013.0</v>
      </c>
      <c r="AU32" s="166">
        <v>1320.0</v>
      </c>
      <c r="AV32" s="166">
        <v>1345.0</v>
      </c>
      <c r="AW32" s="166">
        <v>1300.0</v>
      </c>
      <c r="AX32" s="166">
        <v>1320.0</v>
      </c>
      <c r="AY32" s="180">
        <v>1320.0</v>
      </c>
      <c r="AZ32" s="166">
        <v>6279.346</v>
      </c>
      <c r="BA32" s="181">
        <f t="shared" ref="BA32:BB32" si="135">(AY32-AY31)/AY31</f>
        <v>0</v>
      </c>
      <c r="BB32" s="181">
        <f t="shared" si="135"/>
        <v>0.003506726353</v>
      </c>
      <c r="BC32" s="181">
        <f t="shared" si="105"/>
        <v>0.004783404583</v>
      </c>
      <c r="BD32" s="181">
        <f t="shared" si="106"/>
        <v>-0.004783404583</v>
      </c>
      <c r="BE32" s="166">
        <v>750200.0</v>
      </c>
      <c r="BF32" s="166">
        <v>2.3837645998E10</v>
      </c>
      <c r="BG32" s="166">
        <f t="shared" si="8"/>
        <v>0.00003147122833</v>
      </c>
      <c r="BH32" s="188">
        <f t="shared" si="14"/>
        <v>0.001657732777</v>
      </c>
      <c r="BI32" s="215">
        <f t="shared" si="107"/>
        <v>0.005278434497</v>
      </c>
      <c r="BJ32" s="166">
        <f t="shared" si="9"/>
        <v>0.000202081615</v>
      </c>
    </row>
    <row r="33">
      <c r="A33" s="179">
        <v>42979.0</v>
      </c>
      <c r="B33" s="166">
        <v>765.0</v>
      </c>
      <c r="C33" s="166">
        <v>790.0</v>
      </c>
      <c r="D33" s="166">
        <v>765.0</v>
      </c>
      <c r="E33" s="166">
        <v>775.0</v>
      </c>
      <c r="F33" s="180">
        <v>775.0</v>
      </c>
      <c r="G33" s="166">
        <v>5316.364</v>
      </c>
      <c r="H33" s="181">
        <f t="shared" ref="H33:I33" si="136">(F33-F32)/F32</f>
        <v>0.01307189542</v>
      </c>
      <c r="I33" s="181">
        <f t="shared" si="136"/>
        <v>-0.005733658848</v>
      </c>
      <c r="J33" s="181">
        <f t="shared" si="96"/>
        <v>-0.005868620014</v>
      </c>
      <c r="K33" s="181">
        <f t="shared" si="97"/>
        <v>0.01894051544</v>
      </c>
      <c r="L33" s="166">
        <v>8450300.0</v>
      </c>
      <c r="M33" s="166">
        <v>2.3837645998E10</v>
      </c>
      <c r="N33" s="7">
        <f t="shared" si="2"/>
        <v>0.0003544938959</v>
      </c>
      <c r="P33" s="179">
        <v>43313.0</v>
      </c>
      <c r="Q33" s="166">
        <v>1160.0</v>
      </c>
      <c r="R33" s="166">
        <v>1160.0</v>
      </c>
      <c r="S33" s="166">
        <v>1120.0</v>
      </c>
      <c r="T33" s="166">
        <v>1125.0</v>
      </c>
      <c r="U33" s="180">
        <v>1125.0</v>
      </c>
      <c r="V33" s="166">
        <v>6385.404</v>
      </c>
      <c r="W33" s="181">
        <f t="shared" ref="W33:X33" si="137">(U33-U32)/U32</f>
        <v>-0.02597402597</v>
      </c>
      <c r="X33" s="181">
        <f t="shared" si="137"/>
        <v>0.00498383786</v>
      </c>
      <c r="Y33" s="181">
        <f t="shared" si="99"/>
        <v>-0.007469233173</v>
      </c>
      <c r="Z33" s="181">
        <f t="shared" si="100"/>
        <v>-0.0185047928</v>
      </c>
      <c r="AA33" s="166">
        <v>1575100.0</v>
      </c>
      <c r="AB33" s="166">
        <v>2.3837645998E10</v>
      </c>
      <c r="AC33" s="7">
        <f t="shared" si="4"/>
        <v>0.00006607615534</v>
      </c>
      <c r="AE33" s="179">
        <v>43678.0</v>
      </c>
      <c r="AF33" s="166">
        <v>1050.0</v>
      </c>
      <c r="AG33" s="166">
        <v>1075.0</v>
      </c>
      <c r="AH33" s="166">
        <v>1045.0</v>
      </c>
      <c r="AI33" s="166">
        <v>1050.0</v>
      </c>
      <c r="AJ33" s="180">
        <v>1050.0</v>
      </c>
      <c r="AK33" s="166">
        <v>6262.847</v>
      </c>
      <c r="AL33" s="181">
        <f t="shared" ref="AL33:AM33" si="138">(AJ33-AJ32)/AJ32</f>
        <v>0.004784688995</v>
      </c>
      <c r="AM33" s="181">
        <f t="shared" si="138"/>
        <v>-0.003877227851</v>
      </c>
      <c r="AN33" s="181">
        <f t="shared" si="102"/>
        <v>-0.005331647853</v>
      </c>
      <c r="AO33" s="181">
        <f t="shared" si="103"/>
        <v>0.01011633685</v>
      </c>
      <c r="AP33" s="166">
        <v>5745000.0</v>
      </c>
      <c r="AQ33" s="166">
        <v>2.3837645998E10</v>
      </c>
      <c r="AR33" s="7">
        <f t="shared" si="6"/>
        <v>0.0002410053409</v>
      </c>
      <c r="AT33" s="179">
        <v>44044.0</v>
      </c>
      <c r="AU33" s="166">
        <v>1320.0</v>
      </c>
      <c r="AV33" s="166">
        <v>1320.0</v>
      </c>
      <c r="AW33" s="166">
        <v>1275.0</v>
      </c>
      <c r="AX33" s="166">
        <v>1275.0</v>
      </c>
      <c r="AY33" s="180">
        <v>1275.0</v>
      </c>
      <c r="AZ33" s="166">
        <v>6225.686</v>
      </c>
      <c r="BA33" s="181">
        <f t="shared" ref="BA33:BB33" si="139">(AY33-AY32)/AY32</f>
        <v>-0.03409090909</v>
      </c>
      <c r="BB33" s="181">
        <f t="shared" si="139"/>
        <v>-0.008545475914</v>
      </c>
      <c r="BC33" s="181">
        <f t="shared" si="105"/>
        <v>-0.006518451675</v>
      </c>
      <c r="BD33" s="181">
        <f t="shared" si="106"/>
        <v>-0.02757245742</v>
      </c>
      <c r="BE33" s="166">
        <v>1709200.0</v>
      </c>
      <c r="BF33" s="166">
        <v>2.3837645998E10</v>
      </c>
      <c r="BG33" s="166">
        <f t="shared" si="8"/>
        <v>0.00007170171082</v>
      </c>
      <c r="BH33" s="188">
        <f t="shared" si="14"/>
        <v>-0.01055208766</v>
      </c>
      <c r="BI33" s="215">
        <f t="shared" si="107"/>
        <v>-0.004255099483</v>
      </c>
      <c r="BJ33" s="166">
        <f t="shared" si="9"/>
        <v>0.0001833192758</v>
      </c>
    </row>
    <row r="34">
      <c r="A34" s="179">
        <v>43009.0</v>
      </c>
      <c r="B34" s="166">
        <v>775.0</v>
      </c>
      <c r="C34" s="166">
        <v>780.0</v>
      </c>
      <c r="D34" s="166">
        <v>760.0</v>
      </c>
      <c r="E34" s="166">
        <v>765.0</v>
      </c>
      <c r="F34" s="180">
        <v>765.0</v>
      </c>
      <c r="G34" s="166">
        <v>5309.924</v>
      </c>
      <c r="H34" s="181">
        <f t="shared" ref="H34:I34" si="140">(F34-F33)/F33</f>
        <v>-0.01290322581</v>
      </c>
      <c r="I34" s="181">
        <f t="shared" si="140"/>
        <v>-0.001211354226</v>
      </c>
      <c r="J34" s="181">
        <f t="shared" si="96"/>
        <v>-0.002454510662</v>
      </c>
      <c r="K34" s="181">
        <f t="shared" si="97"/>
        <v>-0.01044871514</v>
      </c>
      <c r="L34" s="166">
        <v>2558700.0</v>
      </c>
      <c r="M34" s="166">
        <v>2.3837645998E10</v>
      </c>
      <c r="N34" s="7">
        <f t="shared" si="2"/>
        <v>0.0001073386189</v>
      </c>
      <c r="P34" s="179">
        <v>43344.0</v>
      </c>
      <c r="Q34" s="166">
        <v>1125.0</v>
      </c>
      <c r="R34" s="166">
        <v>1150.0</v>
      </c>
      <c r="S34" s="166">
        <v>1125.0</v>
      </c>
      <c r="T34" s="166">
        <v>1125.0</v>
      </c>
      <c r="U34" s="180">
        <v>1125.0</v>
      </c>
      <c r="V34" s="166">
        <v>6373.144</v>
      </c>
      <c r="W34" s="181">
        <f t="shared" ref="W34:X34" si="141">(U34-U33)/U33</f>
        <v>0</v>
      </c>
      <c r="X34" s="181">
        <f t="shared" si="141"/>
        <v>-0.001920003809</v>
      </c>
      <c r="Y34" s="181">
        <f t="shared" si="99"/>
        <v>0.006634279781</v>
      </c>
      <c r="Z34" s="181">
        <f t="shared" si="100"/>
        <v>-0.006634279781</v>
      </c>
      <c r="AA34" s="166">
        <v>5404900.0</v>
      </c>
      <c r="AB34" s="166">
        <v>2.3837645998E10</v>
      </c>
      <c r="AC34" s="7">
        <f t="shared" si="4"/>
        <v>0.0002267379925</v>
      </c>
      <c r="AE34" s="179">
        <v>43709.0</v>
      </c>
      <c r="AF34" s="166">
        <v>1060.0</v>
      </c>
      <c r="AG34" s="166">
        <v>1085.0</v>
      </c>
      <c r="AH34" s="166">
        <v>1060.0</v>
      </c>
      <c r="AI34" s="166">
        <v>1080.0</v>
      </c>
      <c r="AJ34" s="180">
        <v>1080.0</v>
      </c>
      <c r="AK34" s="166">
        <v>6272.238</v>
      </c>
      <c r="AL34" s="181">
        <f t="shared" ref="AL34:AM34" si="142">(AJ34-AJ33)/AJ33</f>
        <v>0.02857142857</v>
      </c>
      <c r="AM34" s="181">
        <f t="shared" si="142"/>
        <v>0.001499477793</v>
      </c>
      <c r="AN34" s="181">
        <f t="shared" si="102"/>
        <v>-0.003706877304</v>
      </c>
      <c r="AO34" s="181">
        <f t="shared" si="103"/>
        <v>0.03227830588</v>
      </c>
      <c r="AP34" s="166">
        <v>4126700.0</v>
      </c>
      <c r="AQ34" s="166">
        <v>2.3837645998E10</v>
      </c>
      <c r="AR34" s="7">
        <f t="shared" si="6"/>
        <v>0.0001731169261</v>
      </c>
      <c r="AT34" s="179">
        <v>44075.0</v>
      </c>
      <c r="AU34" s="166">
        <v>1275.0</v>
      </c>
      <c r="AV34" s="166">
        <v>1310.0</v>
      </c>
      <c r="AW34" s="166">
        <v>1275.0</v>
      </c>
      <c r="AX34" s="166">
        <v>1305.0</v>
      </c>
      <c r="AY34" s="180">
        <v>1305.0</v>
      </c>
      <c r="AZ34" s="166">
        <v>6274.493</v>
      </c>
      <c r="BA34" s="181">
        <f t="shared" ref="BA34:BB34" si="143">(AY34-AY33)/AY33</f>
        <v>0.02352941176</v>
      </c>
      <c r="BB34" s="181">
        <f t="shared" si="143"/>
        <v>0.007839617996</v>
      </c>
      <c r="BC34" s="181">
        <f t="shared" si="105"/>
        <v>0.008846539058</v>
      </c>
      <c r="BD34" s="181">
        <f t="shared" si="106"/>
        <v>0.01468287271</v>
      </c>
      <c r="BE34" s="166">
        <v>1528000.0</v>
      </c>
      <c r="BF34" s="166">
        <v>2.3837645998E10</v>
      </c>
      <c r="BG34" s="166">
        <f t="shared" si="8"/>
        <v>0.0000641002891</v>
      </c>
      <c r="BH34" s="188">
        <f t="shared" si="14"/>
        <v>0.009799403632</v>
      </c>
      <c r="BI34" s="215">
        <f t="shared" si="107"/>
        <v>0.007469545914</v>
      </c>
      <c r="BJ34" s="166">
        <f t="shared" si="9"/>
        <v>0.0001428234567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12/23/2016</v>
      </c>
      <c r="G37" s="161">
        <f t="shared" ref="G37:J37" si="144">H24</f>
        <v>0</v>
      </c>
      <c r="H37" s="161">
        <f t="shared" si="144"/>
        <v>-0.003007414429</v>
      </c>
      <c r="I37" s="161">
        <f t="shared" si="144"/>
        <v>-0.003810444516</v>
      </c>
      <c r="J37" s="161">
        <f t="shared" si="144"/>
        <v>0.003810444516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0">P24</f>
        <v>12/25/2017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0.002712</v>
      </c>
      <c r="Y37" s="161">
        <f t="shared" si="145"/>
        <v>-0.002712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2">AE24</f>
        <v>12/25/2018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-0.005912544538</v>
      </c>
      <c r="AN37" s="161">
        <f t="shared" si="146"/>
        <v>0.005912544538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4">AT24</f>
        <v>12/20/2019</v>
      </c>
      <c r="AZ37" s="161">
        <f t="shared" ref="AZ37:BC37" si="147">BA24</f>
        <v>-0.003759398496</v>
      </c>
      <c r="BA37" s="161">
        <f t="shared" si="147"/>
        <v>0.005510781721</v>
      </c>
      <c r="BB37" s="161">
        <f t="shared" si="147"/>
        <v>0.006662691472</v>
      </c>
      <c r="BC37" s="161">
        <f t="shared" si="147"/>
        <v>-0.01042208997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12/27/2016</v>
      </c>
      <c r="G38" s="161">
        <f t="shared" ref="G38:J38" si="149">H25</f>
        <v>0</v>
      </c>
      <c r="H38" s="161">
        <f t="shared" si="149"/>
        <v>0.01496707046</v>
      </c>
      <c r="I38" s="161">
        <f t="shared" si="149"/>
        <v>0.009759374874</v>
      </c>
      <c r="J38" s="161">
        <f t="shared" si="149"/>
        <v>-0.009759374874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0"/>
        <v>12/26/2017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-0.01572713736</v>
      </c>
      <c r="Y38" s="161">
        <f t="shared" si="151"/>
        <v>0.01572713736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2"/>
        <v>12/26/2018</v>
      </c>
      <c r="AK38" s="161">
        <f t="shared" ref="AK38:AN38" si="153">AL25</f>
        <v>-0.01785714286</v>
      </c>
      <c r="AL38" s="161">
        <f t="shared" si="153"/>
        <v>0</v>
      </c>
      <c r="AM38" s="161">
        <f t="shared" si="153"/>
        <v>-0.00416</v>
      </c>
      <c r="AN38" s="161">
        <f t="shared" si="153"/>
        <v>-0.01369714286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4"/>
        <v>12/23/2019</v>
      </c>
      <c r="AZ38" s="161">
        <f t="shared" ref="AZ38:BC38" si="155">BA25</f>
        <v>-0.01509433962</v>
      </c>
      <c r="BA38" s="161">
        <f t="shared" si="155"/>
        <v>0.00342723187</v>
      </c>
      <c r="BB38" s="161">
        <f t="shared" si="155"/>
        <v>0.004708859268</v>
      </c>
      <c r="BC38" s="161">
        <f t="shared" si="155"/>
        <v>-0.01980319889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12/28/2016</v>
      </c>
      <c r="G39" s="161">
        <f t="shared" ref="G39:J39" si="156">H26</f>
        <v>0.02083333333</v>
      </c>
      <c r="H39" s="161">
        <f t="shared" si="156"/>
        <v>0.02086850087</v>
      </c>
      <c r="I39" s="161">
        <f t="shared" si="156"/>
        <v>0.01421465386</v>
      </c>
      <c r="J39" s="161">
        <f t="shared" si="156"/>
        <v>0.006618679468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0"/>
        <v>12/27/2017</v>
      </c>
      <c r="V39" s="161">
        <f t="shared" ref="V39:Y39" si="157">W26</f>
        <v>-0.004291845494</v>
      </c>
      <c r="W39" s="161">
        <f t="shared" si="157"/>
        <v>0</v>
      </c>
      <c r="X39" s="161">
        <f t="shared" si="157"/>
        <v>0.002712</v>
      </c>
      <c r="Y39" s="161">
        <f t="shared" si="157"/>
        <v>-0.007003845494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2"/>
        <v>12/27/2018</v>
      </c>
      <c r="AK39" s="161">
        <f t="shared" ref="AK39:AN39" si="158">AL26</f>
        <v>-0.004545454545</v>
      </c>
      <c r="AL39" s="161">
        <f t="shared" si="158"/>
        <v>0.01024715031</v>
      </c>
      <c r="AM39" s="161">
        <f t="shared" si="158"/>
        <v>-0.001063444391</v>
      </c>
      <c r="AN39" s="161">
        <f t="shared" si="158"/>
        <v>-0.003482010155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4"/>
        <v>12/26/2019</v>
      </c>
      <c r="AZ39" s="161">
        <f t="shared" ref="AZ39:BC39" si="159">BA26</f>
        <v>0.01149425287</v>
      </c>
      <c r="BA39" s="161">
        <f t="shared" si="159"/>
        <v>0.002146082009</v>
      </c>
      <c r="BB39" s="161">
        <f t="shared" si="159"/>
        <v>0.003507471235</v>
      </c>
      <c r="BC39" s="161">
        <f t="shared" si="159"/>
        <v>0.007986781638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12/29/2016</v>
      </c>
      <c r="G40" s="161">
        <f t="shared" ref="G40:J40" si="160">H27</f>
        <v>-0.006802721088</v>
      </c>
      <c r="H40" s="161">
        <f t="shared" si="160"/>
        <v>0.01787541667</v>
      </c>
      <c r="I40" s="161">
        <f t="shared" si="160"/>
        <v>0.01195502794</v>
      </c>
      <c r="J40" s="161">
        <f t="shared" si="160"/>
        <v>-0.01875774903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0"/>
        <v>12/28/2017</v>
      </c>
      <c r="V40" s="161">
        <f t="shared" ref="V40:Y40" si="161">W27</f>
        <v>0</v>
      </c>
      <c r="W40" s="161">
        <f t="shared" si="161"/>
        <v>0.005875423061</v>
      </c>
      <c r="X40" s="161">
        <f t="shared" si="161"/>
        <v>-0.009290608001</v>
      </c>
      <c r="Y40" s="161">
        <f t="shared" si="161"/>
        <v>0.009290608001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2"/>
        <v>12/28/2018</v>
      </c>
      <c r="AK40" s="161">
        <f t="shared" ref="AK40:AN40" si="162">AL27</f>
        <v>0.04566210046</v>
      </c>
      <c r="AL40" s="161">
        <f t="shared" si="162"/>
        <v>0.0006227139895</v>
      </c>
      <c r="AM40" s="161">
        <f t="shared" si="162"/>
        <v>-0.003971823928</v>
      </c>
      <c r="AN40" s="161">
        <f t="shared" si="162"/>
        <v>0.04963392438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4"/>
        <v>12/27/2019</v>
      </c>
      <c r="AZ40" s="161">
        <f t="shared" ref="AZ40:BC40" si="163">BA27</f>
        <v>-0.02272727273</v>
      </c>
      <c r="BA40" s="161">
        <f t="shared" si="163"/>
        <v>0.001562004753</v>
      </c>
      <c r="BB40" s="161">
        <f t="shared" si="163"/>
        <v>0.002959757461</v>
      </c>
      <c r="BC40" s="161">
        <f t="shared" si="163"/>
        <v>-0.02568703019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12/30/2016</v>
      </c>
      <c r="G41" s="161">
        <f t="shared" ref="G41:J41" si="164">H28</f>
        <v>0.02739726027</v>
      </c>
      <c r="H41" s="161">
        <f t="shared" si="164"/>
        <v>-0.00110418239</v>
      </c>
      <c r="I41" s="161">
        <f t="shared" si="164"/>
        <v>-0.002373601391</v>
      </c>
      <c r="J41" s="161">
        <f t="shared" si="164"/>
        <v>0.02977086167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0"/>
        <v>12/29/2017</v>
      </c>
      <c r="V41" s="161">
        <f t="shared" ref="V41:Y41" si="165">W28</f>
        <v>-0.01724137931</v>
      </c>
      <c r="W41" s="161">
        <f t="shared" si="165"/>
        <v>0.006589752434</v>
      </c>
      <c r="X41" s="161">
        <f t="shared" si="165"/>
        <v>-0.01074987576</v>
      </c>
      <c r="Y41" s="161">
        <f t="shared" si="165"/>
        <v>-0.00649150355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2"/>
        <v>12/31/2018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-0.00416</v>
      </c>
      <c r="AN41" s="161">
        <f t="shared" si="166"/>
        <v>0.00416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4"/>
        <v>12/30/2019</v>
      </c>
      <c r="AZ41" s="161">
        <f t="shared" ref="AZ41:BC41" si="167">BA28</f>
        <v>0.03488372093</v>
      </c>
      <c r="BA41" s="161">
        <f t="shared" si="167"/>
        <v>-0.004704301288</v>
      </c>
      <c r="BB41" s="161">
        <f t="shared" si="167"/>
        <v>-0.002916420898</v>
      </c>
      <c r="BC41" s="161">
        <f t="shared" si="167"/>
        <v>0.03780014183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-0.02</v>
      </c>
      <c r="H42" s="161">
        <f t="shared" si="168"/>
        <v>-0.003915637459</v>
      </c>
      <c r="I42" s="161">
        <f t="shared" si="168"/>
        <v>-0.004496106584</v>
      </c>
      <c r="J42" s="161">
        <f t="shared" si="168"/>
        <v>-0.01550389342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43132</v>
      </c>
      <c r="V42" s="161">
        <f t="shared" ref="V42:Y42" si="169">W29</f>
        <v>0</v>
      </c>
      <c r="W42" s="161">
        <f t="shared" si="169"/>
        <v>-0.002582897055</v>
      </c>
      <c r="X42" s="161">
        <f t="shared" si="169"/>
        <v>0.007988471249</v>
      </c>
      <c r="Y42" s="161">
        <f t="shared" si="169"/>
        <v>-0.007988471249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43497</v>
      </c>
      <c r="AK42" s="161">
        <f t="shared" ref="AK42:AN42" si="170">AL29</f>
        <v>-0.0480349345</v>
      </c>
      <c r="AL42" s="161">
        <f t="shared" si="170"/>
        <v>-0.002150779611</v>
      </c>
      <c r="AM42" s="161">
        <f t="shared" si="170"/>
        <v>-0.004809937638</v>
      </c>
      <c r="AN42" s="161">
        <f t="shared" si="170"/>
        <v>-0.04322499686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43862</v>
      </c>
      <c r="AZ42" s="161">
        <f t="shared" ref="AZ42:BC42" si="171">BA29</f>
        <v>0.02621722846</v>
      </c>
      <c r="BA42" s="161">
        <f t="shared" si="171"/>
        <v>-0.002533201239</v>
      </c>
      <c r="BB42" s="161">
        <f t="shared" si="171"/>
        <v>-0.0008804891963</v>
      </c>
      <c r="BC42" s="161">
        <f t="shared" si="171"/>
        <v>0.02709771766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0.01360544218</v>
      </c>
      <c r="H43" s="161">
        <f t="shared" si="172"/>
        <v>0.004778646433</v>
      </c>
      <c r="I43" s="161">
        <f t="shared" si="172"/>
        <v>0.002067634346</v>
      </c>
      <c r="J43" s="161">
        <f t="shared" si="172"/>
        <v>0.01153780783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43160</v>
      </c>
      <c r="V43" s="161">
        <f t="shared" ref="V43:Y43" si="173">W30</f>
        <v>0</v>
      </c>
      <c r="W43" s="161">
        <f t="shared" si="173"/>
        <v>-0.01384377744</v>
      </c>
      <c r="X43" s="161">
        <f t="shared" si="173"/>
        <v>0.03099276074</v>
      </c>
      <c r="Y43" s="161">
        <f t="shared" si="173"/>
        <v>-0.03099276074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43525</v>
      </c>
      <c r="AK43" s="161">
        <f t="shared" ref="AK43:AN43" si="174">AL30</f>
        <v>-0.004587155963</v>
      </c>
      <c r="AL43" s="161">
        <f t="shared" si="174"/>
        <v>0.006444567578</v>
      </c>
      <c r="AM43" s="161">
        <f t="shared" si="174"/>
        <v>-0.002212535457</v>
      </c>
      <c r="AN43" s="161">
        <f t="shared" si="174"/>
        <v>-0.002374620506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43891</v>
      </c>
      <c r="AZ43" s="161">
        <f t="shared" ref="AZ43:BC43" si="175">BA30</f>
        <v>-0.02189781022</v>
      </c>
      <c r="BA43" s="161">
        <f t="shared" si="175"/>
        <v>0.006347495162</v>
      </c>
      <c r="BB43" s="161">
        <f t="shared" si="175"/>
        <v>0.007447312809</v>
      </c>
      <c r="BC43" s="161">
        <f t="shared" si="175"/>
        <v>-0.02934512303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-0.02013422819</v>
      </c>
      <c r="H44" s="161">
        <f t="shared" si="176"/>
        <v>0.004587843883</v>
      </c>
      <c r="I44" s="161">
        <f t="shared" si="176"/>
        <v>0.001923588152</v>
      </c>
      <c r="J44" s="161">
        <f t="shared" si="176"/>
        <v>-0.02205781634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43191</v>
      </c>
      <c r="V44" s="161">
        <f t="shared" ref="V44:Y44" si="177">W31</f>
        <v>0.008771929825</v>
      </c>
      <c r="W44" s="161">
        <f t="shared" si="177"/>
        <v>0.00653317399</v>
      </c>
      <c r="X44" s="161">
        <f t="shared" si="177"/>
        <v>-0.01063429448</v>
      </c>
      <c r="Y44" s="161">
        <f t="shared" si="177"/>
        <v>0.01940622431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43556</v>
      </c>
      <c r="AK44" s="161">
        <f t="shared" ref="AK44:AN44" si="178">AL31</f>
        <v>0.009216589862</v>
      </c>
      <c r="AL44" s="161">
        <f t="shared" si="178"/>
        <v>0.008604712097</v>
      </c>
      <c r="AM44" s="161">
        <f t="shared" si="178"/>
        <v>-0.001559767866</v>
      </c>
      <c r="AN44" s="161">
        <f t="shared" si="178"/>
        <v>0.01077635773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43983</v>
      </c>
      <c r="AZ44" s="161">
        <f t="shared" ref="AZ44:BC44" si="179">BA31</f>
        <v>-0.01492537313</v>
      </c>
      <c r="BA44" s="161">
        <f t="shared" si="179"/>
        <v>-0.01044727686</v>
      </c>
      <c r="BB44" s="161">
        <f t="shared" si="179"/>
        <v>-0.008301850295</v>
      </c>
      <c r="BC44" s="161">
        <f t="shared" si="179"/>
        <v>-0.00662352284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0.04794520548</v>
      </c>
      <c r="H45" s="161">
        <f t="shared" si="180"/>
        <v>0.004040556537</v>
      </c>
      <c r="I45" s="161">
        <f t="shared" si="180"/>
        <v>0.001510414117</v>
      </c>
      <c r="J45" s="161">
        <f t="shared" si="180"/>
        <v>0.04643479136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43221</v>
      </c>
      <c r="V45" s="161">
        <f t="shared" ref="V45:Y45" si="181">W32</f>
        <v>0.004347826087</v>
      </c>
      <c r="W45" s="161">
        <f t="shared" si="181"/>
        <v>0.009760627279</v>
      </c>
      <c r="X45" s="161">
        <f t="shared" si="181"/>
        <v>-0.01722749744</v>
      </c>
      <c r="Y45" s="161">
        <f t="shared" si="181"/>
        <v>0.02157532352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43647</v>
      </c>
      <c r="AK45" s="161">
        <f t="shared" ref="AK45:AN45" si="182">AL32</f>
        <v>-0.04566210046</v>
      </c>
      <c r="AL45" s="161">
        <f t="shared" si="182"/>
        <v>0.002021502772</v>
      </c>
      <c r="AM45" s="161">
        <f t="shared" si="182"/>
        <v>-0.003549128142</v>
      </c>
      <c r="AN45" s="161">
        <f t="shared" si="182"/>
        <v>-0.04211297231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44013</v>
      </c>
      <c r="AZ45" s="161">
        <f t="shared" ref="AZ45:BC45" si="183">BA32</f>
        <v>0</v>
      </c>
      <c r="BA45" s="161">
        <f t="shared" si="183"/>
        <v>0.003506726353</v>
      </c>
      <c r="BB45" s="161">
        <f t="shared" si="183"/>
        <v>0.004783404583</v>
      </c>
      <c r="BC45" s="161">
        <f t="shared" si="183"/>
        <v>-0.004783404583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0.01307189542</v>
      </c>
      <c r="H46" s="161">
        <f t="shared" si="184"/>
        <v>-0.005733658848</v>
      </c>
      <c r="I46" s="161">
        <f t="shared" si="184"/>
        <v>-0.005868620014</v>
      </c>
      <c r="J46" s="161">
        <f t="shared" si="184"/>
        <v>0.01894051544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43313</v>
      </c>
      <c r="V46" s="161">
        <f t="shared" ref="V46:Y46" si="185">W33</f>
        <v>-0.02597402597</v>
      </c>
      <c r="W46" s="161">
        <f t="shared" si="185"/>
        <v>0.00498383786</v>
      </c>
      <c r="X46" s="161">
        <f t="shared" si="185"/>
        <v>-0.007469233173</v>
      </c>
      <c r="Y46" s="161">
        <f t="shared" si="185"/>
        <v>-0.0185047928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43678</v>
      </c>
      <c r="AK46" s="161">
        <f t="shared" ref="AK46:AN46" si="186">AL33</f>
        <v>0.004784688995</v>
      </c>
      <c r="AL46" s="161">
        <f t="shared" si="186"/>
        <v>-0.003877227851</v>
      </c>
      <c r="AM46" s="161">
        <f t="shared" si="186"/>
        <v>-0.005331647853</v>
      </c>
      <c r="AN46" s="161">
        <f t="shared" si="186"/>
        <v>0.01011633685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44044</v>
      </c>
      <c r="AZ46" s="161">
        <f t="shared" ref="AZ46:BC46" si="187">BA33</f>
        <v>-0.03409090909</v>
      </c>
      <c r="BA46" s="161">
        <f t="shared" si="187"/>
        <v>-0.008545475914</v>
      </c>
      <c r="BB46" s="161">
        <f t="shared" si="187"/>
        <v>-0.006518451675</v>
      </c>
      <c r="BC46" s="161">
        <f t="shared" si="187"/>
        <v>-0.02757245742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-0.01290322581</v>
      </c>
      <c r="H47" s="161">
        <f t="shared" si="188"/>
        <v>-0.001211354226</v>
      </c>
      <c r="I47" s="161">
        <f t="shared" si="188"/>
        <v>-0.002454510662</v>
      </c>
      <c r="J47" s="161">
        <f t="shared" si="188"/>
        <v>-0.01044871514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43344</v>
      </c>
      <c r="V47" s="161">
        <f t="shared" ref="V47:Y47" si="189">W34</f>
        <v>0</v>
      </c>
      <c r="W47" s="161">
        <f t="shared" si="189"/>
        <v>-0.001920003809</v>
      </c>
      <c r="X47" s="161">
        <f t="shared" si="189"/>
        <v>0.006634279781</v>
      </c>
      <c r="Y47" s="161">
        <f t="shared" si="189"/>
        <v>-0.006634279781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43709</v>
      </c>
      <c r="AK47" s="161">
        <f t="shared" ref="AK47:AN47" si="190">AL34</f>
        <v>0.02857142857</v>
      </c>
      <c r="AL47" s="161">
        <f t="shared" si="190"/>
        <v>0.001499477793</v>
      </c>
      <c r="AM47" s="161">
        <f t="shared" si="190"/>
        <v>-0.003706877304</v>
      </c>
      <c r="AN47" s="161">
        <f t="shared" si="190"/>
        <v>0.03227830588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44075</v>
      </c>
      <c r="AZ47" s="161">
        <f t="shared" ref="AZ47:BC47" si="191">BA34</f>
        <v>0.02352941176</v>
      </c>
      <c r="BA47" s="161">
        <f t="shared" si="191"/>
        <v>0.007839617996</v>
      </c>
      <c r="BB47" s="161">
        <f t="shared" si="191"/>
        <v>0.008846539058</v>
      </c>
      <c r="BC47" s="161">
        <f t="shared" si="191"/>
        <v>0.01468287271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248" t="s">
        <v>1320</v>
      </c>
      <c r="BA49" s="122"/>
      <c r="BB49" s="122"/>
      <c r="BC49" s="122"/>
      <c r="BD49" s="122"/>
      <c r="BE49" s="122"/>
      <c r="BF49" s="122"/>
      <c r="BG49" s="122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249"/>
      <c r="AZ50" s="249"/>
      <c r="BA50" s="122"/>
      <c r="BB50" s="122"/>
      <c r="BC50" s="122"/>
      <c r="BD50" s="122"/>
      <c r="BE50" s="122"/>
      <c r="BF50" s="122"/>
      <c r="BG50" s="122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250" t="s">
        <v>1321</v>
      </c>
      <c r="AZ51" s="16"/>
      <c r="BA51" s="122"/>
      <c r="BB51" s="122"/>
      <c r="BC51" s="122"/>
      <c r="BD51" s="122"/>
      <c r="BE51" s="122"/>
      <c r="BF51" s="122"/>
      <c r="BG51" s="122"/>
      <c r="BH51" s="14"/>
      <c r="BI51" s="14"/>
      <c r="BJ51" s="14"/>
    </row>
    <row r="52">
      <c r="F52" s="1" t="s">
        <v>1322</v>
      </c>
      <c r="G52" s="166">
        <v>0.344358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0.387526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0.107388</v>
      </c>
      <c r="AL52" s="14"/>
      <c r="AM52" s="14"/>
      <c r="AN52" s="14"/>
      <c r="AO52" s="14"/>
      <c r="AP52" s="14"/>
      <c r="AQ52" s="14"/>
      <c r="AR52" s="14"/>
      <c r="AY52" s="248" t="s">
        <v>1322</v>
      </c>
      <c r="AZ52" s="224">
        <v>0.291433</v>
      </c>
      <c r="BA52" s="122"/>
      <c r="BB52" s="122"/>
      <c r="BC52" s="122"/>
      <c r="BD52" s="122"/>
      <c r="BE52" s="122"/>
      <c r="BF52" s="122"/>
      <c r="BG52" s="122"/>
      <c r="BH52" s="14"/>
      <c r="BI52" s="14"/>
      <c r="BJ52" s="14"/>
    </row>
    <row r="53">
      <c r="F53" s="1" t="s">
        <v>1323</v>
      </c>
      <c r="G53" s="166">
        <v>0.118582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0.150176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0.011532</v>
      </c>
      <c r="AL53" s="14"/>
      <c r="AM53" s="14"/>
      <c r="AN53" s="14"/>
      <c r="AO53" s="14"/>
      <c r="AP53" s="14"/>
      <c r="AQ53" s="14"/>
      <c r="AR53" s="14"/>
      <c r="AY53" s="248" t="s">
        <v>1323</v>
      </c>
      <c r="AZ53" s="224">
        <v>0.084933</v>
      </c>
      <c r="BA53" s="122"/>
      <c r="BB53" s="122"/>
      <c r="BC53" s="122"/>
      <c r="BD53" s="122"/>
      <c r="BE53" s="122"/>
      <c r="BF53" s="122"/>
      <c r="BG53" s="122"/>
      <c r="BH53" s="14"/>
      <c r="BI53" s="14"/>
      <c r="BJ53" s="14"/>
    </row>
    <row r="54">
      <c r="F54" s="1" t="s">
        <v>1324</v>
      </c>
      <c r="G54" s="166">
        <v>0.089202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0.121849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-0.02142</v>
      </c>
      <c r="AL54" s="14"/>
      <c r="AM54" s="14"/>
      <c r="AN54" s="14"/>
      <c r="AO54" s="14"/>
      <c r="AP54" s="14"/>
      <c r="AQ54" s="14"/>
      <c r="AR54" s="14"/>
      <c r="AY54" s="248" t="s">
        <v>1324</v>
      </c>
      <c r="AZ54" s="224">
        <v>0.054431</v>
      </c>
      <c r="BA54" s="122"/>
      <c r="BB54" s="122"/>
      <c r="BC54" s="122"/>
      <c r="BD54" s="122"/>
      <c r="BE54" s="122"/>
      <c r="BF54" s="122"/>
      <c r="BG54" s="122"/>
      <c r="BH54" s="14"/>
      <c r="BI54" s="14"/>
      <c r="BJ54" s="14"/>
    </row>
    <row r="55">
      <c r="F55" s="1" t="s">
        <v>1325</v>
      </c>
      <c r="G55" s="166">
        <v>0.017648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0.032272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0.019593</v>
      </c>
      <c r="AL55" s="14"/>
      <c r="AM55" s="14"/>
      <c r="AN55" s="14"/>
      <c r="AO55" s="14"/>
      <c r="AP55" s="14"/>
      <c r="AQ55" s="14"/>
      <c r="AR55" s="14"/>
      <c r="AY55" s="248" t="s">
        <v>1325</v>
      </c>
      <c r="AZ55" s="224">
        <v>0.021299</v>
      </c>
      <c r="BA55" s="122"/>
      <c r="BB55" s="122"/>
      <c r="BC55" s="122"/>
      <c r="BD55" s="122"/>
      <c r="BE55" s="122"/>
      <c r="BF55" s="122"/>
      <c r="BG55" s="122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251" t="s">
        <v>1326</v>
      </c>
      <c r="AZ56" s="252">
        <v>32.0</v>
      </c>
      <c r="BA56" s="122"/>
      <c r="BB56" s="122"/>
      <c r="BC56" s="122"/>
      <c r="BD56" s="122"/>
      <c r="BE56" s="122"/>
      <c r="BF56" s="122"/>
      <c r="BG56" s="122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22"/>
      <c r="AZ57" s="122"/>
      <c r="BA57" s="122"/>
      <c r="BB57" s="122"/>
      <c r="BC57" s="122"/>
      <c r="BD57" s="122"/>
      <c r="BE57" s="122"/>
      <c r="BF57" s="122"/>
      <c r="BG57" s="122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251" t="s">
        <v>1327</v>
      </c>
      <c r="AZ58" s="249"/>
      <c r="BA58" s="249"/>
      <c r="BB58" s="249"/>
      <c r="BC58" s="249"/>
      <c r="BD58" s="249"/>
      <c r="BE58" s="122"/>
      <c r="BF58" s="122"/>
      <c r="BG58" s="122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249"/>
      <c r="AZ59" s="250" t="s">
        <v>1130</v>
      </c>
      <c r="BA59" s="250" t="s">
        <v>1328</v>
      </c>
      <c r="BB59" s="250" t="s">
        <v>1329</v>
      </c>
      <c r="BC59" s="250" t="s">
        <v>1330</v>
      </c>
      <c r="BD59" s="250" t="s">
        <v>1331</v>
      </c>
      <c r="BE59" s="122"/>
      <c r="BF59" s="122"/>
      <c r="BG59" s="122"/>
      <c r="BH59" s="14"/>
      <c r="BI59" s="14"/>
      <c r="BJ59" s="14"/>
    </row>
    <row r="60">
      <c r="F60" s="1" t="s">
        <v>1332</v>
      </c>
      <c r="G60" s="166">
        <v>1.0</v>
      </c>
      <c r="H60" s="166">
        <v>0.001257</v>
      </c>
      <c r="I60" s="166">
        <v>0.001257</v>
      </c>
      <c r="J60" s="166">
        <v>4.036079</v>
      </c>
      <c r="K60" s="166">
        <v>0.05361</v>
      </c>
      <c r="L60" s="14"/>
      <c r="M60" s="14"/>
      <c r="N60" s="14"/>
      <c r="U60" s="1" t="s">
        <v>1332</v>
      </c>
      <c r="V60" s="166">
        <v>1.0</v>
      </c>
      <c r="W60" s="166">
        <v>0.005521</v>
      </c>
      <c r="X60" s="166">
        <v>0.005521</v>
      </c>
      <c r="Y60" s="166">
        <v>5.30143</v>
      </c>
      <c r="Z60" s="166">
        <v>0.028423</v>
      </c>
      <c r="AA60" s="14"/>
      <c r="AB60" s="14"/>
      <c r="AC60" s="14"/>
      <c r="AJ60" s="1" t="s">
        <v>1332</v>
      </c>
      <c r="AK60" s="166">
        <v>1.0</v>
      </c>
      <c r="AL60" s="166">
        <v>1.34E-4</v>
      </c>
      <c r="AM60" s="166">
        <v>1.34E-4</v>
      </c>
      <c r="AN60" s="166">
        <v>0.349998</v>
      </c>
      <c r="AO60" s="166">
        <v>0.558546</v>
      </c>
      <c r="AP60" s="14"/>
      <c r="AQ60" s="14"/>
      <c r="AR60" s="14"/>
      <c r="AY60" s="248" t="s">
        <v>1332</v>
      </c>
      <c r="AZ60" s="224">
        <v>1.0</v>
      </c>
      <c r="BA60" s="224">
        <v>0.001263</v>
      </c>
      <c r="BB60" s="224">
        <v>0.001263</v>
      </c>
      <c r="BC60" s="224">
        <v>2.784481</v>
      </c>
      <c r="BD60" s="224">
        <v>0.105587</v>
      </c>
      <c r="BE60" s="122"/>
      <c r="BF60" s="122"/>
      <c r="BG60" s="122"/>
      <c r="BH60" s="14"/>
      <c r="BI60" s="14"/>
      <c r="BJ60" s="14"/>
    </row>
    <row r="61">
      <c r="F61" s="1" t="s">
        <v>1333</v>
      </c>
      <c r="G61" s="166">
        <v>30.0</v>
      </c>
      <c r="H61" s="166">
        <v>0.009344</v>
      </c>
      <c r="I61" s="166">
        <v>3.11E-4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0.031245</v>
      </c>
      <c r="X61" s="166">
        <v>0.001041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0.011517</v>
      </c>
      <c r="AM61" s="166">
        <v>3.84E-4</v>
      </c>
      <c r="AN61" s="14"/>
      <c r="AO61" s="14"/>
      <c r="AP61" s="14"/>
      <c r="AQ61" s="14"/>
      <c r="AR61" s="14"/>
      <c r="AY61" s="248" t="s">
        <v>1333</v>
      </c>
      <c r="AZ61" s="224">
        <v>30.0</v>
      </c>
      <c r="BA61" s="224">
        <v>0.01361</v>
      </c>
      <c r="BB61" s="224">
        <v>4.54E-4</v>
      </c>
      <c r="BC61" s="122"/>
      <c r="BD61" s="122"/>
      <c r="BE61" s="122"/>
      <c r="BF61" s="122"/>
      <c r="BG61" s="122"/>
      <c r="BH61" s="14"/>
      <c r="BI61" s="14"/>
      <c r="BJ61" s="14"/>
    </row>
    <row r="62">
      <c r="F62" s="169" t="s">
        <v>1334</v>
      </c>
      <c r="G62" s="168">
        <v>31.0</v>
      </c>
      <c r="H62" s="168">
        <v>0.010601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0.036766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0.011651</v>
      </c>
      <c r="AM62" s="173"/>
      <c r="AN62" s="173"/>
      <c r="AO62" s="173"/>
      <c r="AP62" s="14"/>
      <c r="AQ62" s="14"/>
      <c r="AR62" s="14"/>
      <c r="AY62" s="251" t="s">
        <v>1334</v>
      </c>
      <c r="AZ62" s="252">
        <v>31.0</v>
      </c>
      <c r="BA62" s="252">
        <v>0.014873</v>
      </c>
      <c r="BB62" s="249"/>
      <c r="BC62" s="249"/>
      <c r="BD62" s="249"/>
      <c r="BE62" s="122"/>
      <c r="BF62" s="122"/>
      <c r="BG62" s="122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249"/>
      <c r="AZ63" s="249"/>
      <c r="BA63" s="249"/>
      <c r="BB63" s="249"/>
      <c r="BC63" s="249"/>
      <c r="BD63" s="249"/>
      <c r="BE63" s="249"/>
      <c r="BF63" s="249"/>
      <c r="BG63" s="249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249"/>
      <c r="AZ64" s="250" t="s">
        <v>1335</v>
      </c>
      <c r="BA64" s="250" t="s">
        <v>1325</v>
      </c>
      <c r="BB64" s="250" t="s">
        <v>1336</v>
      </c>
      <c r="BC64" s="250" t="s">
        <v>1337</v>
      </c>
      <c r="BD64" s="250" t="s">
        <v>1338</v>
      </c>
      <c r="BE64" s="250" t="s">
        <v>1339</v>
      </c>
      <c r="BF64" s="250" t="s">
        <v>1340</v>
      </c>
      <c r="BG64" s="250" t="s">
        <v>1341</v>
      </c>
      <c r="BH64" s="164"/>
      <c r="BI64" s="174"/>
      <c r="BJ64" s="174"/>
    </row>
    <row r="65">
      <c r="F65" s="1" t="s">
        <v>1342</v>
      </c>
      <c r="G65" s="166">
        <v>-0.00154</v>
      </c>
      <c r="H65" s="166">
        <v>0.00313</v>
      </c>
      <c r="I65" s="166">
        <v>-0.49278</v>
      </c>
      <c r="J65" s="166">
        <v>0.625755</v>
      </c>
      <c r="K65" s="166">
        <v>-0.00793</v>
      </c>
      <c r="L65" s="166">
        <v>0.00485</v>
      </c>
      <c r="M65" s="166">
        <v>-0.00793</v>
      </c>
      <c r="N65" s="166">
        <v>0.00485</v>
      </c>
      <c r="U65" s="1" t="s">
        <v>1342</v>
      </c>
      <c r="V65" s="166">
        <v>0.002712</v>
      </c>
      <c r="W65" s="166">
        <v>0.005876</v>
      </c>
      <c r="X65" s="166">
        <v>0.461506</v>
      </c>
      <c r="Y65" s="166">
        <v>0.647764</v>
      </c>
      <c r="Z65" s="166">
        <v>-0.00929</v>
      </c>
      <c r="AA65" s="166">
        <v>0.014711</v>
      </c>
      <c r="AB65" s="166">
        <v>-0.00929</v>
      </c>
      <c r="AC65" s="166">
        <v>0.014711</v>
      </c>
      <c r="AJ65" s="1" t="s">
        <v>1342</v>
      </c>
      <c r="AK65" s="166">
        <v>-0.00416</v>
      </c>
      <c r="AL65" s="166">
        <v>0.003534</v>
      </c>
      <c r="AM65" s="166">
        <v>-1.17762</v>
      </c>
      <c r="AN65" s="166">
        <v>0.248207</v>
      </c>
      <c r="AO65" s="166">
        <v>-0.01138</v>
      </c>
      <c r="AP65" s="166">
        <v>0.003056</v>
      </c>
      <c r="AQ65" s="166">
        <v>-0.01138</v>
      </c>
      <c r="AR65" s="166">
        <v>0.003056</v>
      </c>
      <c r="AY65" s="248" t="s">
        <v>1342</v>
      </c>
      <c r="AZ65" s="224">
        <v>0.001495</v>
      </c>
      <c r="BA65" s="224">
        <v>0.003782</v>
      </c>
      <c r="BB65" s="224">
        <v>0.39538</v>
      </c>
      <c r="BC65" s="224">
        <v>0.69536</v>
      </c>
      <c r="BD65" s="224">
        <v>-0.00623</v>
      </c>
      <c r="BE65" s="224">
        <v>0.009218</v>
      </c>
      <c r="BF65" s="224">
        <v>-0.00623</v>
      </c>
      <c r="BG65" s="224">
        <v>0.009218</v>
      </c>
      <c r="BH65" s="166"/>
      <c r="BI65" s="166"/>
      <c r="BJ65" s="166"/>
    </row>
    <row r="66">
      <c r="F66" s="169" t="s">
        <v>1343</v>
      </c>
      <c r="G66" s="168">
        <v>0.754949</v>
      </c>
      <c r="H66" s="168">
        <v>0.375784</v>
      </c>
      <c r="I66" s="168">
        <v>2.008999</v>
      </c>
      <c r="J66" s="168">
        <v>0.05361</v>
      </c>
      <c r="K66" s="168">
        <v>-0.0125</v>
      </c>
      <c r="L66" s="168">
        <v>1.522402</v>
      </c>
      <c r="M66" s="168">
        <v>-0.0125</v>
      </c>
      <c r="N66" s="168">
        <v>1.522402</v>
      </c>
      <c r="U66" s="169" t="s">
        <v>1343</v>
      </c>
      <c r="V66" s="168">
        <v>-2.04285</v>
      </c>
      <c r="W66" s="168">
        <v>0.887236</v>
      </c>
      <c r="X66" s="168">
        <v>-2.30248</v>
      </c>
      <c r="Y66" s="168">
        <v>0.028423</v>
      </c>
      <c r="Z66" s="168">
        <v>-3.85482</v>
      </c>
      <c r="AA66" s="168">
        <v>-0.23087</v>
      </c>
      <c r="AB66" s="168">
        <v>-3.85482</v>
      </c>
      <c r="AC66" s="168">
        <v>-0.23087</v>
      </c>
      <c r="AJ66" s="169" t="s">
        <v>1343</v>
      </c>
      <c r="AK66" s="168">
        <v>0.302187</v>
      </c>
      <c r="AL66" s="168">
        <v>0.510791</v>
      </c>
      <c r="AM66" s="168">
        <v>0.591607</v>
      </c>
      <c r="AN66" s="168">
        <v>0.558546</v>
      </c>
      <c r="AO66" s="168">
        <v>-0.74099</v>
      </c>
      <c r="AP66" s="168">
        <v>1.345362</v>
      </c>
      <c r="AQ66" s="168">
        <v>-0.74099</v>
      </c>
      <c r="AR66" s="168">
        <v>1.345362</v>
      </c>
      <c r="AY66" s="251" t="s">
        <v>1343</v>
      </c>
      <c r="AZ66" s="252">
        <v>0.937742</v>
      </c>
      <c r="BA66" s="252">
        <v>0.561967</v>
      </c>
      <c r="BB66" s="252">
        <v>1.668677</v>
      </c>
      <c r="BC66" s="252">
        <v>0.105587</v>
      </c>
      <c r="BD66" s="252">
        <v>-0.20995</v>
      </c>
      <c r="BE66" s="252">
        <v>2.085433</v>
      </c>
      <c r="BF66" s="252">
        <v>-0.20995</v>
      </c>
      <c r="BG66" s="252">
        <v>2.085433</v>
      </c>
      <c r="BH66" s="168"/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2145</v>
      </c>
      <c r="I1" s="206" t="s">
        <v>1446</v>
      </c>
      <c r="J1" s="177" t="s">
        <v>1448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2145</v>
      </c>
      <c r="X1" s="206" t="s">
        <v>1446</v>
      </c>
      <c r="Y1" s="177" t="s">
        <v>1448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2145</v>
      </c>
      <c r="AM1" s="206" t="s">
        <v>1446</v>
      </c>
      <c r="AN1" s="177" t="s">
        <v>1448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2145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1449</v>
      </c>
      <c r="BI1" s="177" t="s">
        <v>1346</v>
      </c>
      <c r="BJ1" s="177" t="s">
        <v>1347</v>
      </c>
    </row>
    <row r="2">
      <c r="A2" s="179" t="s">
        <v>1240</v>
      </c>
      <c r="B2" s="166">
        <v>97.0</v>
      </c>
      <c r="C2" s="166">
        <v>97.0</v>
      </c>
      <c r="D2" s="166">
        <v>97.0</v>
      </c>
      <c r="E2" s="166">
        <v>97.0</v>
      </c>
      <c r="F2" s="180">
        <v>97.0</v>
      </c>
      <c r="G2" s="166">
        <v>5204.674</v>
      </c>
      <c r="H2" s="166"/>
      <c r="I2" s="166"/>
      <c r="J2" s="166"/>
      <c r="K2" s="166"/>
      <c r="L2" s="166">
        <v>0.0</v>
      </c>
      <c r="M2" s="166">
        <v>9.442771448E9</v>
      </c>
      <c r="N2" s="7">
        <f t="shared" ref="N2:N34" si="2">L2/M2</f>
        <v>0</v>
      </c>
      <c r="P2" s="179" t="s">
        <v>1241</v>
      </c>
      <c r="Q2" s="166">
        <v>240.0</v>
      </c>
      <c r="R2" s="166">
        <v>280.0</v>
      </c>
      <c r="S2" s="166">
        <v>238.0</v>
      </c>
      <c r="T2" s="166">
        <v>264.0</v>
      </c>
      <c r="U2" s="180">
        <v>264.0</v>
      </c>
      <c r="V2" s="166">
        <v>6063.245</v>
      </c>
      <c r="W2" s="166"/>
      <c r="X2" s="166"/>
      <c r="Y2" s="166"/>
      <c r="Z2" s="166"/>
      <c r="AA2" s="166">
        <v>6583400.0</v>
      </c>
      <c r="AB2" s="166">
        <v>9.442771448E9</v>
      </c>
      <c r="AC2" s="7">
        <f t="shared" ref="AC2:AC34" si="4">AA2/AB2</f>
        <v>0.000697189383</v>
      </c>
      <c r="AE2" s="179" t="s">
        <v>1242</v>
      </c>
      <c r="AF2" s="166">
        <v>183.0</v>
      </c>
      <c r="AG2" s="166">
        <v>189.0</v>
      </c>
      <c r="AH2" s="166">
        <v>183.0</v>
      </c>
      <c r="AI2" s="166">
        <v>189.0</v>
      </c>
      <c r="AJ2" s="180">
        <v>189.0</v>
      </c>
      <c r="AK2" s="166">
        <v>6006.202</v>
      </c>
      <c r="AL2" s="166"/>
      <c r="AM2" s="166"/>
      <c r="AN2" s="166"/>
      <c r="AO2" s="166"/>
      <c r="AP2" s="166">
        <v>145500.0</v>
      </c>
      <c r="AQ2" s="166">
        <v>9.442771448E9</v>
      </c>
      <c r="AR2" s="7">
        <f t="shared" ref="AR2:AR34" si="6">AP2/AQ2</f>
        <v>0.00001540861185</v>
      </c>
      <c r="AT2" s="179" t="s">
        <v>1243</v>
      </c>
      <c r="AU2" s="166">
        <v>165.0</v>
      </c>
      <c r="AV2" s="166">
        <v>170.0</v>
      </c>
      <c r="AW2" s="166">
        <v>165.0</v>
      </c>
      <c r="AX2" s="166">
        <v>166.0</v>
      </c>
      <c r="AY2" s="180">
        <v>166.0</v>
      </c>
      <c r="AZ2" s="166">
        <v>6155.109</v>
      </c>
      <c r="BA2" s="166"/>
      <c r="BB2" s="166"/>
      <c r="BC2" s="166"/>
      <c r="BD2" s="166"/>
      <c r="BE2" s="166">
        <v>177600.0</v>
      </c>
      <c r="BF2" s="166">
        <v>9.442771448E9</v>
      </c>
      <c r="BG2" s="166">
        <f t="shared" ref="BG2:BG34" si="8">BE2/BF2</f>
        <v>0.00001880803755</v>
      </c>
      <c r="BH2" s="166"/>
      <c r="BI2" s="166"/>
      <c r="BJ2" s="166">
        <f t="shared" ref="BJ2:BJ34" si="9">average(BG2,AR2,AC2,N2)</f>
        <v>0.0001828515081</v>
      </c>
    </row>
    <row r="3">
      <c r="A3" s="179" t="s">
        <v>1244</v>
      </c>
      <c r="B3" s="166">
        <v>95.0</v>
      </c>
      <c r="C3" s="166">
        <v>102.0</v>
      </c>
      <c r="D3" s="166">
        <v>95.0</v>
      </c>
      <c r="E3" s="166">
        <v>99.0</v>
      </c>
      <c r="F3" s="180">
        <v>99.0</v>
      </c>
      <c r="G3" s="166">
        <v>5211.996</v>
      </c>
      <c r="H3" s="181">
        <f t="shared" ref="H3:I3" si="1">(F3-F2)/F2</f>
        <v>0.0206185567</v>
      </c>
      <c r="I3" s="181">
        <f t="shared" si="1"/>
        <v>0.001406812415</v>
      </c>
      <c r="J3" s="166"/>
      <c r="K3" s="166"/>
      <c r="L3" s="166">
        <v>4890800.0</v>
      </c>
      <c r="M3" s="166">
        <v>9.442771448E9</v>
      </c>
      <c r="N3" s="7">
        <f t="shared" si="2"/>
        <v>0.0005179411603</v>
      </c>
      <c r="P3" s="179" t="s">
        <v>1245</v>
      </c>
      <c r="Q3" s="166">
        <v>266.0</v>
      </c>
      <c r="R3" s="166">
        <v>266.0</v>
      </c>
      <c r="S3" s="166">
        <v>250.0</v>
      </c>
      <c r="T3" s="166">
        <v>254.0</v>
      </c>
      <c r="U3" s="180">
        <v>254.0</v>
      </c>
      <c r="V3" s="166">
        <v>6067.142</v>
      </c>
      <c r="W3" s="181">
        <f t="shared" ref="W3:X3" si="3">(U3-U2)/U2</f>
        <v>-0.03787878788</v>
      </c>
      <c r="X3" s="181">
        <f t="shared" si="3"/>
        <v>0.0006427251414</v>
      </c>
      <c r="Y3" s="166"/>
      <c r="Z3" s="166"/>
      <c r="AA3" s="166">
        <v>1753900.0</v>
      </c>
      <c r="AB3" s="166">
        <v>9.442771448E9</v>
      </c>
      <c r="AC3" s="7">
        <f t="shared" si="4"/>
        <v>0.0001857399609</v>
      </c>
      <c r="AE3" s="179" t="s">
        <v>1246</v>
      </c>
      <c r="AF3" s="166">
        <v>189.0</v>
      </c>
      <c r="AG3" s="166">
        <v>189.0</v>
      </c>
      <c r="AH3" s="166">
        <v>183.0</v>
      </c>
      <c r="AI3" s="166">
        <v>183.0</v>
      </c>
      <c r="AJ3" s="180">
        <v>183.0</v>
      </c>
      <c r="AK3" s="166">
        <v>6022.778</v>
      </c>
      <c r="AL3" s="181">
        <f t="shared" ref="AL3:AM3" si="5">(AJ3-AJ2)/AJ2</f>
        <v>-0.03174603175</v>
      </c>
      <c r="AM3" s="181">
        <f t="shared" si="5"/>
        <v>0.002759813939</v>
      </c>
      <c r="AN3" s="166"/>
      <c r="AO3" s="166"/>
      <c r="AP3" s="166">
        <v>284200.0</v>
      </c>
      <c r="AQ3" s="166">
        <v>9.442771448E9</v>
      </c>
      <c r="AR3" s="7">
        <f t="shared" si="6"/>
        <v>0.00003009709613</v>
      </c>
      <c r="AT3" s="179" t="s">
        <v>1247</v>
      </c>
      <c r="AU3" s="166">
        <v>166.0</v>
      </c>
      <c r="AV3" s="166">
        <v>166.0</v>
      </c>
      <c r="AW3" s="166">
        <v>160.0</v>
      </c>
      <c r="AX3" s="166">
        <v>160.0</v>
      </c>
      <c r="AY3" s="180">
        <v>160.0</v>
      </c>
      <c r="AZ3" s="166">
        <v>6117.364</v>
      </c>
      <c r="BA3" s="181">
        <f t="shared" ref="BA3:BB3" si="7">(AY3-AY2)/AY2</f>
        <v>-0.03614457831</v>
      </c>
      <c r="BB3" s="181">
        <f t="shared" si="7"/>
        <v>-0.006132304075</v>
      </c>
      <c r="BC3" s="166"/>
      <c r="BD3" s="166"/>
      <c r="BE3" s="166">
        <v>85900.0</v>
      </c>
      <c r="BF3" s="166">
        <v>9.442771448E9</v>
      </c>
      <c r="BG3" s="166">
        <f t="shared" si="8"/>
        <v>0.000009096905551</v>
      </c>
      <c r="BH3" s="181">
        <f t="shared" ref="BH3:BH34" si="14">average(H3,W3,AL3,BA3)</f>
        <v>-0.02128771031</v>
      </c>
      <c r="BI3" s="166"/>
      <c r="BJ3" s="166">
        <f t="shared" si="9"/>
        <v>0.0001857187807</v>
      </c>
    </row>
    <row r="4">
      <c r="A4" s="179" t="s">
        <v>1248</v>
      </c>
      <c r="B4" s="166">
        <v>101.0</v>
      </c>
      <c r="C4" s="166">
        <v>105.0</v>
      </c>
      <c r="D4" s="166">
        <v>99.0</v>
      </c>
      <c r="E4" s="166">
        <v>99.0</v>
      </c>
      <c r="F4" s="180">
        <v>99.0</v>
      </c>
      <c r="G4" s="166">
        <v>5107.623</v>
      </c>
      <c r="H4" s="181">
        <f t="shared" ref="H4:I4" si="10">(F4-F3)/F3</f>
        <v>0</v>
      </c>
      <c r="I4" s="181">
        <f t="shared" si="10"/>
        <v>-0.0200255334</v>
      </c>
      <c r="J4" s="166"/>
      <c r="K4" s="166"/>
      <c r="L4" s="166">
        <v>2051300.0</v>
      </c>
      <c r="M4" s="166">
        <v>9.442771448E9</v>
      </c>
      <c r="N4" s="7">
        <f t="shared" si="2"/>
        <v>0.0002172349518</v>
      </c>
      <c r="P4" s="179" t="s">
        <v>1249</v>
      </c>
      <c r="Q4" s="166">
        <v>254.0</v>
      </c>
      <c r="R4" s="166">
        <v>254.0</v>
      </c>
      <c r="S4" s="166">
        <v>244.0</v>
      </c>
      <c r="T4" s="166">
        <v>248.0</v>
      </c>
      <c r="U4" s="180">
        <v>248.0</v>
      </c>
      <c r="V4" s="166">
        <v>6064.589</v>
      </c>
      <c r="W4" s="181">
        <f t="shared" ref="W4:X4" si="11">(U4-U3)/U3</f>
        <v>-0.02362204724</v>
      </c>
      <c r="X4" s="181">
        <f t="shared" si="11"/>
        <v>-0.0004207912061</v>
      </c>
      <c r="Y4" s="166"/>
      <c r="Z4" s="166"/>
      <c r="AA4" s="166">
        <v>317000.0</v>
      </c>
      <c r="AB4" s="166">
        <v>9.442771448E9</v>
      </c>
      <c r="AC4" s="7">
        <f t="shared" si="4"/>
        <v>0.00003357065261</v>
      </c>
      <c r="AE4" s="179" t="s">
        <v>1250</v>
      </c>
      <c r="AF4" s="166">
        <v>183.0</v>
      </c>
      <c r="AG4" s="166">
        <v>183.0</v>
      </c>
      <c r="AH4" s="166">
        <v>183.0</v>
      </c>
      <c r="AI4" s="166">
        <v>183.0</v>
      </c>
      <c r="AJ4" s="180">
        <v>183.0</v>
      </c>
      <c r="AK4" s="166">
        <v>6013.589</v>
      </c>
      <c r="AL4" s="181">
        <f t="shared" ref="AL4:AM4" si="12">(AJ4-AJ3)/AJ3</f>
        <v>0</v>
      </c>
      <c r="AM4" s="181">
        <f t="shared" si="12"/>
        <v>-0.001525707904</v>
      </c>
      <c r="AN4" s="166"/>
      <c r="AO4" s="166"/>
      <c r="AP4" s="166">
        <v>5700.0</v>
      </c>
      <c r="AQ4" s="166">
        <v>9.442771448E9</v>
      </c>
      <c r="AR4" s="7">
        <f t="shared" si="6"/>
        <v>0.0000006036363404</v>
      </c>
      <c r="AT4" s="179" t="s">
        <v>1251</v>
      </c>
      <c r="AU4" s="166">
        <v>158.0</v>
      </c>
      <c r="AV4" s="166">
        <v>158.0</v>
      </c>
      <c r="AW4" s="166">
        <v>157.0</v>
      </c>
      <c r="AX4" s="166">
        <v>157.0</v>
      </c>
      <c r="AY4" s="180">
        <v>157.0</v>
      </c>
      <c r="AZ4" s="166">
        <v>6100.242</v>
      </c>
      <c r="BA4" s="181">
        <f t="shared" ref="BA4:BB4" si="13">(AY4-AY3)/AY3</f>
        <v>-0.01875</v>
      </c>
      <c r="BB4" s="181">
        <f t="shared" si="13"/>
        <v>-0.002798917965</v>
      </c>
      <c r="BC4" s="166"/>
      <c r="BD4" s="166"/>
      <c r="BE4" s="166">
        <v>1900.0</v>
      </c>
      <c r="BF4" s="166">
        <v>9.442771448E9</v>
      </c>
      <c r="BG4" s="166">
        <f t="shared" si="8"/>
        <v>0.0000002012121135</v>
      </c>
      <c r="BH4" s="181">
        <f t="shared" si="14"/>
        <v>-0.01059301181</v>
      </c>
      <c r="BI4" s="166"/>
      <c r="BJ4" s="166">
        <f t="shared" si="9"/>
        <v>0.00006290261321</v>
      </c>
    </row>
    <row r="5">
      <c r="A5" s="179" t="s">
        <v>1252</v>
      </c>
      <c r="B5" s="166">
        <v>102.0</v>
      </c>
      <c r="C5" s="166">
        <v>107.0</v>
      </c>
      <c r="D5" s="166">
        <v>94.0</v>
      </c>
      <c r="E5" s="166">
        <v>98.0</v>
      </c>
      <c r="F5" s="180">
        <v>98.0</v>
      </c>
      <c r="G5" s="166">
        <v>5122.104</v>
      </c>
      <c r="H5" s="181">
        <f t="shared" ref="H5:I5" si="15">(F5-F4)/F4</f>
        <v>-0.0101010101</v>
      </c>
      <c r="I5" s="181">
        <f t="shared" si="15"/>
        <v>0.002835174013</v>
      </c>
      <c r="J5" s="166"/>
      <c r="K5" s="166"/>
      <c r="L5" s="166">
        <v>1.98445E7</v>
      </c>
      <c r="M5" s="166">
        <v>9.442771448E9</v>
      </c>
      <c r="N5" s="7">
        <f t="shared" si="2"/>
        <v>0.002101554624</v>
      </c>
      <c r="P5" s="179" t="s">
        <v>1253</v>
      </c>
      <c r="Q5" s="166">
        <v>248.0</v>
      </c>
      <c r="R5" s="166">
        <v>248.0</v>
      </c>
      <c r="S5" s="166">
        <v>240.0</v>
      </c>
      <c r="T5" s="166">
        <v>244.0</v>
      </c>
      <c r="U5" s="180">
        <v>244.0</v>
      </c>
      <c r="V5" s="166">
        <v>6070.716</v>
      </c>
      <c r="W5" s="181">
        <f t="shared" ref="W5:X5" si="16">(U5-U4)/U4</f>
        <v>-0.01612903226</v>
      </c>
      <c r="X5" s="181">
        <f t="shared" si="16"/>
        <v>0.001010291052</v>
      </c>
      <c r="Y5" s="166"/>
      <c r="Z5" s="166"/>
      <c r="AA5" s="166">
        <v>307700.0</v>
      </c>
      <c r="AB5" s="166">
        <v>9.442771448E9</v>
      </c>
      <c r="AC5" s="7">
        <f t="shared" si="4"/>
        <v>0.00003258577227</v>
      </c>
      <c r="AE5" s="179" t="s">
        <v>1254</v>
      </c>
      <c r="AF5" s="166">
        <v>183.0</v>
      </c>
      <c r="AG5" s="166">
        <v>185.0</v>
      </c>
      <c r="AH5" s="166">
        <v>178.0</v>
      </c>
      <c r="AI5" s="166">
        <v>180.0</v>
      </c>
      <c r="AJ5" s="180">
        <v>180.0</v>
      </c>
      <c r="AK5" s="166">
        <v>5991.246</v>
      </c>
      <c r="AL5" s="181">
        <f t="shared" ref="AL5:AM5" si="17">(AJ5-AJ4)/AJ4</f>
        <v>-0.01639344262</v>
      </c>
      <c r="AM5" s="181">
        <f t="shared" si="17"/>
        <v>-0.00371541853</v>
      </c>
      <c r="AN5" s="166"/>
      <c r="AO5" s="166"/>
      <c r="AP5" s="166">
        <v>72600.0</v>
      </c>
      <c r="AQ5" s="166">
        <v>9.442771448E9</v>
      </c>
      <c r="AR5" s="7">
        <f t="shared" si="6"/>
        <v>0.000007688420757</v>
      </c>
      <c r="AT5" s="179" t="s">
        <v>1255</v>
      </c>
      <c r="AU5" s="166">
        <v>159.0</v>
      </c>
      <c r="AV5" s="166">
        <v>170.0</v>
      </c>
      <c r="AW5" s="166">
        <v>159.0</v>
      </c>
      <c r="AX5" s="166">
        <v>170.0</v>
      </c>
      <c r="AY5" s="180">
        <v>170.0</v>
      </c>
      <c r="AZ5" s="166">
        <v>6070.762</v>
      </c>
      <c r="BA5" s="181">
        <f t="shared" ref="BA5:BB5" si="18">(AY5-AY4)/AY4</f>
        <v>0.08280254777</v>
      </c>
      <c r="BB5" s="181">
        <f t="shared" si="18"/>
        <v>-0.004832595166</v>
      </c>
      <c r="BC5" s="166"/>
      <c r="BD5" s="166"/>
      <c r="BE5" s="166">
        <v>2600.0</v>
      </c>
      <c r="BF5" s="166">
        <v>9.442771448E9</v>
      </c>
      <c r="BG5" s="166">
        <f t="shared" si="8"/>
        <v>0.0000002753428921</v>
      </c>
      <c r="BH5" s="181">
        <f t="shared" si="14"/>
        <v>0.0100447657</v>
      </c>
      <c r="BI5" s="166"/>
      <c r="BJ5" s="166">
        <f t="shared" si="9"/>
        <v>0.00053552604</v>
      </c>
    </row>
    <row r="6">
      <c r="A6" s="179" t="s">
        <v>1256</v>
      </c>
      <c r="B6" s="166">
        <v>98.0</v>
      </c>
      <c r="C6" s="166">
        <v>100.0</v>
      </c>
      <c r="D6" s="166">
        <v>96.0</v>
      </c>
      <c r="E6" s="166">
        <v>97.0</v>
      </c>
      <c r="F6" s="180">
        <v>97.0</v>
      </c>
      <c r="G6" s="166">
        <v>5114.572</v>
      </c>
      <c r="H6" s="181">
        <f t="shared" ref="H6:I6" si="19">(F6-F5)/F5</f>
        <v>-0.01020408163</v>
      </c>
      <c r="I6" s="181">
        <f t="shared" si="19"/>
        <v>-0.001470489471</v>
      </c>
      <c r="J6" s="166"/>
      <c r="K6" s="166"/>
      <c r="L6" s="166">
        <v>607900.0</v>
      </c>
      <c r="M6" s="166">
        <v>9.442771448E9</v>
      </c>
      <c r="N6" s="7">
        <f t="shared" si="2"/>
        <v>0.0000643772862</v>
      </c>
      <c r="P6" s="179" t="s">
        <v>1257</v>
      </c>
      <c r="Q6" s="166">
        <v>244.0</v>
      </c>
      <c r="R6" s="166">
        <v>248.0</v>
      </c>
      <c r="S6" s="166">
        <v>242.0</v>
      </c>
      <c r="T6" s="166">
        <v>244.0</v>
      </c>
      <c r="U6" s="180">
        <v>244.0</v>
      </c>
      <c r="V6" s="166">
        <v>6061.367</v>
      </c>
      <c r="W6" s="181">
        <f t="shared" ref="W6:X6" si="20">(U6-U5)/U5</f>
        <v>0</v>
      </c>
      <c r="X6" s="181">
        <f t="shared" si="20"/>
        <v>-0.001540016038</v>
      </c>
      <c r="Y6" s="166"/>
      <c r="Z6" s="166"/>
      <c r="AA6" s="166">
        <v>242700.0</v>
      </c>
      <c r="AB6" s="166">
        <v>9.442771448E9</v>
      </c>
      <c r="AC6" s="7">
        <f t="shared" si="4"/>
        <v>0.00002570219997</v>
      </c>
      <c r="AE6" s="179" t="s">
        <v>1258</v>
      </c>
      <c r="AF6" s="166">
        <v>183.0</v>
      </c>
      <c r="AG6" s="166">
        <v>183.0</v>
      </c>
      <c r="AH6" s="166">
        <v>161.0</v>
      </c>
      <c r="AI6" s="166">
        <v>161.0</v>
      </c>
      <c r="AJ6" s="180">
        <v>161.0</v>
      </c>
      <c r="AK6" s="166">
        <v>6107.168</v>
      </c>
      <c r="AL6" s="181">
        <f t="shared" ref="AL6:AM6" si="21">(AJ6-AJ5)/AJ5</f>
        <v>-0.1055555556</v>
      </c>
      <c r="AM6" s="181">
        <f t="shared" si="21"/>
        <v>0.01934856289</v>
      </c>
      <c r="AN6" s="166"/>
      <c r="AO6" s="166"/>
      <c r="AP6" s="166">
        <v>57200.0</v>
      </c>
      <c r="AQ6" s="166">
        <v>9.442771448E9</v>
      </c>
      <c r="AR6" s="7">
        <f t="shared" si="6"/>
        <v>0.000006057543626</v>
      </c>
      <c r="AT6" s="179" t="s">
        <v>1259</v>
      </c>
      <c r="AU6" s="166">
        <v>170.0</v>
      </c>
      <c r="AV6" s="166">
        <v>170.0</v>
      </c>
      <c r="AW6" s="166">
        <v>170.0</v>
      </c>
      <c r="AX6" s="166">
        <v>170.0</v>
      </c>
      <c r="AY6" s="180">
        <v>170.0</v>
      </c>
      <c r="AZ6" s="166">
        <v>6026.188</v>
      </c>
      <c r="BA6" s="181">
        <f t="shared" ref="BA6:BB6" si="22">(AY6-AY5)/AY5</f>
        <v>0</v>
      </c>
      <c r="BB6" s="181">
        <f t="shared" si="22"/>
        <v>-0.00734240611</v>
      </c>
      <c r="BC6" s="166"/>
      <c r="BD6" s="166"/>
      <c r="BE6" s="166">
        <v>0.0</v>
      </c>
      <c r="BF6" s="166">
        <v>9.442771448E9</v>
      </c>
      <c r="BG6" s="166">
        <f t="shared" si="8"/>
        <v>0</v>
      </c>
      <c r="BH6" s="181">
        <f t="shared" si="14"/>
        <v>-0.0289399093</v>
      </c>
      <c r="BI6" s="166"/>
      <c r="BJ6" s="166">
        <f t="shared" si="9"/>
        <v>0.00002403425745</v>
      </c>
    </row>
    <row r="7">
      <c r="A7" s="179" t="s">
        <v>1260</v>
      </c>
      <c r="B7" s="166">
        <v>98.0</v>
      </c>
      <c r="C7" s="166">
        <v>99.0</v>
      </c>
      <c r="D7" s="166">
        <v>97.0</v>
      </c>
      <c r="E7" s="166">
        <v>99.0</v>
      </c>
      <c r="F7" s="180">
        <v>99.0</v>
      </c>
      <c r="G7" s="166">
        <v>5136.667</v>
      </c>
      <c r="H7" s="181">
        <f t="shared" ref="H7:I7" si="23">(F7-F6)/F6</f>
        <v>0.0206185567</v>
      </c>
      <c r="I7" s="181">
        <f t="shared" si="23"/>
        <v>0.004320009573</v>
      </c>
      <c r="J7" s="166"/>
      <c r="K7" s="166"/>
      <c r="L7" s="166">
        <v>53100.0</v>
      </c>
      <c r="M7" s="166">
        <v>9.442771448E9</v>
      </c>
      <c r="N7" s="7">
        <f t="shared" si="2"/>
        <v>0.000005623349066</v>
      </c>
      <c r="P7" s="179" t="s">
        <v>1261</v>
      </c>
      <c r="Q7" s="166">
        <v>246.0</v>
      </c>
      <c r="R7" s="166">
        <v>258.0</v>
      </c>
      <c r="S7" s="166">
        <v>244.0</v>
      </c>
      <c r="T7" s="166">
        <v>248.0</v>
      </c>
      <c r="U7" s="180">
        <v>248.0</v>
      </c>
      <c r="V7" s="166">
        <v>5952.138</v>
      </c>
      <c r="W7" s="181">
        <f t="shared" ref="W7:X7" si="24">(U7-U6)/U6</f>
        <v>0.01639344262</v>
      </c>
      <c r="X7" s="181">
        <f t="shared" si="24"/>
        <v>-0.01802052243</v>
      </c>
      <c r="Y7" s="166"/>
      <c r="Z7" s="166"/>
      <c r="AA7" s="166">
        <v>470600.0</v>
      </c>
      <c r="AB7" s="166">
        <v>9.442771448E9</v>
      </c>
      <c r="AC7" s="7">
        <f t="shared" si="4"/>
        <v>0.00004983706347</v>
      </c>
      <c r="AE7" s="179" t="s">
        <v>1262</v>
      </c>
      <c r="AF7" s="166">
        <v>164.0</v>
      </c>
      <c r="AG7" s="166">
        <v>174.0</v>
      </c>
      <c r="AH7" s="166">
        <v>164.0</v>
      </c>
      <c r="AI7" s="166">
        <v>170.0</v>
      </c>
      <c r="AJ7" s="180">
        <v>170.0</v>
      </c>
      <c r="AK7" s="166">
        <v>6056.124</v>
      </c>
      <c r="AL7" s="181">
        <f t="shared" ref="AL7:AM7" si="25">(AJ7-AJ6)/AJ6</f>
        <v>0.05590062112</v>
      </c>
      <c r="AM7" s="181">
        <f t="shared" si="25"/>
        <v>-0.008358047462</v>
      </c>
      <c r="AN7" s="166"/>
      <c r="AO7" s="166"/>
      <c r="AP7" s="166">
        <v>79500.0</v>
      </c>
      <c r="AQ7" s="166">
        <v>9.442771448E9</v>
      </c>
      <c r="AR7" s="7">
        <f t="shared" si="6"/>
        <v>0.000008419138432</v>
      </c>
      <c r="AT7" s="179" t="s">
        <v>1263</v>
      </c>
      <c r="AU7" s="166">
        <v>169.0</v>
      </c>
      <c r="AV7" s="166">
        <v>169.0</v>
      </c>
      <c r="AW7" s="166">
        <v>169.0</v>
      </c>
      <c r="AX7" s="166">
        <v>169.0</v>
      </c>
      <c r="AY7" s="180">
        <v>169.0</v>
      </c>
      <c r="AZ7" s="166">
        <v>6023.039</v>
      </c>
      <c r="BA7" s="181">
        <f t="shared" ref="BA7:BB7" si="26">(AY7-AY6)/AY6</f>
        <v>-0.005882352941</v>
      </c>
      <c r="BB7" s="181">
        <f t="shared" si="26"/>
        <v>-0.0005225525656</v>
      </c>
      <c r="BC7" s="166"/>
      <c r="BD7" s="166"/>
      <c r="BE7" s="166">
        <v>100.0</v>
      </c>
      <c r="BF7" s="166">
        <v>9.442771448E9</v>
      </c>
      <c r="BG7" s="166">
        <f t="shared" si="8"/>
        <v>0.00000001059011123</v>
      </c>
      <c r="BH7" s="181">
        <f t="shared" si="14"/>
        <v>0.02175756688</v>
      </c>
      <c r="BI7" s="166"/>
      <c r="BJ7" s="166">
        <f t="shared" si="9"/>
        <v>0.00001597253527</v>
      </c>
    </row>
    <row r="8">
      <c r="A8" s="179" t="s">
        <v>1264</v>
      </c>
      <c r="B8" s="166">
        <v>97.0</v>
      </c>
      <c r="C8" s="166">
        <v>101.0</v>
      </c>
      <c r="D8" s="166">
        <v>93.0</v>
      </c>
      <c r="E8" s="166">
        <v>96.0</v>
      </c>
      <c r="F8" s="180">
        <v>96.0</v>
      </c>
      <c r="G8" s="166">
        <v>5148.91</v>
      </c>
      <c r="H8" s="181">
        <f t="shared" ref="H8:I8" si="27">(F8-F7)/F7</f>
        <v>-0.0303030303</v>
      </c>
      <c r="I8" s="181">
        <f t="shared" si="27"/>
        <v>0.002383452149</v>
      </c>
      <c r="J8" s="166"/>
      <c r="K8" s="166"/>
      <c r="L8" s="166">
        <v>5901500.0</v>
      </c>
      <c r="M8" s="166">
        <v>9.442771448E9</v>
      </c>
      <c r="N8" s="7">
        <f t="shared" si="2"/>
        <v>0.0006249754145</v>
      </c>
      <c r="P8" s="179">
        <v>42747.0</v>
      </c>
      <c r="Q8" s="166">
        <v>248.0</v>
      </c>
      <c r="R8" s="166">
        <v>248.0</v>
      </c>
      <c r="S8" s="166">
        <v>248.0</v>
      </c>
      <c r="T8" s="166">
        <v>248.0</v>
      </c>
      <c r="U8" s="180">
        <v>248.0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9.442771448E9</v>
      </c>
      <c r="AC8" s="7">
        <f t="shared" si="4"/>
        <v>0</v>
      </c>
      <c r="AE8" s="179">
        <v>43171.0</v>
      </c>
      <c r="AF8" s="166">
        <v>168.0</v>
      </c>
      <c r="AG8" s="166">
        <v>184.0</v>
      </c>
      <c r="AH8" s="166">
        <v>167.0</v>
      </c>
      <c r="AI8" s="166">
        <v>175.0</v>
      </c>
      <c r="AJ8" s="180">
        <v>175.0</v>
      </c>
      <c r="AK8" s="166">
        <v>6118.32</v>
      </c>
      <c r="AL8" s="181">
        <f t="shared" ref="AL8:AM8" si="29">(AJ8-AJ7)/AJ7</f>
        <v>0.02941176471</v>
      </c>
      <c r="AM8" s="181">
        <f t="shared" si="29"/>
        <v>0.01026993503</v>
      </c>
      <c r="AN8" s="166"/>
      <c r="AO8" s="166"/>
      <c r="AP8" s="166">
        <v>90300.0</v>
      </c>
      <c r="AQ8" s="166">
        <v>9.442771448E9</v>
      </c>
      <c r="AR8" s="7">
        <f t="shared" si="6"/>
        <v>0.000009562870445</v>
      </c>
      <c r="AT8" s="179" t="s">
        <v>1265</v>
      </c>
      <c r="AU8" s="166">
        <v>150.0</v>
      </c>
      <c r="AV8" s="166">
        <v>165.0</v>
      </c>
      <c r="AW8" s="166">
        <v>141.0</v>
      </c>
      <c r="AX8" s="166">
        <v>165.0</v>
      </c>
      <c r="AY8" s="180">
        <v>165.0</v>
      </c>
      <c r="AZ8" s="166">
        <v>5953.06</v>
      </c>
      <c r="BA8" s="181">
        <f t="shared" ref="BA8:BB8" si="30">(AY8-AY7)/AY7</f>
        <v>-0.02366863905</v>
      </c>
      <c r="BB8" s="181">
        <f t="shared" si="30"/>
        <v>-0.01161855336</v>
      </c>
      <c r="BC8" s="166"/>
      <c r="BD8" s="166"/>
      <c r="BE8" s="166">
        <v>10300.0</v>
      </c>
      <c r="BF8" s="166">
        <v>9.442771448E9</v>
      </c>
      <c r="BG8" s="166">
        <f t="shared" si="8"/>
        <v>0.000001090781457</v>
      </c>
      <c r="BH8" s="181">
        <f t="shared" si="14"/>
        <v>-0.006139976163</v>
      </c>
      <c r="BI8" s="166"/>
      <c r="BJ8" s="166">
        <f t="shared" si="9"/>
        <v>0.0001589072666</v>
      </c>
    </row>
    <row r="9">
      <c r="A9" s="179">
        <v>42381.0</v>
      </c>
      <c r="B9" s="166">
        <v>96.0</v>
      </c>
      <c r="C9" s="166">
        <v>97.0</v>
      </c>
      <c r="D9" s="166">
        <v>94.0</v>
      </c>
      <c r="E9" s="166">
        <v>95.0</v>
      </c>
      <c r="F9" s="180">
        <v>95.0</v>
      </c>
      <c r="G9" s="166">
        <v>5198.755</v>
      </c>
      <c r="H9" s="181">
        <f t="shared" ref="H9:I9" si="31">(F9-F8)/F8</f>
        <v>-0.01041666667</v>
      </c>
      <c r="I9" s="181">
        <f t="shared" si="31"/>
        <v>0.009680689699</v>
      </c>
      <c r="J9" s="166"/>
      <c r="K9" s="166"/>
      <c r="L9" s="166">
        <v>382900.0</v>
      </c>
      <c r="M9" s="166">
        <v>9.442771448E9</v>
      </c>
      <c r="N9" s="7">
        <f t="shared" si="2"/>
        <v>0.00004054953592</v>
      </c>
      <c r="P9" s="179">
        <v>42837.0</v>
      </c>
      <c r="Q9" s="166">
        <v>248.0</v>
      </c>
      <c r="R9" s="166">
        <v>258.0</v>
      </c>
      <c r="S9" s="166">
        <v>244.0</v>
      </c>
      <c r="T9" s="166">
        <v>248.0</v>
      </c>
      <c r="U9" s="180">
        <v>248.0</v>
      </c>
      <c r="V9" s="166">
        <v>5998.195</v>
      </c>
      <c r="W9" s="181">
        <f t="shared" ref="W9:X9" si="32">(U9-U8)/U8</f>
        <v>0</v>
      </c>
      <c r="X9" s="181">
        <f t="shared" si="32"/>
        <v>0.00773789183</v>
      </c>
      <c r="Y9" s="166"/>
      <c r="Z9" s="166"/>
      <c r="AA9" s="166">
        <v>879700.0</v>
      </c>
      <c r="AB9" s="166">
        <v>9.442771448E9</v>
      </c>
      <c r="AC9" s="7">
        <f t="shared" si="4"/>
        <v>0.00009316120853</v>
      </c>
      <c r="AE9" s="179">
        <v>43202.0</v>
      </c>
      <c r="AF9" s="166">
        <v>175.0</v>
      </c>
      <c r="AG9" s="166">
        <v>175.0</v>
      </c>
      <c r="AH9" s="166">
        <v>175.0</v>
      </c>
      <c r="AI9" s="166">
        <v>175.0</v>
      </c>
      <c r="AJ9" s="180">
        <v>175.0</v>
      </c>
      <c r="AK9" s="166">
        <v>6152.86</v>
      </c>
      <c r="AL9" s="181">
        <f t="shared" ref="AL9:AM9" si="33">(AJ9-AJ8)/AJ8</f>
        <v>0</v>
      </c>
      <c r="AM9" s="181">
        <f t="shared" si="33"/>
        <v>0.005645340551</v>
      </c>
      <c r="AN9" s="166"/>
      <c r="AO9" s="166"/>
      <c r="AP9" s="166">
        <v>1400.0</v>
      </c>
      <c r="AQ9" s="166">
        <v>9.442771448E9</v>
      </c>
      <c r="AR9" s="7">
        <f t="shared" si="6"/>
        <v>0.0000001482615573</v>
      </c>
      <c r="AT9" s="179" t="s">
        <v>1267</v>
      </c>
      <c r="AU9" s="166">
        <v>165.0</v>
      </c>
      <c r="AV9" s="166">
        <v>165.0</v>
      </c>
      <c r="AW9" s="166">
        <v>165.0</v>
      </c>
      <c r="AX9" s="166">
        <v>165.0</v>
      </c>
      <c r="AY9" s="180">
        <v>165.0</v>
      </c>
      <c r="AZ9" s="166">
        <v>6011.83</v>
      </c>
      <c r="BA9" s="181">
        <f t="shared" ref="BA9:BB9" si="34">(AY9-AY8)/AY8</f>
        <v>0</v>
      </c>
      <c r="BB9" s="181">
        <f t="shared" si="34"/>
        <v>0.009872233776</v>
      </c>
      <c r="BC9" s="166"/>
      <c r="BD9" s="166"/>
      <c r="BE9" s="166">
        <v>0.0</v>
      </c>
      <c r="BF9" s="166">
        <v>9.442771448E9</v>
      </c>
      <c r="BG9" s="166">
        <f t="shared" si="8"/>
        <v>0</v>
      </c>
      <c r="BH9" s="181">
        <f t="shared" si="14"/>
        <v>-0.002604166667</v>
      </c>
      <c r="BI9" s="166"/>
      <c r="BJ9" s="166">
        <f t="shared" si="9"/>
        <v>0.0000334647515</v>
      </c>
    </row>
    <row r="10">
      <c r="A10" s="179">
        <v>42412.0</v>
      </c>
      <c r="B10" s="166">
        <v>92.0</v>
      </c>
      <c r="C10" s="166">
        <v>98.0</v>
      </c>
      <c r="D10" s="166">
        <v>92.0</v>
      </c>
      <c r="E10" s="166">
        <v>96.0</v>
      </c>
      <c r="F10" s="180">
        <v>96.0</v>
      </c>
      <c r="G10" s="166">
        <v>5245.956</v>
      </c>
      <c r="H10" s="181">
        <f t="shared" ref="H10:I10" si="35">(F10-F9)/F9</f>
        <v>0.01052631579</v>
      </c>
      <c r="I10" s="181">
        <f t="shared" si="35"/>
        <v>0.009079289176</v>
      </c>
      <c r="J10" s="166"/>
      <c r="K10" s="166"/>
      <c r="L10" s="166">
        <v>58500.0</v>
      </c>
      <c r="M10" s="166">
        <v>9.442771448E9</v>
      </c>
      <c r="N10" s="7">
        <f t="shared" si="2"/>
        <v>0.000006195215072</v>
      </c>
      <c r="P10" s="179">
        <v>42867.0</v>
      </c>
      <c r="Q10" s="166">
        <v>248.0</v>
      </c>
      <c r="R10" s="166">
        <v>252.0</v>
      </c>
      <c r="S10" s="166">
        <v>234.0</v>
      </c>
      <c r="T10" s="166">
        <v>248.0</v>
      </c>
      <c r="U10" s="180">
        <v>248.0</v>
      </c>
      <c r="V10" s="166">
        <v>6000.474</v>
      </c>
      <c r="W10" s="181">
        <f t="shared" ref="W10:X10" si="36">(U10-U9)/U9</f>
        <v>0</v>
      </c>
      <c r="X10" s="181">
        <f t="shared" si="36"/>
        <v>0.0003799476342</v>
      </c>
      <c r="Y10" s="166"/>
      <c r="Z10" s="166"/>
      <c r="AA10" s="166">
        <v>1127700.0</v>
      </c>
      <c r="AB10" s="166">
        <v>9.442771448E9</v>
      </c>
      <c r="AC10" s="7">
        <f t="shared" si="4"/>
        <v>0.0001194246844</v>
      </c>
      <c r="AE10" s="179">
        <v>43232.0</v>
      </c>
      <c r="AF10" s="166">
        <v>174.0</v>
      </c>
      <c r="AG10" s="166">
        <v>180.0</v>
      </c>
      <c r="AH10" s="166">
        <v>169.0</v>
      </c>
      <c r="AI10" s="166">
        <v>177.0</v>
      </c>
      <c r="AJ10" s="180">
        <v>177.0</v>
      </c>
      <c r="AK10" s="166">
        <v>6133.12</v>
      </c>
      <c r="AL10" s="181">
        <f t="shared" ref="AL10:AM10" si="37">(AJ10-AJ9)/AJ9</f>
        <v>0.01142857143</v>
      </c>
      <c r="AM10" s="181">
        <f t="shared" si="37"/>
        <v>-0.003208264124</v>
      </c>
      <c r="AN10" s="166"/>
      <c r="AO10" s="166"/>
      <c r="AP10" s="166">
        <v>330100.0</v>
      </c>
      <c r="AQ10" s="166">
        <v>9.442771448E9</v>
      </c>
      <c r="AR10" s="7">
        <f t="shared" si="6"/>
        <v>0.00003495795719</v>
      </c>
      <c r="AT10" s="179">
        <v>43508.0</v>
      </c>
      <c r="AU10" s="166">
        <v>163.0</v>
      </c>
      <c r="AV10" s="166">
        <v>164.0</v>
      </c>
      <c r="AW10" s="166">
        <v>155.0</v>
      </c>
      <c r="AX10" s="166">
        <v>164.0</v>
      </c>
      <c r="AY10" s="180">
        <v>164.0</v>
      </c>
      <c r="AZ10" s="166">
        <v>6130.055</v>
      </c>
      <c r="BA10" s="181">
        <f t="shared" ref="BA10:BB10" si="38">(AY10-AY9)/AY9</f>
        <v>-0.006060606061</v>
      </c>
      <c r="BB10" s="181">
        <f t="shared" si="38"/>
        <v>0.01966539307</v>
      </c>
      <c r="BC10" s="166"/>
      <c r="BD10" s="166"/>
      <c r="BE10" s="166">
        <v>34600.0</v>
      </c>
      <c r="BF10" s="166">
        <v>9.442771448E9</v>
      </c>
      <c r="BG10" s="166">
        <f t="shared" si="8"/>
        <v>0.000003664178487</v>
      </c>
      <c r="BH10" s="181">
        <f t="shared" si="14"/>
        <v>0.003973570289</v>
      </c>
      <c r="BI10" s="166"/>
      <c r="BJ10" s="166">
        <f t="shared" si="9"/>
        <v>0.00004106050879</v>
      </c>
    </row>
    <row r="11">
      <c r="A11" s="179">
        <v>42502.0</v>
      </c>
      <c r="B11" s="166">
        <v>95.0</v>
      </c>
      <c r="C11" s="166">
        <v>97.0</v>
      </c>
      <c r="D11" s="166">
        <v>95.0</v>
      </c>
      <c r="E11" s="166">
        <v>96.0</v>
      </c>
      <c r="F11" s="180">
        <v>96.0</v>
      </c>
      <c r="G11" s="166">
        <v>5268.308</v>
      </c>
      <c r="H11" s="181">
        <f t="shared" ref="H11:I11" si="39">(F11-F10)/F10</f>
        <v>0</v>
      </c>
      <c r="I11" s="181">
        <f t="shared" si="39"/>
        <v>0.004260805847</v>
      </c>
      <c r="J11" s="166"/>
      <c r="K11" s="166"/>
      <c r="L11" s="166">
        <v>7800.0</v>
      </c>
      <c r="M11" s="166">
        <v>9.442771448E9</v>
      </c>
      <c r="N11" s="7">
        <f t="shared" si="2"/>
        <v>0.0000008260286763</v>
      </c>
      <c r="P11" s="179">
        <v>42898.0</v>
      </c>
      <c r="Q11" s="166">
        <v>248.0</v>
      </c>
      <c r="R11" s="166">
        <v>248.0</v>
      </c>
      <c r="S11" s="166">
        <v>230.0</v>
      </c>
      <c r="T11" s="166">
        <v>230.0</v>
      </c>
      <c r="U11" s="180">
        <v>230.0</v>
      </c>
      <c r="V11" s="166">
        <v>6035.508</v>
      </c>
      <c r="W11" s="181">
        <f t="shared" ref="W11:X11" si="40">(U11-U10)/U10</f>
        <v>-0.07258064516</v>
      </c>
      <c r="X11" s="181">
        <f t="shared" si="40"/>
        <v>0.005838538755</v>
      </c>
      <c r="Y11" s="166"/>
      <c r="Z11" s="166"/>
      <c r="AA11" s="166">
        <v>1056000.0</v>
      </c>
      <c r="AB11" s="166">
        <v>9.442771448E9</v>
      </c>
      <c r="AC11" s="7">
        <f t="shared" si="4"/>
        <v>0.0001118315746</v>
      </c>
      <c r="AE11" s="179">
        <v>43263.0</v>
      </c>
      <c r="AF11" s="166">
        <v>168.0</v>
      </c>
      <c r="AG11" s="166">
        <v>174.0</v>
      </c>
      <c r="AH11" s="166">
        <v>168.0</v>
      </c>
      <c r="AI11" s="166">
        <v>168.0</v>
      </c>
      <c r="AJ11" s="180">
        <v>168.0</v>
      </c>
      <c r="AK11" s="166">
        <v>6115.493</v>
      </c>
      <c r="AL11" s="181">
        <f t="shared" ref="AL11:AM11" si="41">(AJ11-AJ10)/AJ10</f>
        <v>-0.05084745763</v>
      </c>
      <c r="AM11" s="181">
        <f t="shared" si="41"/>
        <v>-0.002874067359</v>
      </c>
      <c r="AN11" s="166"/>
      <c r="AO11" s="166"/>
      <c r="AP11" s="166">
        <v>101800.0</v>
      </c>
      <c r="AQ11" s="166">
        <v>9.442771448E9</v>
      </c>
      <c r="AR11" s="7">
        <f t="shared" si="6"/>
        <v>0.00001078073324</v>
      </c>
      <c r="AT11" s="179">
        <v>43536.0</v>
      </c>
      <c r="AU11" s="166">
        <v>160.0</v>
      </c>
      <c r="AV11" s="166">
        <v>160.0</v>
      </c>
      <c r="AW11" s="166">
        <v>158.0</v>
      </c>
      <c r="AX11" s="166">
        <v>159.0</v>
      </c>
      <c r="AY11" s="180">
        <v>159.0</v>
      </c>
      <c r="AZ11" s="166">
        <v>6133.896</v>
      </c>
      <c r="BA11" s="181">
        <f t="shared" ref="BA11:BB11" si="42">(AY11-AY10)/AY10</f>
        <v>-0.03048780488</v>
      </c>
      <c r="BB11" s="181">
        <f t="shared" si="42"/>
        <v>0.0006265849164</v>
      </c>
      <c r="BC11" s="166"/>
      <c r="BD11" s="166"/>
      <c r="BE11" s="166">
        <v>20600.0</v>
      </c>
      <c r="BF11" s="166">
        <v>9.442771448E9</v>
      </c>
      <c r="BG11" s="166">
        <f t="shared" si="8"/>
        <v>0.000002181562914</v>
      </c>
      <c r="BH11" s="181">
        <f t="shared" si="14"/>
        <v>-0.03847897692</v>
      </c>
      <c r="BI11" s="166"/>
      <c r="BJ11" s="166">
        <f t="shared" si="9"/>
        <v>0.00003140497487</v>
      </c>
    </row>
    <row r="12">
      <c r="A12" s="179">
        <v>42533.0</v>
      </c>
      <c r="B12" s="166">
        <v>96.0</v>
      </c>
      <c r="C12" s="166">
        <v>97.0</v>
      </c>
      <c r="D12" s="166">
        <v>95.0</v>
      </c>
      <c r="E12" s="166">
        <v>97.0</v>
      </c>
      <c r="F12" s="180">
        <v>97.0</v>
      </c>
      <c r="G12" s="166">
        <v>5272.965</v>
      </c>
      <c r="H12" s="181">
        <f t="shared" ref="H12:I12" si="43">(F12-F11)/F11</f>
        <v>0.01041666667</v>
      </c>
      <c r="I12" s="181">
        <f t="shared" si="43"/>
        <v>0.0008839650225</v>
      </c>
      <c r="J12" s="166"/>
      <c r="K12" s="166"/>
      <c r="L12" s="166">
        <v>3600.0</v>
      </c>
      <c r="M12" s="166">
        <v>9.442771448E9</v>
      </c>
      <c r="N12" s="7">
        <f t="shared" si="2"/>
        <v>0.0000003812440045</v>
      </c>
      <c r="P12" s="179">
        <v>42928.0</v>
      </c>
      <c r="Q12" s="166">
        <v>232.0</v>
      </c>
      <c r="R12" s="166">
        <v>236.0</v>
      </c>
      <c r="S12" s="166">
        <v>232.0</v>
      </c>
      <c r="T12" s="166">
        <v>232.0</v>
      </c>
      <c r="U12" s="180">
        <v>232.0</v>
      </c>
      <c r="V12" s="166">
        <v>6006.835</v>
      </c>
      <c r="W12" s="181">
        <f t="shared" ref="W12:X12" si="44">(U12-U11)/U11</f>
        <v>0.008695652174</v>
      </c>
      <c r="X12" s="181">
        <f t="shared" si="44"/>
        <v>-0.004750718581</v>
      </c>
      <c r="Y12" s="166"/>
      <c r="Z12" s="166"/>
      <c r="AA12" s="166">
        <v>735700.0</v>
      </c>
      <c r="AB12" s="166">
        <v>9.442771448E9</v>
      </c>
      <c r="AC12" s="7">
        <f t="shared" si="4"/>
        <v>0.00007791144836</v>
      </c>
      <c r="AE12" s="179">
        <v>43293.0</v>
      </c>
      <c r="AF12" s="166">
        <v>166.0</v>
      </c>
      <c r="AG12" s="166">
        <v>171.0</v>
      </c>
      <c r="AH12" s="166">
        <v>166.0</v>
      </c>
      <c r="AI12" s="166">
        <v>171.0</v>
      </c>
      <c r="AJ12" s="180">
        <v>171.0</v>
      </c>
      <c r="AK12" s="166">
        <v>6126.356</v>
      </c>
      <c r="AL12" s="181">
        <f t="shared" ref="AL12:AM12" si="45">(AJ12-AJ11)/AJ11</f>
        <v>0.01785714286</v>
      </c>
      <c r="AM12" s="181">
        <f t="shared" si="45"/>
        <v>0.001776308141</v>
      </c>
      <c r="AN12" s="166"/>
      <c r="AO12" s="166"/>
      <c r="AP12" s="166">
        <v>10100.0</v>
      </c>
      <c r="AQ12" s="166">
        <v>9.442771448E9</v>
      </c>
      <c r="AR12" s="7">
        <f t="shared" si="6"/>
        <v>0.000001069601235</v>
      </c>
      <c r="AT12" s="179">
        <v>43567.0</v>
      </c>
      <c r="AU12" s="166">
        <v>159.0</v>
      </c>
      <c r="AV12" s="166">
        <v>159.0</v>
      </c>
      <c r="AW12" s="166">
        <v>159.0</v>
      </c>
      <c r="AX12" s="166">
        <v>159.0</v>
      </c>
      <c r="AY12" s="180">
        <v>159.0</v>
      </c>
      <c r="AZ12" s="166">
        <v>6112.879</v>
      </c>
      <c r="BA12" s="181">
        <f t="shared" ref="BA12:BB12" si="46">(AY12-AY11)/AY11</f>
        <v>0</v>
      </c>
      <c r="BB12" s="181">
        <f t="shared" si="46"/>
        <v>-0.00342637045</v>
      </c>
      <c r="BC12" s="166"/>
      <c r="BD12" s="166"/>
      <c r="BE12" s="166">
        <v>1000.0</v>
      </c>
      <c r="BF12" s="166">
        <v>9.442771448E9</v>
      </c>
      <c r="BG12" s="166">
        <f t="shared" si="8"/>
        <v>0.0000001059011123</v>
      </c>
      <c r="BH12" s="181">
        <f t="shared" si="14"/>
        <v>0.009242365424</v>
      </c>
      <c r="BI12" s="166"/>
      <c r="BJ12" s="166">
        <f t="shared" si="9"/>
        <v>0.00001986704868</v>
      </c>
    </row>
    <row r="13">
      <c r="A13" s="179">
        <v>42563.0</v>
      </c>
      <c r="B13" s="166">
        <v>97.0</v>
      </c>
      <c r="C13" s="166">
        <v>99.0</v>
      </c>
      <c r="D13" s="166">
        <v>97.0</v>
      </c>
      <c r="E13" s="166">
        <v>97.0</v>
      </c>
      <c r="F13" s="180">
        <v>97.0</v>
      </c>
      <c r="G13" s="166">
        <v>5265.368</v>
      </c>
      <c r="H13" s="181">
        <f t="shared" ref="H13:I13" si="47">(F13-F12)/F12</f>
        <v>0</v>
      </c>
      <c r="I13" s="181">
        <f t="shared" si="47"/>
        <v>-0.001440745387</v>
      </c>
      <c r="J13" s="166"/>
      <c r="K13" s="166"/>
      <c r="L13" s="166">
        <v>92900.0</v>
      </c>
      <c r="M13" s="166">
        <v>9.442771448E9</v>
      </c>
      <c r="N13" s="7">
        <f t="shared" si="2"/>
        <v>0.000009838213337</v>
      </c>
      <c r="P13" s="179">
        <v>42959.0</v>
      </c>
      <c r="Q13" s="166">
        <v>234.0</v>
      </c>
      <c r="R13" s="166">
        <v>238.0</v>
      </c>
      <c r="S13" s="166">
        <v>230.0</v>
      </c>
      <c r="T13" s="166">
        <v>238.0</v>
      </c>
      <c r="U13" s="180">
        <v>238.0</v>
      </c>
      <c r="V13" s="166">
        <v>6030.958</v>
      </c>
      <c r="W13" s="181">
        <f t="shared" ref="W13:X13" si="48">(U13-U12)/U12</f>
        <v>0.02586206897</v>
      </c>
      <c r="X13" s="181">
        <f t="shared" si="48"/>
        <v>0.004015925192</v>
      </c>
      <c r="Y13" s="166"/>
      <c r="Z13" s="166"/>
      <c r="AA13" s="166">
        <v>342800.0</v>
      </c>
      <c r="AB13" s="166">
        <v>9.442771448E9</v>
      </c>
      <c r="AC13" s="7">
        <f t="shared" si="4"/>
        <v>0.00003630290131</v>
      </c>
      <c r="AE13" s="179">
        <v>43385.0</v>
      </c>
      <c r="AF13" s="166">
        <v>171.0</v>
      </c>
      <c r="AG13" s="166">
        <v>171.0</v>
      </c>
      <c r="AH13" s="166">
        <v>171.0</v>
      </c>
      <c r="AI13" s="166">
        <v>171.0</v>
      </c>
      <c r="AJ13" s="180">
        <v>171.0</v>
      </c>
      <c r="AK13" s="166">
        <v>6111.36</v>
      </c>
      <c r="AL13" s="181">
        <f t="shared" ref="AL13:AM13" si="49">(AJ13-AJ12)/AJ12</f>
        <v>0</v>
      </c>
      <c r="AM13" s="181">
        <f t="shared" si="49"/>
        <v>-0.002447784621</v>
      </c>
      <c r="AN13" s="166"/>
      <c r="AO13" s="166"/>
      <c r="AP13" s="166">
        <v>0.0</v>
      </c>
      <c r="AQ13" s="166">
        <v>9.442771448E9</v>
      </c>
      <c r="AR13" s="7">
        <f t="shared" si="6"/>
        <v>0</v>
      </c>
      <c r="AT13" s="179">
        <v>43597.0</v>
      </c>
      <c r="AU13" s="166">
        <v>165.0</v>
      </c>
      <c r="AV13" s="166">
        <v>165.0</v>
      </c>
      <c r="AW13" s="166">
        <v>165.0</v>
      </c>
      <c r="AX13" s="166">
        <v>165.0</v>
      </c>
      <c r="AY13" s="180">
        <v>165.0</v>
      </c>
      <c r="AZ13" s="166">
        <v>6152.117</v>
      </c>
      <c r="BA13" s="181">
        <f t="shared" ref="BA13:BB13" si="50">(AY13-AY12)/AY12</f>
        <v>0.03773584906</v>
      </c>
      <c r="BB13" s="181">
        <f t="shared" si="50"/>
        <v>0.006418906705</v>
      </c>
      <c r="BC13" s="166"/>
      <c r="BD13" s="166"/>
      <c r="BE13" s="166">
        <v>138400.0</v>
      </c>
      <c r="BF13" s="166">
        <v>9.442771448E9</v>
      </c>
      <c r="BG13" s="166">
        <f t="shared" si="8"/>
        <v>0.00001465671395</v>
      </c>
      <c r="BH13" s="181">
        <f t="shared" si="14"/>
        <v>0.01589947951</v>
      </c>
      <c r="BI13" s="166"/>
      <c r="BJ13" s="166">
        <f t="shared" si="9"/>
        <v>0.00001519945715</v>
      </c>
    </row>
    <row r="14">
      <c r="A14" s="179">
        <v>42594.0</v>
      </c>
      <c r="B14" s="166">
        <v>93.0</v>
      </c>
      <c r="C14" s="166">
        <v>98.0</v>
      </c>
      <c r="D14" s="166">
        <v>93.0</v>
      </c>
      <c r="E14" s="166">
        <v>98.0</v>
      </c>
      <c r="F14" s="180">
        <v>98.0</v>
      </c>
      <c r="G14" s="166">
        <v>5303.734</v>
      </c>
      <c r="H14" s="181">
        <f t="shared" ref="H14:I14" si="51">(F14-F13)/F13</f>
        <v>0.01030927835</v>
      </c>
      <c r="I14" s="181">
        <f t="shared" si="51"/>
        <v>0.007286480261</v>
      </c>
      <c r="J14" s="166"/>
      <c r="K14" s="166"/>
      <c r="L14" s="166">
        <v>7900.0</v>
      </c>
      <c r="M14" s="166">
        <v>9.442771448E9</v>
      </c>
      <c r="N14" s="7">
        <f t="shared" si="2"/>
        <v>0.0000008366187876</v>
      </c>
      <c r="P14" s="179">
        <v>43051.0</v>
      </c>
      <c r="Q14" s="166">
        <v>238.0</v>
      </c>
      <c r="R14" s="166">
        <v>238.0</v>
      </c>
      <c r="S14" s="166">
        <v>220.0</v>
      </c>
      <c r="T14" s="166">
        <v>220.0</v>
      </c>
      <c r="U14" s="180">
        <v>220.0</v>
      </c>
      <c r="V14" s="166">
        <v>6026.633</v>
      </c>
      <c r="W14" s="181">
        <f t="shared" ref="W14:X14" si="52">(U14-U13)/U13</f>
        <v>-0.0756302521</v>
      </c>
      <c r="X14" s="181">
        <f t="shared" si="52"/>
        <v>-0.0007171331652</v>
      </c>
      <c r="Y14" s="166"/>
      <c r="Z14" s="166"/>
      <c r="AA14" s="166">
        <v>2800600.0</v>
      </c>
      <c r="AB14" s="166">
        <v>9.442771448E9</v>
      </c>
      <c r="AC14" s="7">
        <f t="shared" si="4"/>
        <v>0.0002965866552</v>
      </c>
      <c r="AE14" s="179">
        <v>43416.0</v>
      </c>
      <c r="AF14" s="166">
        <v>169.0</v>
      </c>
      <c r="AG14" s="166">
        <v>169.0</v>
      </c>
      <c r="AH14" s="166">
        <v>169.0</v>
      </c>
      <c r="AI14" s="166">
        <v>169.0</v>
      </c>
      <c r="AJ14" s="180">
        <v>169.0</v>
      </c>
      <c r="AK14" s="166">
        <v>6076.587</v>
      </c>
      <c r="AL14" s="181">
        <f t="shared" ref="AL14:AM14" si="53">(AJ14-AJ13)/AJ13</f>
        <v>-0.01169590643</v>
      </c>
      <c r="AM14" s="181">
        <f t="shared" si="53"/>
        <v>-0.005689895539</v>
      </c>
      <c r="AN14" s="166"/>
      <c r="AO14" s="166"/>
      <c r="AP14" s="166">
        <v>6100.0</v>
      </c>
      <c r="AQ14" s="166">
        <v>9.442771448E9</v>
      </c>
      <c r="AR14" s="7">
        <f t="shared" si="6"/>
        <v>0.0000006459967853</v>
      </c>
      <c r="AT14" s="179">
        <v>43628.0</v>
      </c>
      <c r="AU14" s="166">
        <v>162.0</v>
      </c>
      <c r="AV14" s="166">
        <v>162.0</v>
      </c>
      <c r="AW14" s="166">
        <v>155.0</v>
      </c>
      <c r="AX14" s="166">
        <v>162.0</v>
      </c>
      <c r="AY14" s="180">
        <v>162.0</v>
      </c>
      <c r="AZ14" s="166">
        <v>6186.868</v>
      </c>
      <c r="BA14" s="181">
        <f t="shared" ref="BA14:BB14" si="54">(AY14-AY13)/AY13</f>
        <v>-0.01818181818</v>
      </c>
      <c r="BB14" s="181">
        <f t="shared" si="54"/>
        <v>0.005648624693</v>
      </c>
      <c r="BC14" s="166"/>
      <c r="BD14" s="166"/>
      <c r="BE14" s="166">
        <v>188700.0</v>
      </c>
      <c r="BF14" s="166">
        <v>9.442771448E9</v>
      </c>
      <c r="BG14" s="166">
        <f t="shared" si="8"/>
        <v>0.0000199835399</v>
      </c>
      <c r="BH14" s="181">
        <f t="shared" si="14"/>
        <v>-0.02379967459</v>
      </c>
      <c r="BI14" s="166"/>
      <c r="BJ14" s="166">
        <f t="shared" si="9"/>
        <v>0.00007951320268</v>
      </c>
    </row>
    <row r="15">
      <c r="A15" s="179">
        <v>42625.0</v>
      </c>
      <c r="B15" s="166">
        <v>98.0</v>
      </c>
      <c r="C15" s="166">
        <v>98.0</v>
      </c>
      <c r="D15" s="166">
        <v>98.0</v>
      </c>
      <c r="E15" s="166">
        <v>98.0</v>
      </c>
      <c r="F15" s="180">
        <v>98.0</v>
      </c>
      <c r="G15" s="166">
        <v>5308.126</v>
      </c>
      <c r="H15" s="181">
        <f t="shared" ref="H15:I15" si="55">(F15-F14)/F14</f>
        <v>0</v>
      </c>
      <c r="I15" s="181">
        <f t="shared" si="55"/>
        <v>0.0008280958283</v>
      </c>
      <c r="J15" s="166"/>
      <c r="K15" s="166"/>
      <c r="L15" s="166">
        <v>100.0</v>
      </c>
      <c r="M15" s="166">
        <v>9.442771448E9</v>
      </c>
      <c r="N15" s="7">
        <f t="shared" si="2"/>
        <v>0.00000001059011123</v>
      </c>
      <c r="P15" s="179">
        <v>43081.0</v>
      </c>
      <c r="Q15" s="166">
        <v>222.0</v>
      </c>
      <c r="R15" s="166">
        <v>228.0</v>
      </c>
      <c r="S15" s="166">
        <v>220.0</v>
      </c>
      <c r="T15" s="166">
        <v>220.0</v>
      </c>
      <c r="U15" s="180">
        <v>220.0</v>
      </c>
      <c r="V15" s="166">
        <v>6032.371</v>
      </c>
      <c r="W15" s="181">
        <f t="shared" ref="W15:X15" si="56">(U15-U14)/U14</f>
        <v>0</v>
      </c>
      <c r="X15" s="181">
        <f t="shared" si="56"/>
        <v>0.0009521070887</v>
      </c>
      <c r="Y15" s="166"/>
      <c r="Z15" s="166"/>
      <c r="AA15" s="166">
        <v>250300.0</v>
      </c>
      <c r="AB15" s="166">
        <v>9.442771448E9</v>
      </c>
      <c r="AC15" s="7">
        <f t="shared" si="4"/>
        <v>0.00002650704842</v>
      </c>
      <c r="AE15" s="179">
        <v>43446.0</v>
      </c>
      <c r="AF15" s="166">
        <v>169.0</v>
      </c>
      <c r="AG15" s="166">
        <v>169.0</v>
      </c>
      <c r="AH15" s="166">
        <v>169.0</v>
      </c>
      <c r="AI15" s="166">
        <v>169.0</v>
      </c>
      <c r="AJ15" s="180">
        <v>169.0</v>
      </c>
      <c r="AK15" s="166">
        <v>6115.577</v>
      </c>
      <c r="AL15" s="181">
        <f t="shared" ref="AL15:AM15" si="57">(AJ15-AJ14)/AJ14</f>
        <v>0</v>
      </c>
      <c r="AM15" s="181">
        <f t="shared" si="57"/>
        <v>0.006416430802</v>
      </c>
      <c r="AN15" s="166"/>
      <c r="AO15" s="166"/>
      <c r="AP15" s="166">
        <v>0.0</v>
      </c>
      <c r="AQ15" s="166">
        <v>9.442771448E9</v>
      </c>
      <c r="AR15" s="7">
        <f t="shared" si="6"/>
        <v>0</v>
      </c>
      <c r="AT15" s="179">
        <v>43720.0</v>
      </c>
      <c r="AU15" s="166">
        <v>162.0</v>
      </c>
      <c r="AV15" s="166">
        <v>162.0</v>
      </c>
      <c r="AW15" s="166">
        <v>142.0</v>
      </c>
      <c r="AX15" s="166">
        <v>142.0</v>
      </c>
      <c r="AY15" s="180">
        <v>142.0</v>
      </c>
      <c r="AZ15" s="166">
        <v>6193.791</v>
      </c>
      <c r="BA15" s="181">
        <f t="shared" ref="BA15:BB15" si="58">(AY15-AY14)/AY14</f>
        <v>-0.1234567901</v>
      </c>
      <c r="BB15" s="181">
        <f t="shared" si="58"/>
        <v>0.001118982981</v>
      </c>
      <c r="BC15" s="166"/>
      <c r="BD15" s="166"/>
      <c r="BE15" s="166">
        <v>590100.0</v>
      </c>
      <c r="BF15" s="166">
        <v>9.442771448E9</v>
      </c>
      <c r="BG15" s="166">
        <f t="shared" si="8"/>
        <v>0.0000624922464</v>
      </c>
      <c r="BH15" s="181">
        <f t="shared" si="14"/>
        <v>-0.03086419753</v>
      </c>
      <c r="BI15" s="166"/>
      <c r="BJ15" s="166">
        <f t="shared" si="9"/>
        <v>0.00002225247123</v>
      </c>
    </row>
    <row r="16">
      <c r="A16" s="179" t="s">
        <v>1268</v>
      </c>
      <c r="B16" s="166">
        <v>98.0</v>
      </c>
      <c r="C16" s="166">
        <v>98.0</v>
      </c>
      <c r="D16" s="166">
        <v>93.0</v>
      </c>
      <c r="E16" s="166">
        <v>94.0</v>
      </c>
      <c r="F16" s="180">
        <v>94.0</v>
      </c>
      <c r="G16" s="166">
        <v>5293.619</v>
      </c>
      <c r="H16" s="181">
        <f t="shared" ref="H16:I16" si="59">(F16-F15)/F15</f>
        <v>-0.04081632653</v>
      </c>
      <c r="I16" s="181">
        <f t="shared" si="59"/>
        <v>-0.002732979586</v>
      </c>
      <c r="J16" s="166"/>
      <c r="K16" s="166"/>
      <c r="L16" s="166">
        <v>99000.0</v>
      </c>
      <c r="M16" s="166">
        <v>9.442771448E9</v>
      </c>
      <c r="N16" s="7">
        <f t="shared" si="2"/>
        <v>0.00001048421012</v>
      </c>
      <c r="P16" s="179" t="s">
        <v>1269</v>
      </c>
      <c r="Q16" s="166">
        <v>220.0</v>
      </c>
      <c r="R16" s="166">
        <v>232.0</v>
      </c>
      <c r="S16" s="166">
        <v>220.0</v>
      </c>
      <c r="T16" s="166">
        <v>228.0</v>
      </c>
      <c r="U16" s="180">
        <v>228.0</v>
      </c>
      <c r="V16" s="166">
        <v>6054.604</v>
      </c>
      <c r="W16" s="181">
        <f t="shared" ref="W16:X16" si="60">(U16-U15)/U15</f>
        <v>0.03636363636</v>
      </c>
      <c r="X16" s="181">
        <f t="shared" si="60"/>
        <v>0.00368561549</v>
      </c>
      <c r="Y16" s="166"/>
      <c r="Z16" s="166"/>
      <c r="AA16" s="166">
        <v>409600.0</v>
      </c>
      <c r="AB16" s="166">
        <v>9.442771448E9</v>
      </c>
      <c r="AC16" s="7">
        <f t="shared" si="4"/>
        <v>0.00004337709562</v>
      </c>
      <c r="AE16" s="179" t="s">
        <v>1270</v>
      </c>
      <c r="AF16" s="166">
        <v>170.0</v>
      </c>
      <c r="AG16" s="166">
        <v>172.0</v>
      </c>
      <c r="AH16" s="166">
        <v>166.0</v>
      </c>
      <c r="AI16" s="166">
        <v>170.0</v>
      </c>
      <c r="AJ16" s="180">
        <v>170.0</v>
      </c>
      <c r="AK16" s="166">
        <v>6177.72</v>
      </c>
      <c r="AL16" s="181">
        <f t="shared" ref="AL16:AM16" si="61">(AJ16-AJ15)/AJ15</f>
        <v>0.005917159763</v>
      </c>
      <c r="AM16" s="181">
        <f t="shared" si="61"/>
        <v>0.01016142876</v>
      </c>
      <c r="AN16" s="166"/>
      <c r="AO16" s="166"/>
      <c r="AP16" s="166">
        <v>103000.0</v>
      </c>
      <c r="AQ16" s="166">
        <v>9.442771448E9</v>
      </c>
      <c r="AR16" s="7">
        <f t="shared" si="6"/>
        <v>0.00001090781457</v>
      </c>
      <c r="AT16" s="179">
        <v>43750.0</v>
      </c>
      <c r="AU16" s="166">
        <v>143.0</v>
      </c>
      <c r="AV16" s="166">
        <v>150.0</v>
      </c>
      <c r="AW16" s="166">
        <v>142.0</v>
      </c>
      <c r="AX16" s="166">
        <v>145.0</v>
      </c>
      <c r="AY16" s="180">
        <v>145.0</v>
      </c>
      <c r="AZ16" s="166">
        <v>6183.505</v>
      </c>
      <c r="BA16" s="181">
        <f t="shared" ref="BA16:BB16" si="62">(AY16-AY15)/AY15</f>
        <v>0.02112676056</v>
      </c>
      <c r="BB16" s="181">
        <f t="shared" si="62"/>
        <v>-0.001660695364</v>
      </c>
      <c r="BC16" s="166"/>
      <c r="BD16" s="166"/>
      <c r="BE16" s="166">
        <v>83500.0</v>
      </c>
      <c r="BF16" s="166">
        <v>9.442771448E9</v>
      </c>
      <c r="BG16" s="166">
        <f t="shared" si="8"/>
        <v>0.000008842742881</v>
      </c>
      <c r="BH16" s="181">
        <f t="shared" si="14"/>
        <v>0.00564780754</v>
      </c>
      <c r="BI16" s="166"/>
      <c r="BJ16" s="166">
        <f t="shared" si="9"/>
        <v>0.0000184029658</v>
      </c>
    </row>
    <row r="17">
      <c r="A17" s="179" t="s">
        <v>1271</v>
      </c>
      <c r="B17" s="166">
        <v>94.0</v>
      </c>
      <c r="C17" s="166">
        <v>98.0</v>
      </c>
      <c r="D17" s="166">
        <v>94.0</v>
      </c>
      <c r="E17" s="166">
        <v>95.0</v>
      </c>
      <c r="F17" s="180">
        <v>95.0</v>
      </c>
      <c r="G17" s="166">
        <v>5262.817</v>
      </c>
      <c r="H17" s="181">
        <f t="shared" ref="H17:I17" si="63">(F17-F16)/F16</f>
        <v>0.01063829787</v>
      </c>
      <c r="I17" s="181">
        <f t="shared" si="63"/>
        <v>-0.005818703613</v>
      </c>
      <c r="J17" s="166"/>
      <c r="K17" s="166"/>
      <c r="L17" s="166">
        <v>364000.0</v>
      </c>
      <c r="M17" s="166">
        <v>9.442771448E9</v>
      </c>
      <c r="N17" s="7">
        <f t="shared" si="2"/>
        <v>0.0000385480049</v>
      </c>
      <c r="P17" s="179" t="s">
        <v>1272</v>
      </c>
      <c r="Q17" s="166">
        <v>232.0</v>
      </c>
      <c r="R17" s="166">
        <v>240.0</v>
      </c>
      <c r="S17" s="166">
        <v>226.0</v>
      </c>
      <c r="T17" s="166">
        <v>232.0</v>
      </c>
      <c r="U17" s="180">
        <v>232.0</v>
      </c>
      <c r="V17" s="166">
        <v>6113.653</v>
      </c>
      <c r="W17" s="181">
        <f t="shared" ref="W17:X17" si="64">(U17-U16)/U16</f>
        <v>0.01754385965</v>
      </c>
      <c r="X17" s="181">
        <f t="shared" si="64"/>
        <v>0.009752743532</v>
      </c>
      <c r="Y17" s="166"/>
      <c r="Z17" s="166"/>
      <c r="AA17" s="166">
        <v>968500.0</v>
      </c>
      <c r="AB17" s="166">
        <v>9.442771448E9</v>
      </c>
      <c r="AC17" s="7">
        <f t="shared" si="4"/>
        <v>0.0001025652273</v>
      </c>
      <c r="AE17" s="179" t="s">
        <v>1273</v>
      </c>
      <c r="AF17" s="166">
        <v>182.0</v>
      </c>
      <c r="AG17" s="166">
        <v>182.0</v>
      </c>
      <c r="AH17" s="166">
        <v>173.0</v>
      </c>
      <c r="AI17" s="166">
        <v>175.0</v>
      </c>
      <c r="AJ17" s="180">
        <v>175.0</v>
      </c>
      <c r="AK17" s="166">
        <v>6169.843</v>
      </c>
      <c r="AL17" s="181">
        <f t="shared" ref="AL17:AM17" si="65">(AJ17-AJ16)/AJ16</f>
        <v>0.02941176471</v>
      </c>
      <c r="AM17" s="181">
        <f t="shared" si="65"/>
        <v>-0.001275065882</v>
      </c>
      <c r="AN17" s="166"/>
      <c r="AO17" s="166"/>
      <c r="AP17" s="166">
        <v>5600.0</v>
      </c>
      <c r="AQ17" s="166">
        <v>9.442771448E9</v>
      </c>
      <c r="AR17" s="7">
        <f t="shared" si="6"/>
        <v>0.0000005930462292</v>
      </c>
      <c r="AT17" s="179">
        <v>43781.0</v>
      </c>
      <c r="AU17" s="166">
        <v>145.0</v>
      </c>
      <c r="AV17" s="166">
        <v>158.0</v>
      </c>
      <c r="AW17" s="166">
        <v>139.0</v>
      </c>
      <c r="AX17" s="166">
        <v>144.0</v>
      </c>
      <c r="AY17" s="180">
        <v>144.0</v>
      </c>
      <c r="AZ17" s="166">
        <v>6180.099</v>
      </c>
      <c r="BA17" s="181">
        <f t="shared" ref="BA17:BB17" si="66">(AY17-AY16)/AY16</f>
        <v>-0.006896551724</v>
      </c>
      <c r="BB17" s="181">
        <f t="shared" si="66"/>
        <v>-0.0005508202872</v>
      </c>
      <c r="BC17" s="166"/>
      <c r="BD17" s="166"/>
      <c r="BE17" s="166">
        <v>627600.0</v>
      </c>
      <c r="BF17" s="166">
        <v>9.442771448E9</v>
      </c>
      <c r="BG17" s="166">
        <f t="shared" si="8"/>
        <v>0.00006646353811</v>
      </c>
      <c r="BH17" s="181">
        <f t="shared" si="14"/>
        <v>0.01267434263</v>
      </c>
      <c r="BI17" s="166"/>
      <c r="BJ17" s="166">
        <f t="shared" si="9"/>
        <v>0.00005204245414</v>
      </c>
    </row>
    <row r="18">
      <c r="A18" s="179" t="s">
        <v>1274</v>
      </c>
      <c r="B18" s="166">
        <v>96.0</v>
      </c>
      <c r="C18" s="166">
        <v>96.0</v>
      </c>
      <c r="D18" s="166">
        <v>94.0</v>
      </c>
      <c r="E18" s="166">
        <v>95.0</v>
      </c>
      <c r="F18" s="180">
        <v>95.0</v>
      </c>
      <c r="G18" s="166">
        <v>5254.362</v>
      </c>
      <c r="H18" s="181">
        <f t="shared" ref="H18:I18" si="67">(F18-F17)/F17</f>
        <v>0</v>
      </c>
      <c r="I18" s="181">
        <f t="shared" si="67"/>
        <v>-0.001606554057</v>
      </c>
      <c r="J18" s="166"/>
      <c r="K18" s="166"/>
      <c r="L18" s="166">
        <v>677400.0</v>
      </c>
      <c r="M18" s="166">
        <v>9.442771448E9</v>
      </c>
      <c r="N18" s="7">
        <f t="shared" si="2"/>
        <v>0.00007173741351</v>
      </c>
      <c r="P18" s="179" t="s">
        <v>1275</v>
      </c>
      <c r="Q18" s="166">
        <v>230.0</v>
      </c>
      <c r="R18" s="166">
        <v>232.0</v>
      </c>
      <c r="S18" s="166">
        <v>228.0</v>
      </c>
      <c r="T18" s="166">
        <v>230.0</v>
      </c>
      <c r="U18" s="180">
        <v>230.0</v>
      </c>
      <c r="V18" s="166">
        <v>6119.419</v>
      </c>
      <c r="W18" s="181">
        <f t="shared" ref="W18:X18" si="68">(U18-U17)/U17</f>
        <v>-0.008620689655</v>
      </c>
      <c r="X18" s="181">
        <f t="shared" si="68"/>
        <v>0.00094313498</v>
      </c>
      <c r="Y18" s="166"/>
      <c r="Z18" s="166"/>
      <c r="AA18" s="166">
        <v>540500.0</v>
      </c>
      <c r="AB18" s="166">
        <v>9.442771448E9</v>
      </c>
      <c r="AC18" s="7">
        <f t="shared" si="4"/>
        <v>0.00005723955122</v>
      </c>
      <c r="AE18" s="179" t="s">
        <v>1276</v>
      </c>
      <c r="AF18" s="166">
        <v>175.0</v>
      </c>
      <c r="AG18" s="166">
        <v>175.0</v>
      </c>
      <c r="AH18" s="166">
        <v>170.0</v>
      </c>
      <c r="AI18" s="166">
        <v>171.0</v>
      </c>
      <c r="AJ18" s="180">
        <v>171.0</v>
      </c>
      <c r="AK18" s="166">
        <v>6089.305</v>
      </c>
      <c r="AL18" s="181">
        <f t="shared" ref="AL18:AM18" si="69">(AJ18-AJ17)/AJ17</f>
        <v>-0.02285714286</v>
      </c>
      <c r="AM18" s="181">
        <f t="shared" si="69"/>
        <v>-0.01305349261</v>
      </c>
      <c r="AN18" s="166"/>
      <c r="AO18" s="166"/>
      <c r="AP18" s="166">
        <v>4900.0</v>
      </c>
      <c r="AQ18" s="166">
        <v>9.442771448E9</v>
      </c>
      <c r="AR18" s="7">
        <f t="shared" si="6"/>
        <v>0.0000005189154505</v>
      </c>
      <c r="AT18" s="179">
        <v>43811.0</v>
      </c>
      <c r="AU18" s="166">
        <v>144.0</v>
      </c>
      <c r="AV18" s="166">
        <v>144.0</v>
      </c>
      <c r="AW18" s="166">
        <v>115.0</v>
      </c>
      <c r="AX18" s="166">
        <v>119.0</v>
      </c>
      <c r="AY18" s="180">
        <v>119.0</v>
      </c>
      <c r="AZ18" s="166">
        <v>6139.397</v>
      </c>
      <c r="BA18" s="181">
        <f t="shared" ref="BA18:BB18" si="70">(AY18-AY17)/AY17</f>
        <v>-0.1736111111</v>
      </c>
      <c r="BB18" s="181">
        <f t="shared" si="70"/>
        <v>-0.006585978639</v>
      </c>
      <c r="BC18" s="166"/>
      <c r="BD18" s="166"/>
      <c r="BE18" s="166">
        <v>1234600.0</v>
      </c>
      <c r="BF18" s="166">
        <v>9.442771448E9</v>
      </c>
      <c r="BG18" s="166">
        <f t="shared" si="8"/>
        <v>0.0001307455133</v>
      </c>
      <c r="BH18" s="181">
        <f t="shared" si="14"/>
        <v>-0.05127223591</v>
      </c>
      <c r="BI18" s="166"/>
      <c r="BJ18" s="166">
        <f t="shared" si="9"/>
        <v>0.00006506034837</v>
      </c>
    </row>
    <row r="19">
      <c r="A19" s="179" t="s">
        <v>1277</v>
      </c>
      <c r="B19" s="166">
        <v>95.0</v>
      </c>
      <c r="C19" s="166">
        <v>96.0</v>
      </c>
      <c r="D19" s="166">
        <v>94.0</v>
      </c>
      <c r="E19" s="166">
        <v>94.0</v>
      </c>
      <c r="F19" s="180">
        <v>94.0</v>
      </c>
      <c r="G19" s="166">
        <v>5231.652</v>
      </c>
      <c r="H19" s="181">
        <f t="shared" ref="H19:I19" si="71">(F19-F18)/F18</f>
        <v>-0.01052631579</v>
      </c>
      <c r="I19" s="181">
        <f t="shared" si="71"/>
        <v>-0.004322123219</v>
      </c>
      <c r="J19" s="166"/>
      <c r="K19" s="166"/>
      <c r="L19" s="166">
        <v>588900.0</v>
      </c>
      <c r="M19" s="166">
        <v>9.442771448E9</v>
      </c>
      <c r="N19" s="7">
        <f t="shared" si="2"/>
        <v>0.00006236516506</v>
      </c>
      <c r="P19" s="179" t="s">
        <v>1279</v>
      </c>
      <c r="Q19" s="166">
        <v>230.0</v>
      </c>
      <c r="R19" s="166">
        <v>246.0</v>
      </c>
      <c r="S19" s="166">
        <v>230.0</v>
      </c>
      <c r="T19" s="166">
        <v>236.0</v>
      </c>
      <c r="U19" s="180">
        <v>236.0</v>
      </c>
      <c r="V19" s="166">
        <v>6133.963</v>
      </c>
      <c r="W19" s="181">
        <f t="shared" ref="W19:X19" si="72">(U19-U18)/U18</f>
        <v>0.02608695652</v>
      </c>
      <c r="X19" s="181">
        <f t="shared" si="72"/>
        <v>0.002376696219</v>
      </c>
      <c r="Y19" s="166"/>
      <c r="Z19" s="166"/>
      <c r="AA19" s="166">
        <v>1684900.0</v>
      </c>
      <c r="AB19" s="166">
        <v>9.442771448E9</v>
      </c>
      <c r="AC19" s="7">
        <f t="shared" si="4"/>
        <v>0.0001784327842</v>
      </c>
      <c r="AE19" s="179" t="s">
        <v>1280</v>
      </c>
      <c r="AF19" s="166">
        <v>170.0</v>
      </c>
      <c r="AG19" s="166">
        <v>171.0</v>
      </c>
      <c r="AH19" s="166">
        <v>169.0</v>
      </c>
      <c r="AI19" s="166">
        <v>170.0</v>
      </c>
      <c r="AJ19" s="180">
        <v>170.0</v>
      </c>
      <c r="AK19" s="166">
        <v>6081.867</v>
      </c>
      <c r="AL19" s="181">
        <f t="shared" ref="AL19:AM19" si="73">(AJ19-AJ18)/AJ18</f>
        <v>-0.005847953216</v>
      </c>
      <c r="AM19" s="181">
        <f t="shared" si="73"/>
        <v>-0.001221485867</v>
      </c>
      <c r="AN19" s="166"/>
      <c r="AO19" s="166"/>
      <c r="AP19" s="166">
        <v>7500.0</v>
      </c>
      <c r="AQ19" s="166">
        <v>9.442771448E9</v>
      </c>
      <c r="AR19" s="7">
        <f t="shared" si="6"/>
        <v>0.0000007942583426</v>
      </c>
      <c r="AT19" s="179" t="s">
        <v>1281</v>
      </c>
      <c r="AU19" s="166">
        <v>120.0</v>
      </c>
      <c r="AV19" s="166">
        <v>138.0</v>
      </c>
      <c r="AW19" s="166">
        <v>97.0</v>
      </c>
      <c r="AX19" s="166">
        <v>98.0</v>
      </c>
      <c r="AY19" s="180">
        <v>98.0</v>
      </c>
      <c r="AZ19" s="166">
        <v>6197.318</v>
      </c>
      <c r="BA19" s="181">
        <f t="shared" ref="BA19:BB19" si="74">(AY19-AY18)/AY18</f>
        <v>-0.1764705882</v>
      </c>
      <c r="BB19" s="181">
        <f t="shared" si="74"/>
        <v>0.009434314152</v>
      </c>
      <c r="BC19" s="166"/>
      <c r="BD19" s="166"/>
      <c r="BE19" s="166">
        <v>5027100.0</v>
      </c>
      <c r="BF19" s="166">
        <v>9.442771448E9</v>
      </c>
      <c r="BG19" s="166">
        <f t="shared" si="8"/>
        <v>0.0005323754819</v>
      </c>
      <c r="BH19" s="181">
        <f t="shared" si="14"/>
        <v>-0.04168947518</v>
      </c>
      <c r="BI19" s="166"/>
      <c r="BJ19" s="166">
        <f t="shared" si="9"/>
        <v>0.0001934919224</v>
      </c>
    </row>
    <row r="20">
      <c r="A20" s="179" t="s">
        <v>1282</v>
      </c>
      <c r="B20" s="166">
        <v>96.0</v>
      </c>
      <c r="C20" s="166">
        <v>98.0</v>
      </c>
      <c r="D20" s="166">
        <v>95.0</v>
      </c>
      <c r="E20" s="166">
        <v>97.0</v>
      </c>
      <c r="F20" s="180">
        <v>97.0</v>
      </c>
      <c r="G20" s="166">
        <v>5191.912</v>
      </c>
      <c r="H20" s="181">
        <f t="shared" ref="H20:I20" si="75">(F20-F19)/F19</f>
        <v>0.03191489362</v>
      </c>
      <c r="I20" s="181">
        <f t="shared" si="75"/>
        <v>-0.007596070992</v>
      </c>
      <c r="J20" s="166"/>
      <c r="K20" s="166"/>
      <c r="L20" s="166">
        <v>276100.0</v>
      </c>
      <c r="M20" s="166">
        <v>9.442771448E9</v>
      </c>
      <c r="N20" s="7">
        <f t="shared" si="2"/>
        <v>0.00002923929712</v>
      </c>
      <c r="P20" s="179" t="s">
        <v>1283</v>
      </c>
      <c r="Q20" s="166">
        <v>236.0</v>
      </c>
      <c r="R20" s="166">
        <v>246.0</v>
      </c>
      <c r="S20" s="166">
        <v>232.0</v>
      </c>
      <c r="T20" s="166">
        <v>246.0</v>
      </c>
      <c r="U20" s="180">
        <v>246.0</v>
      </c>
      <c r="V20" s="166">
        <v>6167.666</v>
      </c>
      <c r="W20" s="181">
        <f t="shared" ref="W20:X20" si="76">(U20-U19)/U19</f>
        <v>0.04237288136</v>
      </c>
      <c r="X20" s="181">
        <f t="shared" si="76"/>
        <v>0.005494490267</v>
      </c>
      <c r="Y20" s="166"/>
      <c r="Z20" s="166"/>
      <c r="AA20" s="166">
        <v>2090500.0</v>
      </c>
      <c r="AB20" s="166">
        <v>9.442771448E9</v>
      </c>
      <c r="AC20" s="7">
        <f t="shared" si="4"/>
        <v>0.0002213862754</v>
      </c>
      <c r="AE20" s="179" t="s">
        <v>1284</v>
      </c>
      <c r="AF20" s="166">
        <v>166.0</v>
      </c>
      <c r="AG20" s="166">
        <v>178.0</v>
      </c>
      <c r="AH20" s="166">
        <v>166.0</v>
      </c>
      <c r="AI20" s="166">
        <v>177.0</v>
      </c>
      <c r="AJ20" s="180">
        <v>177.0</v>
      </c>
      <c r="AK20" s="166">
        <v>6176.094</v>
      </c>
      <c r="AL20" s="181">
        <f t="shared" ref="AL20:AM20" si="77">(AJ20-AJ19)/AJ19</f>
        <v>0.04117647059</v>
      </c>
      <c r="AM20" s="181">
        <f t="shared" si="77"/>
        <v>0.01549310434</v>
      </c>
      <c r="AN20" s="166"/>
      <c r="AO20" s="166"/>
      <c r="AP20" s="166">
        <v>5100.0</v>
      </c>
      <c r="AQ20" s="166">
        <v>9.442771448E9</v>
      </c>
      <c r="AR20" s="7">
        <f t="shared" si="6"/>
        <v>0.000000540095673</v>
      </c>
      <c r="AT20" s="179" t="s">
        <v>1285</v>
      </c>
      <c r="AU20" s="166">
        <v>88.0</v>
      </c>
      <c r="AV20" s="166">
        <v>98.0</v>
      </c>
      <c r="AW20" s="166">
        <v>78.0</v>
      </c>
      <c r="AX20" s="166">
        <v>79.0</v>
      </c>
      <c r="AY20" s="180">
        <v>79.0</v>
      </c>
      <c r="AZ20" s="166">
        <v>6211.592</v>
      </c>
      <c r="BA20" s="181">
        <f t="shared" ref="BA20:BB20" si="78">(AY20-AY19)/AY19</f>
        <v>-0.193877551</v>
      </c>
      <c r="BB20" s="181">
        <f t="shared" si="78"/>
        <v>0.002303254408</v>
      </c>
      <c r="BC20" s="166"/>
      <c r="BD20" s="166"/>
      <c r="BE20" s="166">
        <v>2.6919E7</v>
      </c>
      <c r="BF20" s="166">
        <v>9.442771448E9</v>
      </c>
      <c r="BG20" s="166">
        <f t="shared" si="8"/>
        <v>0.002850752043</v>
      </c>
      <c r="BH20" s="181">
        <f t="shared" si="14"/>
        <v>-0.01960332636</v>
      </c>
      <c r="BI20" s="166"/>
      <c r="BJ20" s="166">
        <f t="shared" si="9"/>
        <v>0.0007754794279</v>
      </c>
    </row>
    <row r="21">
      <c r="A21" s="179" t="s">
        <v>1286</v>
      </c>
      <c r="B21" s="166">
        <v>97.0</v>
      </c>
      <c r="C21" s="166">
        <v>100.0</v>
      </c>
      <c r="D21" s="166">
        <v>90.0</v>
      </c>
      <c r="E21" s="166">
        <v>94.0</v>
      </c>
      <c r="F21" s="180">
        <v>94.0</v>
      </c>
      <c r="G21" s="166">
        <v>5162.477</v>
      </c>
      <c r="H21" s="181">
        <f t="shared" ref="H21:I21" si="79">(F21-F20)/F20</f>
        <v>-0.03092783505</v>
      </c>
      <c r="I21" s="181">
        <f t="shared" si="79"/>
        <v>-0.005669395013</v>
      </c>
      <c r="J21" s="166"/>
      <c r="K21" s="166"/>
      <c r="L21" s="166">
        <v>4174800.0</v>
      </c>
      <c r="M21" s="166">
        <v>9.442771448E9</v>
      </c>
      <c r="N21" s="7">
        <f t="shared" si="2"/>
        <v>0.0004421159638</v>
      </c>
      <c r="P21" s="179" t="s">
        <v>1287</v>
      </c>
      <c r="Q21" s="166">
        <v>248.0</v>
      </c>
      <c r="R21" s="166">
        <v>260.0</v>
      </c>
      <c r="S21" s="166">
        <v>240.0</v>
      </c>
      <c r="T21" s="166">
        <v>240.0</v>
      </c>
      <c r="U21" s="180">
        <v>240.0</v>
      </c>
      <c r="V21" s="166">
        <v>6109.482</v>
      </c>
      <c r="W21" s="181">
        <f t="shared" ref="W21:X21" si="80">(U21-U20)/U20</f>
        <v>-0.0243902439</v>
      </c>
      <c r="X21" s="181">
        <f t="shared" si="80"/>
        <v>-0.009433714472</v>
      </c>
      <c r="Y21" s="166"/>
      <c r="Z21" s="166"/>
      <c r="AA21" s="166">
        <v>2010900.0</v>
      </c>
      <c r="AB21" s="166">
        <v>9.442771448E9</v>
      </c>
      <c r="AC21" s="7">
        <f t="shared" si="4"/>
        <v>0.0002129565468</v>
      </c>
      <c r="AE21" s="179" t="s">
        <v>1288</v>
      </c>
      <c r="AF21" s="166">
        <v>174.0</v>
      </c>
      <c r="AG21" s="166">
        <v>174.0</v>
      </c>
      <c r="AH21" s="166">
        <v>171.0</v>
      </c>
      <c r="AI21" s="166">
        <v>171.0</v>
      </c>
      <c r="AJ21" s="180">
        <v>171.0</v>
      </c>
      <c r="AK21" s="166">
        <v>6147.876</v>
      </c>
      <c r="AL21" s="181">
        <f t="shared" ref="AL21:AM21" si="81">(AJ21-AJ20)/AJ20</f>
        <v>-0.03389830508</v>
      </c>
      <c r="AM21" s="181">
        <f t="shared" si="81"/>
        <v>-0.004568907144</v>
      </c>
      <c r="AN21" s="166"/>
      <c r="AO21" s="166"/>
      <c r="AP21" s="166">
        <v>54800.0</v>
      </c>
      <c r="AQ21" s="166">
        <v>9.442771448E9</v>
      </c>
      <c r="AR21" s="7">
        <f t="shared" si="6"/>
        <v>0.000005803380957</v>
      </c>
      <c r="AT21" s="179" t="s">
        <v>1289</v>
      </c>
      <c r="AU21" s="166">
        <v>69.0</v>
      </c>
      <c r="AV21" s="166">
        <v>86.0</v>
      </c>
      <c r="AW21" s="166">
        <v>69.0</v>
      </c>
      <c r="AX21" s="166">
        <v>80.0</v>
      </c>
      <c r="AY21" s="180">
        <v>80.0</v>
      </c>
      <c r="AZ21" s="166">
        <v>6244.352</v>
      </c>
      <c r="BA21" s="181">
        <f t="shared" ref="BA21:BB21" si="82">(AY21-AY20)/AY20</f>
        <v>0.01265822785</v>
      </c>
      <c r="BB21" s="181">
        <f t="shared" si="82"/>
        <v>0.00527401027</v>
      </c>
      <c r="BC21" s="166"/>
      <c r="BD21" s="166"/>
      <c r="BE21" s="166">
        <v>5.77746E7</v>
      </c>
      <c r="BF21" s="166">
        <v>9.442771448E9</v>
      </c>
      <c r="BG21" s="166">
        <f t="shared" si="8"/>
        <v>0.006118394406</v>
      </c>
      <c r="BH21" s="181">
        <f t="shared" si="14"/>
        <v>-0.01913953905</v>
      </c>
      <c r="BI21" s="166"/>
      <c r="BJ21" s="166">
        <f t="shared" si="9"/>
        <v>0.001694817574</v>
      </c>
    </row>
    <row r="22">
      <c r="A22" s="179" t="s">
        <v>1290</v>
      </c>
      <c r="B22" s="166">
        <v>94.0</v>
      </c>
      <c r="C22" s="166">
        <v>94.0</v>
      </c>
      <c r="D22" s="166">
        <v>90.0</v>
      </c>
      <c r="E22" s="166">
        <v>92.0</v>
      </c>
      <c r="F22" s="180">
        <v>92.0</v>
      </c>
      <c r="G22" s="166">
        <v>5111.392</v>
      </c>
      <c r="H22" s="181">
        <f t="shared" ref="H22:I22" si="83">(F22-F21)/F21</f>
        <v>-0.02127659574</v>
      </c>
      <c r="I22" s="181">
        <f t="shared" si="83"/>
        <v>-0.009895443602</v>
      </c>
      <c r="J22" s="166"/>
      <c r="K22" s="166"/>
      <c r="L22" s="166">
        <v>218200.0</v>
      </c>
      <c r="M22" s="166">
        <v>9.442771448E9</v>
      </c>
      <c r="N22" s="7">
        <f t="shared" si="2"/>
        <v>0.00002310762271</v>
      </c>
      <c r="P22" s="179" t="s">
        <v>1291</v>
      </c>
      <c r="Q22" s="166">
        <v>240.0</v>
      </c>
      <c r="R22" s="166">
        <v>242.0</v>
      </c>
      <c r="S22" s="166">
        <v>238.0</v>
      </c>
      <c r="T22" s="166">
        <v>240.0</v>
      </c>
      <c r="U22" s="180">
        <v>240.0</v>
      </c>
      <c r="V22" s="166">
        <v>6183.391</v>
      </c>
      <c r="W22" s="181">
        <f t="shared" ref="W22:X22" si="84">(U22-U21)/U21</f>
        <v>0</v>
      </c>
      <c r="X22" s="181">
        <f t="shared" si="84"/>
        <v>0.01209742495</v>
      </c>
      <c r="Y22" s="166"/>
      <c r="Z22" s="166"/>
      <c r="AA22" s="166">
        <v>364800.0</v>
      </c>
      <c r="AB22" s="166">
        <v>9.442771448E9</v>
      </c>
      <c r="AC22" s="7">
        <f t="shared" si="4"/>
        <v>0.00003863272578</v>
      </c>
      <c r="AE22" s="179" t="s">
        <v>1292</v>
      </c>
      <c r="AF22" s="166">
        <v>171.0</v>
      </c>
      <c r="AG22" s="166">
        <v>172.0</v>
      </c>
      <c r="AH22" s="166">
        <v>170.0</v>
      </c>
      <c r="AI22" s="166">
        <v>170.0</v>
      </c>
      <c r="AJ22" s="180">
        <v>170.0</v>
      </c>
      <c r="AK22" s="166">
        <v>6163.596</v>
      </c>
      <c r="AL22" s="181">
        <f t="shared" ref="AL22:AM22" si="85">(AJ22-AJ21)/AJ21</f>
        <v>-0.005847953216</v>
      </c>
      <c r="AM22" s="181">
        <f t="shared" si="85"/>
        <v>0.002556980655</v>
      </c>
      <c r="AN22" s="166"/>
      <c r="AO22" s="166"/>
      <c r="AP22" s="166">
        <v>3000.0</v>
      </c>
      <c r="AQ22" s="166">
        <v>9.442771448E9</v>
      </c>
      <c r="AR22" s="7">
        <f t="shared" si="6"/>
        <v>0.000000317703337</v>
      </c>
      <c r="AT22" s="179" t="s">
        <v>1293</v>
      </c>
      <c r="AU22" s="166">
        <v>80.0</v>
      </c>
      <c r="AV22" s="166">
        <v>81.0</v>
      </c>
      <c r="AW22" s="166">
        <v>78.0</v>
      </c>
      <c r="AX22" s="166">
        <v>79.0</v>
      </c>
      <c r="AY22" s="180">
        <v>79.0</v>
      </c>
      <c r="AZ22" s="166">
        <v>6287.25</v>
      </c>
      <c r="BA22" s="181">
        <f t="shared" ref="BA22:BB22" si="86">(AY22-AY21)/AY21</f>
        <v>-0.0125</v>
      </c>
      <c r="BB22" s="181">
        <f t="shared" si="86"/>
        <v>0.006869888181</v>
      </c>
      <c r="BC22" s="166"/>
      <c r="BD22" s="166"/>
      <c r="BE22" s="166">
        <v>3720900.0</v>
      </c>
      <c r="BF22" s="166">
        <v>9.442771448E9</v>
      </c>
      <c r="BG22" s="166">
        <f t="shared" si="8"/>
        <v>0.0003940474489</v>
      </c>
      <c r="BH22" s="181">
        <f t="shared" si="14"/>
        <v>-0.00990613724</v>
      </c>
      <c r="BI22" s="166"/>
      <c r="BJ22" s="166">
        <f t="shared" si="9"/>
        <v>0.0001140263752</v>
      </c>
    </row>
    <row r="23">
      <c r="A23" s="179" t="s">
        <v>1294</v>
      </c>
      <c r="B23" s="166">
        <v>93.0</v>
      </c>
      <c r="C23" s="166">
        <v>93.0</v>
      </c>
      <c r="D23" s="166">
        <v>91.0</v>
      </c>
      <c r="E23" s="166">
        <v>91.0</v>
      </c>
      <c r="F23" s="180">
        <v>91.0</v>
      </c>
      <c r="G23" s="166">
        <v>5042.87</v>
      </c>
      <c r="H23" s="181">
        <f t="shared" ref="H23:I23" si="87">(F23-F22)/F22</f>
        <v>-0.01086956522</v>
      </c>
      <c r="I23" s="181">
        <f t="shared" si="87"/>
        <v>-0.01340574153</v>
      </c>
      <c r="J23" s="166"/>
      <c r="K23" s="166"/>
      <c r="L23" s="166">
        <v>257200.0</v>
      </c>
      <c r="M23" s="166">
        <v>9.442771448E9</v>
      </c>
      <c r="N23" s="7">
        <f t="shared" si="2"/>
        <v>0.0000272377661</v>
      </c>
      <c r="P23" s="179" t="s">
        <v>1295</v>
      </c>
      <c r="Q23" s="166">
        <v>240.0</v>
      </c>
      <c r="R23" s="166">
        <v>252.0</v>
      </c>
      <c r="S23" s="166">
        <v>240.0</v>
      </c>
      <c r="T23" s="166">
        <v>242.0</v>
      </c>
      <c r="U23" s="180">
        <v>242.0</v>
      </c>
      <c r="V23" s="166">
        <v>6221.013</v>
      </c>
      <c r="W23" s="181">
        <f t="shared" ref="W23:X23" si="88">(U23-U22)/U22</f>
        <v>0.008333333333</v>
      </c>
      <c r="X23" s="181">
        <f t="shared" si="88"/>
        <v>0.006084363742</v>
      </c>
      <c r="Y23" s="166"/>
      <c r="Z23" s="166"/>
      <c r="AA23" s="166">
        <v>605500.0</v>
      </c>
      <c r="AB23" s="166">
        <v>9.442771448E9</v>
      </c>
      <c r="AC23" s="7">
        <f t="shared" si="4"/>
        <v>0.00006412312353</v>
      </c>
      <c r="AE23" s="179" t="s">
        <v>1296</v>
      </c>
      <c r="AF23" s="166">
        <v>170.0</v>
      </c>
      <c r="AG23" s="166">
        <v>170.0</v>
      </c>
      <c r="AH23" s="166">
        <v>170.0</v>
      </c>
      <c r="AI23" s="166">
        <v>170.0</v>
      </c>
      <c r="AJ23" s="180">
        <v>170.0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9.442771448E9</v>
      </c>
      <c r="AR23" s="7">
        <f t="shared" si="6"/>
        <v>0</v>
      </c>
      <c r="AT23" s="179" t="s">
        <v>1297</v>
      </c>
      <c r="AU23" s="166">
        <v>80.0</v>
      </c>
      <c r="AV23" s="166">
        <v>83.0</v>
      </c>
      <c r="AW23" s="166">
        <v>79.0</v>
      </c>
      <c r="AX23" s="166">
        <v>79.0</v>
      </c>
      <c r="AY23" s="180">
        <v>79.0</v>
      </c>
      <c r="AZ23" s="166">
        <v>6249.93</v>
      </c>
      <c r="BA23" s="181">
        <f t="shared" ref="BA23:BB23" si="90">(AY23-AY22)/AY22</f>
        <v>0</v>
      </c>
      <c r="BB23" s="181">
        <f t="shared" si="90"/>
        <v>-0.005935822498</v>
      </c>
      <c r="BC23" s="166"/>
      <c r="BD23" s="166"/>
      <c r="BE23" s="166">
        <v>1.17661E7</v>
      </c>
      <c r="BF23" s="166">
        <v>9.442771448E9</v>
      </c>
      <c r="BG23" s="166">
        <f t="shared" si="8"/>
        <v>0.001246043078</v>
      </c>
      <c r="BH23" s="181">
        <f t="shared" si="14"/>
        <v>-0.000634057971</v>
      </c>
      <c r="BI23" s="166"/>
      <c r="BJ23" s="166">
        <f t="shared" si="9"/>
        <v>0.0003343509919</v>
      </c>
    </row>
    <row r="24">
      <c r="A24" s="182" t="s">
        <v>1298</v>
      </c>
      <c r="B24" s="183">
        <v>94.0</v>
      </c>
      <c r="C24" s="183">
        <v>94.0</v>
      </c>
      <c r="D24" s="183">
        <v>90.0</v>
      </c>
      <c r="E24" s="183">
        <v>90.0</v>
      </c>
      <c r="F24" s="184">
        <v>90.0</v>
      </c>
      <c r="G24" s="183">
        <v>5027.704</v>
      </c>
      <c r="H24" s="185">
        <f t="shared" ref="H24:I24" si="91">(F24-F23)/F23</f>
        <v>-0.01098901099</v>
      </c>
      <c r="I24" s="185">
        <f t="shared" si="91"/>
        <v>-0.003007414429</v>
      </c>
      <c r="J24" s="185">
        <f t="shared" ref="J24:J34" si="96">$G$65+(I24*$G$66)</f>
        <v>-0.002663924691</v>
      </c>
      <c r="K24" s="185">
        <f t="shared" ref="K24:K34" si="97">H24-J24</f>
        <v>-0.008325086298</v>
      </c>
      <c r="L24" s="183">
        <v>50100.0</v>
      </c>
      <c r="M24" s="183">
        <v>9.442771448E9</v>
      </c>
      <c r="N24" s="186">
        <f t="shared" si="2"/>
        <v>0.000005305645729</v>
      </c>
      <c r="O24" s="186"/>
      <c r="P24" s="182" t="s">
        <v>1299</v>
      </c>
      <c r="Q24" s="183">
        <v>242.0</v>
      </c>
      <c r="R24" s="183">
        <v>242.0</v>
      </c>
      <c r="S24" s="183">
        <v>242.0</v>
      </c>
      <c r="T24" s="183">
        <v>242.0</v>
      </c>
      <c r="U24" s="184">
        <v>242.0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-0.00432</v>
      </c>
      <c r="Z24" s="185">
        <f t="shared" ref="Z24:Z34" si="100">W24-Y24</f>
        <v>0.00432</v>
      </c>
      <c r="AA24" s="183">
        <v>0.0</v>
      </c>
      <c r="AB24" s="183">
        <v>9.442771448E9</v>
      </c>
      <c r="AC24" s="186">
        <f t="shared" si="4"/>
        <v>0</v>
      </c>
      <c r="AD24" s="186"/>
      <c r="AE24" s="182" t="s">
        <v>1300</v>
      </c>
      <c r="AF24" s="183">
        <v>170.0</v>
      </c>
      <c r="AG24" s="183">
        <v>170.0</v>
      </c>
      <c r="AH24" s="183">
        <v>170.0</v>
      </c>
      <c r="AI24" s="183">
        <v>170.0</v>
      </c>
      <c r="AJ24" s="184">
        <v>170.0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0.003984744036</v>
      </c>
      <c r="AO24" s="185">
        <f t="shared" ref="AO24:AO34" si="103">AL24-AN24</f>
        <v>-0.003984744036</v>
      </c>
      <c r="AP24" s="183">
        <v>0.0</v>
      </c>
      <c r="AQ24" s="183">
        <v>9.442771448E9</v>
      </c>
      <c r="AR24" s="186">
        <f t="shared" si="6"/>
        <v>0</v>
      </c>
      <c r="AS24" s="186"/>
      <c r="AT24" s="182" t="s">
        <v>1301</v>
      </c>
      <c r="AU24" s="183">
        <v>80.0</v>
      </c>
      <c r="AV24" s="183">
        <v>80.0</v>
      </c>
      <c r="AW24" s="183">
        <v>73.0</v>
      </c>
      <c r="AX24" s="183">
        <v>75.0</v>
      </c>
      <c r="AY24" s="184">
        <v>75.0</v>
      </c>
      <c r="AZ24" s="183">
        <v>6284.372</v>
      </c>
      <c r="BA24" s="185">
        <f t="shared" ref="BA24:BB24" si="94">(AY24-AY23)/AY23</f>
        <v>-0.05063291139</v>
      </c>
      <c r="BB24" s="185">
        <f t="shared" si="94"/>
        <v>0.005510781721</v>
      </c>
      <c r="BC24" s="185">
        <f t="shared" ref="BC24:BC34" si="105">$AZ$65+(BB24*$AZ$66)</f>
        <v>-0.02212896789</v>
      </c>
      <c r="BD24" s="185">
        <f t="shared" ref="BD24:BD34" si="106">BA24-BC24</f>
        <v>-0.0285039435</v>
      </c>
      <c r="BE24" s="183">
        <v>1.49068E7</v>
      </c>
      <c r="BF24" s="183">
        <v>9.442771448E9</v>
      </c>
      <c r="BG24" s="183">
        <f t="shared" si="8"/>
        <v>0.001578646702</v>
      </c>
      <c r="BH24" s="187">
        <f t="shared" si="14"/>
        <v>-0.0154054806</v>
      </c>
      <c r="BI24" s="214">
        <f t="shared" ref="BI24:BI34" si="107">average(BD24,AO24,Z24,K24)</f>
        <v>-0.009123443459</v>
      </c>
      <c r="BJ24" s="183">
        <f t="shared" si="9"/>
        <v>0.0003959880868</v>
      </c>
    </row>
    <row r="25">
      <c r="A25" s="179" t="s">
        <v>1302</v>
      </c>
      <c r="B25" s="166">
        <v>90.0</v>
      </c>
      <c r="C25" s="166">
        <v>99.0</v>
      </c>
      <c r="D25" s="166">
        <v>88.0</v>
      </c>
      <c r="E25" s="166">
        <v>99.0</v>
      </c>
      <c r="F25" s="180">
        <v>99.0</v>
      </c>
      <c r="G25" s="166">
        <v>5102.954</v>
      </c>
      <c r="H25" s="181">
        <f t="shared" ref="H25:I25" si="95">(F25-F24)/F24</f>
        <v>0.1</v>
      </c>
      <c r="I25" s="181">
        <f t="shared" si="95"/>
        <v>0.01496707046</v>
      </c>
      <c r="J25" s="181">
        <f t="shared" si="96"/>
        <v>0.02739854507</v>
      </c>
      <c r="K25" s="181">
        <f t="shared" si="97"/>
        <v>0.07260145493</v>
      </c>
      <c r="L25" s="166">
        <v>3175300.0</v>
      </c>
      <c r="M25" s="166">
        <v>9.442771448E9</v>
      </c>
      <c r="N25" s="7">
        <f t="shared" si="2"/>
        <v>0.000336267802</v>
      </c>
      <c r="P25" s="179" t="s">
        <v>1303</v>
      </c>
      <c r="Q25" s="166">
        <v>242.0</v>
      </c>
      <c r="R25" s="166">
        <v>242.0</v>
      </c>
      <c r="S25" s="166">
        <v>242.0</v>
      </c>
      <c r="T25" s="166">
        <v>242.0</v>
      </c>
      <c r="U25" s="180">
        <v>242.0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-0.005449355981</v>
      </c>
      <c r="Z25" s="181">
        <f t="shared" si="100"/>
        <v>0.005449355981</v>
      </c>
      <c r="AA25" s="166">
        <v>0.0</v>
      </c>
      <c r="AB25" s="166">
        <v>9.442771448E9</v>
      </c>
      <c r="AC25" s="7">
        <f t="shared" si="4"/>
        <v>0</v>
      </c>
      <c r="AE25" s="179" t="s">
        <v>1304</v>
      </c>
      <c r="AF25" s="166">
        <v>170.0</v>
      </c>
      <c r="AG25" s="166">
        <v>170.0</v>
      </c>
      <c r="AH25" s="166">
        <v>169.0</v>
      </c>
      <c r="AI25" s="166">
        <v>169.0</v>
      </c>
      <c r="AJ25" s="180">
        <v>169.0</v>
      </c>
      <c r="AK25" s="166">
        <v>6127.85</v>
      </c>
      <c r="AL25" s="181">
        <f t="shared" ref="AL25:AM25" si="101">(AJ25-AJ24)/AJ24</f>
        <v>-0.005882352941</v>
      </c>
      <c r="AM25" s="181">
        <f t="shared" si="101"/>
        <v>0</v>
      </c>
      <c r="AN25" s="181">
        <f t="shared" si="102"/>
        <v>-0.00117</v>
      </c>
      <c r="AO25" s="181">
        <f t="shared" si="103"/>
        <v>-0.004712352941</v>
      </c>
      <c r="AP25" s="166">
        <v>1000.0</v>
      </c>
      <c r="AQ25" s="166">
        <v>9.442771448E9</v>
      </c>
      <c r="AR25" s="7">
        <f t="shared" si="6"/>
        <v>0.0000001059011123</v>
      </c>
      <c r="AT25" s="179" t="s">
        <v>1305</v>
      </c>
      <c r="AU25" s="166">
        <v>65.0</v>
      </c>
      <c r="AV25" s="166">
        <v>93.0</v>
      </c>
      <c r="AW25" s="166">
        <v>65.0</v>
      </c>
      <c r="AX25" s="166">
        <v>85.0</v>
      </c>
      <c r="AY25" s="180">
        <v>85.0</v>
      </c>
      <c r="AZ25" s="166">
        <v>6305.91</v>
      </c>
      <c r="BA25" s="181">
        <f t="shared" ref="BA25:BB25" si="104">(AY25-AY24)/AY24</f>
        <v>0.1333333333</v>
      </c>
      <c r="BB25" s="181">
        <f t="shared" si="104"/>
        <v>0.00342723187</v>
      </c>
      <c r="BC25" s="181">
        <f t="shared" si="105"/>
        <v>-0.02134671993</v>
      </c>
      <c r="BD25" s="181">
        <f t="shared" si="106"/>
        <v>0.1546800533</v>
      </c>
      <c r="BE25" s="166">
        <v>1.13915E7</v>
      </c>
      <c r="BF25" s="166">
        <v>9.442771448E9</v>
      </c>
      <c r="BG25" s="166">
        <f t="shared" si="8"/>
        <v>0.001206372521</v>
      </c>
      <c r="BH25" s="188">
        <f t="shared" si="14"/>
        <v>0.0568627451</v>
      </c>
      <c r="BI25" s="215">
        <f t="shared" si="107"/>
        <v>0.05700462781</v>
      </c>
      <c r="BJ25" s="166">
        <f t="shared" si="9"/>
        <v>0.0003856865561</v>
      </c>
    </row>
    <row r="26">
      <c r="A26" s="179" t="s">
        <v>1306</v>
      </c>
      <c r="B26" s="166">
        <v>93.0</v>
      </c>
      <c r="C26" s="166">
        <v>100.0</v>
      </c>
      <c r="D26" s="166">
        <v>93.0</v>
      </c>
      <c r="E26" s="166">
        <v>99.0</v>
      </c>
      <c r="F26" s="180">
        <v>99.0</v>
      </c>
      <c r="G26" s="166">
        <v>5209.445</v>
      </c>
      <c r="H26" s="181">
        <f t="shared" ref="H26:I26" si="108">(F26-F25)/F25</f>
        <v>0</v>
      </c>
      <c r="I26" s="181">
        <f t="shared" si="108"/>
        <v>0.02086850087</v>
      </c>
      <c r="J26" s="181">
        <f t="shared" si="96"/>
        <v>0.03726873466</v>
      </c>
      <c r="K26" s="181">
        <f t="shared" si="97"/>
        <v>-0.03726873466</v>
      </c>
      <c r="L26" s="166">
        <v>920000.0</v>
      </c>
      <c r="M26" s="166">
        <v>9.442771448E9</v>
      </c>
      <c r="N26" s="7">
        <f t="shared" si="2"/>
        <v>0.00009742902336</v>
      </c>
      <c r="P26" s="179" t="s">
        <v>1308</v>
      </c>
      <c r="Q26" s="166">
        <v>242.0</v>
      </c>
      <c r="R26" s="166">
        <v>248.0</v>
      </c>
      <c r="S26" s="166">
        <v>240.0</v>
      </c>
      <c r="T26" s="166">
        <v>240.0</v>
      </c>
      <c r="U26" s="180">
        <v>240.0</v>
      </c>
      <c r="V26" s="166">
        <v>6277.165</v>
      </c>
      <c r="W26" s="181">
        <f t="shared" ref="W26:X26" si="109">(U26-U25)/U25</f>
        <v>-0.00826446281</v>
      </c>
      <c r="X26" s="181">
        <f t="shared" si="109"/>
        <v>0</v>
      </c>
      <c r="Y26" s="181">
        <f t="shared" si="99"/>
        <v>-0.00432</v>
      </c>
      <c r="Z26" s="181">
        <f t="shared" si="100"/>
        <v>-0.00394446281</v>
      </c>
      <c r="AA26" s="166">
        <v>401200.0</v>
      </c>
      <c r="AB26" s="166">
        <v>9.442771448E9</v>
      </c>
      <c r="AC26" s="7">
        <f t="shared" si="4"/>
        <v>0.00004248752627</v>
      </c>
      <c r="AE26" s="179" t="s">
        <v>1309</v>
      </c>
      <c r="AF26" s="166">
        <v>167.0</v>
      </c>
      <c r="AG26" s="166">
        <v>168.0</v>
      </c>
      <c r="AH26" s="166">
        <v>162.0</v>
      </c>
      <c r="AI26" s="166">
        <v>162.0</v>
      </c>
      <c r="AJ26" s="180">
        <v>162.0</v>
      </c>
      <c r="AK26" s="166">
        <v>6190.643</v>
      </c>
      <c r="AL26" s="181">
        <f t="shared" ref="AL26:AM26" si="110">(AJ26-AJ25)/AJ25</f>
        <v>-0.04142011834</v>
      </c>
      <c r="AM26" s="181">
        <f t="shared" si="110"/>
        <v>0.01024715031</v>
      </c>
      <c r="AN26" s="181">
        <f t="shared" si="102"/>
        <v>-0.01027787213</v>
      </c>
      <c r="AO26" s="181">
        <f t="shared" si="103"/>
        <v>-0.03114224621</v>
      </c>
      <c r="AP26" s="166">
        <v>34300.0</v>
      </c>
      <c r="AQ26" s="166">
        <v>9.442771448E9</v>
      </c>
      <c r="AR26" s="7">
        <f t="shared" si="6"/>
        <v>0.000003632408154</v>
      </c>
      <c r="AT26" s="179" t="s">
        <v>1310</v>
      </c>
      <c r="AU26" s="166">
        <v>95.0</v>
      </c>
      <c r="AV26" s="166">
        <v>95.0</v>
      </c>
      <c r="AW26" s="166">
        <v>84.0</v>
      </c>
      <c r="AX26" s="166">
        <v>89.0</v>
      </c>
      <c r="AY26" s="180">
        <v>89.0</v>
      </c>
      <c r="AZ26" s="166">
        <v>6319.443</v>
      </c>
      <c r="BA26" s="181">
        <f t="shared" ref="BA26:BB26" si="111">(AY26-AY25)/AY25</f>
        <v>0.04705882353</v>
      </c>
      <c r="BB26" s="181">
        <f t="shared" si="111"/>
        <v>0.002146082009</v>
      </c>
      <c r="BC26" s="181">
        <f t="shared" si="105"/>
        <v>-0.02086572503</v>
      </c>
      <c r="BD26" s="181">
        <f t="shared" si="106"/>
        <v>0.06792454856</v>
      </c>
      <c r="BE26" s="166">
        <v>1.12272E7</v>
      </c>
      <c r="BF26" s="166">
        <v>9.442771448E9</v>
      </c>
      <c r="BG26" s="166">
        <f t="shared" si="8"/>
        <v>0.001188972969</v>
      </c>
      <c r="BH26" s="188">
        <f t="shared" si="14"/>
        <v>-0.0006564394059</v>
      </c>
      <c r="BI26" s="215">
        <f t="shared" si="107"/>
        <v>-0.001107723779</v>
      </c>
      <c r="BJ26" s="166">
        <f t="shared" si="9"/>
        <v>0.0003331304816</v>
      </c>
    </row>
    <row r="27">
      <c r="A27" s="179" t="s">
        <v>1311</v>
      </c>
      <c r="B27" s="166">
        <v>99.0</v>
      </c>
      <c r="C27" s="166">
        <v>112.0</v>
      </c>
      <c r="D27" s="166">
        <v>97.0</v>
      </c>
      <c r="E27" s="166">
        <v>108.0</v>
      </c>
      <c r="F27" s="180">
        <v>108.0</v>
      </c>
      <c r="G27" s="166">
        <v>5302.566</v>
      </c>
      <c r="H27" s="181">
        <f t="shared" ref="H27:I27" si="112">(F27-F26)/F26</f>
        <v>0.09090909091</v>
      </c>
      <c r="I27" s="181">
        <f t="shared" si="112"/>
        <v>0.01787541667</v>
      </c>
      <c r="J27" s="181">
        <f t="shared" si="96"/>
        <v>0.03226277739</v>
      </c>
      <c r="K27" s="181">
        <f t="shared" si="97"/>
        <v>0.05864631352</v>
      </c>
      <c r="L27" s="166">
        <v>1626600.0</v>
      </c>
      <c r="M27" s="166">
        <v>9.442771448E9</v>
      </c>
      <c r="N27" s="7">
        <f t="shared" si="2"/>
        <v>0.0001722587493</v>
      </c>
      <c r="P27" s="179" t="s">
        <v>1312</v>
      </c>
      <c r="Q27" s="166">
        <v>240.0</v>
      </c>
      <c r="R27" s="166">
        <v>246.0</v>
      </c>
      <c r="S27" s="166">
        <v>238.0</v>
      </c>
      <c r="T27" s="166">
        <v>238.0</v>
      </c>
      <c r="U27" s="180">
        <v>238.0</v>
      </c>
      <c r="V27" s="166">
        <v>6314.046</v>
      </c>
      <c r="W27" s="181">
        <f t="shared" ref="W27:X27" si="113">(U27-U26)/U26</f>
        <v>-0.008333333333</v>
      </c>
      <c r="X27" s="181">
        <f t="shared" si="113"/>
        <v>0.005875423061</v>
      </c>
      <c r="Y27" s="181">
        <f t="shared" si="99"/>
        <v>-0.005055132933</v>
      </c>
      <c r="Z27" s="181">
        <f t="shared" si="100"/>
        <v>-0.0032782004</v>
      </c>
      <c r="AA27" s="166">
        <v>1256500.0</v>
      </c>
      <c r="AB27" s="166">
        <v>9.442771448E9</v>
      </c>
      <c r="AC27" s="7">
        <f t="shared" si="4"/>
        <v>0.0001330647477</v>
      </c>
      <c r="AE27" s="179" t="s">
        <v>1313</v>
      </c>
      <c r="AF27" s="166">
        <v>163.0</v>
      </c>
      <c r="AG27" s="166">
        <v>190.0</v>
      </c>
      <c r="AH27" s="166">
        <v>160.0</v>
      </c>
      <c r="AI27" s="166">
        <v>190.0</v>
      </c>
      <c r="AJ27" s="180">
        <v>190.0</v>
      </c>
      <c r="AK27" s="166">
        <v>6194.498</v>
      </c>
      <c r="AL27" s="181">
        <f t="shared" ref="AL27:AM27" si="114">(AJ27-AJ26)/AJ26</f>
        <v>0.1728395062</v>
      </c>
      <c r="AM27" s="181">
        <f t="shared" si="114"/>
        <v>0.0006227139895</v>
      </c>
      <c r="AN27" s="181">
        <f t="shared" si="102"/>
        <v>-0.001723480648</v>
      </c>
      <c r="AO27" s="181">
        <f t="shared" si="103"/>
        <v>0.1745629868</v>
      </c>
      <c r="AP27" s="166">
        <v>346700.0</v>
      </c>
      <c r="AQ27" s="166">
        <v>9.442771448E9</v>
      </c>
      <c r="AR27" s="7">
        <f t="shared" si="6"/>
        <v>0.00003671591565</v>
      </c>
      <c r="AT27" s="179" t="s">
        <v>1314</v>
      </c>
      <c r="AU27" s="166">
        <v>90.0</v>
      </c>
      <c r="AV27" s="166">
        <v>93.0</v>
      </c>
      <c r="AW27" s="166">
        <v>86.0</v>
      </c>
      <c r="AX27" s="166">
        <v>92.0</v>
      </c>
      <c r="AY27" s="180">
        <v>92.0</v>
      </c>
      <c r="AZ27" s="166">
        <v>6329.314</v>
      </c>
      <c r="BA27" s="181">
        <f t="shared" ref="BA27:BB27" si="115">(AY27-AY26)/AY26</f>
        <v>0.03370786517</v>
      </c>
      <c r="BB27" s="181">
        <f t="shared" si="115"/>
        <v>0.001562004753</v>
      </c>
      <c r="BC27" s="181">
        <f t="shared" si="105"/>
        <v>-0.02064643906</v>
      </c>
      <c r="BD27" s="181">
        <f t="shared" si="106"/>
        <v>0.05435430423</v>
      </c>
      <c r="BE27" s="166">
        <v>1.11545E7</v>
      </c>
      <c r="BF27" s="166">
        <v>9.442771448E9</v>
      </c>
      <c r="BG27" s="166">
        <f t="shared" si="8"/>
        <v>0.001181273958</v>
      </c>
      <c r="BH27" s="188">
        <f t="shared" si="14"/>
        <v>0.07228078223</v>
      </c>
      <c r="BI27" s="215">
        <f t="shared" si="107"/>
        <v>0.07107135104</v>
      </c>
      <c r="BJ27" s="166">
        <f t="shared" si="9"/>
        <v>0.0003808283426</v>
      </c>
    </row>
    <row r="28">
      <c r="A28" s="179" t="s">
        <v>1315</v>
      </c>
      <c r="B28" s="166">
        <v>108.0</v>
      </c>
      <c r="C28" s="166">
        <v>110.0</v>
      </c>
      <c r="D28" s="166">
        <v>98.0</v>
      </c>
      <c r="E28" s="166">
        <v>107.0</v>
      </c>
      <c r="F28" s="180">
        <v>107.0</v>
      </c>
      <c r="G28" s="166">
        <v>5296.711</v>
      </c>
      <c r="H28" s="181">
        <f t="shared" ref="H28:I28" si="116">(F28-F27)/F27</f>
        <v>-0.009259259259</v>
      </c>
      <c r="I28" s="181">
        <f t="shared" si="116"/>
        <v>-0.00110418239</v>
      </c>
      <c r="J28" s="181">
        <f t="shared" si="96"/>
        <v>0.000519246119</v>
      </c>
      <c r="K28" s="181">
        <f t="shared" si="97"/>
        <v>-0.009778505378</v>
      </c>
      <c r="L28" s="166">
        <v>404500.0</v>
      </c>
      <c r="M28" s="166">
        <v>9.442771448E9</v>
      </c>
      <c r="N28" s="7">
        <f t="shared" si="2"/>
        <v>0.00004283699995</v>
      </c>
      <c r="P28" s="179" t="s">
        <v>1316</v>
      </c>
      <c r="Q28" s="166">
        <v>238.0</v>
      </c>
      <c r="R28" s="166">
        <v>242.0</v>
      </c>
      <c r="S28" s="166">
        <v>234.0</v>
      </c>
      <c r="T28" s="166">
        <v>236.0</v>
      </c>
      <c r="U28" s="180">
        <v>236.0</v>
      </c>
      <c r="V28" s="166">
        <v>6355.654</v>
      </c>
      <c r="W28" s="181">
        <f t="shared" ref="W28:X28" si="117">(U28-U27)/U27</f>
        <v>-0.008403361345</v>
      </c>
      <c r="X28" s="181">
        <f t="shared" si="117"/>
        <v>0.006589752434</v>
      </c>
      <c r="Y28" s="181">
        <f t="shared" si="99"/>
        <v>-0.005144509825</v>
      </c>
      <c r="Z28" s="181">
        <f t="shared" si="100"/>
        <v>-0.00325885152</v>
      </c>
      <c r="AA28" s="166">
        <v>331600.0</v>
      </c>
      <c r="AB28" s="166">
        <v>9.442771448E9</v>
      </c>
      <c r="AC28" s="7">
        <f t="shared" si="4"/>
        <v>0.00003511680885</v>
      </c>
      <c r="AE28" s="179" t="s">
        <v>1317</v>
      </c>
      <c r="AF28" s="166">
        <v>190.0</v>
      </c>
      <c r="AG28" s="166">
        <v>190.0</v>
      </c>
      <c r="AH28" s="166">
        <v>190.0</v>
      </c>
      <c r="AI28" s="166">
        <v>190.0</v>
      </c>
      <c r="AJ28" s="180">
        <v>190.0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-0.00117</v>
      </c>
      <c r="AO28" s="181">
        <f t="shared" si="103"/>
        <v>0.00117</v>
      </c>
      <c r="AP28" s="166">
        <v>0.0</v>
      </c>
      <c r="AQ28" s="166">
        <v>9.442771448E9</v>
      </c>
      <c r="AR28" s="7">
        <f t="shared" si="6"/>
        <v>0</v>
      </c>
      <c r="AT28" s="179" t="s">
        <v>1318</v>
      </c>
      <c r="AU28" s="166">
        <v>90.0</v>
      </c>
      <c r="AV28" s="166">
        <v>90.0</v>
      </c>
      <c r="AW28" s="166">
        <v>84.0</v>
      </c>
      <c r="AX28" s="166">
        <v>84.0</v>
      </c>
      <c r="AY28" s="180">
        <v>84.0</v>
      </c>
      <c r="AZ28" s="166">
        <v>6299.539</v>
      </c>
      <c r="BA28" s="181">
        <f t="shared" ref="BA28:BB28" si="119">(AY28-AY27)/AY27</f>
        <v>-0.08695652174</v>
      </c>
      <c r="BB28" s="181">
        <f t="shared" si="119"/>
        <v>-0.004704301288</v>
      </c>
      <c r="BC28" s="181">
        <f t="shared" si="105"/>
        <v>-0.01829381712</v>
      </c>
      <c r="BD28" s="181">
        <f t="shared" si="106"/>
        <v>-0.06866270461</v>
      </c>
      <c r="BE28" s="166">
        <v>8759000.0</v>
      </c>
      <c r="BF28" s="166">
        <v>9.442771448E9</v>
      </c>
      <c r="BG28" s="166">
        <f t="shared" si="8"/>
        <v>0.0009275878431</v>
      </c>
      <c r="BH28" s="188">
        <f t="shared" si="14"/>
        <v>-0.02615478559</v>
      </c>
      <c r="BI28" s="215">
        <f t="shared" si="107"/>
        <v>-0.02013251538</v>
      </c>
      <c r="BJ28" s="166">
        <f t="shared" si="9"/>
        <v>0.000251385413</v>
      </c>
    </row>
    <row r="29">
      <c r="A29" s="189">
        <v>42795.0</v>
      </c>
      <c r="B29" s="190">
        <v>98.0</v>
      </c>
      <c r="C29" s="190">
        <v>108.0</v>
      </c>
      <c r="D29" s="190">
        <v>98.0</v>
      </c>
      <c r="E29" s="190">
        <v>106.0</v>
      </c>
      <c r="F29" s="191">
        <v>106.0</v>
      </c>
      <c r="G29" s="190">
        <v>5275.971</v>
      </c>
      <c r="H29" s="192">
        <f t="shared" ref="H29:I29" si="120">(F29-F28)/F28</f>
        <v>-0.009345794393</v>
      </c>
      <c r="I29" s="192">
        <f t="shared" si="120"/>
        <v>-0.003915637459</v>
      </c>
      <c r="J29" s="192">
        <f t="shared" si="96"/>
        <v>-0.004182934975</v>
      </c>
      <c r="K29" s="192">
        <f t="shared" si="97"/>
        <v>-0.005162859418</v>
      </c>
      <c r="L29" s="190">
        <v>257800.0</v>
      </c>
      <c r="M29" s="190">
        <v>9.442771448E9</v>
      </c>
      <c r="N29" s="193">
        <f t="shared" si="2"/>
        <v>0.00002730130676</v>
      </c>
      <c r="O29" s="193"/>
      <c r="P29" s="189">
        <v>43132.0</v>
      </c>
      <c r="Q29" s="190">
        <v>240.0</v>
      </c>
      <c r="R29" s="190">
        <v>240.0</v>
      </c>
      <c r="S29" s="190">
        <v>234.0</v>
      </c>
      <c r="T29" s="190">
        <v>236.0</v>
      </c>
      <c r="U29" s="191">
        <v>236.0</v>
      </c>
      <c r="V29" s="190">
        <v>6339.238</v>
      </c>
      <c r="W29" s="192">
        <f t="shared" ref="W29:X29" si="121">(U29-U28)/U28</f>
        <v>0</v>
      </c>
      <c r="X29" s="192">
        <f t="shared" si="121"/>
        <v>-0.002582897055</v>
      </c>
      <c r="Y29" s="192">
        <f t="shared" si="99"/>
        <v>-0.00399682792</v>
      </c>
      <c r="Z29" s="192">
        <f t="shared" si="100"/>
        <v>0.00399682792</v>
      </c>
      <c r="AA29" s="190">
        <v>133000.0</v>
      </c>
      <c r="AB29" s="190">
        <v>9.442771448E9</v>
      </c>
      <c r="AC29" s="193">
        <f t="shared" si="4"/>
        <v>0.00001408484794</v>
      </c>
      <c r="AD29" s="193"/>
      <c r="AE29" s="189">
        <v>43497.0</v>
      </c>
      <c r="AF29" s="190">
        <v>184.0</v>
      </c>
      <c r="AG29" s="190">
        <v>185.0</v>
      </c>
      <c r="AH29" s="190">
        <v>171.0</v>
      </c>
      <c r="AI29" s="190">
        <v>178.0</v>
      </c>
      <c r="AJ29" s="191">
        <v>178.0</v>
      </c>
      <c r="AK29" s="190">
        <v>6181.175</v>
      </c>
      <c r="AL29" s="192">
        <f t="shared" ref="AL29:AM29" si="122">(AJ29-AJ28)/AJ28</f>
        <v>-0.06315789474</v>
      </c>
      <c r="AM29" s="192">
        <f t="shared" si="122"/>
        <v>-0.002150779611</v>
      </c>
      <c r="AN29" s="192">
        <f t="shared" si="102"/>
        <v>0.000741655934</v>
      </c>
      <c r="AO29" s="192">
        <f t="shared" si="103"/>
        <v>-0.06389955067</v>
      </c>
      <c r="AP29" s="190">
        <v>8000.0</v>
      </c>
      <c r="AQ29" s="190">
        <v>9.442771448E9</v>
      </c>
      <c r="AR29" s="193">
        <f t="shared" si="6"/>
        <v>0.0000008472088988</v>
      </c>
      <c r="AS29" s="193"/>
      <c r="AT29" s="189">
        <v>43862.0</v>
      </c>
      <c r="AU29" s="190">
        <v>74.0</v>
      </c>
      <c r="AV29" s="190">
        <v>85.0</v>
      </c>
      <c r="AW29" s="190">
        <v>74.0</v>
      </c>
      <c r="AX29" s="190">
        <v>80.0</v>
      </c>
      <c r="AY29" s="191">
        <v>80.0</v>
      </c>
      <c r="AZ29" s="190">
        <v>6283.581</v>
      </c>
      <c r="BA29" s="192">
        <f t="shared" ref="BA29:BB29" si="123">(AY29-AY28)/AY28</f>
        <v>-0.04761904762</v>
      </c>
      <c r="BB29" s="192">
        <f t="shared" si="123"/>
        <v>-0.002533201239</v>
      </c>
      <c r="BC29" s="192">
        <f t="shared" si="105"/>
        <v>-0.01910893493</v>
      </c>
      <c r="BD29" s="192">
        <f t="shared" si="106"/>
        <v>-0.02851011269</v>
      </c>
      <c r="BE29" s="190">
        <v>3112600.0</v>
      </c>
      <c r="BF29" s="190">
        <v>9.442771448E9</v>
      </c>
      <c r="BG29" s="190">
        <f t="shared" si="8"/>
        <v>0.0003296278023</v>
      </c>
      <c r="BH29" s="202">
        <f t="shared" si="14"/>
        <v>-0.03003068419</v>
      </c>
      <c r="BI29" s="219">
        <f t="shared" si="107"/>
        <v>-0.02339392372</v>
      </c>
      <c r="BJ29" s="190">
        <f t="shared" si="9"/>
        <v>0.00009296529148</v>
      </c>
    </row>
    <row r="30">
      <c r="A30" s="179">
        <v>42826.0</v>
      </c>
      <c r="B30" s="166">
        <v>106.0</v>
      </c>
      <c r="C30" s="166">
        <v>120.0</v>
      </c>
      <c r="D30" s="166">
        <v>106.0</v>
      </c>
      <c r="E30" s="166">
        <v>110.0</v>
      </c>
      <c r="F30" s="180">
        <v>110.0</v>
      </c>
      <c r="G30" s="166">
        <v>5301.183</v>
      </c>
      <c r="H30" s="181">
        <f t="shared" ref="H30:I30" si="124">(F30-F29)/F29</f>
        <v>0.03773584906</v>
      </c>
      <c r="I30" s="181">
        <f t="shared" si="124"/>
        <v>0.004778646433</v>
      </c>
      <c r="J30" s="181">
        <f t="shared" si="96"/>
        <v>0.01035832439</v>
      </c>
      <c r="K30" s="181">
        <f t="shared" si="97"/>
        <v>0.02737752467</v>
      </c>
      <c r="L30" s="166">
        <v>2261700.0</v>
      </c>
      <c r="M30" s="166">
        <v>9.442771448E9</v>
      </c>
      <c r="N30" s="7">
        <f t="shared" si="2"/>
        <v>0.0002395165458</v>
      </c>
      <c r="P30" s="179">
        <v>43160.0</v>
      </c>
      <c r="Q30" s="166">
        <v>236.0</v>
      </c>
      <c r="R30" s="166">
        <v>246.0</v>
      </c>
      <c r="S30" s="166">
        <v>236.0</v>
      </c>
      <c r="T30" s="166">
        <v>238.0</v>
      </c>
      <c r="U30" s="180">
        <v>238.0</v>
      </c>
      <c r="V30" s="166">
        <v>6251.479</v>
      </c>
      <c r="W30" s="181">
        <f t="shared" ref="W30:X30" si="125">(U30-U29)/U29</f>
        <v>0.008474576271</v>
      </c>
      <c r="X30" s="181">
        <f t="shared" si="125"/>
        <v>-0.01384377744</v>
      </c>
      <c r="Y30" s="181">
        <f t="shared" si="99"/>
        <v>-0.002587866567</v>
      </c>
      <c r="Z30" s="181">
        <f t="shared" si="100"/>
        <v>0.01106244284</v>
      </c>
      <c r="AA30" s="166">
        <v>927200.0</v>
      </c>
      <c r="AB30" s="166">
        <v>9.442771448E9</v>
      </c>
      <c r="AC30" s="7">
        <f t="shared" si="4"/>
        <v>0.00009819151137</v>
      </c>
      <c r="AE30" s="179">
        <v>43525.0</v>
      </c>
      <c r="AF30" s="166">
        <v>178.0</v>
      </c>
      <c r="AG30" s="166">
        <v>184.0</v>
      </c>
      <c r="AH30" s="166">
        <v>172.0</v>
      </c>
      <c r="AI30" s="166">
        <v>172.0</v>
      </c>
      <c r="AJ30" s="180">
        <v>172.0</v>
      </c>
      <c r="AK30" s="166">
        <v>6221.01</v>
      </c>
      <c r="AL30" s="181">
        <f t="shared" ref="AL30:AM30" si="126">(AJ30-AJ29)/AJ29</f>
        <v>-0.03370786517</v>
      </c>
      <c r="AM30" s="181">
        <f t="shared" si="126"/>
        <v>0.006444567578</v>
      </c>
      <c r="AN30" s="181">
        <f t="shared" si="102"/>
        <v>-0.006898060555</v>
      </c>
      <c r="AO30" s="181">
        <f t="shared" si="103"/>
        <v>-0.02680980461</v>
      </c>
      <c r="AP30" s="166">
        <v>27400.0</v>
      </c>
      <c r="AQ30" s="166">
        <v>9.442771448E9</v>
      </c>
      <c r="AR30" s="7">
        <f t="shared" si="6"/>
        <v>0.000002901690478</v>
      </c>
      <c r="AT30" s="179">
        <v>43891.0</v>
      </c>
      <c r="AU30" s="166">
        <v>82.0</v>
      </c>
      <c r="AV30" s="166">
        <v>82.0</v>
      </c>
      <c r="AW30" s="166">
        <v>80.0</v>
      </c>
      <c r="AX30" s="166">
        <v>81.0</v>
      </c>
      <c r="AY30" s="180">
        <v>81.0</v>
      </c>
      <c r="AZ30" s="166">
        <v>6323.466</v>
      </c>
      <c r="BA30" s="181">
        <f t="shared" ref="BA30:BB30" si="127">(AY30-AY29)/AY29</f>
        <v>0.0125</v>
      </c>
      <c r="BB30" s="181">
        <f t="shared" si="127"/>
        <v>0.006347495162</v>
      </c>
      <c r="BC30" s="181">
        <f t="shared" si="105"/>
        <v>-0.02244310358</v>
      </c>
      <c r="BD30" s="181">
        <f t="shared" si="106"/>
        <v>0.03494310358</v>
      </c>
      <c r="BE30" s="166">
        <v>792300.0</v>
      </c>
      <c r="BF30" s="166">
        <v>9.442771448E9</v>
      </c>
      <c r="BG30" s="166">
        <f t="shared" si="8"/>
        <v>0.00008390545131</v>
      </c>
      <c r="BH30" s="188">
        <f t="shared" si="14"/>
        <v>0.00625064004</v>
      </c>
      <c r="BI30" s="215">
        <f t="shared" si="107"/>
        <v>0.01164331662</v>
      </c>
      <c r="BJ30" s="166">
        <f t="shared" si="9"/>
        <v>0.0001061287997</v>
      </c>
    </row>
    <row r="31">
      <c r="A31" s="179">
        <v>42856.0</v>
      </c>
      <c r="B31" s="166">
        <v>110.0</v>
      </c>
      <c r="C31" s="166">
        <v>115.0</v>
      </c>
      <c r="D31" s="166">
        <v>107.0</v>
      </c>
      <c r="E31" s="166">
        <v>107.0</v>
      </c>
      <c r="F31" s="180">
        <v>107.0</v>
      </c>
      <c r="G31" s="166">
        <v>5325.504</v>
      </c>
      <c r="H31" s="181">
        <f t="shared" ref="H31:I31" si="128">(F31-F30)/F30</f>
        <v>-0.02727272727</v>
      </c>
      <c r="I31" s="181">
        <f t="shared" si="128"/>
        <v>0.004587843883</v>
      </c>
      <c r="J31" s="181">
        <f t="shared" si="96"/>
        <v>0.0100392056</v>
      </c>
      <c r="K31" s="181">
        <f t="shared" si="97"/>
        <v>-0.03731193287</v>
      </c>
      <c r="L31" s="166">
        <v>247200.0</v>
      </c>
      <c r="M31" s="166">
        <v>9.442771448E9</v>
      </c>
      <c r="N31" s="7">
        <f t="shared" si="2"/>
        <v>0.00002617875497</v>
      </c>
      <c r="P31" s="179">
        <v>43191.0</v>
      </c>
      <c r="Q31" s="166">
        <v>242.0</v>
      </c>
      <c r="R31" s="166">
        <v>244.0</v>
      </c>
      <c r="S31" s="166">
        <v>238.0</v>
      </c>
      <c r="T31" s="166">
        <v>238.0</v>
      </c>
      <c r="U31" s="180">
        <v>238.0</v>
      </c>
      <c r="V31" s="166">
        <v>6292.321</v>
      </c>
      <c r="W31" s="181">
        <f t="shared" ref="W31:X31" si="129">(U31-U30)/U30</f>
        <v>0</v>
      </c>
      <c r="X31" s="181">
        <f t="shared" si="129"/>
        <v>0.00653317399</v>
      </c>
      <c r="Y31" s="181">
        <f t="shared" si="99"/>
        <v>-0.00513743073</v>
      </c>
      <c r="Z31" s="181">
        <f t="shared" si="100"/>
        <v>0.00513743073</v>
      </c>
      <c r="AA31" s="166">
        <v>177400.0</v>
      </c>
      <c r="AB31" s="166">
        <v>9.442771448E9</v>
      </c>
      <c r="AC31" s="7">
        <f t="shared" si="4"/>
        <v>0.00001878685733</v>
      </c>
      <c r="AE31" s="179">
        <v>43556.0</v>
      </c>
      <c r="AF31" s="166">
        <v>172.0</v>
      </c>
      <c r="AG31" s="166">
        <v>174.0</v>
      </c>
      <c r="AH31" s="166">
        <v>170.0</v>
      </c>
      <c r="AI31" s="166">
        <v>170.0</v>
      </c>
      <c r="AJ31" s="180">
        <v>170.0</v>
      </c>
      <c r="AK31" s="166">
        <v>6274.54</v>
      </c>
      <c r="AL31" s="181">
        <f t="shared" ref="AL31:AM31" si="130">(AJ31-AJ30)/AJ30</f>
        <v>-0.01162790698</v>
      </c>
      <c r="AM31" s="181">
        <f t="shared" si="130"/>
        <v>0.008604712097</v>
      </c>
      <c r="AN31" s="181">
        <f t="shared" si="102"/>
        <v>-0.008818040206</v>
      </c>
      <c r="AO31" s="181">
        <f t="shared" si="103"/>
        <v>-0.002809866771</v>
      </c>
      <c r="AP31" s="166">
        <v>50300.0</v>
      </c>
      <c r="AQ31" s="166">
        <v>9.442771448E9</v>
      </c>
      <c r="AR31" s="7">
        <f t="shared" si="6"/>
        <v>0.000005326825951</v>
      </c>
      <c r="AT31" s="179">
        <v>43983.0</v>
      </c>
      <c r="AU31" s="166">
        <v>80.0</v>
      </c>
      <c r="AV31" s="166">
        <v>91.0</v>
      </c>
      <c r="AW31" s="166">
        <v>79.0</v>
      </c>
      <c r="AX31" s="166">
        <v>88.0</v>
      </c>
      <c r="AY31" s="180">
        <v>88.0</v>
      </c>
      <c r="AZ31" s="166">
        <v>6257.403</v>
      </c>
      <c r="BA31" s="181">
        <f t="shared" ref="BA31:BB31" si="131">(AY31-AY30)/AY30</f>
        <v>0.08641975309</v>
      </c>
      <c r="BB31" s="181">
        <f t="shared" si="131"/>
        <v>-0.01044727686</v>
      </c>
      <c r="BC31" s="181">
        <f t="shared" si="105"/>
        <v>-0.01613767438</v>
      </c>
      <c r="BD31" s="181">
        <f t="shared" si="106"/>
        <v>0.1025574275</v>
      </c>
      <c r="BE31" s="166">
        <v>5754900.0</v>
      </c>
      <c r="BF31" s="166">
        <v>9.442771448E9</v>
      </c>
      <c r="BG31" s="166">
        <f t="shared" si="8"/>
        <v>0.0006094503115</v>
      </c>
      <c r="BH31" s="188">
        <f t="shared" si="14"/>
        <v>0.01187977971</v>
      </c>
      <c r="BI31" s="215">
        <f t="shared" si="107"/>
        <v>0.01689326464</v>
      </c>
      <c r="BJ31" s="166">
        <f t="shared" si="9"/>
        <v>0.0001649356874</v>
      </c>
    </row>
    <row r="32">
      <c r="A32" s="179">
        <v>42887.0</v>
      </c>
      <c r="B32" s="166">
        <v>107.0</v>
      </c>
      <c r="C32" s="166">
        <v>110.0</v>
      </c>
      <c r="D32" s="166">
        <v>106.0</v>
      </c>
      <c r="E32" s="166">
        <v>108.0</v>
      </c>
      <c r="F32" s="180">
        <v>108.0</v>
      </c>
      <c r="G32" s="166">
        <v>5347.022</v>
      </c>
      <c r="H32" s="181">
        <f t="shared" ref="H32:I32" si="132">(F32-F31)/F31</f>
        <v>0.009345794393</v>
      </c>
      <c r="I32" s="181">
        <f t="shared" si="132"/>
        <v>0.004040556537</v>
      </c>
      <c r="J32" s="181">
        <f t="shared" si="96"/>
        <v>0.009123863133</v>
      </c>
      <c r="K32" s="181">
        <f t="shared" si="97"/>
        <v>0.0002219312599</v>
      </c>
      <c r="L32" s="166">
        <v>219800.0</v>
      </c>
      <c r="M32" s="166">
        <v>9.442771448E9</v>
      </c>
      <c r="N32" s="7">
        <f t="shared" si="2"/>
        <v>0.00002327706449</v>
      </c>
      <c r="P32" s="179">
        <v>43221.0</v>
      </c>
      <c r="Q32" s="166">
        <v>238.0</v>
      </c>
      <c r="R32" s="166">
        <v>242.0</v>
      </c>
      <c r="S32" s="166">
        <v>228.0</v>
      </c>
      <c r="T32" s="166">
        <v>230.0</v>
      </c>
      <c r="U32" s="180">
        <v>230.0</v>
      </c>
      <c r="V32" s="166">
        <v>6353.738</v>
      </c>
      <c r="W32" s="181">
        <f t="shared" ref="W32:X32" si="133">(U32-U31)/U31</f>
        <v>-0.03361344538</v>
      </c>
      <c r="X32" s="181">
        <f t="shared" si="133"/>
        <v>0.009760627279</v>
      </c>
      <c r="Y32" s="181">
        <f t="shared" si="99"/>
        <v>-0.005541249685</v>
      </c>
      <c r="Z32" s="181">
        <f t="shared" si="100"/>
        <v>-0.02807219569</v>
      </c>
      <c r="AA32" s="166">
        <v>2439500.0</v>
      </c>
      <c r="AB32" s="166">
        <v>9.442771448E9</v>
      </c>
      <c r="AC32" s="7">
        <f t="shared" si="4"/>
        <v>0.0002583457636</v>
      </c>
      <c r="AE32" s="179">
        <v>43647.0</v>
      </c>
      <c r="AF32" s="166">
        <v>171.0</v>
      </c>
      <c r="AG32" s="166">
        <v>172.0</v>
      </c>
      <c r="AH32" s="166">
        <v>169.0</v>
      </c>
      <c r="AI32" s="166">
        <v>169.0</v>
      </c>
      <c r="AJ32" s="180">
        <v>169.0</v>
      </c>
      <c r="AK32" s="166">
        <v>6287.224</v>
      </c>
      <c r="AL32" s="181">
        <f t="shared" ref="AL32:AM32" si="134">(AJ32-AJ31)/AJ31</f>
        <v>-0.005882352941</v>
      </c>
      <c r="AM32" s="181">
        <f t="shared" si="134"/>
        <v>0.002021502772</v>
      </c>
      <c r="AN32" s="181">
        <f t="shared" si="102"/>
        <v>-0.002966752093</v>
      </c>
      <c r="AO32" s="181">
        <f t="shared" si="103"/>
        <v>-0.002915600848</v>
      </c>
      <c r="AP32" s="166">
        <v>35300.0</v>
      </c>
      <c r="AQ32" s="166">
        <v>9.442771448E9</v>
      </c>
      <c r="AR32" s="7">
        <f t="shared" si="6"/>
        <v>0.000003738309266</v>
      </c>
      <c r="AT32" s="179">
        <v>44013.0</v>
      </c>
      <c r="AU32" s="166">
        <v>88.0</v>
      </c>
      <c r="AV32" s="166">
        <v>88.0</v>
      </c>
      <c r="AW32" s="166">
        <v>80.0</v>
      </c>
      <c r="AX32" s="166">
        <v>83.0</v>
      </c>
      <c r="AY32" s="180">
        <v>83.0</v>
      </c>
      <c r="AZ32" s="166">
        <v>6279.346</v>
      </c>
      <c r="BA32" s="181">
        <f t="shared" ref="BA32:BB32" si="135">(AY32-AY31)/AY31</f>
        <v>-0.05681818182</v>
      </c>
      <c r="BB32" s="181">
        <f t="shared" si="135"/>
        <v>0.003506726353</v>
      </c>
      <c r="BC32" s="181">
        <f t="shared" si="105"/>
        <v>-0.02137656534</v>
      </c>
      <c r="BD32" s="181">
        <f t="shared" si="106"/>
        <v>-0.03544161648</v>
      </c>
      <c r="BE32" s="166">
        <v>4105900.0</v>
      </c>
      <c r="BF32" s="166">
        <v>9.442771448E9</v>
      </c>
      <c r="BG32" s="166">
        <f t="shared" si="8"/>
        <v>0.0004348193772</v>
      </c>
      <c r="BH32" s="188">
        <f t="shared" si="14"/>
        <v>-0.02174204644</v>
      </c>
      <c r="BI32" s="215">
        <f t="shared" si="107"/>
        <v>-0.01655187044</v>
      </c>
      <c r="BJ32" s="166">
        <f t="shared" si="9"/>
        <v>0.0001800451286</v>
      </c>
    </row>
    <row r="33">
      <c r="A33" s="179">
        <v>42979.0</v>
      </c>
      <c r="B33" s="166">
        <v>108.0</v>
      </c>
      <c r="C33" s="166">
        <v>110.0</v>
      </c>
      <c r="D33" s="166">
        <v>103.0</v>
      </c>
      <c r="E33" s="166">
        <v>109.0</v>
      </c>
      <c r="F33" s="180">
        <v>109.0</v>
      </c>
      <c r="G33" s="166">
        <v>5316.364</v>
      </c>
      <c r="H33" s="181">
        <f t="shared" ref="H33:I33" si="136">(F33-F32)/F32</f>
        <v>0.009259259259</v>
      </c>
      <c r="I33" s="181">
        <f t="shared" si="136"/>
        <v>-0.005733658848</v>
      </c>
      <c r="J33" s="181">
        <f t="shared" si="96"/>
        <v>-0.007223590292</v>
      </c>
      <c r="K33" s="181">
        <f t="shared" si="97"/>
        <v>0.01648284955</v>
      </c>
      <c r="L33" s="166">
        <v>631500.0</v>
      </c>
      <c r="M33" s="166">
        <v>9.442771448E9</v>
      </c>
      <c r="N33" s="7">
        <f t="shared" si="2"/>
        <v>0.00006687655245</v>
      </c>
      <c r="P33" s="179">
        <v>43313.0</v>
      </c>
      <c r="Q33" s="166">
        <v>230.0</v>
      </c>
      <c r="R33" s="166">
        <v>230.0</v>
      </c>
      <c r="S33" s="166">
        <v>224.0</v>
      </c>
      <c r="T33" s="166">
        <v>226.0</v>
      </c>
      <c r="U33" s="180">
        <v>226.0</v>
      </c>
      <c r="V33" s="166">
        <v>6385.404</v>
      </c>
      <c r="W33" s="181">
        <f t="shared" ref="W33:X33" si="137">(U33-U32)/U32</f>
        <v>-0.01739130435</v>
      </c>
      <c r="X33" s="181">
        <f t="shared" si="137"/>
        <v>0.00498383786</v>
      </c>
      <c r="Y33" s="181">
        <f t="shared" si="99"/>
        <v>-0.004943577793</v>
      </c>
      <c r="Z33" s="181">
        <f t="shared" si="100"/>
        <v>-0.01244772655</v>
      </c>
      <c r="AA33" s="166">
        <v>1636600.0</v>
      </c>
      <c r="AB33" s="166">
        <v>9.442771448E9</v>
      </c>
      <c r="AC33" s="7">
        <f t="shared" si="4"/>
        <v>0.0001733177605</v>
      </c>
      <c r="AE33" s="179">
        <v>43678.0</v>
      </c>
      <c r="AF33" s="166">
        <v>169.0</v>
      </c>
      <c r="AG33" s="166">
        <v>171.0</v>
      </c>
      <c r="AH33" s="166">
        <v>167.0</v>
      </c>
      <c r="AI33" s="166">
        <v>169.0</v>
      </c>
      <c r="AJ33" s="180">
        <v>169.0</v>
      </c>
      <c r="AK33" s="166">
        <v>6262.847</v>
      </c>
      <c r="AL33" s="181">
        <f t="shared" ref="AL33:AM33" si="138">(AJ33-AJ32)/AJ32</f>
        <v>0</v>
      </c>
      <c r="AM33" s="181">
        <f t="shared" si="138"/>
        <v>-0.003877227851</v>
      </c>
      <c r="AN33" s="181">
        <f t="shared" si="102"/>
        <v>0.002276157659</v>
      </c>
      <c r="AO33" s="181">
        <f t="shared" si="103"/>
        <v>-0.002276157659</v>
      </c>
      <c r="AP33" s="166">
        <v>87300.0</v>
      </c>
      <c r="AQ33" s="166">
        <v>9.442771448E9</v>
      </c>
      <c r="AR33" s="7">
        <f t="shared" si="6"/>
        <v>0.000009245167108</v>
      </c>
      <c r="AT33" s="179">
        <v>44044.0</v>
      </c>
      <c r="AU33" s="166">
        <v>84.0</v>
      </c>
      <c r="AV33" s="166">
        <v>85.0</v>
      </c>
      <c r="AW33" s="166">
        <v>80.0</v>
      </c>
      <c r="AX33" s="166">
        <v>80.0</v>
      </c>
      <c r="AY33" s="180">
        <v>80.0</v>
      </c>
      <c r="AZ33" s="166">
        <v>6225.686</v>
      </c>
      <c r="BA33" s="181">
        <f t="shared" ref="BA33:BB33" si="139">(AY33-AY32)/AY32</f>
        <v>-0.03614457831</v>
      </c>
      <c r="BB33" s="181">
        <f t="shared" si="139"/>
        <v>-0.008545475914</v>
      </c>
      <c r="BC33" s="181">
        <f t="shared" si="105"/>
        <v>-0.01685168652</v>
      </c>
      <c r="BD33" s="181">
        <f t="shared" si="106"/>
        <v>-0.01929289179</v>
      </c>
      <c r="BE33" s="166">
        <v>3937100.0</v>
      </c>
      <c r="BF33" s="166">
        <v>9.442771448E9</v>
      </c>
      <c r="BG33" s="166">
        <f t="shared" si="8"/>
        <v>0.0004169432694</v>
      </c>
      <c r="BH33" s="188">
        <f t="shared" si="14"/>
        <v>-0.01106915585</v>
      </c>
      <c r="BI33" s="215">
        <f t="shared" si="107"/>
        <v>-0.004383481613</v>
      </c>
      <c r="BJ33" s="166">
        <f t="shared" si="9"/>
        <v>0.0001665956874</v>
      </c>
    </row>
    <row r="34">
      <c r="A34" s="179">
        <v>43009.0</v>
      </c>
      <c r="B34" s="166">
        <v>109.0</v>
      </c>
      <c r="C34" s="166">
        <v>113.0</v>
      </c>
      <c r="D34" s="166">
        <v>105.0</v>
      </c>
      <c r="E34" s="166">
        <v>107.0</v>
      </c>
      <c r="F34" s="180">
        <v>107.0</v>
      </c>
      <c r="G34" s="166">
        <v>5309.924</v>
      </c>
      <c r="H34" s="181">
        <f t="shared" ref="H34:I34" si="140">(F34-F33)/F33</f>
        <v>-0.01834862385</v>
      </c>
      <c r="I34" s="181">
        <f t="shared" si="140"/>
        <v>-0.001211354226</v>
      </c>
      <c r="J34" s="181">
        <f t="shared" si="96"/>
        <v>0.0003400003657</v>
      </c>
      <c r="K34" s="181">
        <f t="shared" si="97"/>
        <v>-0.01868862422</v>
      </c>
      <c r="L34" s="166">
        <v>46300.0</v>
      </c>
      <c r="M34" s="166">
        <v>9.442771448E9</v>
      </c>
      <c r="N34" s="7">
        <f t="shared" si="2"/>
        <v>0.000004903221502</v>
      </c>
      <c r="P34" s="179">
        <v>43344.0</v>
      </c>
      <c r="Q34" s="166">
        <v>230.0</v>
      </c>
      <c r="R34" s="166">
        <v>232.0</v>
      </c>
      <c r="S34" s="166">
        <v>224.0</v>
      </c>
      <c r="T34" s="166">
        <v>226.0</v>
      </c>
      <c r="U34" s="180">
        <v>226.0</v>
      </c>
      <c r="V34" s="166">
        <v>6373.144</v>
      </c>
      <c r="W34" s="181">
        <f t="shared" ref="W34:X34" si="141">(U34-U33)/U33</f>
        <v>0</v>
      </c>
      <c r="X34" s="181">
        <f t="shared" si="141"/>
        <v>-0.001920003809</v>
      </c>
      <c r="Y34" s="181">
        <f t="shared" si="99"/>
        <v>-0.004079769123</v>
      </c>
      <c r="Z34" s="181">
        <f t="shared" si="100"/>
        <v>0.004079769123</v>
      </c>
      <c r="AA34" s="166">
        <v>1179500.0</v>
      </c>
      <c r="AB34" s="166">
        <v>9.442771448E9</v>
      </c>
      <c r="AC34" s="7">
        <f t="shared" si="4"/>
        <v>0.000124910362</v>
      </c>
      <c r="AE34" s="179">
        <v>43709.0</v>
      </c>
      <c r="AF34" s="166">
        <v>170.0</v>
      </c>
      <c r="AG34" s="166">
        <v>186.0</v>
      </c>
      <c r="AH34" s="166">
        <v>169.0</v>
      </c>
      <c r="AI34" s="166">
        <v>170.0</v>
      </c>
      <c r="AJ34" s="180">
        <v>170.0</v>
      </c>
      <c r="AK34" s="166">
        <v>6272.238</v>
      </c>
      <c r="AL34" s="181">
        <f t="shared" ref="AL34:AM34" si="142">(AJ34-AJ33)/AJ33</f>
        <v>0.005917159763</v>
      </c>
      <c r="AM34" s="181">
        <f t="shared" si="142"/>
        <v>0.001499477793</v>
      </c>
      <c r="AN34" s="181">
        <f t="shared" si="102"/>
        <v>-0.002502765852</v>
      </c>
      <c r="AO34" s="181">
        <f t="shared" si="103"/>
        <v>0.008419925616</v>
      </c>
      <c r="AP34" s="166">
        <v>190900.0</v>
      </c>
      <c r="AQ34" s="166">
        <v>9.442771448E9</v>
      </c>
      <c r="AR34" s="7">
        <f t="shared" si="6"/>
        <v>0.00002021652235</v>
      </c>
      <c r="AT34" s="179">
        <v>44075.0</v>
      </c>
      <c r="AU34" s="166">
        <v>80.0</v>
      </c>
      <c r="AV34" s="166">
        <v>82.0</v>
      </c>
      <c r="AW34" s="166">
        <v>79.0</v>
      </c>
      <c r="AX34" s="166">
        <v>79.0</v>
      </c>
      <c r="AY34" s="180">
        <v>79.0</v>
      </c>
      <c r="AZ34" s="166">
        <v>6274.493</v>
      </c>
      <c r="BA34" s="181">
        <f t="shared" ref="BA34:BB34" si="143">(AY34-AY33)/AY33</f>
        <v>-0.0125</v>
      </c>
      <c r="BB34" s="181">
        <f t="shared" si="143"/>
        <v>0.007839617996</v>
      </c>
      <c r="BC34" s="181">
        <f t="shared" si="105"/>
        <v>-0.02300330618</v>
      </c>
      <c r="BD34" s="181">
        <f t="shared" si="106"/>
        <v>0.01050330618</v>
      </c>
      <c r="BE34" s="166">
        <v>3070300.0</v>
      </c>
      <c r="BF34" s="166">
        <v>9.442771448E9</v>
      </c>
      <c r="BG34" s="166">
        <f t="shared" si="8"/>
        <v>0.0003251481852</v>
      </c>
      <c r="BH34" s="188">
        <f t="shared" si="14"/>
        <v>-0.006232866022</v>
      </c>
      <c r="BI34" s="215">
        <f t="shared" si="107"/>
        <v>0.001078594175</v>
      </c>
      <c r="BJ34" s="166">
        <f t="shared" si="9"/>
        <v>0.0001187945728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12/23/2016</v>
      </c>
      <c r="G37" s="161">
        <f t="shared" ref="G37:J37" si="144">H24</f>
        <v>-0.01098901099</v>
      </c>
      <c r="H37" s="161">
        <f t="shared" si="144"/>
        <v>-0.003007414429</v>
      </c>
      <c r="I37" s="161">
        <f t="shared" si="144"/>
        <v>-0.002663924691</v>
      </c>
      <c r="J37" s="161">
        <f t="shared" si="144"/>
        <v>-0.008325086298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0">P24</f>
        <v>12/25/2017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-0.00432</v>
      </c>
      <c r="Y37" s="161">
        <f t="shared" si="145"/>
        <v>0.00432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2">AE24</f>
        <v>12/25/2018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0.003984744036</v>
      </c>
      <c r="AN37" s="161">
        <f t="shared" si="146"/>
        <v>-0.003984744036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4">AT24</f>
        <v>12/20/2019</v>
      </c>
      <c r="AZ37" s="161">
        <f t="shared" ref="AZ37:BC37" si="147">BA24</f>
        <v>-0.05063291139</v>
      </c>
      <c r="BA37" s="161">
        <f t="shared" si="147"/>
        <v>0.005510781721</v>
      </c>
      <c r="BB37" s="161">
        <f t="shared" si="147"/>
        <v>-0.02212896789</v>
      </c>
      <c r="BC37" s="161">
        <f t="shared" si="147"/>
        <v>-0.0285039435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12/27/2016</v>
      </c>
      <c r="G38" s="161">
        <f t="shared" ref="G38:J38" si="149">H25</f>
        <v>0.1</v>
      </c>
      <c r="H38" s="161">
        <f t="shared" si="149"/>
        <v>0.01496707046</v>
      </c>
      <c r="I38" s="161">
        <f t="shared" si="149"/>
        <v>0.02739854507</v>
      </c>
      <c r="J38" s="161">
        <f t="shared" si="149"/>
        <v>0.07260145493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0"/>
        <v>12/26/2017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-0.005449355981</v>
      </c>
      <c r="Y38" s="161">
        <f t="shared" si="151"/>
        <v>0.005449355981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2"/>
        <v>12/26/2018</v>
      </c>
      <c r="AK38" s="161">
        <f t="shared" ref="AK38:AN38" si="153">AL25</f>
        <v>-0.005882352941</v>
      </c>
      <c r="AL38" s="161">
        <f t="shared" si="153"/>
        <v>0</v>
      </c>
      <c r="AM38" s="161">
        <f t="shared" si="153"/>
        <v>-0.00117</v>
      </c>
      <c r="AN38" s="161">
        <f t="shared" si="153"/>
        <v>-0.004712352941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4"/>
        <v>12/23/2019</v>
      </c>
      <c r="AZ38" s="161">
        <f t="shared" ref="AZ38:BC38" si="155">BA25</f>
        <v>0.1333333333</v>
      </c>
      <c r="BA38" s="161">
        <f t="shared" si="155"/>
        <v>0.00342723187</v>
      </c>
      <c r="BB38" s="161">
        <f t="shared" si="155"/>
        <v>-0.02134671993</v>
      </c>
      <c r="BC38" s="161">
        <f t="shared" si="155"/>
        <v>0.1546800533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12/28/2016</v>
      </c>
      <c r="G39" s="161">
        <f t="shared" ref="G39:J39" si="156">H26</f>
        <v>0</v>
      </c>
      <c r="H39" s="161">
        <f t="shared" si="156"/>
        <v>0.02086850087</v>
      </c>
      <c r="I39" s="161">
        <f t="shared" si="156"/>
        <v>0.03726873466</v>
      </c>
      <c r="J39" s="161">
        <f t="shared" si="156"/>
        <v>-0.03726873466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0"/>
        <v>12/27/2017</v>
      </c>
      <c r="V39" s="161">
        <f t="shared" ref="V39:Y39" si="157">W26</f>
        <v>-0.00826446281</v>
      </c>
      <c r="W39" s="161">
        <f t="shared" si="157"/>
        <v>0</v>
      </c>
      <c r="X39" s="161">
        <f t="shared" si="157"/>
        <v>-0.00432</v>
      </c>
      <c r="Y39" s="161">
        <f t="shared" si="157"/>
        <v>-0.00394446281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2"/>
        <v>12/27/2018</v>
      </c>
      <c r="AK39" s="161">
        <f t="shared" ref="AK39:AN39" si="158">AL26</f>
        <v>-0.04142011834</v>
      </c>
      <c r="AL39" s="161">
        <f t="shared" si="158"/>
        <v>0.01024715031</v>
      </c>
      <c r="AM39" s="161">
        <f t="shared" si="158"/>
        <v>-0.01027787213</v>
      </c>
      <c r="AN39" s="161">
        <f t="shared" si="158"/>
        <v>-0.03114224621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4"/>
        <v>12/26/2019</v>
      </c>
      <c r="AZ39" s="161">
        <f t="shared" ref="AZ39:BC39" si="159">BA26</f>
        <v>0.04705882353</v>
      </c>
      <c r="BA39" s="161">
        <f t="shared" si="159"/>
        <v>0.002146082009</v>
      </c>
      <c r="BB39" s="161">
        <f t="shared" si="159"/>
        <v>-0.02086572503</v>
      </c>
      <c r="BC39" s="161">
        <f t="shared" si="159"/>
        <v>0.06792454856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12/29/2016</v>
      </c>
      <c r="G40" s="161">
        <f t="shared" ref="G40:J40" si="160">H27</f>
        <v>0.09090909091</v>
      </c>
      <c r="H40" s="161">
        <f t="shared" si="160"/>
        <v>0.01787541667</v>
      </c>
      <c r="I40" s="161">
        <f t="shared" si="160"/>
        <v>0.03226277739</v>
      </c>
      <c r="J40" s="161">
        <f t="shared" si="160"/>
        <v>0.05864631352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0"/>
        <v>12/28/2017</v>
      </c>
      <c r="V40" s="161">
        <f t="shared" ref="V40:Y40" si="161">W27</f>
        <v>-0.008333333333</v>
      </c>
      <c r="W40" s="161">
        <f t="shared" si="161"/>
        <v>0.005875423061</v>
      </c>
      <c r="X40" s="161">
        <f t="shared" si="161"/>
        <v>-0.005055132933</v>
      </c>
      <c r="Y40" s="161">
        <f t="shared" si="161"/>
        <v>-0.0032782004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2"/>
        <v>12/28/2018</v>
      </c>
      <c r="AK40" s="161">
        <f t="shared" ref="AK40:AN40" si="162">AL27</f>
        <v>0.1728395062</v>
      </c>
      <c r="AL40" s="161">
        <f t="shared" si="162"/>
        <v>0.0006227139895</v>
      </c>
      <c r="AM40" s="161">
        <f t="shared" si="162"/>
        <v>-0.001723480648</v>
      </c>
      <c r="AN40" s="161">
        <f t="shared" si="162"/>
        <v>0.1745629868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4"/>
        <v>12/27/2019</v>
      </c>
      <c r="AZ40" s="161">
        <f t="shared" ref="AZ40:BC40" si="163">BA27</f>
        <v>0.03370786517</v>
      </c>
      <c r="BA40" s="161">
        <f t="shared" si="163"/>
        <v>0.001562004753</v>
      </c>
      <c r="BB40" s="161">
        <f t="shared" si="163"/>
        <v>-0.02064643906</v>
      </c>
      <c r="BC40" s="161">
        <f t="shared" si="163"/>
        <v>0.05435430423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12/30/2016</v>
      </c>
      <c r="G41" s="161">
        <f t="shared" ref="G41:J41" si="164">H28</f>
        <v>-0.009259259259</v>
      </c>
      <c r="H41" s="161">
        <f t="shared" si="164"/>
        <v>-0.00110418239</v>
      </c>
      <c r="I41" s="161">
        <f t="shared" si="164"/>
        <v>0.000519246119</v>
      </c>
      <c r="J41" s="161">
        <f t="shared" si="164"/>
        <v>-0.009778505378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0"/>
        <v>12/29/2017</v>
      </c>
      <c r="V41" s="161">
        <f t="shared" ref="V41:Y41" si="165">W28</f>
        <v>-0.008403361345</v>
      </c>
      <c r="W41" s="161">
        <f t="shared" si="165"/>
        <v>0.006589752434</v>
      </c>
      <c r="X41" s="161">
        <f t="shared" si="165"/>
        <v>-0.005144509825</v>
      </c>
      <c r="Y41" s="161">
        <f t="shared" si="165"/>
        <v>-0.00325885152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2"/>
        <v>12/31/2018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-0.00117</v>
      </c>
      <c r="AN41" s="161">
        <f t="shared" si="166"/>
        <v>0.00117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4"/>
        <v>12/30/2019</v>
      </c>
      <c r="AZ41" s="161">
        <f t="shared" ref="AZ41:BC41" si="167">BA28</f>
        <v>-0.08695652174</v>
      </c>
      <c r="BA41" s="161">
        <f t="shared" si="167"/>
        <v>-0.004704301288</v>
      </c>
      <c r="BB41" s="161">
        <f t="shared" si="167"/>
        <v>-0.01829381712</v>
      </c>
      <c r="BC41" s="161">
        <f t="shared" si="167"/>
        <v>-0.06866270461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-0.009345794393</v>
      </c>
      <c r="H42" s="161">
        <f t="shared" si="168"/>
        <v>-0.003915637459</v>
      </c>
      <c r="I42" s="161">
        <f t="shared" si="168"/>
        <v>-0.004182934975</v>
      </c>
      <c r="J42" s="161">
        <f t="shared" si="168"/>
        <v>-0.005162859418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43132</v>
      </c>
      <c r="V42" s="161">
        <f t="shared" ref="V42:Y42" si="169">W29</f>
        <v>0</v>
      </c>
      <c r="W42" s="161">
        <f t="shared" si="169"/>
        <v>-0.002582897055</v>
      </c>
      <c r="X42" s="161">
        <f t="shared" si="169"/>
        <v>-0.00399682792</v>
      </c>
      <c r="Y42" s="161">
        <f t="shared" si="169"/>
        <v>0.00399682792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43497</v>
      </c>
      <c r="AK42" s="161">
        <f t="shared" ref="AK42:AN42" si="170">AL29</f>
        <v>-0.06315789474</v>
      </c>
      <c r="AL42" s="161">
        <f t="shared" si="170"/>
        <v>-0.002150779611</v>
      </c>
      <c r="AM42" s="161">
        <f t="shared" si="170"/>
        <v>0.000741655934</v>
      </c>
      <c r="AN42" s="161">
        <f t="shared" si="170"/>
        <v>-0.06389955067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43862</v>
      </c>
      <c r="AZ42" s="161">
        <f t="shared" ref="AZ42:BC42" si="171">BA29</f>
        <v>-0.04761904762</v>
      </c>
      <c r="BA42" s="161">
        <f t="shared" si="171"/>
        <v>-0.002533201239</v>
      </c>
      <c r="BB42" s="161">
        <f t="shared" si="171"/>
        <v>-0.01910893493</v>
      </c>
      <c r="BC42" s="161">
        <f t="shared" si="171"/>
        <v>-0.02851011269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0.03773584906</v>
      </c>
      <c r="H43" s="161">
        <f t="shared" si="172"/>
        <v>0.004778646433</v>
      </c>
      <c r="I43" s="161">
        <f t="shared" si="172"/>
        <v>0.01035832439</v>
      </c>
      <c r="J43" s="161">
        <f t="shared" si="172"/>
        <v>0.02737752467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43160</v>
      </c>
      <c r="V43" s="161">
        <f t="shared" ref="V43:Y43" si="173">W30</f>
        <v>0.008474576271</v>
      </c>
      <c r="W43" s="161">
        <f t="shared" si="173"/>
        <v>-0.01384377744</v>
      </c>
      <c r="X43" s="161">
        <f t="shared" si="173"/>
        <v>-0.002587866567</v>
      </c>
      <c r="Y43" s="161">
        <f t="shared" si="173"/>
        <v>0.01106244284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43525</v>
      </c>
      <c r="AK43" s="161">
        <f t="shared" ref="AK43:AN43" si="174">AL30</f>
        <v>-0.03370786517</v>
      </c>
      <c r="AL43" s="161">
        <f t="shared" si="174"/>
        <v>0.006444567578</v>
      </c>
      <c r="AM43" s="161">
        <f t="shared" si="174"/>
        <v>-0.006898060555</v>
      </c>
      <c r="AN43" s="161">
        <f t="shared" si="174"/>
        <v>-0.02680980461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43891</v>
      </c>
      <c r="AZ43" s="161">
        <f t="shared" ref="AZ43:BC43" si="175">BA30</f>
        <v>0.0125</v>
      </c>
      <c r="BA43" s="161">
        <f t="shared" si="175"/>
        <v>0.006347495162</v>
      </c>
      <c r="BB43" s="161">
        <f t="shared" si="175"/>
        <v>-0.02244310358</v>
      </c>
      <c r="BC43" s="161">
        <f t="shared" si="175"/>
        <v>0.03494310358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-0.02727272727</v>
      </c>
      <c r="H44" s="161">
        <f t="shared" si="176"/>
        <v>0.004587843883</v>
      </c>
      <c r="I44" s="161">
        <f t="shared" si="176"/>
        <v>0.0100392056</v>
      </c>
      <c r="J44" s="161">
        <f t="shared" si="176"/>
        <v>-0.03731193287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43191</v>
      </c>
      <c r="V44" s="161">
        <f t="shared" ref="V44:Y44" si="177">W31</f>
        <v>0</v>
      </c>
      <c r="W44" s="161">
        <f t="shared" si="177"/>
        <v>0.00653317399</v>
      </c>
      <c r="X44" s="161">
        <f t="shared" si="177"/>
        <v>-0.00513743073</v>
      </c>
      <c r="Y44" s="161">
        <f t="shared" si="177"/>
        <v>0.00513743073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43556</v>
      </c>
      <c r="AK44" s="161">
        <f t="shared" ref="AK44:AN44" si="178">AL31</f>
        <v>-0.01162790698</v>
      </c>
      <c r="AL44" s="161">
        <f t="shared" si="178"/>
        <v>0.008604712097</v>
      </c>
      <c r="AM44" s="161">
        <f t="shared" si="178"/>
        <v>-0.008818040206</v>
      </c>
      <c r="AN44" s="161">
        <f t="shared" si="178"/>
        <v>-0.002809866771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43983</v>
      </c>
      <c r="AZ44" s="161">
        <f t="shared" ref="AZ44:BC44" si="179">BA31</f>
        <v>0.08641975309</v>
      </c>
      <c r="BA44" s="161">
        <f t="shared" si="179"/>
        <v>-0.01044727686</v>
      </c>
      <c r="BB44" s="161">
        <f t="shared" si="179"/>
        <v>-0.01613767438</v>
      </c>
      <c r="BC44" s="161">
        <f t="shared" si="179"/>
        <v>0.1025574275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0.009345794393</v>
      </c>
      <c r="H45" s="161">
        <f t="shared" si="180"/>
        <v>0.004040556537</v>
      </c>
      <c r="I45" s="161">
        <f t="shared" si="180"/>
        <v>0.009123863133</v>
      </c>
      <c r="J45" s="161">
        <f t="shared" si="180"/>
        <v>0.0002219312599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43221</v>
      </c>
      <c r="V45" s="161">
        <f t="shared" ref="V45:Y45" si="181">W32</f>
        <v>-0.03361344538</v>
      </c>
      <c r="W45" s="161">
        <f t="shared" si="181"/>
        <v>0.009760627279</v>
      </c>
      <c r="X45" s="161">
        <f t="shared" si="181"/>
        <v>-0.005541249685</v>
      </c>
      <c r="Y45" s="161">
        <f t="shared" si="181"/>
        <v>-0.02807219569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43647</v>
      </c>
      <c r="AK45" s="161">
        <f t="shared" ref="AK45:AN45" si="182">AL32</f>
        <v>-0.005882352941</v>
      </c>
      <c r="AL45" s="161">
        <f t="shared" si="182"/>
        <v>0.002021502772</v>
      </c>
      <c r="AM45" s="161">
        <f t="shared" si="182"/>
        <v>-0.002966752093</v>
      </c>
      <c r="AN45" s="161">
        <f t="shared" si="182"/>
        <v>-0.002915600848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44013</v>
      </c>
      <c r="AZ45" s="161">
        <f t="shared" ref="AZ45:BC45" si="183">BA32</f>
        <v>-0.05681818182</v>
      </c>
      <c r="BA45" s="161">
        <f t="shared" si="183"/>
        <v>0.003506726353</v>
      </c>
      <c r="BB45" s="161">
        <f t="shared" si="183"/>
        <v>-0.02137656534</v>
      </c>
      <c r="BC45" s="161">
        <f t="shared" si="183"/>
        <v>-0.03544161648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0.009259259259</v>
      </c>
      <c r="H46" s="161">
        <f t="shared" si="184"/>
        <v>-0.005733658848</v>
      </c>
      <c r="I46" s="161">
        <f t="shared" si="184"/>
        <v>-0.007223590292</v>
      </c>
      <c r="J46" s="161">
        <f t="shared" si="184"/>
        <v>0.01648284955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43313</v>
      </c>
      <c r="V46" s="161">
        <f t="shared" ref="V46:Y46" si="185">W33</f>
        <v>-0.01739130435</v>
      </c>
      <c r="W46" s="161">
        <f t="shared" si="185"/>
        <v>0.00498383786</v>
      </c>
      <c r="X46" s="161">
        <f t="shared" si="185"/>
        <v>-0.004943577793</v>
      </c>
      <c r="Y46" s="161">
        <f t="shared" si="185"/>
        <v>-0.01244772655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43678</v>
      </c>
      <c r="AK46" s="161">
        <f t="shared" ref="AK46:AN46" si="186">AL33</f>
        <v>0</v>
      </c>
      <c r="AL46" s="161">
        <f t="shared" si="186"/>
        <v>-0.003877227851</v>
      </c>
      <c r="AM46" s="161">
        <f t="shared" si="186"/>
        <v>0.002276157659</v>
      </c>
      <c r="AN46" s="161">
        <f t="shared" si="186"/>
        <v>-0.002276157659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44044</v>
      </c>
      <c r="AZ46" s="161">
        <f t="shared" ref="AZ46:BC46" si="187">BA33</f>
        <v>-0.03614457831</v>
      </c>
      <c r="BA46" s="161">
        <f t="shared" si="187"/>
        <v>-0.008545475914</v>
      </c>
      <c r="BB46" s="161">
        <f t="shared" si="187"/>
        <v>-0.01685168652</v>
      </c>
      <c r="BC46" s="161">
        <f t="shared" si="187"/>
        <v>-0.01929289179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-0.01834862385</v>
      </c>
      <c r="H47" s="161">
        <f t="shared" si="188"/>
        <v>-0.001211354226</v>
      </c>
      <c r="I47" s="161">
        <f t="shared" si="188"/>
        <v>0.0003400003657</v>
      </c>
      <c r="J47" s="161">
        <f t="shared" si="188"/>
        <v>-0.01868862422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43344</v>
      </c>
      <c r="V47" s="161">
        <f t="shared" ref="V47:Y47" si="189">W34</f>
        <v>0</v>
      </c>
      <c r="W47" s="161">
        <f t="shared" si="189"/>
        <v>-0.001920003809</v>
      </c>
      <c r="X47" s="161">
        <f t="shared" si="189"/>
        <v>-0.004079769123</v>
      </c>
      <c r="Y47" s="161">
        <f t="shared" si="189"/>
        <v>0.004079769123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43709</v>
      </c>
      <c r="AK47" s="161">
        <f t="shared" ref="AK47:AN47" si="190">AL34</f>
        <v>0.005917159763</v>
      </c>
      <c r="AL47" s="161">
        <f t="shared" si="190"/>
        <v>0.001499477793</v>
      </c>
      <c r="AM47" s="161">
        <f t="shared" si="190"/>
        <v>-0.002502765852</v>
      </c>
      <c r="AN47" s="161">
        <f t="shared" si="190"/>
        <v>0.008419925616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44075</v>
      </c>
      <c r="AZ47" s="161">
        <f t="shared" ref="AZ47:BC47" si="191">BA34</f>
        <v>-0.0125</v>
      </c>
      <c r="BA47" s="161">
        <f t="shared" si="191"/>
        <v>0.007839617996</v>
      </c>
      <c r="BB47" s="161">
        <f t="shared" si="191"/>
        <v>-0.02300330618</v>
      </c>
      <c r="BC47" s="161">
        <f t="shared" si="191"/>
        <v>0.01050330618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0.472117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0.032052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0.138406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0.035639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66">
        <v>0.222895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0.001027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0.019156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0.00127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0.196991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-0.03227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-0.01354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-0.03202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66">
        <v>0.026777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0.025911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0.044541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75">
        <v>0.072851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66">
        <v>0.00617</v>
      </c>
      <c r="I60" s="166">
        <v>0.00617</v>
      </c>
      <c r="J60" s="166">
        <v>8.60481</v>
      </c>
      <c r="K60" s="166">
        <v>0.006368</v>
      </c>
      <c r="L60" s="14"/>
      <c r="M60" s="14"/>
      <c r="N60" s="14"/>
      <c r="U60" s="1" t="s">
        <v>1332</v>
      </c>
      <c r="V60" s="166">
        <v>1.0</v>
      </c>
      <c r="W60" s="175">
        <v>2.07E-5</v>
      </c>
      <c r="X60" s="175">
        <v>2.07E-5</v>
      </c>
      <c r="Y60" s="166">
        <v>0.030851</v>
      </c>
      <c r="Z60" s="166">
        <v>0.861754</v>
      </c>
      <c r="AA60" s="14"/>
      <c r="AB60" s="14"/>
      <c r="AC60" s="14"/>
      <c r="AJ60" s="1" t="s">
        <v>1332</v>
      </c>
      <c r="AK60" s="166">
        <v>1.0</v>
      </c>
      <c r="AL60" s="166">
        <v>0.001162</v>
      </c>
      <c r="AM60" s="166">
        <v>0.001162</v>
      </c>
      <c r="AN60" s="166">
        <v>0.585907</v>
      </c>
      <c r="AO60" s="166">
        <v>0.449987</v>
      </c>
      <c r="AP60" s="14"/>
      <c r="AQ60" s="14"/>
      <c r="AR60" s="14"/>
      <c r="AY60" s="1" t="s">
        <v>1332</v>
      </c>
      <c r="AZ60" s="166">
        <v>1.0</v>
      </c>
      <c r="BA60" s="166">
        <v>2.02E-4</v>
      </c>
      <c r="BB60" s="166">
        <v>2.02E-4</v>
      </c>
      <c r="BC60" s="175">
        <v>0.038153</v>
      </c>
      <c r="BD60" s="166">
        <v>0.846453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66">
        <v>0.021511</v>
      </c>
      <c r="I61" s="166">
        <v>7.17E-4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0.020141</v>
      </c>
      <c r="X61" s="166">
        <v>6.71E-4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0.059517</v>
      </c>
      <c r="AM61" s="166">
        <v>0.001984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75">
        <v>0.159218</v>
      </c>
      <c r="BB61" s="175">
        <v>0.005307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0.02768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0.020161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0.06068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0.15942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F65" s="1" t="s">
        <v>1342</v>
      </c>
      <c r="G65" s="166">
        <v>0.002366</v>
      </c>
      <c r="H65" s="166">
        <v>0.004749</v>
      </c>
      <c r="I65" s="166">
        <v>0.498194</v>
      </c>
      <c r="J65" s="166">
        <v>0.62198</v>
      </c>
      <c r="K65" s="166">
        <v>-0.00733</v>
      </c>
      <c r="L65" s="166">
        <v>0.012064</v>
      </c>
      <c r="M65" s="166">
        <v>-0.00733</v>
      </c>
      <c r="N65" s="166">
        <v>0.012064</v>
      </c>
      <c r="U65" s="1" t="s">
        <v>1342</v>
      </c>
      <c r="V65" s="166">
        <v>-0.00432</v>
      </c>
      <c r="W65" s="166">
        <v>0.004717</v>
      </c>
      <c r="X65" s="166">
        <v>-0.91587</v>
      </c>
      <c r="Y65" s="166">
        <v>0.367038</v>
      </c>
      <c r="Z65" s="166">
        <v>-0.01395</v>
      </c>
      <c r="AA65" s="166">
        <v>0.005314</v>
      </c>
      <c r="AB65" s="166">
        <v>-0.01395</v>
      </c>
      <c r="AC65" s="166">
        <v>0.005314</v>
      </c>
      <c r="AJ65" s="1" t="s">
        <v>1342</v>
      </c>
      <c r="AK65" s="166">
        <v>-0.00117</v>
      </c>
      <c r="AL65" s="166">
        <v>0.008033</v>
      </c>
      <c r="AM65" s="166">
        <v>-0.1458</v>
      </c>
      <c r="AN65" s="166">
        <v>0.885054</v>
      </c>
      <c r="AO65" s="166">
        <v>-0.01758</v>
      </c>
      <c r="AP65" s="166">
        <v>0.015235</v>
      </c>
      <c r="AQ65" s="166">
        <v>-0.01758</v>
      </c>
      <c r="AR65" s="166">
        <v>0.015235</v>
      </c>
      <c r="AY65" s="1" t="s">
        <v>1342</v>
      </c>
      <c r="AZ65" s="175">
        <v>-0.02006</v>
      </c>
      <c r="BA65" s="175">
        <v>0.012934</v>
      </c>
      <c r="BB65" s="166">
        <v>-1.55109</v>
      </c>
      <c r="BC65" s="166">
        <v>0.131366</v>
      </c>
      <c r="BD65" s="175">
        <v>-0.04648</v>
      </c>
      <c r="BE65" s="175">
        <v>0.006353</v>
      </c>
      <c r="BF65" s="175">
        <v>-0.04648</v>
      </c>
      <c r="BG65" s="175"/>
      <c r="BH65" s="175">
        <v>0.006353</v>
      </c>
      <c r="BI65" s="175"/>
      <c r="BJ65" s="175"/>
    </row>
    <row r="66">
      <c r="F66" s="169" t="s">
        <v>1343</v>
      </c>
      <c r="G66" s="168">
        <v>1.672508</v>
      </c>
      <c r="H66" s="168">
        <v>0.570161</v>
      </c>
      <c r="I66" s="168">
        <v>2.933396</v>
      </c>
      <c r="J66" s="168">
        <v>0.006368</v>
      </c>
      <c r="K66" s="168">
        <v>0.508084</v>
      </c>
      <c r="L66" s="168">
        <v>2.836932</v>
      </c>
      <c r="M66" s="168">
        <v>0.508084</v>
      </c>
      <c r="N66" s="168">
        <v>2.836932</v>
      </c>
      <c r="U66" s="169" t="s">
        <v>1343</v>
      </c>
      <c r="V66" s="168">
        <v>-0.12512</v>
      </c>
      <c r="W66" s="168">
        <v>0.712339</v>
      </c>
      <c r="X66" s="168">
        <v>-0.17564</v>
      </c>
      <c r="Y66" s="168">
        <v>0.861754</v>
      </c>
      <c r="Z66" s="168">
        <v>-1.57991</v>
      </c>
      <c r="AA66" s="168">
        <v>1.329673</v>
      </c>
      <c r="AB66" s="168">
        <v>-1.57991</v>
      </c>
      <c r="AC66" s="168">
        <v>1.329673</v>
      </c>
      <c r="AJ66" s="169" t="s">
        <v>1343</v>
      </c>
      <c r="AK66" s="168">
        <v>-0.88882</v>
      </c>
      <c r="AL66" s="168">
        <v>1.161183</v>
      </c>
      <c r="AM66" s="168">
        <v>-0.76545</v>
      </c>
      <c r="AN66" s="168">
        <v>0.449987</v>
      </c>
      <c r="AO66" s="168">
        <v>-3.26027</v>
      </c>
      <c r="AP66" s="168">
        <v>1.48263</v>
      </c>
      <c r="AQ66" s="168">
        <v>-3.26027</v>
      </c>
      <c r="AR66" s="168">
        <v>1.48263</v>
      </c>
      <c r="AY66" s="169" t="s">
        <v>1343</v>
      </c>
      <c r="AZ66" s="168">
        <v>-0.37544</v>
      </c>
      <c r="BA66" s="203">
        <v>1.922114</v>
      </c>
      <c r="BB66" s="203">
        <v>-0.19533</v>
      </c>
      <c r="BC66" s="168">
        <v>0.846453</v>
      </c>
      <c r="BD66" s="168">
        <v>-4.30093</v>
      </c>
      <c r="BE66" s="168">
        <v>3.550038</v>
      </c>
      <c r="BF66" s="168">
        <v>-4.30093</v>
      </c>
      <c r="BG66" s="168"/>
      <c r="BH66" s="168">
        <v>3.550038</v>
      </c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4.14"/>
    <col customWidth="1" min="2" max="2" width="6.86"/>
    <col customWidth="1" min="3" max="3" width="13.57"/>
    <col customWidth="1" min="4" max="4" width="12.29"/>
    <col customWidth="1" min="5" max="5" width="14.86"/>
    <col customWidth="1" min="6" max="6" width="12.29"/>
    <col customWidth="1" min="7" max="7" width="15.0"/>
    <col customWidth="1" min="8" max="8" width="16.14"/>
    <col customWidth="1" min="9" max="9" width="5.57"/>
    <col customWidth="1" min="10" max="10" width="2.86"/>
    <col customWidth="1" min="11" max="11" width="9.71"/>
    <col customWidth="1" min="12" max="12" width="9.86"/>
  </cols>
  <sheetData>
    <row r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>
      <c r="A2" s="8"/>
      <c r="B2" s="10" t="s">
        <v>1125</v>
      </c>
      <c r="C2" s="11"/>
      <c r="D2" s="11"/>
      <c r="E2" s="11"/>
      <c r="F2" s="11"/>
      <c r="G2" s="11"/>
      <c r="H2" s="11"/>
      <c r="I2" s="11"/>
      <c r="J2" s="11"/>
      <c r="K2" s="11"/>
      <c r="L2" s="12"/>
      <c r="O2" s="13" t="s">
        <v>1126</v>
      </c>
      <c r="S2" s="14"/>
      <c r="T2" s="15" t="s">
        <v>1127</v>
      </c>
      <c r="U2" s="16"/>
      <c r="V2" s="16"/>
      <c r="W2" s="16"/>
    </row>
    <row r="3">
      <c r="B3" s="17"/>
      <c r="D3" s="18" t="s">
        <v>1128</v>
      </c>
      <c r="E3" s="16"/>
      <c r="F3" s="16"/>
      <c r="G3" s="16"/>
      <c r="H3" s="16"/>
      <c r="I3" s="19" t="s">
        <v>1129</v>
      </c>
      <c r="J3" s="19" t="s">
        <v>1130</v>
      </c>
      <c r="K3" s="19" t="s">
        <v>1131</v>
      </c>
      <c r="L3" s="20"/>
      <c r="O3" s="14"/>
      <c r="P3" s="21" t="s">
        <v>1132</v>
      </c>
      <c r="Q3" s="21" t="s">
        <v>1130</v>
      </c>
      <c r="R3" s="21" t="s">
        <v>1133</v>
      </c>
      <c r="S3" s="14"/>
      <c r="T3" s="22"/>
      <c r="U3" s="18" t="s">
        <v>1134</v>
      </c>
      <c r="V3" s="18" t="s">
        <v>1135</v>
      </c>
      <c r="W3" s="18" t="s">
        <v>1136</v>
      </c>
    </row>
    <row r="4">
      <c r="B4" s="23"/>
      <c r="D4" s="19" t="s">
        <v>1137</v>
      </c>
      <c r="E4" s="19" t="s">
        <v>1138</v>
      </c>
      <c r="F4" s="19" t="s">
        <v>1139</v>
      </c>
      <c r="G4" s="18" t="s">
        <v>1140</v>
      </c>
      <c r="H4" s="16"/>
      <c r="K4" s="19" t="s">
        <v>1141</v>
      </c>
      <c r="L4" s="24" t="s">
        <v>1142</v>
      </c>
      <c r="O4" s="25" t="s">
        <v>1143</v>
      </c>
      <c r="P4" s="26">
        <v>0.306</v>
      </c>
      <c r="Q4" s="26">
        <v>23.0</v>
      </c>
      <c r="R4" s="26">
        <v>0.877</v>
      </c>
      <c r="S4" s="14"/>
      <c r="T4" s="27" t="s">
        <v>1143</v>
      </c>
      <c r="U4" s="28">
        <f t="shared" ref="U4:U14" si="1">R4</f>
        <v>0.877</v>
      </c>
      <c r="V4" s="28">
        <f t="shared" ref="V4:V14" si="2">R22</f>
        <v>0.301</v>
      </c>
      <c r="W4" s="28">
        <f t="shared" ref="W4:W14" si="3">S38</f>
        <v>0.209</v>
      </c>
    </row>
    <row r="5">
      <c r="B5" s="23"/>
      <c r="D5" s="16"/>
      <c r="E5" s="16"/>
      <c r="F5" s="16"/>
      <c r="G5" s="18" t="s">
        <v>1144</v>
      </c>
      <c r="H5" s="18" t="s">
        <v>1145</v>
      </c>
      <c r="I5" s="16"/>
      <c r="J5" s="16"/>
      <c r="K5" s="16"/>
      <c r="L5" s="29"/>
      <c r="O5" s="25" t="s">
        <v>1146</v>
      </c>
      <c r="P5" s="26">
        <v>0.719</v>
      </c>
      <c r="Q5" s="26">
        <v>23.0</v>
      </c>
      <c r="R5" s="26">
        <v>0.249</v>
      </c>
      <c r="S5" s="14"/>
      <c r="T5" s="27" t="s">
        <v>1146</v>
      </c>
      <c r="U5" s="28">
        <f t="shared" si="1"/>
        <v>0.249</v>
      </c>
      <c r="V5" s="28">
        <f t="shared" si="2"/>
        <v>0.433</v>
      </c>
      <c r="W5" s="28">
        <f t="shared" si="3"/>
        <v>0.714</v>
      </c>
    </row>
    <row r="6">
      <c r="A6" s="8"/>
      <c r="B6" s="30" t="s">
        <v>1147</v>
      </c>
      <c r="C6" s="31" t="s">
        <v>1148</v>
      </c>
      <c r="D6" s="32">
        <v>-2.019E-4</v>
      </c>
      <c r="E6" s="32">
        <v>7.2657E-4</v>
      </c>
      <c r="F6" s="32">
        <v>1.515E-4</v>
      </c>
      <c r="G6" s="32">
        <v>-5.1609E-4</v>
      </c>
      <c r="H6" s="32">
        <v>1.1229E-4</v>
      </c>
      <c r="I6" s="32">
        <v>-1.333</v>
      </c>
      <c r="J6" s="32">
        <v>22.0</v>
      </c>
      <c r="K6" s="32">
        <v>0.098</v>
      </c>
      <c r="L6" s="33">
        <v>0.196</v>
      </c>
      <c r="O6" s="25" t="s">
        <v>1149</v>
      </c>
      <c r="P6" s="26">
        <v>0.949</v>
      </c>
      <c r="Q6" s="26">
        <v>23.0</v>
      </c>
      <c r="R6" s="26">
        <v>0.284</v>
      </c>
      <c r="S6" s="14"/>
      <c r="T6" s="27" t="s">
        <v>1149</v>
      </c>
      <c r="U6" s="28">
        <f t="shared" si="1"/>
        <v>0.284</v>
      </c>
      <c r="V6" s="28">
        <f t="shared" si="2"/>
        <v>0.177</v>
      </c>
      <c r="W6" s="28">
        <f t="shared" si="3"/>
        <v>0.142</v>
      </c>
    </row>
    <row r="7">
      <c r="A7" s="8"/>
      <c r="B7" s="30" t="s">
        <v>1150</v>
      </c>
      <c r="C7" s="31" t="s">
        <v>1151</v>
      </c>
      <c r="D7" s="32">
        <v>-1.454E-4</v>
      </c>
      <c r="E7" s="32">
        <v>6.7222E-4</v>
      </c>
      <c r="F7" s="32">
        <v>1.4017E-4</v>
      </c>
      <c r="G7" s="32">
        <v>-4.3609E-4</v>
      </c>
      <c r="H7" s="32">
        <v>1.4529E-4</v>
      </c>
      <c r="I7" s="32">
        <v>-1.037</v>
      </c>
      <c r="J7" s="32">
        <v>22.0</v>
      </c>
      <c r="K7" s="32">
        <v>0.155</v>
      </c>
      <c r="L7" s="33">
        <v>0.311</v>
      </c>
      <c r="O7" s="25" t="s">
        <v>1152</v>
      </c>
      <c r="P7" s="26">
        <v>0.71</v>
      </c>
      <c r="Q7" s="26">
        <v>23.0</v>
      </c>
      <c r="R7" s="26">
        <v>0.19</v>
      </c>
      <c r="S7" s="14"/>
      <c r="T7" s="27" t="s">
        <v>1152</v>
      </c>
      <c r="U7" s="28">
        <f t="shared" si="1"/>
        <v>0.19</v>
      </c>
      <c r="V7" s="28">
        <f t="shared" si="2"/>
        <v>0.123</v>
      </c>
      <c r="W7" s="28">
        <f t="shared" si="3"/>
        <v>0.555</v>
      </c>
    </row>
    <row r="8">
      <c r="A8" s="8"/>
      <c r="B8" s="30" t="s">
        <v>1153</v>
      </c>
      <c r="C8" s="31" t="s">
        <v>1154</v>
      </c>
      <c r="D8" s="32">
        <v>2.3719E-4</v>
      </c>
      <c r="E8" s="32">
        <v>4.1037E-4</v>
      </c>
      <c r="F8" s="32">
        <v>8.557E-5</v>
      </c>
      <c r="G8" s="32">
        <v>5.973E-5</v>
      </c>
      <c r="H8" s="32">
        <v>4.1465E-4</v>
      </c>
      <c r="I8" s="32">
        <v>2.772</v>
      </c>
      <c r="J8" s="32">
        <v>22.0</v>
      </c>
      <c r="K8" s="32">
        <v>0.006</v>
      </c>
      <c r="L8" s="33">
        <v>0.011</v>
      </c>
      <c r="O8" s="25" t="s">
        <v>1155</v>
      </c>
      <c r="P8" s="26">
        <v>0.856</v>
      </c>
      <c r="Q8" s="26">
        <v>23.0</v>
      </c>
      <c r="R8" s="26">
        <v>0.343</v>
      </c>
      <c r="S8" s="14"/>
      <c r="T8" s="27" t="s">
        <v>1155</v>
      </c>
      <c r="U8" s="28">
        <f t="shared" si="1"/>
        <v>0.343</v>
      </c>
      <c r="V8" s="28">
        <f t="shared" si="2"/>
        <v>0.285</v>
      </c>
      <c r="W8" s="28">
        <f t="shared" si="3"/>
        <v>0.215</v>
      </c>
    </row>
    <row r="9">
      <c r="A9" s="8"/>
      <c r="B9" s="30" t="s">
        <v>1156</v>
      </c>
      <c r="C9" s="31" t="s">
        <v>1157</v>
      </c>
      <c r="D9" s="32">
        <v>3.7408E-4</v>
      </c>
      <c r="E9" s="32">
        <v>4.956E-4</v>
      </c>
      <c r="F9" s="32">
        <v>1.0334E-4</v>
      </c>
      <c r="G9" s="32">
        <v>1.5977E-4</v>
      </c>
      <c r="H9" s="32">
        <v>5.8839E-4</v>
      </c>
      <c r="I9" s="32">
        <v>3.62</v>
      </c>
      <c r="J9" s="32">
        <v>22.0</v>
      </c>
      <c r="K9" s="32">
        <v>0.001</v>
      </c>
      <c r="L9" s="33">
        <v>0.002</v>
      </c>
      <c r="O9" s="25" t="s">
        <v>1158</v>
      </c>
      <c r="P9" s="26">
        <v>0.893</v>
      </c>
      <c r="Q9" s="26">
        <v>23.0</v>
      </c>
      <c r="R9" s="26">
        <v>0.185</v>
      </c>
      <c r="S9" s="14"/>
      <c r="T9" s="27" t="s">
        <v>1158</v>
      </c>
      <c r="U9" s="28">
        <f t="shared" si="1"/>
        <v>0.185</v>
      </c>
      <c r="V9" s="28">
        <f t="shared" si="2"/>
        <v>0.151</v>
      </c>
      <c r="W9" s="28">
        <f t="shared" si="3"/>
        <v>0.214</v>
      </c>
    </row>
    <row r="10">
      <c r="A10" s="8"/>
      <c r="B10" s="30" t="s">
        <v>1159</v>
      </c>
      <c r="C10" s="31" t="s">
        <v>1160</v>
      </c>
      <c r="D10" s="32">
        <v>1.9855E-4</v>
      </c>
      <c r="E10" s="32">
        <v>5.2381E-4</v>
      </c>
      <c r="F10" s="32">
        <v>1.0922E-4</v>
      </c>
      <c r="G10" s="32">
        <v>-2.797E-5</v>
      </c>
      <c r="H10" s="32">
        <v>4.2506E-4</v>
      </c>
      <c r="I10" s="32">
        <v>1.818</v>
      </c>
      <c r="J10" s="32">
        <v>22.0</v>
      </c>
      <c r="K10" s="32">
        <v>0.041</v>
      </c>
      <c r="L10" s="33">
        <v>0.083</v>
      </c>
      <c r="O10" s="25" t="s">
        <v>1161</v>
      </c>
      <c r="P10" s="26">
        <v>0.971</v>
      </c>
      <c r="Q10" s="26">
        <v>23.0</v>
      </c>
      <c r="R10" s="26">
        <v>0.723</v>
      </c>
      <c r="S10" s="14"/>
      <c r="T10" s="27" t="s">
        <v>1161</v>
      </c>
      <c r="U10" s="28">
        <f t="shared" si="1"/>
        <v>0.723</v>
      </c>
      <c r="V10" s="28">
        <f t="shared" si="2"/>
        <v>0.107</v>
      </c>
      <c r="W10" s="28">
        <f t="shared" si="3"/>
        <v>0.723</v>
      </c>
    </row>
    <row r="11">
      <c r="A11" s="8"/>
      <c r="B11" s="30" t="s">
        <v>1162</v>
      </c>
      <c r="C11" s="31" t="s">
        <v>1163</v>
      </c>
      <c r="D11" s="32">
        <v>-2.331E-5</v>
      </c>
      <c r="E11" s="32">
        <v>4.5243E-4</v>
      </c>
      <c r="F11" s="32">
        <v>9.434E-5</v>
      </c>
      <c r="G11" s="32">
        <v>-2.1895E-4</v>
      </c>
      <c r="H11" s="32">
        <v>1.7233E-4</v>
      </c>
      <c r="I11" s="32">
        <v>-0.247</v>
      </c>
      <c r="J11" s="32">
        <v>22.0</v>
      </c>
      <c r="K11" s="32">
        <v>0.404</v>
      </c>
      <c r="L11" s="33">
        <v>0.807</v>
      </c>
      <c r="O11" s="25" t="s">
        <v>1164</v>
      </c>
      <c r="P11" s="26">
        <v>0.6</v>
      </c>
      <c r="Q11" s="26">
        <v>23.0</v>
      </c>
      <c r="R11" s="26">
        <v>0.983</v>
      </c>
      <c r="S11" s="14"/>
      <c r="T11" s="27" t="s">
        <v>1164</v>
      </c>
      <c r="U11" s="28">
        <f t="shared" si="1"/>
        <v>0.983</v>
      </c>
      <c r="V11" s="28">
        <f t="shared" si="2"/>
        <v>0.55</v>
      </c>
      <c r="W11" s="28">
        <f t="shared" si="3"/>
        <v>0.915</v>
      </c>
    </row>
    <row r="12">
      <c r="A12" s="8"/>
      <c r="B12" s="30" t="s">
        <v>1165</v>
      </c>
      <c r="C12" s="31" t="s">
        <v>1166</v>
      </c>
      <c r="D12" s="32">
        <v>-2.0066E-4</v>
      </c>
      <c r="E12" s="32">
        <v>6.3436E-4</v>
      </c>
      <c r="F12" s="32">
        <v>1.3227E-4</v>
      </c>
      <c r="G12" s="32">
        <v>-4.7498E-4</v>
      </c>
      <c r="H12" s="32">
        <v>7.366E-5</v>
      </c>
      <c r="I12" s="32">
        <v>-1.517</v>
      </c>
      <c r="J12" s="32">
        <v>22.0</v>
      </c>
      <c r="K12" s="32">
        <v>0.072</v>
      </c>
      <c r="L12" s="33">
        <v>0.143</v>
      </c>
      <c r="O12" s="25" t="s">
        <v>1167</v>
      </c>
      <c r="P12" s="26">
        <v>0.872</v>
      </c>
      <c r="Q12" s="26">
        <v>23.0</v>
      </c>
      <c r="R12" s="26">
        <v>0.696</v>
      </c>
      <c r="S12" s="14"/>
      <c r="T12" s="27" t="s">
        <v>1167</v>
      </c>
      <c r="U12" s="28">
        <f t="shared" si="1"/>
        <v>0.696</v>
      </c>
      <c r="V12" s="28">
        <f t="shared" si="2"/>
        <v>0.826</v>
      </c>
      <c r="W12" s="28">
        <f t="shared" si="3"/>
        <v>0.868</v>
      </c>
    </row>
    <row r="13">
      <c r="A13" s="8"/>
      <c r="B13" s="30" t="s">
        <v>1168</v>
      </c>
      <c r="C13" s="31" t="s">
        <v>1169</v>
      </c>
      <c r="D13" s="32">
        <v>-7.976E-5</v>
      </c>
      <c r="E13" s="32">
        <v>6.5788E-4</v>
      </c>
      <c r="F13" s="32">
        <v>1.3718E-4</v>
      </c>
      <c r="G13" s="32">
        <v>-3.6425E-4</v>
      </c>
      <c r="H13" s="32">
        <v>2.0473E-4</v>
      </c>
      <c r="I13" s="32">
        <v>-0.581</v>
      </c>
      <c r="J13" s="32">
        <v>22.0</v>
      </c>
      <c r="K13" s="32">
        <v>0.283</v>
      </c>
      <c r="L13" s="33">
        <v>0.567</v>
      </c>
      <c r="O13" s="25" t="s">
        <v>1170</v>
      </c>
      <c r="P13" s="26">
        <v>0.317</v>
      </c>
      <c r="Q13" s="26">
        <v>23.0</v>
      </c>
      <c r="R13" s="26">
        <v>0.28</v>
      </c>
      <c r="S13" s="14"/>
      <c r="T13" s="27" t="s">
        <v>1170</v>
      </c>
      <c r="U13" s="28">
        <f t="shared" si="1"/>
        <v>0.28</v>
      </c>
      <c r="V13" s="28">
        <f t="shared" si="2"/>
        <v>0.304</v>
      </c>
      <c r="W13" s="28">
        <f t="shared" si="3"/>
        <v>0.514</v>
      </c>
    </row>
    <row r="14">
      <c r="A14" s="8"/>
      <c r="B14" s="30" t="s">
        <v>1171</v>
      </c>
      <c r="C14" s="31" t="s">
        <v>1172</v>
      </c>
      <c r="D14" s="32">
        <v>-1.6972E-4</v>
      </c>
      <c r="E14" s="32">
        <v>4.7693E-4</v>
      </c>
      <c r="F14" s="32">
        <v>9.945E-5</v>
      </c>
      <c r="G14" s="32">
        <v>-3.7596E-4</v>
      </c>
      <c r="H14" s="32">
        <v>3.652E-5</v>
      </c>
      <c r="I14" s="32">
        <v>-1.707</v>
      </c>
      <c r="J14" s="32">
        <v>22.0</v>
      </c>
      <c r="K14" s="32">
        <v>0.051</v>
      </c>
      <c r="L14" s="33">
        <v>0.102</v>
      </c>
      <c r="O14" s="34" t="s">
        <v>1173</v>
      </c>
      <c r="P14" s="35">
        <v>0.854</v>
      </c>
      <c r="Q14" s="35">
        <v>23.0</v>
      </c>
      <c r="R14" s="35">
        <v>0.326</v>
      </c>
      <c r="S14" s="14"/>
      <c r="T14" s="36" t="s">
        <v>1173</v>
      </c>
      <c r="U14" s="22">
        <f t="shared" si="1"/>
        <v>0.326</v>
      </c>
      <c r="V14" s="22">
        <f t="shared" si="2"/>
        <v>0.57</v>
      </c>
      <c r="W14" s="22">
        <f t="shared" si="3"/>
        <v>0.382</v>
      </c>
    </row>
    <row r="15">
      <c r="A15" s="8"/>
      <c r="B15" s="37" t="s">
        <v>1174</v>
      </c>
      <c r="C15" s="38" t="s">
        <v>1175</v>
      </c>
      <c r="D15" s="39">
        <v>-1.5504E-4</v>
      </c>
      <c r="E15" s="39">
        <v>3.6696E-4</v>
      </c>
      <c r="F15" s="39">
        <v>7.652E-5</v>
      </c>
      <c r="G15" s="39">
        <v>-3.1372E-4</v>
      </c>
      <c r="H15" s="39">
        <v>3.65E-6</v>
      </c>
      <c r="I15" s="39">
        <v>-2.026</v>
      </c>
      <c r="J15" s="39">
        <v>22.0</v>
      </c>
      <c r="K15" s="39">
        <v>0.028</v>
      </c>
      <c r="L15" s="40">
        <v>0.055</v>
      </c>
      <c r="O15" s="14"/>
      <c r="P15" s="14"/>
      <c r="Q15" s="14"/>
      <c r="R15" s="14"/>
      <c r="S15" s="14"/>
    </row>
    <row r="16"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O16" s="14"/>
      <c r="P16" s="14"/>
      <c r="Q16" s="14"/>
      <c r="R16" s="14"/>
      <c r="S16" s="14"/>
    </row>
    <row r="17">
      <c r="A17" s="8"/>
      <c r="B17" s="42" t="s">
        <v>1176</v>
      </c>
      <c r="C17" s="43"/>
      <c r="D17" s="43"/>
      <c r="E17" s="43"/>
      <c r="F17" s="43"/>
      <c r="G17" s="43"/>
      <c r="H17" s="43"/>
      <c r="I17" s="43"/>
      <c r="J17" s="43"/>
      <c r="K17" s="43"/>
      <c r="L17" s="44"/>
      <c r="M17" s="45"/>
      <c r="O17" s="14"/>
      <c r="P17" s="14"/>
      <c r="Q17" s="14"/>
      <c r="R17" s="14"/>
      <c r="S17" s="14"/>
    </row>
    <row r="18">
      <c r="B18" s="17"/>
      <c r="D18" s="18" t="s">
        <v>1128</v>
      </c>
      <c r="E18" s="16"/>
      <c r="F18" s="16"/>
      <c r="G18" s="16"/>
      <c r="H18" s="16"/>
      <c r="I18" s="19" t="s">
        <v>1129</v>
      </c>
      <c r="J18" s="19" t="s">
        <v>1130</v>
      </c>
      <c r="K18" s="19" t="s">
        <v>1131</v>
      </c>
      <c r="L18" s="20"/>
      <c r="M18" s="45"/>
      <c r="O18" s="14"/>
      <c r="P18" s="14"/>
      <c r="Q18" s="14"/>
      <c r="R18" s="14"/>
      <c r="S18" s="14"/>
    </row>
    <row r="19">
      <c r="B19" s="23"/>
      <c r="D19" s="19" t="s">
        <v>1137</v>
      </c>
      <c r="E19" s="19" t="s">
        <v>1138</v>
      </c>
      <c r="F19" s="19" t="s">
        <v>1139</v>
      </c>
      <c r="G19" s="18" t="s">
        <v>1140</v>
      </c>
      <c r="H19" s="16"/>
      <c r="K19" s="19" t="s">
        <v>1141</v>
      </c>
      <c r="L19" s="24" t="s">
        <v>1142</v>
      </c>
      <c r="M19" s="45"/>
      <c r="O19" s="14"/>
      <c r="P19" s="14"/>
      <c r="Q19" s="14"/>
      <c r="R19" s="14"/>
      <c r="S19" s="14"/>
    </row>
    <row r="20">
      <c r="B20" s="23"/>
      <c r="D20" s="16"/>
      <c r="E20" s="16"/>
      <c r="F20" s="16"/>
      <c r="G20" s="18" t="s">
        <v>1144</v>
      </c>
      <c r="H20" s="18" t="s">
        <v>1145</v>
      </c>
      <c r="I20" s="16"/>
      <c r="J20" s="16"/>
      <c r="K20" s="16"/>
      <c r="L20" s="29"/>
      <c r="M20" s="45"/>
      <c r="O20" s="13" t="s">
        <v>1177</v>
      </c>
      <c r="S20" s="14"/>
    </row>
    <row r="21">
      <c r="A21" s="8"/>
      <c r="B21" s="30" t="s">
        <v>1147</v>
      </c>
      <c r="C21" s="31" t="s">
        <v>1148</v>
      </c>
      <c r="D21" s="32">
        <v>0.0487913</v>
      </c>
      <c r="E21" s="32">
        <v>0.15179501</v>
      </c>
      <c r="F21" s="32">
        <v>0.03165145</v>
      </c>
      <c r="G21" s="32">
        <v>-0.01684978</v>
      </c>
      <c r="H21" s="32">
        <v>0.11443239</v>
      </c>
      <c r="I21" s="32">
        <v>1.542</v>
      </c>
      <c r="J21" s="32">
        <v>22.0</v>
      </c>
      <c r="K21" s="32">
        <v>0.069</v>
      </c>
      <c r="L21" s="33">
        <v>0.137</v>
      </c>
      <c r="M21" s="45"/>
      <c r="O21" s="46"/>
      <c r="P21" s="21" t="s">
        <v>1132</v>
      </c>
      <c r="Q21" s="21" t="s">
        <v>1130</v>
      </c>
      <c r="R21" s="21" t="s">
        <v>1133</v>
      </c>
      <c r="S21" s="14"/>
    </row>
    <row r="22">
      <c r="A22" s="8"/>
      <c r="B22" s="30" t="s">
        <v>1150</v>
      </c>
      <c r="C22" s="31" t="s">
        <v>1151</v>
      </c>
      <c r="D22" s="32">
        <v>0.02271739</v>
      </c>
      <c r="E22" s="32">
        <v>0.04146215</v>
      </c>
      <c r="F22" s="32">
        <v>0.00864546</v>
      </c>
      <c r="G22" s="32">
        <v>0.00478781</v>
      </c>
      <c r="H22" s="32">
        <v>0.04064697</v>
      </c>
      <c r="I22" s="32">
        <v>2.628</v>
      </c>
      <c r="J22" s="32">
        <v>22.0</v>
      </c>
      <c r="K22" s="32">
        <v>0.008</v>
      </c>
      <c r="L22" s="33">
        <v>0.015</v>
      </c>
      <c r="M22" s="45"/>
      <c r="O22" s="25" t="s">
        <v>1143</v>
      </c>
      <c r="P22" s="26">
        <v>0.725</v>
      </c>
      <c r="Q22" s="26">
        <v>23.0</v>
      </c>
      <c r="R22" s="26">
        <v>0.301</v>
      </c>
      <c r="S22" s="14"/>
    </row>
    <row r="23">
      <c r="A23" s="8"/>
      <c r="B23" s="30" t="s">
        <v>1153</v>
      </c>
      <c r="C23" s="31" t="s">
        <v>1154</v>
      </c>
      <c r="D23" s="32">
        <v>0.0231087</v>
      </c>
      <c r="E23" s="32">
        <v>0.04776611</v>
      </c>
      <c r="F23" s="32">
        <v>0.00995992</v>
      </c>
      <c r="G23" s="32">
        <v>0.00245308</v>
      </c>
      <c r="H23" s="32">
        <v>0.04376431</v>
      </c>
      <c r="I23" s="32">
        <v>2.32</v>
      </c>
      <c r="J23" s="32">
        <v>22.0</v>
      </c>
      <c r="K23" s="32">
        <v>0.015</v>
      </c>
      <c r="L23" s="33">
        <v>0.03</v>
      </c>
      <c r="M23" s="45"/>
      <c r="O23" s="25" t="s">
        <v>1146</v>
      </c>
      <c r="P23" s="26">
        <v>0.803</v>
      </c>
      <c r="Q23" s="26">
        <v>23.0</v>
      </c>
      <c r="R23" s="26">
        <v>0.433</v>
      </c>
      <c r="S23" s="14"/>
    </row>
    <row r="24">
      <c r="A24" s="8"/>
      <c r="B24" s="30" t="s">
        <v>1156</v>
      </c>
      <c r="C24" s="31" t="s">
        <v>1157</v>
      </c>
      <c r="D24" s="32">
        <v>0.02700435</v>
      </c>
      <c r="E24" s="32">
        <v>0.04155121</v>
      </c>
      <c r="F24" s="32">
        <v>0.00866403</v>
      </c>
      <c r="G24" s="32">
        <v>0.00903626</v>
      </c>
      <c r="H24" s="32">
        <v>0.04497244</v>
      </c>
      <c r="I24" s="32">
        <v>3.117</v>
      </c>
      <c r="J24" s="32">
        <v>22.0</v>
      </c>
      <c r="K24" s="32">
        <v>0.003</v>
      </c>
      <c r="L24" s="33">
        <v>0.005</v>
      </c>
      <c r="M24" s="45"/>
      <c r="O24" s="25" t="s">
        <v>1149</v>
      </c>
      <c r="P24" s="26">
        <v>0.84</v>
      </c>
      <c r="Q24" s="26">
        <v>23.0</v>
      </c>
      <c r="R24" s="26">
        <v>0.177</v>
      </c>
      <c r="S24" s="14"/>
    </row>
    <row r="25">
      <c r="A25" s="8"/>
      <c r="B25" s="30" t="s">
        <v>1159</v>
      </c>
      <c r="C25" s="31" t="s">
        <v>1160</v>
      </c>
      <c r="D25" s="32">
        <v>0.01971739</v>
      </c>
      <c r="E25" s="32">
        <v>0.05597362</v>
      </c>
      <c r="F25" s="32">
        <v>0.01167131</v>
      </c>
      <c r="G25" s="32">
        <v>-0.00448742</v>
      </c>
      <c r="H25" s="32">
        <v>0.0439222</v>
      </c>
      <c r="I25" s="32">
        <v>1.689</v>
      </c>
      <c r="J25" s="32">
        <v>22.0</v>
      </c>
      <c r="K25" s="32">
        <v>0.053</v>
      </c>
      <c r="L25" s="33">
        <v>0.105</v>
      </c>
      <c r="M25" s="45"/>
      <c r="O25" s="25" t="s">
        <v>1152</v>
      </c>
      <c r="P25" s="26">
        <v>0.831</v>
      </c>
      <c r="Q25" s="26">
        <v>23.0</v>
      </c>
      <c r="R25" s="26">
        <v>0.123</v>
      </c>
      <c r="S25" s="14"/>
    </row>
    <row r="26">
      <c r="A26" s="8"/>
      <c r="B26" s="30" t="s">
        <v>1162</v>
      </c>
      <c r="C26" s="31" t="s">
        <v>1163</v>
      </c>
      <c r="D26" s="32">
        <v>-0.01588261</v>
      </c>
      <c r="E26" s="32">
        <v>0.03933561</v>
      </c>
      <c r="F26" s="32">
        <v>0.00820204</v>
      </c>
      <c r="G26" s="32">
        <v>-0.0328926</v>
      </c>
      <c r="H26" s="32">
        <v>0.00112739</v>
      </c>
      <c r="I26" s="32">
        <v>-1.936</v>
      </c>
      <c r="J26" s="32">
        <v>22.0</v>
      </c>
      <c r="K26" s="32">
        <v>0.033</v>
      </c>
      <c r="L26" s="33">
        <v>0.066</v>
      </c>
      <c r="M26" s="45"/>
      <c r="O26" s="25" t="s">
        <v>1155</v>
      </c>
      <c r="P26" s="26">
        <v>0.792</v>
      </c>
      <c r="Q26" s="26">
        <v>23.0</v>
      </c>
      <c r="R26" s="26">
        <v>0.285</v>
      </c>
      <c r="S26" s="14"/>
    </row>
    <row r="27">
      <c r="A27" s="8"/>
      <c r="B27" s="30" t="s">
        <v>1165</v>
      </c>
      <c r="C27" s="31" t="s">
        <v>1166</v>
      </c>
      <c r="D27" s="32">
        <v>-0.00704783</v>
      </c>
      <c r="E27" s="32">
        <v>0.05862305</v>
      </c>
      <c r="F27" s="32">
        <v>0.01222375</v>
      </c>
      <c r="G27" s="32">
        <v>-0.03239833</v>
      </c>
      <c r="H27" s="32">
        <v>0.01830268</v>
      </c>
      <c r="I27" s="32">
        <v>-0.577</v>
      </c>
      <c r="J27" s="32">
        <v>22.0</v>
      </c>
      <c r="K27" s="32">
        <v>0.285</v>
      </c>
      <c r="L27" s="33">
        <v>0.57</v>
      </c>
      <c r="M27" s="45"/>
      <c r="O27" s="25" t="s">
        <v>1158</v>
      </c>
      <c r="P27" s="26">
        <v>0.62</v>
      </c>
      <c r="Q27" s="26">
        <v>23.0</v>
      </c>
      <c r="R27" s="26">
        <v>0.151</v>
      </c>
      <c r="S27" s="14"/>
    </row>
    <row r="28">
      <c r="A28" s="8"/>
      <c r="B28" s="30" t="s">
        <v>1168</v>
      </c>
      <c r="C28" s="31" t="s">
        <v>1169</v>
      </c>
      <c r="D28" s="32">
        <v>-0.02048696</v>
      </c>
      <c r="E28" s="32">
        <v>0.03885984</v>
      </c>
      <c r="F28" s="32">
        <v>0.00810284</v>
      </c>
      <c r="G28" s="32">
        <v>-0.03729121</v>
      </c>
      <c r="H28" s="32">
        <v>-0.0036827</v>
      </c>
      <c r="I28" s="32">
        <v>-2.528</v>
      </c>
      <c r="J28" s="32">
        <v>22.0</v>
      </c>
      <c r="K28" s="32">
        <v>0.01</v>
      </c>
      <c r="L28" s="33">
        <v>0.019</v>
      </c>
      <c r="M28" s="45"/>
      <c r="O28" s="25" t="s">
        <v>1161</v>
      </c>
      <c r="P28" s="26">
        <v>0.827</v>
      </c>
      <c r="Q28" s="26">
        <v>23.0</v>
      </c>
      <c r="R28" s="26">
        <v>0.107</v>
      </c>
      <c r="S28" s="14"/>
    </row>
    <row r="29">
      <c r="A29" s="8"/>
      <c r="B29" s="30" t="s">
        <v>1171</v>
      </c>
      <c r="C29" s="31" t="s">
        <v>1172</v>
      </c>
      <c r="D29" s="32">
        <v>-0.04865217</v>
      </c>
      <c r="E29" s="32">
        <v>0.14754008</v>
      </c>
      <c r="F29" s="32">
        <v>0.03076423</v>
      </c>
      <c r="G29" s="32">
        <v>-0.11245329</v>
      </c>
      <c r="H29" s="32">
        <v>0.01514894</v>
      </c>
      <c r="I29" s="32">
        <v>-1.581</v>
      </c>
      <c r="J29" s="32">
        <v>22.0</v>
      </c>
      <c r="K29" s="32">
        <v>0.064</v>
      </c>
      <c r="L29" s="33">
        <v>0.128</v>
      </c>
      <c r="M29" s="45"/>
      <c r="O29" s="25" t="s">
        <v>1164</v>
      </c>
      <c r="P29" s="26">
        <v>0.744</v>
      </c>
      <c r="Q29" s="26">
        <v>23.0</v>
      </c>
      <c r="R29" s="26">
        <v>0.55</v>
      </c>
      <c r="S29" s="14"/>
    </row>
    <row r="30">
      <c r="A30" s="8"/>
      <c r="B30" s="37" t="s">
        <v>1174</v>
      </c>
      <c r="C30" s="38" t="s">
        <v>1175</v>
      </c>
      <c r="D30" s="39">
        <v>-0.01941304</v>
      </c>
      <c r="E30" s="39">
        <v>0.04109228</v>
      </c>
      <c r="F30" s="39">
        <v>0.00856833</v>
      </c>
      <c r="G30" s="39">
        <v>-0.03718268</v>
      </c>
      <c r="H30" s="39">
        <v>-0.00164341</v>
      </c>
      <c r="I30" s="39">
        <v>-2.266</v>
      </c>
      <c r="J30" s="39">
        <v>22.0</v>
      </c>
      <c r="K30" s="39">
        <v>0.017</v>
      </c>
      <c r="L30" s="40">
        <v>0.034</v>
      </c>
      <c r="M30" s="45"/>
      <c r="O30" s="25" t="s">
        <v>1167</v>
      </c>
      <c r="P30" s="26">
        <v>0.756</v>
      </c>
      <c r="Q30" s="26">
        <v>23.0</v>
      </c>
      <c r="R30" s="26">
        <v>0.826</v>
      </c>
      <c r="S30" s="14"/>
    </row>
    <row r="31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O31" s="25" t="s">
        <v>1170</v>
      </c>
      <c r="P31" s="26">
        <v>0.794</v>
      </c>
      <c r="Q31" s="26">
        <v>23.0</v>
      </c>
      <c r="R31" s="26">
        <v>0.304</v>
      </c>
      <c r="S31" s="14"/>
    </row>
    <row r="32">
      <c r="A32" s="8"/>
      <c r="B32" s="42" t="s">
        <v>1178</v>
      </c>
      <c r="C32" s="43"/>
      <c r="D32" s="43"/>
      <c r="E32" s="43"/>
      <c r="F32" s="43"/>
      <c r="G32" s="43"/>
      <c r="H32" s="43"/>
      <c r="I32" s="43"/>
      <c r="J32" s="43"/>
      <c r="K32" s="43"/>
      <c r="L32" s="44"/>
      <c r="M32" s="45"/>
      <c r="O32" s="34" t="s">
        <v>1173</v>
      </c>
      <c r="P32" s="35">
        <v>0.745</v>
      </c>
      <c r="Q32" s="35">
        <v>23.0</v>
      </c>
      <c r="R32" s="35">
        <v>0.57</v>
      </c>
      <c r="S32" s="14"/>
    </row>
    <row r="33">
      <c r="B33" s="17"/>
      <c r="D33" s="18" t="s">
        <v>1128</v>
      </c>
      <c r="E33" s="16"/>
      <c r="F33" s="16"/>
      <c r="G33" s="16"/>
      <c r="H33" s="16"/>
      <c r="I33" s="19" t="s">
        <v>1129</v>
      </c>
      <c r="J33" s="19" t="s">
        <v>1130</v>
      </c>
      <c r="K33" s="19" t="s">
        <v>1131</v>
      </c>
      <c r="L33" s="20"/>
      <c r="M33" s="45"/>
      <c r="O33" s="14"/>
      <c r="P33" s="14"/>
      <c r="Q33" s="14"/>
      <c r="R33" s="14"/>
      <c r="S33" s="14"/>
    </row>
    <row r="34">
      <c r="B34" s="23"/>
      <c r="D34" s="19" t="s">
        <v>1137</v>
      </c>
      <c r="E34" s="19" t="s">
        <v>1138</v>
      </c>
      <c r="F34" s="19" t="s">
        <v>1139</v>
      </c>
      <c r="G34" s="18" t="s">
        <v>1140</v>
      </c>
      <c r="H34" s="16"/>
      <c r="K34" s="19" t="s">
        <v>1141</v>
      </c>
      <c r="L34" s="24" t="s">
        <v>1142</v>
      </c>
      <c r="M34" s="45"/>
      <c r="O34" s="14"/>
      <c r="P34" s="14"/>
      <c r="Q34" s="14"/>
      <c r="R34" s="14"/>
      <c r="S34" s="14"/>
    </row>
    <row r="35">
      <c r="B35" s="23"/>
      <c r="D35" s="16"/>
      <c r="E35" s="16"/>
      <c r="F35" s="16"/>
      <c r="G35" s="18" t="s">
        <v>1144</v>
      </c>
      <c r="H35" s="18" t="s">
        <v>1145</v>
      </c>
      <c r="I35" s="16"/>
      <c r="J35" s="16"/>
      <c r="K35" s="16"/>
      <c r="L35" s="29"/>
      <c r="M35" s="45"/>
      <c r="O35" s="47"/>
      <c r="P35" s="47"/>
      <c r="Q35" s="47"/>
      <c r="R35" s="47"/>
      <c r="S35" s="47"/>
    </row>
    <row r="36">
      <c r="A36" s="8"/>
      <c r="B36" s="30" t="s">
        <v>1147</v>
      </c>
      <c r="C36" s="31" t="s">
        <v>1148</v>
      </c>
      <c r="D36" s="32">
        <v>0.04208783</v>
      </c>
      <c r="E36" s="32">
        <v>0.12293247</v>
      </c>
      <c r="F36" s="32">
        <v>0.02563319</v>
      </c>
      <c r="G36" s="32">
        <v>-0.01107216</v>
      </c>
      <c r="H36" s="32">
        <v>0.09524781</v>
      </c>
      <c r="I36" s="32">
        <v>1.642</v>
      </c>
      <c r="J36" s="32">
        <v>22.0</v>
      </c>
      <c r="K36" s="32">
        <v>0.057</v>
      </c>
      <c r="L36" s="33">
        <v>0.115</v>
      </c>
      <c r="M36" s="45"/>
      <c r="O36" s="14"/>
      <c r="P36" s="13" t="s">
        <v>1179</v>
      </c>
    </row>
    <row r="37">
      <c r="A37" s="8"/>
      <c r="B37" s="30" t="s">
        <v>1150</v>
      </c>
      <c r="C37" s="31" t="s">
        <v>1151</v>
      </c>
      <c r="D37" s="32">
        <v>0.0168887</v>
      </c>
      <c r="E37" s="32">
        <v>0.04231443</v>
      </c>
      <c r="F37" s="32">
        <v>0.00882317</v>
      </c>
      <c r="G37" s="32">
        <v>-0.00140943</v>
      </c>
      <c r="H37" s="32">
        <v>0.03518683</v>
      </c>
      <c r="I37" s="32">
        <v>1.914</v>
      </c>
      <c r="J37" s="32">
        <v>22.0</v>
      </c>
      <c r="K37" s="32">
        <v>0.034</v>
      </c>
      <c r="L37" s="33">
        <v>0.069</v>
      </c>
      <c r="M37" s="45"/>
      <c r="O37" s="14"/>
      <c r="P37" s="46"/>
      <c r="Q37" s="21" t="s">
        <v>1132</v>
      </c>
      <c r="R37" s="21" t="s">
        <v>1130</v>
      </c>
      <c r="S37" s="21" t="s">
        <v>1133</v>
      </c>
    </row>
    <row r="38">
      <c r="A38" s="8"/>
      <c r="B38" s="30" t="s">
        <v>1153</v>
      </c>
      <c r="C38" s="31" t="s">
        <v>1154</v>
      </c>
      <c r="D38" s="32">
        <v>0.01569783</v>
      </c>
      <c r="E38" s="32">
        <v>0.0479216</v>
      </c>
      <c r="F38" s="32">
        <v>0.00999234</v>
      </c>
      <c r="G38" s="32">
        <v>-0.00502503</v>
      </c>
      <c r="H38" s="32">
        <v>0.03642068</v>
      </c>
      <c r="I38" s="32">
        <v>1.571</v>
      </c>
      <c r="J38" s="32">
        <v>22.0</v>
      </c>
      <c r="K38" s="32">
        <v>0.065</v>
      </c>
      <c r="L38" s="33">
        <v>0.13</v>
      </c>
      <c r="M38" s="45"/>
      <c r="O38" s="14"/>
      <c r="P38" s="25" t="s">
        <v>1143</v>
      </c>
      <c r="Q38" s="26">
        <v>0.336</v>
      </c>
      <c r="R38" s="26">
        <v>23.0</v>
      </c>
      <c r="S38" s="26">
        <v>0.209</v>
      </c>
    </row>
    <row r="39">
      <c r="A39" s="8"/>
      <c r="B39" s="30" t="s">
        <v>1156</v>
      </c>
      <c r="C39" s="31" t="s">
        <v>1157</v>
      </c>
      <c r="D39" s="32">
        <v>0.02168739</v>
      </c>
      <c r="E39" s="32">
        <v>0.04194876</v>
      </c>
      <c r="F39" s="32">
        <v>0.00874692</v>
      </c>
      <c r="G39" s="32">
        <v>0.00354739</v>
      </c>
      <c r="H39" s="32">
        <v>0.0398274</v>
      </c>
      <c r="I39" s="32">
        <v>2.479</v>
      </c>
      <c r="J39" s="32">
        <v>22.0</v>
      </c>
      <c r="K39" s="32">
        <v>0.011</v>
      </c>
      <c r="L39" s="33">
        <v>0.021</v>
      </c>
      <c r="M39" s="45"/>
      <c r="O39" s="14"/>
      <c r="P39" s="25" t="s">
        <v>1146</v>
      </c>
      <c r="Q39" s="26">
        <v>0.752</v>
      </c>
      <c r="R39" s="26">
        <v>23.0</v>
      </c>
      <c r="S39" s="26">
        <v>0.714</v>
      </c>
    </row>
    <row r="40">
      <c r="A40" s="8"/>
      <c r="B40" s="30" t="s">
        <v>1159</v>
      </c>
      <c r="C40" s="31" t="s">
        <v>1160</v>
      </c>
      <c r="D40" s="32">
        <v>0.01832391</v>
      </c>
      <c r="E40" s="32">
        <v>0.05549285</v>
      </c>
      <c r="F40" s="32">
        <v>0.01157106</v>
      </c>
      <c r="G40" s="32">
        <v>-0.00567299</v>
      </c>
      <c r="H40" s="32">
        <v>0.04232082</v>
      </c>
      <c r="I40" s="32">
        <v>1.584</v>
      </c>
      <c r="J40" s="32">
        <v>22.0</v>
      </c>
      <c r="K40" s="32">
        <v>0.064</v>
      </c>
      <c r="L40" s="33">
        <v>0.128</v>
      </c>
      <c r="M40" s="45"/>
      <c r="O40" s="14"/>
      <c r="P40" s="25" t="s">
        <v>1149</v>
      </c>
      <c r="Q40" s="26">
        <v>0.888</v>
      </c>
      <c r="R40" s="26">
        <v>23.0</v>
      </c>
      <c r="S40" s="26">
        <v>0.142</v>
      </c>
    </row>
    <row r="41">
      <c r="A41" s="8"/>
      <c r="B41" s="30" t="s">
        <v>1162</v>
      </c>
      <c r="C41" s="31" t="s">
        <v>1163</v>
      </c>
      <c r="D41" s="32">
        <v>-0.01259261</v>
      </c>
      <c r="E41" s="32">
        <v>0.04060686</v>
      </c>
      <c r="F41" s="32">
        <v>0.00846712</v>
      </c>
      <c r="G41" s="32">
        <v>-0.03015233</v>
      </c>
      <c r="H41" s="32">
        <v>0.00496712</v>
      </c>
      <c r="I41" s="32">
        <v>-1.487</v>
      </c>
      <c r="J41" s="32">
        <v>22.0</v>
      </c>
      <c r="K41" s="32">
        <v>0.076</v>
      </c>
      <c r="L41" s="33">
        <v>0.151</v>
      </c>
      <c r="M41" s="45"/>
      <c r="O41" s="14"/>
      <c r="P41" s="25" t="s">
        <v>1152</v>
      </c>
      <c r="Q41" s="26">
        <v>0.744</v>
      </c>
      <c r="R41" s="26">
        <v>23.0</v>
      </c>
      <c r="S41" s="26">
        <v>0.555</v>
      </c>
    </row>
    <row r="42">
      <c r="A42" s="8"/>
      <c r="B42" s="30" t="s">
        <v>1165</v>
      </c>
      <c r="C42" s="31" t="s">
        <v>1166</v>
      </c>
      <c r="D42" s="32">
        <v>-0.0060987</v>
      </c>
      <c r="E42" s="32">
        <v>0.05442548</v>
      </c>
      <c r="F42" s="32">
        <v>0.0113485</v>
      </c>
      <c r="G42" s="32">
        <v>-0.02963404</v>
      </c>
      <c r="H42" s="32">
        <v>0.01743665</v>
      </c>
      <c r="I42" s="32">
        <v>-0.537</v>
      </c>
      <c r="J42" s="32">
        <v>22.0</v>
      </c>
      <c r="K42" s="32">
        <v>0.298</v>
      </c>
      <c r="L42" s="33">
        <v>0.596</v>
      </c>
      <c r="M42" s="45"/>
      <c r="O42" s="14"/>
      <c r="P42" s="25" t="s">
        <v>1155</v>
      </c>
      <c r="Q42" s="26">
        <v>0.844</v>
      </c>
      <c r="R42" s="26">
        <v>23.0</v>
      </c>
      <c r="S42" s="26">
        <v>0.215</v>
      </c>
    </row>
    <row r="43">
      <c r="A43" s="8"/>
      <c r="B43" s="30" t="s">
        <v>1168</v>
      </c>
      <c r="C43" s="31" t="s">
        <v>1169</v>
      </c>
      <c r="D43" s="32">
        <v>-0.01653348</v>
      </c>
      <c r="E43" s="32">
        <v>0.03928937</v>
      </c>
      <c r="F43" s="32">
        <v>0.0081924</v>
      </c>
      <c r="G43" s="32">
        <v>-0.03352347</v>
      </c>
      <c r="H43" s="32">
        <v>4.5652E-4</v>
      </c>
      <c r="I43" s="32">
        <v>-2.018</v>
      </c>
      <c r="J43" s="32">
        <v>22.0</v>
      </c>
      <c r="K43" s="32">
        <v>0.028</v>
      </c>
      <c r="L43" s="33">
        <v>0.056</v>
      </c>
      <c r="M43" s="45"/>
      <c r="O43" s="14"/>
      <c r="P43" s="25" t="s">
        <v>1158</v>
      </c>
      <c r="Q43" s="26">
        <v>0.896</v>
      </c>
      <c r="R43" s="26">
        <v>23.0</v>
      </c>
      <c r="S43" s="26">
        <v>0.214</v>
      </c>
    </row>
    <row r="44">
      <c r="A44" s="8"/>
      <c r="B44" s="30" t="s">
        <v>1171</v>
      </c>
      <c r="C44" s="31" t="s">
        <v>1172</v>
      </c>
      <c r="D44" s="32">
        <v>-0.04374043</v>
      </c>
      <c r="E44" s="32">
        <v>0.12037692</v>
      </c>
      <c r="F44" s="32">
        <v>0.02510032</v>
      </c>
      <c r="G44" s="32">
        <v>-0.09579532</v>
      </c>
      <c r="H44" s="32">
        <v>0.00831445</v>
      </c>
      <c r="I44" s="32">
        <v>-1.743</v>
      </c>
      <c r="J44" s="32">
        <v>22.0</v>
      </c>
      <c r="K44" s="32">
        <v>0.048</v>
      </c>
      <c r="L44" s="33">
        <v>0.095</v>
      </c>
      <c r="M44" s="45"/>
      <c r="O44" s="14"/>
      <c r="P44" s="25" t="s">
        <v>1161</v>
      </c>
      <c r="Q44" s="26">
        <v>0.971</v>
      </c>
      <c r="R44" s="26">
        <v>23.0</v>
      </c>
      <c r="S44" s="26">
        <v>0.723</v>
      </c>
    </row>
    <row r="45">
      <c r="A45" s="8"/>
      <c r="B45" s="37" t="s">
        <v>1174</v>
      </c>
      <c r="C45" s="38" t="s">
        <v>1175</v>
      </c>
      <c r="D45" s="39">
        <v>-0.01755087</v>
      </c>
      <c r="E45" s="39">
        <v>0.04113675</v>
      </c>
      <c r="F45" s="39">
        <v>0.0085776</v>
      </c>
      <c r="G45" s="39">
        <v>-0.03533973</v>
      </c>
      <c r="H45" s="39">
        <v>2.3799E-4</v>
      </c>
      <c r="I45" s="39">
        <v>-2.046</v>
      </c>
      <c r="J45" s="39">
        <v>22.0</v>
      </c>
      <c r="K45" s="39">
        <v>0.026</v>
      </c>
      <c r="L45" s="40">
        <v>0.053</v>
      </c>
      <c r="M45" s="45"/>
      <c r="O45" s="14"/>
      <c r="P45" s="25" t="s">
        <v>1164</v>
      </c>
      <c r="Q45" s="26">
        <v>0.595</v>
      </c>
      <c r="R45" s="26">
        <v>23.0</v>
      </c>
      <c r="S45" s="26">
        <v>0.915</v>
      </c>
    </row>
    <row r="46"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O46" s="14"/>
      <c r="P46" s="25" t="s">
        <v>1167</v>
      </c>
      <c r="Q46" s="26">
        <v>0.877</v>
      </c>
      <c r="R46" s="26">
        <v>23.0</v>
      </c>
      <c r="S46" s="26">
        <v>0.868</v>
      </c>
    </row>
    <row r="47">
      <c r="A47" s="8"/>
      <c r="B47" s="49"/>
      <c r="C47" s="48"/>
      <c r="D47" s="48"/>
      <c r="E47" s="48"/>
      <c r="F47" s="48"/>
      <c r="G47" s="48"/>
      <c r="H47" s="48"/>
      <c r="I47" s="48"/>
      <c r="J47" s="48"/>
      <c r="K47" s="48"/>
      <c r="L47" s="48"/>
      <c r="O47" s="14"/>
      <c r="P47" s="25" t="s">
        <v>1170</v>
      </c>
      <c r="Q47" s="26">
        <v>0.346</v>
      </c>
      <c r="R47" s="26">
        <v>23.0</v>
      </c>
      <c r="S47" s="26">
        <v>0.514</v>
      </c>
    </row>
    <row r="48">
      <c r="A48" s="8"/>
      <c r="B48" s="49"/>
      <c r="C48" s="48"/>
      <c r="D48" s="48"/>
      <c r="E48" s="48"/>
      <c r="F48" s="48"/>
      <c r="G48" s="48"/>
      <c r="H48" s="48"/>
      <c r="I48" s="48"/>
      <c r="J48" s="48"/>
      <c r="K48" s="48"/>
      <c r="L48" s="48"/>
      <c r="O48" s="14"/>
      <c r="P48" s="34" t="s">
        <v>1173</v>
      </c>
      <c r="Q48" s="35">
        <v>0.8</v>
      </c>
      <c r="R48" s="35">
        <v>23.0</v>
      </c>
      <c r="S48" s="35">
        <v>0.382</v>
      </c>
    </row>
    <row r="49">
      <c r="B49" s="50" t="s">
        <v>1180</v>
      </c>
      <c r="C49" s="51"/>
      <c r="D49" s="51"/>
      <c r="E49" s="52"/>
      <c r="F49" s="53"/>
      <c r="G49" s="54"/>
      <c r="H49" s="54"/>
      <c r="I49" s="54"/>
      <c r="J49" s="54"/>
      <c r="K49" s="54"/>
      <c r="L49" s="54"/>
      <c r="O49" s="14"/>
      <c r="P49" s="14"/>
      <c r="Q49" s="14"/>
      <c r="R49" s="14"/>
      <c r="S49" s="14"/>
    </row>
    <row r="50">
      <c r="B50" s="55"/>
      <c r="C50" s="56"/>
      <c r="D50" s="57" t="s">
        <v>1131</v>
      </c>
      <c r="E50" s="58"/>
      <c r="F50" s="59"/>
      <c r="K50" s="19"/>
      <c r="O50" s="14"/>
      <c r="P50" s="14"/>
      <c r="Q50" s="14"/>
      <c r="R50" s="14"/>
      <c r="S50" s="14"/>
    </row>
    <row r="51">
      <c r="B51" s="60"/>
      <c r="C51" s="56"/>
      <c r="D51" s="61" t="s">
        <v>1181</v>
      </c>
      <c r="E51" s="61" t="s">
        <v>1182</v>
      </c>
      <c r="F51" s="62"/>
      <c r="K51" s="19"/>
      <c r="L51" s="19"/>
      <c r="O51" s="14"/>
      <c r="P51" s="14"/>
      <c r="Q51" s="14"/>
      <c r="R51" s="14"/>
      <c r="S51" s="14"/>
    </row>
    <row r="52">
      <c r="B52" s="63"/>
      <c r="C52" s="64"/>
      <c r="D52" s="65"/>
      <c r="E52" s="65"/>
      <c r="O52" s="14"/>
      <c r="P52" s="14"/>
      <c r="Q52" s="14"/>
      <c r="R52" s="14"/>
      <c r="S52" s="14"/>
    </row>
    <row r="53">
      <c r="B53" s="66" t="s">
        <v>1147</v>
      </c>
      <c r="C53" s="66" t="s">
        <v>1148</v>
      </c>
      <c r="D53" s="67">
        <v>0.137</v>
      </c>
      <c r="E53" s="67">
        <v>0.196</v>
      </c>
      <c r="F53" s="68"/>
      <c r="K53" s="48"/>
      <c r="L53" s="48"/>
    </row>
    <row r="54">
      <c r="B54" s="69" t="s">
        <v>1150</v>
      </c>
      <c r="C54" s="69" t="s">
        <v>1151</v>
      </c>
      <c r="D54" s="70">
        <v>0.015</v>
      </c>
      <c r="E54" s="70">
        <v>0.311</v>
      </c>
      <c r="F54" s="68"/>
      <c r="K54" s="48"/>
      <c r="L54" s="48"/>
    </row>
    <row r="55">
      <c r="B55" s="69" t="s">
        <v>1153</v>
      </c>
      <c r="C55" s="69" t="s">
        <v>1154</v>
      </c>
      <c r="D55" s="70">
        <v>0.03</v>
      </c>
      <c r="E55" s="70">
        <v>0.011</v>
      </c>
      <c r="F55" s="68"/>
      <c r="K55" s="48"/>
      <c r="L55" s="48"/>
    </row>
    <row r="56">
      <c r="B56" s="69" t="s">
        <v>1156</v>
      </c>
      <c r="C56" s="69" t="s">
        <v>1157</v>
      </c>
      <c r="D56" s="70">
        <v>0.005</v>
      </c>
      <c r="E56" s="70">
        <v>0.002</v>
      </c>
      <c r="F56" s="68"/>
      <c r="K56" s="48"/>
      <c r="L56" s="48"/>
    </row>
    <row r="57">
      <c r="B57" s="69" t="s">
        <v>1159</v>
      </c>
      <c r="C57" s="69" t="s">
        <v>1160</v>
      </c>
      <c r="D57" s="70">
        <v>0.105</v>
      </c>
      <c r="E57" s="70">
        <v>0.083</v>
      </c>
      <c r="F57" s="68"/>
      <c r="K57" s="48"/>
      <c r="L57" s="48"/>
    </row>
    <row r="58">
      <c r="B58" s="69" t="s">
        <v>1162</v>
      </c>
      <c r="C58" s="69" t="s">
        <v>1163</v>
      </c>
      <c r="D58" s="70">
        <v>0.066</v>
      </c>
      <c r="E58" s="70">
        <v>0.807</v>
      </c>
      <c r="F58" s="68"/>
      <c r="K58" s="48"/>
      <c r="L58" s="48"/>
    </row>
    <row r="59">
      <c r="B59" s="69" t="s">
        <v>1165</v>
      </c>
      <c r="C59" s="69" t="s">
        <v>1166</v>
      </c>
      <c r="D59" s="70">
        <v>0.57</v>
      </c>
      <c r="E59" s="70">
        <v>0.143</v>
      </c>
      <c r="F59" s="68"/>
      <c r="K59" s="48"/>
      <c r="L59" s="48"/>
    </row>
    <row r="60">
      <c r="B60" s="69" t="s">
        <v>1168</v>
      </c>
      <c r="C60" s="69" t="s">
        <v>1169</v>
      </c>
      <c r="D60" s="70">
        <v>0.019</v>
      </c>
      <c r="E60" s="70">
        <v>0.567</v>
      </c>
      <c r="F60" s="68"/>
      <c r="K60" s="48"/>
      <c r="L60" s="48"/>
    </row>
    <row r="61">
      <c r="B61" s="69" t="s">
        <v>1171</v>
      </c>
      <c r="C61" s="69" t="s">
        <v>1172</v>
      </c>
      <c r="D61" s="70">
        <v>0.128</v>
      </c>
      <c r="E61" s="70">
        <v>0.102</v>
      </c>
      <c r="F61" s="68"/>
      <c r="K61" s="48"/>
      <c r="L61" s="48"/>
    </row>
    <row r="62">
      <c r="B62" s="71" t="s">
        <v>1174</v>
      </c>
      <c r="C62" s="71" t="s">
        <v>1175</v>
      </c>
      <c r="D62" s="72">
        <v>0.034</v>
      </c>
      <c r="E62" s="72">
        <v>0.055</v>
      </c>
      <c r="F62" s="68"/>
      <c r="K62" s="48"/>
      <c r="L62" s="48"/>
    </row>
    <row r="63">
      <c r="B63" s="73" t="s">
        <v>1183</v>
      </c>
      <c r="C63" s="74"/>
      <c r="D63" s="74"/>
      <c r="E63" s="75"/>
      <c r="F63" s="48"/>
      <c r="K63" s="48"/>
      <c r="L63" s="48"/>
    </row>
    <row r="64">
      <c r="B64" s="76" t="s">
        <v>1184</v>
      </c>
      <c r="C64" s="77"/>
      <c r="D64" s="77"/>
      <c r="E64" s="78"/>
      <c r="F64" s="48"/>
      <c r="K64" s="48"/>
      <c r="L64" s="48"/>
    </row>
    <row r="65">
      <c r="B65" s="48"/>
      <c r="C65" s="48"/>
      <c r="D65" s="48"/>
      <c r="E65" s="48"/>
      <c r="F65" s="48"/>
      <c r="K65" s="48"/>
      <c r="L65" s="48"/>
    </row>
    <row r="66">
      <c r="B66" s="50" t="s">
        <v>1180</v>
      </c>
      <c r="C66" s="51"/>
      <c r="D66" s="52"/>
      <c r="E66" s="53"/>
      <c r="F66" s="48"/>
      <c r="G66" s="48"/>
      <c r="H66" s="48"/>
      <c r="I66" s="48"/>
      <c r="J66" s="48"/>
      <c r="K66" s="48"/>
      <c r="L66" s="48"/>
    </row>
    <row r="67">
      <c r="B67" s="55"/>
      <c r="C67" s="56"/>
      <c r="D67" s="79" t="s">
        <v>1131</v>
      </c>
      <c r="E67" s="59"/>
      <c r="F67" s="48"/>
      <c r="G67" s="48"/>
      <c r="H67" s="48"/>
      <c r="I67" s="48"/>
      <c r="J67" s="48"/>
      <c r="K67" s="48"/>
      <c r="L67" s="48"/>
    </row>
    <row r="68">
      <c r="B68" s="60"/>
      <c r="C68" s="56"/>
      <c r="D68" s="61" t="s">
        <v>1136</v>
      </c>
      <c r="E68" s="19"/>
      <c r="F68" s="48"/>
      <c r="G68" s="48"/>
      <c r="H68" s="48"/>
      <c r="I68" s="48"/>
      <c r="J68" s="48"/>
      <c r="K68" s="48"/>
      <c r="L68" s="48"/>
    </row>
    <row r="69">
      <c r="B69" s="80"/>
      <c r="C69" s="58"/>
      <c r="D69" s="65"/>
      <c r="E69" s="81"/>
      <c r="F69" s="48"/>
      <c r="G69" s="48"/>
      <c r="H69" s="48"/>
      <c r="I69" s="48"/>
      <c r="J69" s="48"/>
      <c r="K69" s="48"/>
      <c r="L69" s="48"/>
    </row>
    <row r="70">
      <c r="B70" s="82" t="s">
        <v>1147</v>
      </c>
      <c r="C70" s="82" t="s">
        <v>1148</v>
      </c>
      <c r="D70" s="83">
        <v>0.115</v>
      </c>
      <c r="E70" s="81"/>
      <c r="F70" s="48"/>
      <c r="G70" s="48"/>
      <c r="H70" s="48"/>
      <c r="I70" s="48"/>
      <c r="J70" s="48"/>
      <c r="K70" s="48"/>
      <c r="L70" s="48"/>
    </row>
    <row r="71">
      <c r="B71" s="69" t="s">
        <v>1150</v>
      </c>
      <c r="C71" s="69" t="s">
        <v>1151</v>
      </c>
      <c r="D71" s="84">
        <v>0.069</v>
      </c>
      <c r="E71" s="81"/>
      <c r="F71" s="48"/>
      <c r="G71" s="48"/>
      <c r="H71" s="48"/>
      <c r="I71" s="48"/>
      <c r="J71" s="48"/>
      <c r="K71" s="48"/>
      <c r="L71" s="48"/>
    </row>
    <row r="72">
      <c r="B72" s="69" t="s">
        <v>1153</v>
      </c>
      <c r="C72" s="69" t="s">
        <v>1154</v>
      </c>
      <c r="D72" s="84">
        <v>0.13</v>
      </c>
      <c r="E72" s="81"/>
      <c r="F72" s="48"/>
      <c r="G72" s="48"/>
      <c r="H72" s="48"/>
      <c r="I72" s="48"/>
      <c r="J72" s="48"/>
      <c r="K72" s="48"/>
      <c r="L72" s="48"/>
    </row>
    <row r="73">
      <c r="B73" s="69" t="s">
        <v>1156</v>
      </c>
      <c r="C73" s="69" t="s">
        <v>1157</v>
      </c>
      <c r="D73" s="84">
        <v>0.021</v>
      </c>
      <c r="E73" s="81"/>
      <c r="F73" s="48"/>
      <c r="G73" s="48"/>
      <c r="H73" s="48"/>
      <c r="I73" s="48"/>
      <c r="J73" s="48"/>
      <c r="K73" s="48"/>
      <c r="L73" s="48"/>
    </row>
    <row r="74">
      <c r="B74" s="69" t="s">
        <v>1159</v>
      </c>
      <c r="C74" s="69" t="s">
        <v>1160</v>
      </c>
      <c r="D74" s="84">
        <v>0.128</v>
      </c>
      <c r="E74" s="81"/>
      <c r="F74" s="48"/>
      <c r="G74" s="48"/>
      <c r="H74" s="48"/>
      <c r="I74" s="48"/>
      <c r="J74" s="48"/>
      <c r="K74" s="48"/>
      <c r="L74" s="48"/>
    </row>
    <row r="75">
      <c r="B75" s="69" t="s">
        <v>1162</v>
      </c>
      <c r="C75" s="69" t="s">
        <v>1163</v>
      </c>
      <c r="D75" s="84">
        <v>0.151</v>
      </c>
      <c r="E75" s="81"/>
      <c r="F75" s="48"/>
      <c r="G75" s="48"/>
      <c r="H75" s="48"/>
      <c r="I75" s="48"/>
      <c r="J75" s="48"/>
      <c r="K75" s="48"/>
      <c r="L75" s="48"/>
    </row>
    <row r="76">
      <c r="B76" s="69" t="s">
        <v>1165</v>
      </c>
      <c r="C76" s="69" t="s">
        <v>1166</v>
      </c>
      <c r="D76" s="84">
        <v>0.596</v>
      </c>
      <c r="E76" s="81"/>
      <c r="F76" s="48"/>
      <c r="G76" s="48"/>
      <c r="H76" s="48"/>
      <c r="I76" s="48"/>
      <c r="J76" s="48"/>
      <c r="K76" s="48"/>
      <c r="L76" s="48"/>
    </row>
    <row r="77">
      <c r="B77" s="69" t="s">
        <v>1168</v>
      </c>
      <c r="C77" s="69" t="s">
        <v>1169</v>
      </c>
      <c r="D77" s="84">
        <v>0.056</v>
      </c>
      <c r="E77" s="81"/>
      <c r="F77" s="48"/>
      <c r="G77" s="48"/>
      <c r="H77" s="48"/>
      <c r="I77" s="48"/>
      <c r="J77" s="48"/>
      <c r="K77" s="48"/>
      <c r="L77" s="48"/>
    </row>
    <row r="78">
      <c r="B78" s="69" t="s">
        <v>1171</v>
      </c>
      <c r="C78" s="69" t="s">
        <v>1172</v>
      </c>
      <c r="D78" s="84">
        <v>0.095</v>
      </c>
      <c r="E78" s="81"/>
      <c r="F78" s="48"/>
      <c r="G78" s="48"/>
      <c r="H78" s="48"/>
      <c r="I78" s="48"/>
      <c r="J78" s="48"/>
      <c r="K78" s="48"/>
      <c r="L78" s="48"/>
    </row>
    <row r="79">
      <c r="B79" s="71" t="s">
        <v>1174</v>
      </c>
      <c r="C79" s="71" t="s">
        <v>1175</v>
      </c>
      <c r="D79" s="85">
        <v>0.053</v>
      </c>
      <c r="E79" s="81"/>
      <c r="F79" s="48"/>
      <c r="G79" s="48"/>
      <c r="H79" s="48"/>
      <c r="I79" s="48"/>
      <c r="J79" s="48"/>
      <c r="K79" s="48"/>
      <c r="L79" s="48"/>
    </row>
    <row r="80">
      <c r="B80" s="73" t="s">
        <v>1183</v>
      </c>
      <c r="C80" s="74"/>
      <c r="D80" s="75"/>
      <c r="E80" s="81"/>
      <c r="F80" s="48"/>
      <c r="G80" s="48"/>
      <c r="H80" s="48"/>
      <c r="I80" s="48"/>
      <c r="J80" s="48"/>
      <c r="K80" s="48"/>
      <c r="L80" s="48"/>
    </row>
    <row r="81">
      <c r="B81" s="76" t="s">
        <v>1184</v>
      </c>
      <c r="C81" s="77"/>
      <c r="D81" s="78"/>
      <c r="E81" s="81"/>
      <c r="F81" s="48"/>
      <c r="G81" s="48"/>
      <c r="H81" s="48"/>
      <c r="I81" s="48"/>
      <c r="J81" s="48"/>
      <c r="K81" s="48"/>
      <c r="L81" s="48"/>
    </row>
    <row r="82"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</row>
    <row r="83"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</row>
    <row r="84"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</row>
    <row r="85"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</row>
    <row r="86"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</row>
    <row r="87"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</row>
    <row r="88"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</row>
    <row r="89"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</row>
    <row r="90"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</row>
    <row r="91"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</row>
    <row r="92"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</row>
    <row r="93"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</row>
    <row r="94"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</row>
    <row r="95"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</row>
    <row r="96"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</row>
    <row r="97"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</row>
    <row r="98"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</row>
    <row r="99"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</row>
    <row r="100"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</row>
    <row r="101"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</row>
    <row r="102"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</row>
    <row r="103"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</row>
    <row r="104"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</row>
    <row r="105"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</row>
    <row r="106"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</row>
    <row r="107"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</row>
    <row r="108"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</row>
    <row r="109"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</row>
    <row r="110"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</row>
    <row r="111"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</row>
    <row r="112"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</row>
    <row r="113"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</row>
    <row r="114"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</row>
    <row r="115"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</row>
    <row r="116"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</row>
    <row r="117"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</row>
    <row r="118"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</row>
    <row r="119"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</row>
    <row r="120"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</row>
    <row r="121"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</row>
    <row r="122"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</row>
    <row r="123"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</row>
    <row r="124"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</row>
    <row r="125"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</row>
    <row r="126"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</row>
    <row r="127"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</row>
    <row r="128"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</row>
    <row r="129"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</row>
    <row r="130"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</row>
    <row r="131"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</row>
    <row r="132"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</row>
    <row r="133"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</row>
    <row r="134"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</row>
    <row r="135"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</row>
    <row r="136"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</row>
    <row r="137"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</row>
    <row r="138"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</row>
    <row r="139"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</row>
    <row r="140"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</row>
    <row r="141"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</row>
    <row r="142"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</row>
    <row r="143"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</row>
    <row r="144"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</row>
    <row r="145"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</row>
    <row r="146"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</row>
    <row r="147"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</row>
    <row r="148"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</row>
    <row r="149"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</row>
    <row r="150"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</row>
    <row r="151"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</row>
    <row r="152"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</row>
    <row r="153"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</row>
    <row r="154"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</row>
    <row r="155"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</row>
    <row r="156"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</row>
    <row r="157"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</row>
    <row r="158"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</row>
    <row r="159"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</row>
    <row r="160"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</row>
    <row r="161"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</row>
    <row r="162"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</row>
    <row r="163"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</row>
    <row r="164"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</row>
    <row r="165"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</row>
    <row r="166"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</row>
    <row r="167"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</row>
    <row r="168"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</row>
    <row r="169"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</row>
    <row r="170"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</row>
    <row r="171"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</row>
    <row r="172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</row>
    <row r="173"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</row>
    <row r="174"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</row>
    <row r="175"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</row>
    <row r="176"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</row>
    <row r="177"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</row>
    <row r="178"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</row>
    <row r="179"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</row>
    <row r="180"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</row>
    <row r="181"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</row>
    <row r="182"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</row>
    <row r="183"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</row>
    <row r="184"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</row>
    <row r="185"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</row>
    <row r="186"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</row>
    <row r="187"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</row>
    <row r="188"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</row>
    <row r="189"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</row>
    <row r="190"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</row>
    <row r="191"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</row>
    <row r="192"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</row>
    <row r="193"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</row>
    <row r="194"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</row>
    <row r="195"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</row>
    <row r="196"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</row>
    <row r="197"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</row>
    <row r="198"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</row>
    <row r="199"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</row>
    <row r="200"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</row>
    <row r="201"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</row>
    <row r="202"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</row>
    <row r="203"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</row>
    <row r="204"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</row>
    <row r="205"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</row>
    <row r="206"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</row>
    <row r="207"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</row>
    <row r="208"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</row>
    <row r="209"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</row>
    <row r="210"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</row>
    <row r="211"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</row>
    <row r="212"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</row>
    <row r="213"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</row>
    <row r="214"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</row>
    <row r="215"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</row>
    <row r="216"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</row>
    <row r="217"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</row>
    <row r="218"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</row>
    <row r="219"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</row>
    <row r="220"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</row>
    <row r="221"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</row>
    <row r="222"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</row>
    <row r="223"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</row>
    <row r="224"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</row>
    <row r="225"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</row>
    <row r="226"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</row>
    <row r="227"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</row>
    <row r="228"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</row>
    <row r="229"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</row>
    <row r="230"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</row>
    <row r="231"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</row>
    <row r="232"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</row>
    <row r="233"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</row>
    <row r="234"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</row>
    <row r="235"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</row>
    <row r="236"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</row>
    <row r="237"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</row>
    <row r="238"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</row>
    <row r="239"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</row>
    <row r="240"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</row>
    <row r="241"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</row>
    <row r="242"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</row>
    <row r="243"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</row>
    <row r="244"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</row>
    <row r="245"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</row>
    <row r="246"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</row>
    <row r="247"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</row>
    <row r="248"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</row>
    <row r="249"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</row>
    <row r="250"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</row>
    <row r="251"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</row>
    <row r="252"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</row>
    <row r="253"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</row>
    <row r="254"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</row>
    <row r="255"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</row>
    <row r="256"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</row>
    <row r="257"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</row>
    <row r="258"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</row>
    <row r="259"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</row>
    <row r="260"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</row>
    <row r="261"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</row>
    <row r="262"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</row>
    <row r="263"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</row>
    <row r="264"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</row>
    <row r="265"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</row>
    <row r="266"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</row>
    <row r="267"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</row>
    <row r="268"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</row>
    <row r="269"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</row>
    <row r="270"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</row>
    <row r="271"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</row>
    <row r="272"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</row>
    <row r="273"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</row>
    <row r="274"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</row>
    <row r="275"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</row>
    <row r="276"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</row>
    <row r="277"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</row>
    <row r="278"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</row>
    <row r="279"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</row>
    <row r="280"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</row>
    <row r="281"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</row>
    <row r="282"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</row>
    <row r="283"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</row>
    <row r="284"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</row>
    <row r="285"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</row>
    <row r="286"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</row>
    <row r="287"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</row>
    <row r="288"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</row>
    <row r="289"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</row>
    <row r="290"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</row>
    <row r="291"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</row>
    <row r="292"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</row>
    <row r="293"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</row>
    <row r="294"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</row>
    <row r="295"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</row>
    <row r="296"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</row>
    <row r="297"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</row>
    <row r="298"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</row>
    <row r="299"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</row>
    <row r="300"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</row>
    <row r="301"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</row>
    <row r="302"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</row>
    <row r="303"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</row>
    <row r="304"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</row>
    <row r="305"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</row>
    <row r="306"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</row>
    <row r="307"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</row>
    <row r="308"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</row>
    <row r="309"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</row>
    <row r="310"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</row>
    <row r="311"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</row>
    <row r="312"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</row>
    <row r="313"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</row>
    <row r="314"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</row>
    <row r="315"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</row>
    <row r="316"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</row>
    <row r="317"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</row>
    <row r="318"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</row>
    <row r="319"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</row>
    <row r="320"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</row>
    <row r="321"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</row>
    <row r="322"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</row>
    <row r="323"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</row>
    <row r="324"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</row>
    <row r="325"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</row>
    <row r="326"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</row>
    <row r="327"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</row>
    <row r="328"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</row>
    <row r="329"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</row>
    <row r="330"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</row>
    <row r="331"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</row>
    <row r="332"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</row>
    <row r="333"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</row>
    <row r="334"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</row>
    <row r="335"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</row>
    <row r="336"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</row>
    <row r="337"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</row>
    <row r="338"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</row>
    <row r="339"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</row>
    <row r="340"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</row>
    <row r="341"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</row>
    <row r="342"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</row>
    <row r="343"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</row>
    <row r="344"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</row>
    <row r="345"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</row>
    <row r="346"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</row>
    <row r="347"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</row>
    <row r="348"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</row>
    <row r="349"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</row>
    <row r="350"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</row>
    <row r="351"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</row>
    <row r="352"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</row>
    <row r="353"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</row>
    <row r="354"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</row>
    <row r="355"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</row>
    <row r="356"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</row>
    <row r="357"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</row>
    <row r="358"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</row>
    <row r="359"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</row>
    <row r="360"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</row>
    <row r="361"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</row>
    <row r="362"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</row>
    <row r="363"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</row>
    <row r="364"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</row>
    <row r="365"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</row>
    <row r="366"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</row>
    <row r="367"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</row>
    <row r="368"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</row>
    <row r="369"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</row>
    <row r="370"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</row>
    <row r="371"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</row>
    <row r="372"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</row>
    <row r="373"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</row>
    <row r="374"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</row>
    <row r="375"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</row>
    <row r="376"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</row>
    <row r="377"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</row>
    <row r="378"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</row>
    <row r="379"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</row>
    <row r="380"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</row>
    <row r="381"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</row>
    <row r="382"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</row>
    <row r="383"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</row>
    <row r="384"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</row>
    <row r="385"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</row>
    <row r="386"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</row>
    <row r="387"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</row>
    <row r="388"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</row>
    <row r="389"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</row>
    <row r="390"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</row>
    <row r="391"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</row>
    <row r="392"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</row>
    <row r="393"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</row>
    <row r="394"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</row>
    <row r="395"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</row>
    <row r="396"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</row>
    <row r="397"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</row>
    <row r="398"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</row>
    <row r="399"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</row>
    <row r="400"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</row>
    <row r="401"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</row>
    <row r="402"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</row>
    <row r="403"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</row>
    <row r="404"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</row>
    <row r="405"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</row>
    <row r="406"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</row>
    <row r="407"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</row>
    <row r="408"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</row>
    <row r="409"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</row>
    <row r="410"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</row>
    <row r="411"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</row>
    <row r="412"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</row>
    <row r="413"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</row>
    <row r="414"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</row>
    <row r="415"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</row>
    <row r="416"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</row>
    <row r="417"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</row>
    <row r="418"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</row>
    <row r="419"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</row>
    <row r="420"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</row>
    <row r="421"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</row>
    <row r="422"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</row>
    <row r="423"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</row>
    <row r="424"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</row>
    <row r="425"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</row>
    <row r="426"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</row>
    <row r="427"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</row>
    <row r="428"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</row>
    <row r="429"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</row>
    <row r="430"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</row>
    <row r="431"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</row>
    <row r="432"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</row>
    <row r="433"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</row>
    <row r="434"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</row>
    <row r="435"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</row>
    <row r="436"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</row>
    <row r="437"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</row>
    <row r="438"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</row>
    <row r="439"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</row>
    <row r="440"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</row>
    <row r="441"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</row>
    <row r="442"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</row>
    <row r="443"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</row>
    <row r="444"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</row>
    <row r="445"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</row>
    <row r="446"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</row>
    <row r="447"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</row>
    <row r="448"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</row>
    <row r="449"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</row>
    <row r="450"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</row>
    <row r="451"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</row>
    <row r="452"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</row>
    <row r="453"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</row>
    <row r="454"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</row>
    <row r="455"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</row>
    <row r="456"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</row>
    <row r="457"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</row>
    <row r="458"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</row>
    <row r="459"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</row>
    <row r="460"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</row>
    <row r="461"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</row>
    <row r="462"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</row>
    <row r="463"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</row>
    <row r="464"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</row>
    <row r="465"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</row>
    <row r="466"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</row>
    <row r="467"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</row>
    <row r="468"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</row>
    <row r="469"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</row>
    <row r="470"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</row>
    <row r="471"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</row>
    <row r="472"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</row>
    <row r="473"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</row>
    <row r="474"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</row>
    <row r="475"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</row>
    <row r="476"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</row>
    <row r="477"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</row>
    <row r="478"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</row>
    <row r="479"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</row>
    <row r="480"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</row>
    <row r="481"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</row>
    <row r="482"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</row>
    <row r="483"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</row>
    <row r="484"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</row>
    <row r="485"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</row>
    <row r="486"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</row>
    <row r="487"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</row>
    <row r="488"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</row>
    <row r="489"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</row>
    <row r="490"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</row>
    <row r="491"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</row>
    <row r="492"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</row>
    <row r="493"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</row>
    <row r="494"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</row>
    <row r="495"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</row>
    <row r="496"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</row>
    <row r="497"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</row>
    <row r="498"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</row>
    <row r="499"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</row>
    <row r="500"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</row>
    <row r="501"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</row>
    <row r="502"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</row>
    <row r="503"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</row>
    <row r="504"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</row>
    <row r="505"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</row>
    <row r="506"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</row>
    <row r="507"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</row>
    <row r="508"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</row>
    <row r="509"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</row>
    <row r="510"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</row>
    <row r="511"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</row>
    <row r="512"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</row>
    <row r="513"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</row>
    <row r="514"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</row>
    <row r="515"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</row>
    <row r="516"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</row>
    <row r="517"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</row>
    <row r="518"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</row>
    <row r="519"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</row>
    <row r="520"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</row>
    <row r="521"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</row>
    <row r="522"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</row>
    <row r="523"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</row>
    <row r="524"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</row>
    <row r="525"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</row>
    <row r="526"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</row>
    <row r="527"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</row>
    <row r="528"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</row>
    <row r="529"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</row>
    <row r="530"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</row>
    <row r="531"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</row>
    <row r="532"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</row>
    <row r="533"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</row>
    <row r="534"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</row>
    <row r="535"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</row>
    <row r="536"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</row>
    <row r="537"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</row>
    <row r="538"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</row>
    <row r="539"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</row>
    <row r="540"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</row>
    <row r="541"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</row>
    <row r="542"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</row>
    <row r="543"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</row>
    <row r="544"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</row>
    <row r="545"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</row>
    <row r="546"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</row>
    <row r="547"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</row>
    <row r="548"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</row>
    <row r="549"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</row>
    <row r="550"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</row>
    <row r="551"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</row>
    <row r="552"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</row>
    <row r="553"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</row>
    <row r="554"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</row>
    <row r="555"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</row>
    <row r="556"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</row>
    <row r="557"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</row>
    <row r="558"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</row>
    <row r="559"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</row>
    <row r="560"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</row>
    <row r="561"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</row>
    <row r="562"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</row>
    <row r="563"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</row>
    <row r="564"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</row>
    <row r="565"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</row>
    <row r="566"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</row>
    <row r="567"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</row>
    <row r="568"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</row>
    <row r="569"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</row>
    <row r="570"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</row>
    <row r="571"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</row>
    <row r="572"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</row>
    <row r="573"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</row>
    <row r="574"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</row>
    <row r="575"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</row>
    <row r="576"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</row>
    <row r="577"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</row>
    <row r="578"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</row>
    <row r="579"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</row>
    <row r="580"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</row>
    <row r="581"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</row>
    <row r="582"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</row>
    <row r="583"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</row>
    <row r="584"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</row>
    <row r="585"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</row>
    <row r="586"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</row>
    <row r="587"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</row>
    <row r="588"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</row>
    <row r="589"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</row>
    <row r="590"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</row>
    <row r="591"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</row>
    <row r="592"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</row>
    <row r="593"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</row>
    <row r="594"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</row>
    <row r="595"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</row>
    <row r="596"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</row>
    <row r="597"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</row>
    <row r="598"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</row>
    <row r="599"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</row>
    <row r="600"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</row>
    <row r="601"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</row>
    <row r="602"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</row>
    <row r="603"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</row>
    <row r="604"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</row>
    <row r="605"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</row>
    <row r="606"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</row>
    <row r="607"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</row>
    <row r="608"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</row>
    <row r="609"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</row>
    <row r="610"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</row>
    <row r="611"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</row>
    <row r="612"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</row>
    <row r="613"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</row>
    <row r="614"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</row>
    <row r="615"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</row>
    <row r="616"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</row>
    <row r="617"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</row>
    <row r="618"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</row>
    <row r="619"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</row>
    <row r="620"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</row>
    <row r="621"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</row>
    <row r="622"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</row>
    <row r="623"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</row>
    <row r="624"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</row>
    <row r="625"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</row>
    <row r="626"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</row>
    <row r="627"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</row>
    <row r="628"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</row>
    <row r="629"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</row>
    <row r="630"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</row>
    <row r="631"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</row>
    <row r="632"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</row>
    <row r="633"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</row>
    <row r="634"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</row>
    <row r="635"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</row>
    <row r="636"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</row>
    <row r="637"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</row>
    <row r="638"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</row>
    <row r="639"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</row>
    <row r="640"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</row>
    <row r="641"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</row>
    <row r="642"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</row>
    <row r="643"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</row>
    <row r="644"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</row>
    <row r="645"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</row>
    <row r="646"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</row>
    <row r="647"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</row>
    <row r="648"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</row>
    <row r="649"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</row>
    <row r="650"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</row>
    <row r="651"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</row>
    <row r="652"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</row>
    <row r="653"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</row>
    <row r="654"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</row>
    <row r="655"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</row>
    <row r="656"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</row>
    <row r="657"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</row>
    <row r="658"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</row>
    <row r="659"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</row>
    <row r="660"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</row>
    <row r="661"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</row>
    <row r="662"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</row>
    <row r="663"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</row>
    <row r="664"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</row>
    <row r="665"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</row>
    <row r="666"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</row>
    <row r="667"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</row>
    <row r="668"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</row>
    <row r="669"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</row>
    <row r="670"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</row>
    <row r="671"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</row>
    <row r="672"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</row>
    <row r="673"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</row>
    <row r="674"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</row>
    <row r="675"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</row>
    <row r="676"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</row>
    <row r="677"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</row>
    <row r="678"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</row>
    <row r="679"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</row>
    <row r="680"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</row>
    <row r="681"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</row>
    <row r="682"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</row>
    <row r="683"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</row>
    <row r="684"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</row>
    <row r="685"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</row>
    <row r="686"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</row>
    <row r="687"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</row>
    <row r="688"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</row>
    <row r="689"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</row>
    <row r="690"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</row>
    <row r="691"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</row>
    <row r="692"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</row>
    <row r="693"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</row>
    <row r="694"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</row>
    <row r="695"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</row>
    <row r="696"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</row>
    <row r="697"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</row>
    <row r="698"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</row>
    <row r="699"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</row>
    <row r="700"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</row>
    <row r="701"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</row>
    <row r="702"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</row>
    <row r="703"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</row>
    <row r="704"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</row>
    <row r="705"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</row>
    <row r="706"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</row>
    <row r="707"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</row>
    <row r="708"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</row>
    <row r="709"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</row>
    <row r="710"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</row>
    <row r="711"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</row>
    <row r="712"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</row>
    <row r="713"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</row>
    <row r="714"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</row>
    <row r="715"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</row>
    <row r="716"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</row>
    <row r="717"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</row>
    <row r="718"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</row>
    <row r="719"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</row>
    <row r="720"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</row>
    <row r="721"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</row>
    <row r="722"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</row>
    <row r="723"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</row>
    <row r="724"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</row>
    <row r="725"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</row>
    <row r="726"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</row>
    <row r="727"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</row>
    <row r="728"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</row>
    <row r="729"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</row>
    <row r="730"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</row>
    <row r="731"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</row>
    <row r="732"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</row>
    <row r="733"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</row>
    <row r="734"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</row>
    <row r="735"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</row>
    <row r="736"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</row>
    <row r="737"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</row>
    <row r="738"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</row>
    <row r="739"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</row>
    <row r="740"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</row>
    <row r="741"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</row>
    <row r="742"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</row>
    <row r="743"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</row>
    <row r="744"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</row>
    <row r="745"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</row>
    <row r="746"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</row>
    <row r="747"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</row>
    <row r="748"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</row>
    <row r="749"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</row>
    <row r="750"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</row>
    <row r="751"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</row>
    <row r="752"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</row>
    <row r="753"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</row>
    <row r="754"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</row>
    <row r="755"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</row>
    <row r="756"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</row>
    <row r="757"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</row>
    <row r="758"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</row>
    <row r="759"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</row>
    <row r="760"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</row>
    <row r="761"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</row>
    <row r="762"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</row>
    <row r="763"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</row>
    <row r="764"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</row>
    <row r="765"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</row>
    <row r="766"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</row>
    <row r="767"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</row>
    <row r="768"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</row>
    <row r="769"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</row>
    <row r="770"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</row>
    <row r="771"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</row>
    <row r="772"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</row>
    <row r="773"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</row>
    <row r="774"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</row>
    <row r="775"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</row>
    <row r="776"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</row>
    <row r="777"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</row>
    <row r="778"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</row>
    <row r="779"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</row>
    <row r="780"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</row>
    <row r="781"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</row>
    <row r="782"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</row>
    <row r="783"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</row>
    <row r="784"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</row>
    <row r="785"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</row>
    <row r="786"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</row>
    <row r="787"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</row>
    <row r="788"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</row>
    <row r="789"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</row>
    <row r="790"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</row>
    <row r="791"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</row>
    <row r="792"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</row>
    <row r="793"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</row>
    <row r="794"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</row>
    <row r="795"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</row>
    <row r="796"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</row>
    <row r="797"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</row>
    <row r="798"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</row>
    <row r="799"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</row>
    <row r="800"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</row>
    <row r="801"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</row>
    <row r="802"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</row>
    <row r="803"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</row>
    <row r="804"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</row>
    <row r="805"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</row>
    <row r="806"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</row>
    <row r="807"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</row>
    <row r="808"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</row>
    <row r="809"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</row>
    <row r="810"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</row>
    <row r="811"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</row>
    <row r="812"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</row>
    <row r="813"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</row>
    <row r="814"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</row>
    <row r="815"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</row>
    <row r="816"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</row>
    <row r="817"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</row>
    <row r="818"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</row>
    <row r="819"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</row>
    <row r="820"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</row>
    <row r="821"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</row>
    <row r="822"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</row>
    <row r="823"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</row>
    <row r="824"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</row>
    <row r="825"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</row>
    <row r="826"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</row>
    <row r="827"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</row>
    <row r="828"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</row>
    <row r="829"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</row>
    <row r="830"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</row>
    <row r="831"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</row>
    <row r="832"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</row>
    <row r="833"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</row>
    <row r="834"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</row>
    <row r="835"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</row>
    <row r="836"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</row>
    <row r="837"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</row>
    <row r="838"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</row>
    <row r="839"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</row>
    <row r="840"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</row>
    <row r="841"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</row>
    <row r="842"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</row>
    <row r="843"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</row>
    <row r="844"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</row>
    <row r="845"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</row>
    <row r="846"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</row>
    <row r="847"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</row>
    <row r="848"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</row>
    <row r="849"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</row>
    <row r="850"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</row>
    <row r="851"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</row>
    <row r="852"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</row>
    <row r="853"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</row>
    <row r="854"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</row>
    <row r="855"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</row>
    <row r="856"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</row>
    <row r="857"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</row>
    <row r="858"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</row>
    <row r="859"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</row>
    <row r="860"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</row>
    <row r="861"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</row>
    <row r="862"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</row>
    <row r="863"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</row>
    <row r="864"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</row>
    <row r="865"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</row>
    <row r="866"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</row>
    <row r="867"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</row>
    <row r="868"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</row>
    <row r="869"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</row>
    <row r="870"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</row>
    <row r="871"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</row>
    <row r="872"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</row>
    <row r="873"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</row>
    <row r="874"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</row>
    <row r="875"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</row>
    <row r="876"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</row>
    <row r="877"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</row>
    <row r="878"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</row>
    <row r="879"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</row>
    <row r="880"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</row>
    <row r="881"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</row>
    <row r="882"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</row>
    <row r="883"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</row>
    <row r="884"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</row>
    <row r="885"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</row>
    <row r="886"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</row>
    <row r="887"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</row>
    <row r="888"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</row>
    <row r="889"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</row>
    <row r="890"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</row>
    <row r="891"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</row>
    <row r="892"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</row>
    <row r="893"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</row>
    <row r="894"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</row>
    <row r="895"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</row>
    <row r="896"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</row>
    <row r="897"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</row>
    <row r="898"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</row>
    <row r="899"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</row>
    <row r="900"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</row>
    <row r="901"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</row>
    <row r="902"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</row>
    <row r="903"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</row>
    <row r="904"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</row>
    <row r="905"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</row>
    <row r="906"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</row>
    <row r="907"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</row>
    <row r="908"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</row>
    <row r="909"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</row>
    <row r="910"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</row>
    <row r="911"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</row>
    <row r="912"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</row>
    <row r="913"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</row>
    <row r="914"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</row>
    <row r="915"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</row>
    <row r="916"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</row>
    <row r="917"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</row>
    <row r="918"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</row>
    <row r="919"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</row>
    <row r="920"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</row>
    <row r="921"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</row>
    <row r="922"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</row>
    <row r="923"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</row>
    <row r="924"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</row>
    <row r="925"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</row>
    <row r="926"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</row>
    <row r="927"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</row>
    <row r="928"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</row>
    <row r="929"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</row>
    <row r="930"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</row>
    <row r="931"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</row>
    <row r="932"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</row>
    <row r="933"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</row>
    <row r="934"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</row>
    <row r="935"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</row>
    <row r="936"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</row>
    <row r="937"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</row>
    <row r="938"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</row>
    <row r="939"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</row>
    <row r="940"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</row>
    <row r="941"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</row>
    <row r="942"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</row>
    <row r="943"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</row>
    <row r="944"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</row>
    <row r="945"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</row>
    <row r="946"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</row>
    <row r="947"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</row>
    <row r="948"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</row>
    <row r="949"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</row>
    <row r="950"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</row>
    <row r="951"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</row>
    <row r="952"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</row>
    <row r="953"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</row>
    <row r="954"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</row>
    <row r="955"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</row>
    <row r="956"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</row>
    <row r="957"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</row>
    <row r="958"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</row>
    <row r="959"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</row>
    <row r="960"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</row>
    <row r="961"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</row>
    <row r="962"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</row>
    <row r="963"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</row>
    <row r="964"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</row>
    <row r="965"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</row>
    <row r="966"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</row>
    <row r="967"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</row>
    <row r="968"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</row>
    <row r="969"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</row>
    <row r="970"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</row>
    <row r="971"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</row>
    <row r="972"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</row>
    <row r="973"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</row>
    <row r="974"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</row>
    <row r="975"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</row>
    <row r="976"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</row>
    <row r="977"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</row>
    <row r="978"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</row>
    <row r="979"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</row>
    <row r="980"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</row>
    <row r="981"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</row>
    <row r="982"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</row>
    <row r="983"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</row>
    <row r="984"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</row>
    <row r="985"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</row>
    <row r="986"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</row>
    <row r="987"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</row>
    <row r="988"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</row>
    <row r="989"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</row>
    <row r="990"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</row>
    <row r="991"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</row>
    <row r="992"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</row>
    <row r="993"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</row>
    <row r="994"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</row>
    <row r="995"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</row>
    <row r="996"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</row>
    <row r="997"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</row>
    <row r="998"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</row>
    <row r="999"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</row>
    <row r="1000"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</row>
    <row r="1001"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</row>
    <row r="1002"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</row>
    <row r="1003"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</row>
    <row r="1004"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</row>
  </sheetData>
  <mergeCells count="52">
    <mergeCell ref="E4:E5"/>
    <mergeCell ref="F4:F5"/>
    <mergeCell ref="B17:L17"/>
    <mergeCell ref="D18:H18"/>
    <mergeCell ref="I18:I20"/>
    <mergeCell ref="K18:L18"/>
    <mergeCell ref="G19:H19"/>
    <mergeCell ref="K34:K35"/>
    <mergeCell ref="L34:L35"/>
    <mergeCell ref="K50:L50"/>
    <mergeCell ref="K51:K52"/>
    <mergeCell ref="L51:L52"/>
    <mergeCell ref="L19:L20"/>
    <mergeCell ref="B32:L32"/>
    <mergeCell ref="B33:C35"/>
    <mergeCell ref="D33:H33"/>
    <mergeCell ref="I33:I35"/>
    <mergeCell ref="J33:J35"/>
    <mergeCell ref="K33:L33"/>
    <mergeCell ref="E51:E52"/>
    <mergeCell ref="F51:F52"/>
    <mergeCell ref="B67:C69"/>
    <mergeCell ref="D68:D69"/>
    <mergeCell ref="B66:D66"/>
    <mergeCell ref="F34:F35"/>
    <mergeCell ref="G34:H34"/>
    <mergeCell ref="B49:E49"/>
    <mergeCell ref="B50:C52"/>
    <mergeCell ref="D50:E50"/>
    <mergeCell ref="D51:D52"/>
    <mergeCell ref="B3:C5"/>
    <mergeCell ref="D4:D5"/>
    <mergeCell ref="J3:J5"/>
    <mergeCell ref="K4:K5"/>
    <mergeCell ref="B2:L2"/>
    <mergeCell ref="O2:R2"/>
    <mergeCell ref="T2:W2"/>
    <mergeCell ref="D3:H3"/>
    <mergeCell ref="I3:I5"/>
    <mergeCell ref="K3:L3"/>
    <mergeCell ref="G4:H4"/>
    <mergeCell ref="L4:L5"/>
    <mergeCell ref="B18:C20"/>
    <mergeCell ref="D19:D20"/>
    <mergeCell ref="E19:E20"/>
    <mergeCell ref="F19:F20"/>
    <mergeCell ref="J18:J20"/>
    <mergeCell ref="K19:K20"/>
    <mergeCell ref="O20:R20"/>
    <mergeCell ref="D34:D35"/>
    <mergeCell ref="E34:E35"/>
    <mergeCell ref="P36:S36"/>
  </mergeCell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0124D"/>
    <outlinePr summaryBelow="0" summaryRight="0"/>
  </sheetPr>
  <sheetViews>
    <sheetView workbookViewId="0"/>
  </sheetViews>
  <sheetFormatPr customHeight="1" defaultColWidth="14.43" defaultRowHeight="15.75"/>
  <sheetData>
    <row r="1">
      <c r="A1" s="1" t="s">
        <v>1223</v>
      </c>
      <c r="B1" s="1" t="s">
        <v>1224</v>
      </c>
      <c r="C1" s="1" t="s">
        <v>1225</v>
      </c>
      <c r="D1" s="1" t="s">
        <v>1226</v>
      </c>
      <c r="E1" s="1" t="s">
        <v>1227</v>
      </c>
      <c r="F1" s="1" t="s">
        <v>1228</v>
      </c>
      <c r="G1" s="1" t="s">
        <v>1236</v>
      </c>
      <c r="I1" s="1" t="s">
        <v>1223</v>
      </c>
      <c r="J1" s="1" t="s">
        <v>1224</v>
      </c>
      <c r="K1" s="1" t="s">
        <v>1225</v>
      </c>
      <c r="L1" s="1" t="s">
        <v>1226</v>
      </c>
      <c r="M1" s="1" t="s">
        <v>1227</v>
      </c>
      <c r="N1" s="1" t="s">
        <v>1228</v>
      </c>
      <c r="O1" s="1" t="s">
        <v>1236</v>
      </c>
      <c r="Q1" s="1" t="s">
        <v>1223</v>
      </c>
      <c r="R1" s="1" t="s">
        <v>1224</v>
      </c>
      <c r="S1" s="1" t="s">
        <v>1225</v>
      </c>
      <c r="T1" s="1" t="s">
        <v>1226</v>
      </c>
      <c r="U1" s="1" t="s">
        <v>1227</v>
      </c>
      <c r="V1" s="1" t="s">
        <v>1228</v>
      </c>
      <c r="W1" s="1" t="s">
        <v>1236</v>
      </c>
      <c r="Y1" s="1" t="s">
        <v>1223</v>
      </c>
      <c r="Z1" s="1" t="s">
        <v>1224</v>
      </c>
      <c r="AA1" s="1" t="s">
        <v>1225</v>
      </c>
      <c r="AB1" s="1" t="s">
        <v>1226</v>
      </c>
      <c r="AC1" s="1" t="s">
        <v>1227</v>
      </c>
      <c r="AD1" s="1" t="s">
        <v>1228</v>
      </c>
      <c r="AE1" s="1" t="s">
        <v>1236</v>
      </c>
    </row>
    <row r="2">
      <c r="A2" s="179" t="s">
        <v>1240</v>
      </c>
      <c r="B2" s="166">
        <v>152.0</v>
      </c>
      <c r="C2" s="166">
        <v>155.0</v>
      </c>
      <c r="D2" s="166">
        <v>149.0</v>
      </c>
      <c r="E2" s="166">
        <v>155.0</v>
      </c>
      <c r="F2" s="180">
        <v>155.0</v>
      </c>
      <c r="G2" s="166">
        <v>315600.0</v>
      </c>
      <c r="I2" s="179" t="s">
        <v>1241</v>
      </c>
      <c r="J2" s="166">
        <v>79.0</v>
      </c>
      <c r="K2" s="166">
        <v>80.0</v>
      </c>
      <c r="L2" s="166">
        <v>78.0</v>
      </c>
      <c r="M2" s="166">
        <v>79.0</v>
      </c>
      <c r="N2" s="180">
        <v>79.0</v>
      </c>
      <c r="O2" s="166">
        <v>5391300.0</v>
      </c>
      <c r="Q2" s="179" t="s">
        <v>1242</v>
      </c>
      <c r="R2" s="166">
        <v>50.0</v>
      </c>
      <c r="S2" s="166">
        <v>50.0</v>
      </c>
      <c r="T2" s="166">
        <v>50.0</v>
      </c>
      <c r="U2" s="166">
        <v>50.0</v>
      </c>
      <c r="V2" s="180">
        <v>50.0</v>
      </c>
      <c r="W2" s="166">
        <v>5552300.0</v>
      </c>
      <c r="Y2" s="179" t="s">
        <v>1243</v>
      </c>
      <c r="Z2" s="166">
        <v>50.0</v>
      </c>
      <c r="AA2" s="166">
        <v>50.0</v>
      </c>
      <c r="AB2" s="166">
        <v>50.0</v>
      </c>
      <c r="AC2" s="166">
        <v>50.0</v>
      </c>
      <c r="AD2" s="180">
        <v>50.0</v>
      </c>
      <c r="AE2" s="166">
        <v>104200.0</v>
      </c>
    </row>
    <row r="3">
      <c r="A3" s="179" t="s">
        <v>1244</v>
      </c>
      <c r="B3" s="166">
        <v>155.0</v>
      </c>
      <c r="C3" s="166">
        <v>157.0</v>
      </c>
      <c r="D3" s="166">
        <v>149.0</v>
      </c>
      <c r="E3" s="166">
        <v>154.0</v>
      </c>
      <c r="F3" s="180">
        <v>154.0</v>
      </c>
      <c r="G3" s="166">
        <v>1215400.0</v>
      </c>
      <c r="I3" s="179" t="s">
        <v>1245</v>
      </c>
      <c r="J3" s="166">
        <v>79.0</v>
      </c>
      <c r="K3" s="166">
        <v>80.0</v>
      </c>
      <c r="L3" s="166">
        <v>76.0</v>
      </c>
      <c r="M3" s="166">
        <v>76.0</v>
      </c>
      <c r="N3" s="180">
        <v>76.0</v>
      </c>
      <c r="O3" s="166">
        <v>1.55823E7</v>
      </c>
      <c r="Q3" s="179" t="s">
        <v>1246</v>
      </c>
      <c r="R3" s="166">
        <v>50.0</v>
      </c>
      <c r="S3" s="166">
        <v>50.0</v>
      </c>
      <c r="T3" s="166">
        <v>50.0</v>
      </c>
      <c r="U3" s="166">
        <v>50.0</v>
      </c>
      <c r="V3" s="180">
        <v>50.0</v>
      </c>
      <c r="W3" s="166">
        <v>1647100.0</v>
      </c>
      <c r="Y3" s="179" t="s">
        <v>1247</v>
      </c>
      <c r="Z3" s="166">
        <v>50.0</v>
      </c>
      <c r="AA3" s="166">
        <v>50.0</v>
      </c>
      <c r="AB3" s="166">
        <v>50.0</v>
      </c>
      <c r="AC3" s="166">
        <v>50.0</v>
      </c>
      <c r="AD3" s="180">
        <v>50.0</v>
      </c>
      <c r="AE3" s="166">
        <v>4500.0</v>
      </c>
    </row>
    <row r="4">
      <c r="A4" s="179" t="s">
        <v>1248</v>
      </c>
      <c r="B4" s="166">
        <v>151.0</v>
      </c>
      <c r="C4" s="166">
        <v>151.0</v>
      </c>
      <c r="D4" s="166">
        <v>145.0</v>
      </c>
      <c r="E4" s="166">
        <v>149.0</v>
      </c>
      <c r="F4" s="180">
        <v>149.0</v>
      </c>
      <c r="G4" s="166">
        <v>350600.0</v>
      </c>
      <c r="I4" s="179" t="s">
        <v>1249</v>
      </c>
      <c r="J4" s="166">
        <v>76.0</v>
      </c>
      <c r="K4" s="166">
        <v>78.0</v>
      </c>
      <c r="L4" s="166">
        <v>76.0</v>
      </c>
      <c r="M4" s="166">
        <v>77.0</v>
      </c>
      <c r="N4" s="180">
        <v>77.0</v>
      </c>
      <c r="O4" s="166">
        <v>5732400.0</v>
      </c>
      <c r="Q4" s="179" t="s">
        <v>1250</v>
      </c>
      <c r="R4" s="166">
        <v>50.0</v>
      </c>
      <c r="S4" s="166">
        <v>50.0</v>
      </c>
      <c r="T4" s="166">
        <v>50.0</v>
      </c>
      <c r="U4" s="166">
        <v>50.0</v>
      </c>
      <c r="V4" s="180">
        <v>50.0</v>
      </c>
      <c r="W4" s="166">
        <v>1013800.0</v>
      </c>
      <c r="Y4" s="179" t="s">
        <v>1251</v>
      </c>
      <c r="Z4" s="166">
        <v>50.0</v>
      </c>
      <c r="AA4" s="166">
        <v>50.0</v>
      </c>
      <c r="AB4" s="166">
        <v>50.0</v>
      </c>
      <c r="AC4" s="166">
        <v>50.0</v>
      </c>
      <c r="AD4" s="180">
        <v>50.0</v>
      </c>
      <c r="AE4" s="166">
        <v>12600.0</v>
      </c>
    </row>
    <row r="5">
      <c r="A5" s="179" t="s">
        <v>1252</v>
      </c>
      <c r="B5" s="166">
        <v>148.0</v>
      </c>
      <c r="C5" s="166">
        <v>148.0</v>
      </c>
      <c r="D5" s="166">
        <v>143.0</v>
      </c>
      <c r="E5" s="166">
        <v>147.0</v>
      </c>
      <c r="F5" s="180">
        <v>147.0</v>
      </c>
      <c r="G5" s="166">
        <v>1182500.0</v>
      </c>
      <c r="I5" s="179" t="s">
        <v>1253</v>
      </c>
      <c r="J5" s="166">
        <v>77.0</v>
      </c>
      <c r="K5" s="166">
        <v>77.0</v>
      </c>
      <c r="L5" s="166">
        <v>74.0</v>
      </c>
      <c r="M5" s="166">
        <v>76.0</v>
      </c>
      <c r="N5" s="180">
        <v>76.0</v>
      </c>
      <c r="O5" s="166">
        <v>6897700.0</v>
      </c>
      <c r="Q5" s="179" t="s">
        <v>1254</v>
      </c>
      <c r="R5" s="166">
        <v>50.0</v>
      </c>
      <c r="S5" s="166">
        <v>50.0</v>
      </c>
      <c r="T5" s="166">
        <v>50.0</v>
      </c>
      <c r="U5" s="166">
        <v>50.0</v>
      </c>
      <c r="V5" s="180">
        <v>50.0</v>
      </c>
      <c r="W5" s="166">
        <v>503100.0</v>
      </c>
      <c r="Y5" s="179" t="s">
        <v>1255</v>
      </c>
      <c r="Z5" s="166">
        <v>50.0</v>
      </c>
      <c r="AA5" s="166">
        <v>50.0</v>
      </c>
      <c r="AB5" s="166">
        <v>50.0</v>
      </c>
      <c r="AC5" s="166">
        <v>50.0</v>
      </c>
      <c r="AD5" s="180">
        <v>50.0</v>
      </c>
      <c r="AE5" s="166">
        <v>25700.0</v>
      </c>
    </row>
    <row r="6">
      <c r="A6" s="179" t="s">
        <v>1256</v>
      </c>
      <c r="B6" s="166">
        <v>147.0</v>
      </c>
      <c r="C6" s="166">
        <v>147.0</v>
      </c>
      <c r="D6" s="166">
        <v>139.0</v>
      </c>
      <c r="E6" s="166">
        <v>145.0</v>
      </c>
      <c r="F6" s="180">
        <v>145.0</v>
      </c>
      <c r="G6" s="166">
        <v>4436000.0</v>
      </c>
      <c r="I6" s="179" t="s">
        <v>1257</v>
      </c>
      <c r="J6" s="166">
        <v>76.0</v>
      </c>
      <c r="K6" s="166">
        <v>76.0</v>
      </c>
      <c r="L6" s="166">
        <v>74.0</v>
      </c>
      <c r="M6" s="166">
        <v>75.0</v>
      </c>
      <c r="N6" s="180">
        <v>75.0</v>
      </c>
      <c r="O6" s="166">
        <v>2362600.0</v>
      </c>
      <c r="Q6" s="179" t="s">
        <v>1258</v>
      </c>
      <c r="R6" s="166">
        <v>50.0</v>
      </c>
      <c r="S6" s="166">
        <v>52.0</v>
      </c>
      <c r="T6" s="166">
        <v>50.0</v>
      </c>
      <c r="U6" s="166">
        <v>50.0</v>
      </c>
      <c r="V6" s="180">
        <v>50.0</v>
      </c>
      <c r="W6" s="166">
        <v>5.84889E7</v>
      </c>
      <c r="Y6" s="179" t="s">
        <v>1259</v>
      </c>
      <c r="Z6" s="166">
        <v>50.0</v>
      </c>
      <c r="AA6" s="166">
        <v>50.0</v>
      </c>
      <c r="AB6" s="166">
        <v>50.0</v>
      </c>
      <c r="AC6" s="166">
        <v>50.0</v>
      </c>
      <c r="AD6" s="180">
        <v>50.0</v>
      </c>
      <c r="AE6" s="166">
        <v>144000.0</v>
      </c>
    </row>
    <row r="7">
      <c r="A7" s="179" t="s">
        <v>1260</v>
      </c>
      <c r="B7" s="166">
        <v>142.0</v>
      </c>
      <c r="C7" s="166">
        <v>146.0</v>
      </c>
      <c r="D7" s="166">
        <v>141.0</v>
      </c>
      <c r="E7" s="166">
        <v>146.0</v>
      </c>
      <c r="F7" s="180">
        <v>146.0</v>
      </c>
      <c r="G7" s="166">
        <v>185900.0</v>
      </c>
      <c r="I7" s="179" t="s">
        <v>1261</v>
      </c>
      <c r="J7" s="166">
        <v>76.0</v>
      </c>
      <c r="K7" s="166">
        <v>78.0</v>
      </c>
      <c r="L7" s="166">
        <v>75.0</v>
      </c>
      <c r="M7" s="166">
        <v>77.0</v>
      </c>
      <c r="N7" s="180">
        <v>77.0</v>
      </c>
      <c r="O7" s="166">
        <v>6587800.0</v>
      </c>
      <c r="Q7" s="179" t="s">
        <v>1262</v>
      </c>
      <c r="R7" s="166">
        <v>51.0</v>
      </c>
      <c r="S7" s="166">
        <v>52.0</v>
      </c>
      <c r="T7" s="166">
        <v>50.0</v>
      </c>
      <c r="U7" s="166">
        <v>50.0</v>
      </c>
      <c r="V7" s="180">
        <v>50.0</v>
      </c>
      <c r="W7" s="166">
        <v>1.64609E7</v>
      </c>
      <c r="Y7" s="179" t="s">
        <v>1263</v>
      </c>
      <c r="Z7" s="166">
        <v>50.0</v>
      </c>
      <c r="AA7" s="166">
        <v>50.0</v>
      </c>
      <c r="AB7" s="166">
        <v>50.0</v>
      </c>
      <c r="AC7" s="166">
        <v>50.0</v>
      </c>
      <c r="AD7" s="180">
        <v>50.0</v>
      </c>
      <c r="AE7" s="166">
        <v>439000.0</v>
      </c>
    </row>
    <row r="8">
      <c r="A8" s="179" t="s">
        <v>1264</v>
      </c>
      <c r="B8" s="166">
        <v>146.0</v>
      </c>
      <c r="C8" s="166">
        <v>150.0</v>
      </c>
      <c r="D8" s="166">
        <v>145.0</v>
      </c>
      <c r="E8" s="166">
        <v>146.0</v>
      </c>
      <c r="F8" s="180">
        <v>146.0</v>
      </c>
      <c r="G8" s="166">
        <v>360300.0</v>
      </c>
      <c r="I8" s="179">
        <v>42747.0</v>
      </c>
      <c r="J8" s="166">
        <v>77.0</v>
      </c>
      <c r="K8" s="166">
        <v>77.0</v>
      </c>
      <c r="L8" s="166">
        <v>77.0</v>
      </c>
      <c r="M8" s="166">
        <v>77.0</v>
      </c>
      <c r="N8" s="180">
        <v>77.0</v>
      </c>
      <c r="O8" s="166">
        <v>0.0</v>
      </c>
      <c r="Q8" s="179">
        <v>43171.0</v>
      </c>
      <c r="R8" s="166">
        <v>51.0</v>
      </c>
      <c r="S8" s="166">
        <v>51.0</v>
      </c>
      <c r="T8" s="166">
        <v>50.0</v>
      </c>
      <c r="U8" s="166">
        <v>50.0</v>
      </c>
      <c r="V8" s="180">
        <v>50.0</v>
      </c>
      <c r="W8" s="166">
        <v>8053500.0</v>
      </c>
      <c r="Y8" s="179" t="s">
        <v>1265</v>
      </c>
      <c r="Z8" s="166">
        <v>50.0</v>
      </c>
      <c r="AA8" s="166">
        <v>50.0</v>
      </c>
      <c r="AB8" s="166">
        <v>50.0</v>
      </c>
      <c r="AC8" s="166">
        <v>50.0</v>
      </c>
      <c r="AD8" s="180">
        <v>50.0</v>
      </c>
      <c r="AE8" s="166">
        <v>29900.0</v>
      </c>
    </row>
    <row r="9">
      <c r="A9" s="179">
        <v>42381.0</v>
      </c>
      <c r="B9" s="166">
        <v>146.0</v>
      </c>
      <c r="C9" s="166">
        <v>150.0</v>
      </c>
      <c r="D9" s="166">
        <v>140.0</v>
      </c>
      <c r="E9" s="166">
        <v>145.0</v>
      </c>
      <c r="F9" s="180">
        <v>145.0</v>
      </c>
      <c r="G9" s="166">
        <v>693400.0</v>
      </c>
      <c r="I9" s="179">
        <v>42837.0</v>
      </c>
      <c r="J9" s="166">
        <v>77.0</v>
      </c>
      <c r="K9" s="166">
        <v>77.0</v>
      </c>
      <c r="L9" s="166">
        <v>75.0</v>
      </c>
      <c r="M9" s="166">
        <v>76.0</v>
      </c>
      <c r="N9" s="180">
        <v>76.0</v>
      </c>
      <c r="O9" s="166">
        <v>2491800.0</v>
      </c>
      <c r="Q9" s="179">
        <v>43202.0</v>
      </c>
      <c r="R9" s="166">
        <v>50.0</v>
      </c>
      <c r="S9" s="166">
        <v>51.0</v>
      </c>
      <c r="T9" s="166">
        <v>50.0</v>
      </c>
      <c r="U9" s="166">
        <v>51.0</v>
      </c>
      <c r="V9" s="180">
        <v>51.0</v>
      </c>
      <c r="W9" s="166">
        <v>8785400.0</v>
      </c>
      <c r="Y9" s="179" t="s">
        <v>1267</v>
      </c>
      <c r="Z9" s="166">
        <v>50.0</v>
      </c>
      <c r="AA9" s="166">
        <v>50.0</v>
      </c>
      <c r="AB9" s="166">
        <v>50.0</v>
      </c>
      <c r="AC9" s="166">
        <v>50.0</v>
      </c>
      <c r="AD9" s="180">
        <v>50.0</v>
      </c>
      <c r="AE9" s="166">
        <v>29900.0</v>
      </c>
    </row>
    <row r="10">
      <c r="A10" s="179">
        <v>42412.0</v>
      </c>
      <c r="B10" s="166">
        <v>145.0</v>
      </c>
      <c r="C10" s="166">
        <v>145.0</v>
      </c>
      <c r="D10" s="166">
        <v>140.0</v>
      </c>
      <c r="E10" s="166">
        <v>145.0</v>
      </c>
      <c r="F10" s="180">
        <v>145.0</v>
      </c>
      <c r="G10" s="166">
        <v>414600.0</v>
      </c>
      <c r="I10" s="179">
        <v>42867.0</v>
      </c>
      <c r="J10" s="166">
        <v>76.0</v>
      </c>
      <c r="K10" s="166">
        <v>76.0</v>
      </c>
      <c r="L10" s="166">
        <v>73.0</v>
      </c>
      <c r="M10" s="166">
        <v>75.0</v>
      </c>
      <c r="N10" s="180">
        <v>75.0</v>
      </c>
      <c r="O10" s="166">
        <v>3506000.0</v>
      </c>
      <c r="Q10" s="179">
        <v>43232.0</v>
      </c>
      <c r="R10" s="166">
        <v>51.0</v>
      </c>
      <c r="S10" s="166">
        <v>51.0</v>
      </c>
      <c r="T10" s="166">
        <v>50.0</v>
      </c>
      <c r="U10" s="166">
        <v>50.0</v>
      </c>
      <c r="V10" s="180">
        <v>50.0</v>
      </c>
      <c r="W10" s="166">
        <v>3089400.0</v>
      </c>
      <c r="Y10" s="179">
        <v>43508.0</v>
      </c>
      <c r="Z10" s="166">
        <v>50.0</v>
      </c>
      <c r="AA10" s="166">
        <v>50.0</v>
      </c>
      <c r="AB10" s="166">
        <v>50.0</v>
      </c>
      <c r="AC10" s="166">
        <v>50.0</v>
      </c>
      <c r="AD10" s="180">
        <v>50.0</v>
      </c>
      <c r="AE10" s="166">
        <v>133200.0</v>
      </c>
    </row>
    <row r="11">
      <c r="A11" s="179">
        <v>42502.0</v>
      </c>
      <c r="B11" s="166">
        <v>144.0</v>
      </c>
      <c r="C11" s="166">
        <v>148.0</v>
      </c>
      <c r="D11" s="166">
        <v>142.0</v>
      </c>
      <c r="E11" s="166">
        <v>144.0</v>
      </c>
      <c r="F11" s="180">
        <v>144.0</v>
      </c>
      <c r="G11" s="166">
        <v>209000.0</v>
      </c>
      <c r="I11" s="179">
        <v>42898.0</v>
      </c>
      <c r="J11" s="166">
        <v>73.0</v>
      </c>
      <c r="K11" s="166">
        <v>76.0</v>
      </c>
      <c r="L11" s="166">
        <v>73.0</v>
      </c>
      <c r="M11" s="166">
        <v>74.0</v>
      </c>
      <c r="N11" s="180">
        <v>74.0</v>
      </c>
      <c r="O11" s="166">
        <v>1944600.0</v>
      </c>
      <c r="Q11" s="179">
        <v>43263.0</v>
      </c>
      <c r="R11" s="166">
        <v>50.0</v>
      </c>
      <c r="S11" s="166">
        <v>51.0</v>
      </c>
      <c r="T11" s="166">
        <v>50.0</v>
      </c>
      <c r="U11" s="166">
        <v>50.0</v>
      </c>
      <c r="V11" s="180">
        <v>50.0</v>
      </c>
      <c r="W11" s="166">
        <v>4716800.0</v>
      </c>
      <c r="Y11" s="179">
        <v>43536.0</v>
      </c>
      <c r="Z11" s="166">
        <v>50.0</v>
      </c>
      <c r="AA11" s="166">
        <v>50.0</v>
      </c>
      <c r="AB11" s="166">
        <v>50.0</v>
      </c>
      <c r="AC11" s="166">
        <v>50.0</v>
      </c>
      <c r="AD11" s="180">
        <v>50.0</v>
      </c>
      <c r="AE11" s="166">
        <v>8600.0</v>
      </c>
    </row>
    <row r="12">
      <c r="A12" s="179">
        <v>42533.0</v>
      </c>
      <c r="B12" s="166">
        <v>145.0</v>
      </c>
      <c r="C12" s="166">
        <v>145.0</v>
      </c>
      <c r="D12" s="166">
        <v>142.0</v>
      </c>
      <c r="E12" s="166">
        <v>142.0</v>
      </c>
      <c r="F12" s="180">
        <v>142.0</v>
      </c>
      <c r="G12" s="166">
        <v>272400.0</v>
      </c>
      <c r="I12" s="179">
        <v>42928.0</v>
      </c>
      <c r="J12" s="166">
        <v>74.0</v>
      </c>
      <c r="K12" s="166">
        <v>74.0</v>
      </c>
      <c r="L12" s="166">
        <v>69.0</v>
      </c>
      <c r="M12" s="166">
        <v>72.0</v>
      </c>
      <c r="N12" s="180">
        <v>72.0</v>
      </c>
      <c r="O12" s="166">
        <v>7939800.0</v>
      </c>
      <c r="Q12" s="179">
        <v>43293.0</v>
      </c>
      <c r="R12" s="166">
        <v>50.0</v>
      </c>
      <c r="S12" s="166">
        <v>52.0</v>
      </c>
      <c r="T12" s="166">
        <v>50.0</v>
      </c>
      <c r="U12" s="166">
        <v>51.0</v>
      </c>
      <c r="V12" s="180">
        <v>51.0</v>
      </c>
      <c r="W12" s="166">
        <v>1.23422E7</v>
      </c>
      <c r="Y12" s="179">
        <v>43567.0</v>
      </c>
      <c r="Z12" s="166">
        <v>50.0</v>
      </c>
      <c r="AA12" s="166">
        <v>50.0</v>
      </c>
      <c r="AB12" s="166">
        <v>50.0</v>
      </c>
      <c r="AC12" s="166">
        <v>50.0</v>
      </c>
      <c r="AD12" s="180">
        <v>50.0</v>
      </c>
      <c r="AE12" s="166">
        <v>52400.0</v>
      </c>
    </row>
    <row r="13">
      <c r="A13" s="179">
        <v>42563.0</v>
      </c>
      <c r="B13" s="166">
        <v>142.0</v>
      </c>
      <c r="C13" s="166">
        <v>143.0</v>
      </c>
      <c r="D13" s="166">
        <v>138.0</v>
      </c>
      <c r="E13" s="166">
        <v>139.0</v>
      </c>
      <c r="F13" s="180">
        <v>139.0</v>
      </c>
      <c r="G13" s="166">
        <v>584000.0</v>
      </c>
      <c r="I13" s="179">
        <v>42959.0</v>
      </c>
      <c r="J13" s="166">
        <v>72.0</v>
      </c>
      <c r="K13" s="166">
        <v>72.0</v>
      </c>
      <c r="L13" s="166">
        <v>67.0</v>
      </c>
      <c r="M13" s="166">
        <v>69.0</v>
      </c>
      <c r="N13" s="180">
        <v>69.0</v>
      </c>
      <c r="O13" s="166">
        <v>1.37237E7</v>
      </c>
      <c r="Q13" s="179">
        <v>43385.0</v>
      </c>
      <c r="R13" s="166">
        <v>51.0</v>
      </c>
      <c r="S13" s="166">
        <v>52.0</v>
      </c>
      <c r="T13" s="166">
        <v>50.0</v>
      </c>
      <c r="U13" s="166">
        <v>51.0</v>
      </c>
      <c r="V13" s="180">
        <v>51.0</v>
      </c>
      <c r="W13" s="166">
        <v>5243400.0</v>
      </c>
      <c r="Y13" s="179">
        <v>43597.0</v>
      </c>
      <c r="Z13" s="166">
        <v>50.0</v>
      </c>
      <c r="AA13" s="166">
        <v>50.0</v>
      </c>
      <c r="AB13" s="166">
        <v>50.0</v>
      </c>
      <c r="AC13" s="166">
        <v>50.0</v>
      </c>
      <c r="AD13" s="180">
        <v>50.0</v>
      </c>
      <c r="AE13" s="166">
        <v>58100.0</v>
      </c>
    </row>
    <row r="14">
      <c r="A14" s="179">
        <v>42594.0</v>
      </c>
      <c r="B14" s="166">
        <v>142.0</v>
      </c>
      <c r="C14" s="166">
        <v>142.0</v>
      </c>
      <c r="D14" s="166">
        <v>131.0</v>
      </c>
      <c r="E14" s="166">
        <v>138.0</v>
      </c>
      <c r="F14" s="180">
        <v>138.0</v>
      </c>
      <c r="G14" s="166">
        <v>430500.0</v>
      </c>
      <c r="I14" s="179">
        <v>43051.0</v>
      </c>
      <c r="J14" s="166">
        <v>69.0</v>
      </c>
      <c r="K14" s="166">
        <v>69.0</v>
      </c>
      <c r="L14" s="166">
        <v>67.0</v>
      </c>
      <c r="M14" s="166">
        <v>67.0</v>
      </c>
      <c r="N14" s="180">
        <v>67.0</v>
      </c>
      <c r="O14" s="166">
        <v>3638600.0</v>
      </c>
      <c r="Q14" s="179">
        <v>43416.0</v>
      </c>
      <c r="R14" s="166">
        <v>50.0</v>
      </c>
      <c r="S14" s="166">
        <v>51.0</v>
      </c>
      <c r="T14" s="166">
        <v>50.0</v>
      </c>
      <c r="U14" s="166">
        <v>51.0</v>
      </c>
      <c r="V14" s="180">
        <v>51.0</v>
      </c>
      <c r="W14" s="166">
        <v>2844200.0</v>
      </c>
      <c r="Y14" s="179">
        <v>43628.0</v>
      </c>
      <c r="Z14" s="166">
        <v>50.0</v>
      </c>
      <c r="AA14" s="166">
        <v>50.0</v>
      </c>
      <c r="AB14" s="166">
        <v>50.0</v>
      </c>
      <c r="AC14" s="166">
        <v>50.0</v>
      </c>
      <c r="AD14" s="180">
        <v>50.0</v>
      </c>
      <c r="AE14" s="166">
        <v>646400.0</v>
      </c>
    </row>
    <row r="15">
      <c r="A15" s="179">
        <v>42625.0</v>
      </c>
      <c r="B15" s="166">
        <v>138.0</v>
      </c>
      <c r="C15" s="166">
        <v>138.0</v>
      </c>
      <c r="D15" s="166">
        <v>136.0</v>
      </c>
      <c r="E15" s="166">
        <v>136.0</v>
      </c>
      <c r="F15" s="180">
        <v>136.0</v>
      </c>
      <c r="G15" s="166">
        <v>156100.0</v>
      </c>
      <c r="I15" s="179">
        <v>43081.0</v>
      </c>
      <c r="J15" s="166">
        <v>67.0</v>
      </c>
      <c r="K15" s="166">
        <v>68.0</v>
      </c>
      <c r="L15" s="166">
        <v>66.0</v>
      </c>
      <c r="M15" s="166">
        <v>67.0</v>
      </c>
      <c r="N15" s="180">
        <v>67.0</v>
      </c>
      <c r="O15" s="166">
        <v>4673900.0</v>
      </c>
      <c r="Q15" s="179">
        <v>43446.0</v>
      </c>
      <c r="R15" s="166">
        <v>51.0</v>
      </c>
      <c r="S15" s="166">
        <v>51.0</v>
      </c>
      <c r="T15" s="166">
        <v>50.0</v>
      </c>
      <c r="U15" s="166">
        <v>51.0</v>
      </c>
      <c r="V15" s="180">
        <v>51.0</v>
      </c>
      <c r="W15" s="166">
        <v>1.53186E7</v>
      </c>
      <c r="Y15" s="179">
        <v>43720.0</v>
      </c>
      <c r="Z15" s="166">
        <v>50.0</v>
      </c>
      <c r="AA15" s="166">
        <v>50.0</v>
      </c>
      <c r="AB15" s="166">
        <v>50.0</v>
      </c>
      <c r="AC15" s="166">
        <v>50.0</v>
      </c>
      <c r="AD15" s="180">
        <v>50.0</v>
      </c>
      <c r="AE15" s="166">
        <v>293900.0</v>
      </c>
    </row>
    <row r="16">
      <c r="A16" s="179" t="s">
        <v>1268</v>
      </c>
      <c r="B16" s="166">
        <v>136.0</v>
      </c>
      <c r="C16" s="166">
        <v>145.0</v>
      </c>
      <c r="D16" s="166">
        <v>131.0</v>
      </c>
      <c r="E16" s="166">
        <v>135.0</v>
      </c>
      <c r="F16" s="180">
        <v>135.0</v>
      </c>
      <c r="G16" s="166">
        <v>516300.0</v>
      </c>
      <c r="I16" s="179" t="s">
        <v>1269</v>
      </c>
      <c r="J16" s="166">
        <v>65.0</v>
      </c>
      <c r="K16" s="166">
        <v>69.0</v>
      </c>
      <c r="L16" s="166">
        <v>64.0</v>
      </c>
      <c r="M16" s="166">
        <v>65.0</v>
      </c>
      <c r="N16" s="180">
        <v>65.0</v>
      </c>
      <c r="O16" s="166">
        <v>1.10097E7</v>
      </c>
      <c r="Q16" s="179" t="s">
        <v>1270</v>
      </c>
      <c r="R16" s="166">
        <v>51.0</v>
      </c>
      <c r="S16" s="166">
        <v>51.0</v>
      </c>
      <c r="T16" s="166">
        <v>50.0</v>
      </c>
      <c r="U16" s="166">
        <v>50.0</v>
      </c>
      <c r="V16" s="180">
        <v>50.0</v>
      </c>
      <c r="W16" s="166">
        <v>2326800.0</v>
      </c>
      <c r="Y16" s="179">
        <v>43750.0</v>
      </c>
      <c r="Z16" s="166">
        <v>50.0</v>
      </c>
      <c r="AA16" s="166">
        <v>50.0</v>
      </c>
      <c r="AB16" s="166">
        <v>50.0</v>
      </c>
      <c r="AC16" s="166">
        <v>50.0</v>
      </c>
      <c r="AD16" s="180">
        <v>50.0</v>
      </c>
      <c r="AE16" s="166">
        <v>1700.0</v>
      </c>
    </row>
    <row r="17">
      <c r="A17" s="179" t="s">
        <v>1271</v>
      </c>
      <c r="B17" s="166">
        <v>132.0</v>
      </c>
      <c r="C17" s="166">
        <v>135.0</v>
      </c>
      <c r="D17" s="166">
        <v>130.0</v>
      </c>
      <c r="E17" s="166">
        <v>135.0</v>
      </c>
      <c r="F17" s="180">
        <v>135.0</v>
      </c>
      <c r="G17" s="166">
        <v>839600.0</v>
      </c>
      <c r="I17" s="179" t="s">
        <v>1272</v>
      </c>
      <c r="J17" s="166">
        <v>65.0</v>
      </c>
      <c r="K17" s="166">
        <v>68.0</v>
      </c>
      <c r="L17" s="166">
        <v>64.0</v>
      </c>
      <c r="M17" s="166">
        <v>65.0</v>
      </c>
      <c r="N17" s="180">
        <v>65.0</v>
      </c>
      <c r="O17" s="166">
        <v>9163200.0</v>
      </c>
      <c r="Q17" s="179" t="s">
        <v>1273</v>
      </c>
      <c r="R17" s="166">
        <v>51.0</v>
      </c>
      <c r="S17" s="166">
        <v>51.0</v>
      </c>
      <c r="T17" s="166">
        <v>50.0</v>
      </c>
      <c r="U17" s="166">
        <v>50.0</v>
      </c>
      <c r="V17" s="180">
        <v>50.0</v>
      </c>
      <c r="W17" s="166">
        <v>889100.0</v>
      </c>
      <c r="Y17" s="179">
        <v>43781.0</v>
      </c>
      <c r="Z17" s="166">
        <v>50.0</v>
      </c>
      <c r="AA17" s="166">
        <v>50.0</v>
      </c>
      <c r="AB17" s="166">
        <v>50.0</v>
      </c>
      <c r="AC17" s="166">
        <v>50.0</v>
      </c>
      <c r="AD17" s="180">
        <v>50.0</v>
      </c>
      <c r="AE17" s="166">
        <v>53600.0</v>
      </c>
    </row>
    <row r="18">
      <c r="A18" s="179" t="s">
        <v>1274</v>
      </c>
      <c r="B18" s="166">
        <v>135.0</v>
      </c>
      <c r="C18" s="166">
        <v>136.0</v>
      </c>
      <c r="D18" s="166">
        <v>130.0</v>
      </c>
      <c r="E18" s="166">
        <v>130.0</v>
      </c>
      <c r="F18" s="180">
        <v>130.0</v>
      </c>
      <c r="G18" s="166">
        <v>307900.0</v>
      </c>
      <c r="I18" s="179" t="s">
        <v>1275</v>
      </c>
      <c r="J18" s="166">
        <v>66.0</v>
      </c>
      <c r="K18" s="166">
        <v>66.0</v>
      </c>
      <c r="L18" s="166">
        <v>63.0</v>
      </c>
      <c r="M18" s="166">
        <v>64.0</v>
      </c>
      <c r="N18" s="180">
        <v>64.0</v>
      </c>
      <c r="O18" s="166">
        <v>1.3376E7</v>
      </c>
      <c r="Q18" s="179" t="s">
        <v>1276</v>
      </c>
      <c r="R18" s="166">
        <v>50.0</v>
      </c>
      <c r="S18" s="166">
        <v>51.0</v>
      </c>
      <c r="T18" s="166">
        <v>50.0</v>
      </c>
      <c r="U18" s="166">
        <v>50.0</v>
      </c>
      <c r="V18" s="180">
        <v>50.0</v>
      </c>
      <c r="W18" s="166">
        <v>5870100.0</v>
      </c>
      <c r="Y18" s="179">
        <v>43811.0</v>
      </c>
      <c r="Z18" s="166">
        <v>50.0</v>
      </c>
      <c r="AA18" s="166">
        <v>50.0</v>
      </c>
      <c r="AB18" s="166">
        <v>50.0</v>
      </c>
      <c r="AC18" s="166">
        <v>50.0</v>
      </c>
      <c r="AD18" s="180">
        <v>50.0</v>
      </c>
      <c r="AE18" s="166">
        <v>260400.0</v>
      </c>
    </row>
    <row r="19">
      <c r="A19" s="179" t="s">
        <v>1277</v>
      </c>
      <c r="B19" s="166">
        <v>130.0</v>
      </c>
      <c r="C19" s="166">
        <v>135.0</v>
      </c>
      <c r="D19" s="166">
        <v>128.0</v>
      </c>
      <c r="E19" s="166">
        <v>134.0</v>
      </c>
      <c r="F19" s="180">
        <v>134.0</v>
      </c>
      <c r="G19" s="166">
        <v>326500.0</v>
      </c>
      <c r="I19" s="179" t="s">
        <v>1279</v>
      </c>
      <c r="J19" s="166">
        <v>68.0</v>
      </c>
      <c r="K19" s="166">
        <v>71.0</v>
      </c>
      <c r="L19" s="166">
        <v>62.0</v>
      </c>
      <c r="M19" s="166">
        <v>64.0</v>
      </c>
      <c r="N19" s="180">
        <v>64.0</v>
      </c>
      <c r="O19" s="166" t="s">
        <v>2146</v>
      </c>
      <c r="Q19" s="179" t="s">
        <v>1280</v>
      </c>
      <c r="R19" s="166">
        <v>50.0</v>
      </c>
      <c r="S19" s="166">
        <v>51.0</v>
      </c>
      <c r="T19" s="166">
        <v>50.0</v>
      </c>
      <c r="U19" s="166">
        <v>50.0</v>
      </c>
      <c r="V19" s="180">
        <v>50.0</v>
      </c>
      <c r="W19" s="166">
        <v>2066300.0</v>
      </c>
      <c r="Y19" s="179" t="s">
        <v>1281</v>
      </c>
      <c r="Z19" s="166">
        <v>50.0</v>
      </c>
      <c r="AA19" s="166">
        <v>50.0</v>
      </c>
      <c r="AB19" s="166">
        <v>50.0</v>
      </c>
      <c r="AC19" s="166">
        <v>50.0</v>
      </c>
      <c r="AD19" s="180">
        <v>50.0</v>
      </c>
      <c r="AE19" s="166">
        <v>31000.0</v>
      </c>
    </row>
    <row r="20">
      <c r="A20" s="179" t="s">
        <v>1282</v>
      </c>
      <c r="B20" s="166">
        <v>134.0</v>
      </c>
      <c r="C20" s="166">
        <v>134.0</v>
      </c>
      <c r="D20" s="166">
        <v>128.0</v>
      </c>
      <c r="E20" s="166">
        <v>133.0</v>
      </c>
      <c r="F20" s="180">
        <v>133.0</v>
      </c>
      <c r="G20" s="166">
        <v>1083900.0</v>
      </c>
      <c r="I20" s="179" t="s">
        <v>1283</v>
      </c>
      <c r="J20" s="166">
        <v>64.0</v>
      </c>
      <c r="K20" s="166">
        <v>68.0</v>
      </c>
      <c r="L20" s="166">
        <v>61.0</v>
      </c>
      <c r="M20" s="166">
        <v>63.0</v>
      </c>
      <c r="N20" s="180">
        <v>63.0</v>
      </c>
      <c r="O20" s="166">
        <v>7.27168E7</v>
      </c>
      <c r="Q20" s="179" t="s">
        <v>1284</v>
      </c>
      <c r="R20" s="166">
        <v>50.0</v>
      </c>
      <c r="S20" s="166">
        <v>51.0</v>
      </c>
      <c r="T20" s="166">
        <v>50.0</v>
      </c>
      <c r="U20" s="166">
        <v>50.0</v>
      </c>
      <c r="V20" s="180">
        <v>50.0</v>
      </c>
      <c r="W20" s="166">
        <v>1370400.0</v>
      </c>
      <c r="Y20" s="179" t="s">
        <v>1285</v>
      </c>
      <c r="Z20" s="166">
        <v>50.0</v>
      </c>
      <c r="AA20" s="166">
        <v>50.0</v>
      </c>
      <c r="AB20" s="166">
        <v>50.0</v>
      </c>
      <c r="AC20" s="166">
        <v>50.0</v>
      </c>
      <c r="AD20" s="180">
        <v>50.0</v>
      </c>
      <c r="AE20" s="166">
        <v>7900.0</v>
      </c>
    </row>
    <row r="21">
      <c r="A21" s="179" t="s">
        <v>1286</v>
      </c>
      <c r="B21" s="166">
        <v>133.0</v>
      </c>
      <c r="C21" s="166">
        <v>133.0</v>
      </c>
      <c r="D21" s="166">
        <v>128.0</v>
      </c>
      <c r="E21" s="166">
        <v>131.0</v>
      </c>
      <c r="F21" s="180">
        <v>131.0</v>
      </c>
      <c r="G21" s="166">
        <v>553600.0</v>
      </c>
      <c r="I21" s="179" t="s">
        <v>1287</v>
      </c>
      <c r="J21" s="166">
        <v>64.0</v>
      </c>
      <c r="K21" s="166">
        <v>64.0</v>
      </c>
      <c r="L21" s="166">
        <v>62.0</v>
      </c>
      <c r="M21" s="166">
        <v>63.0</v>
      </c>
      <c r="N21" s="180">
        <v>63.0</v>
      </c>
      <c r="O21" s="166">
        <v>2.13179E7</v>
      </c>
      <c r="Q21" s="179" t="s">
        <v>1288</v>
      </c>
      <c r="R21" s="166">
        <v>50.0</v>
      </c>
      <c r="S21" s="166">
        <v>51.0</v>
      </c>
      <c r="T21" s="166">
        <v>50.0</v>
      </c>
      <c r="U21" s="166">
        <v>50.0</v>
      </c>
      <c r="V21" s="180">
        <v>50.0</v>
      </c>
      <c r="W21" s="166">
        <v>381700.0</v>
      </c>
      <c r="Y21" s="179" t="s">
        <v>1289</v>
      </c>
      <c r="Z21" s="166">
        <v>50.0</v>
      </c>
      <c r="AA21" s="166">
        <v>50.0</v>
      </c>
      <c r="AB21" s="166">
        <v>50.0</v>
      </c>
      <c r="AC21" s="166">
        <v>50.0</v>
      </c>
      <c r="AD21" s="180">
        <v>50.0</v>
      </c>
      <c r="AE21" s="166">
        <v>17300.0</v>
      </c>
    </row>
    <row r="22">
      <c r="A22" s="179" t="s">
        <v>1290</v>
      </c>
      <c r="B22" s="166">
        <v>131.0</v>
      </c>
      <c r="C22" s="166">
        <v>131.0</v>
      </c>
      <c r="D22" s="166">
        <v>127.0</v>
      </c>
      <c r="E22" s="166">
        <v>127.0</v>
      </c>
      <c r="F22" s="180">
        <v>127.0</v>
      </c>
      <c r="G22" s="166">
        <v>205500.0</v>
      </c>
      <c r="I22" s="179" t="s">
        <v>1291</v>
      </c>
      <c r="J22" s="166">
        <v>63.0</v>
      </c>
      <c r="K22" s="166">
        <v>66.0</v>
      </c>
      <c r="L22" s="166">
        <v>62.0</v>
      </c>
      <c r="M22" s="166">
        <v>64.0</v>
      </c>
      <c r="N22" s="180">
        <v>64.0</v>
      </c>
      <c r="O22" s="166">
        <v>3.83815E7</v>
      </c>
      <c r="Q22" s="179" t="s">
        <v>1292</v>
      </c>
      <c r="R22" s="166">
        <v>50.0</v>
      </c>
      <c r="S22" s="166">
        <v>50.0</v>
      </c>
      <c r="T22" s="166">
        <v>50.0</v>
      </c>
      <c r="U22" s="166">
        <v>50.0</v>
      </c>
      <c r="V22" s="180">
        <v>50.0</v>
      </c>
      <c r="W22" s="166">
        <v>699700.0</v>
      </c>
      <c r="Y22" s="179" t="s">
        <v>1293</v>
      </c>
      <c r="Z22" s="166">
        <v>50.0</v>
      </c>
      <c r="AA22" s="166">
        <v>50.0</v>
      </c>
      <c r="AB22" s="166">
        <v>50.0</v>
      </c>
      <c r="AC22" s="166">
        <v>50.0</v>
      </c>
      <c r="AD22" s="180">
        <v>50.0</v>
      </c>
      <c r="AE22" s="166">
        <v>7100.0</v>
      </c>
    </row>
    <row r="23">
      <c r="A23" s="179" t="s">
        <v>1294</v>
      </c>
      <c r="B23" s="166">
        <v>127.0</v>
      </c>
      <c r="C23" s="166">
        <v>127.0</v>
      </c>
      <c r="D23" s="166">
        <v>122.0</v>
      </c>
      <c r="E23" s="166">
        <v>124.0</v>
      </c>
      <c r="F23" s="180">
        <v>124.0</v>
      </c>
      <c r="G23" s="166">
        <v>289300.0</v>
      </c>
      <c r="I23" s="179" t="s">
        <v>1295</v>
      </c>
      <c r="J23" s="166">
        <v>65.0</v>
      </c>
      <c r="K23" s="166">
        <v>65.0</v>
      </c>
      <c r="L23" s="166">
        <v>62.0</v>
      </c>
      <c r="M23" s="166">
        <v>63.0</v>
      </c>
      <c r="N23" s="180">
        <v>63.0</v>
      </c>
      <c r="O23" s="166">
        <v>1.89069E7</v>
      </c>
      <c r="Q23" s="179" t="s">
        <v>1296</v>
      </c>
      <c r="R23" s="166">
        <v>50.0</v>
      </c>
      <c r="S23" s="166">
        <v>50.0</v>
      </c>
      <c r="T23" s="166">
        <v>50.0</v>
      </c>
      <c r="U23" s="166">
        <v>50.0</v>
      </c>
      <c r="V23" s="180">
        <v>50.0</v>
      </c>
      <c r="W23" s="166">
        <v>0.0</v>
      </c>
      <c r="Y23" s="179" t="s">
        <v>1297</v>
      </c>
      <c r="Z23" s="166">
        <v>50.0</v>
      </c>
      <c r="AA23" s="166">
        <v>50.0</v>
      </c>
      <c r="AB23" s="166">
        <v>50.0</v>
      </c>
      <c r="AC23" s="166">
        <v>50.0</v>
      </c>
      <c r="AD23" s="180">
        <v>50.0</v>
      </c>
      <c r="AE23" s="166">
        <v>31800.0</v>
      </c>
    </row>
    <row r="24">
      <c r="A24" s="179" t="s">
        <v>1298</v>
      </c>
      <c r="B24" s="166">
        <v>122.0</v>
      </c>
      <c r="C24" s="166">
        <v>125.0</v>
      </c>
      <c r="D24" s="166">
        <v>118.0</v>
      </c>
      <c r="E24" s="166">
        <v>123.0</v>
      </c>
      <c r="F24" s="180">
        <v>123.0</v>
      </c>
      <c r="G24" s="166">
        <v>277500.0</v>
      </c>
      <c r="I24" s="179" t="s">
        <v>1299</v>
      </c>
      <c r="J24" s="166">
        <v>63.0</v>
      </c>
      <c r="K24" s="166">
        <v>63.0</v>
      </c>
      <c r="L24" s="166">
        <v>63.0</v>
      </c>
      <c r="M24" s="166">
        <v>63.0</v>
      </c>
      <c r="N24" s="180">
        <v>63.0</v>
      </c>
      <c r="O24" s="166">
        <v>0.0</v>
      </c>
      <c r="Q24" s="179" t="s">
        <v>1300</v>
      </c>
      <c r="R24" s="166">
        <v>50.0</v>
      </c>
      <c r="S24" s="166">
        <v>50.0</v>
      </c>
      <c r="T24" s="166">
        <v>50.0</v>
      </c>
      <c r="U24" s="166">
        <v>50.0</v>
      </c>
      <c r="V24" s="180">
        <v>50.0</v>
      </c>
      <c r="W24" s="166">
        <v>0.0</v>
      </c>
      <c r="Y24" s="179" t="s">
        <v>1301</v>
      </c>
      <c r="Z24" s="166">
        <v>50.0</v>
      </c>
      <c r="AA24" s="166">
        <v>50.0</v>
      </c>
      <c r="AB24" s="166">
        <v>50.0</v>
      </c>
      <c r="AC24" s="166">
        <v>50.0</v>
      </c>
      <c r="AD24" s="180">
        <v>50.0</v>
      </c>
      <c r="AE24" s="166">
        <v>12300.0</v>
      </c>
    </row>
    <row r="25">
      <c r="A25" s="179" t="s">
        <v>1302</v>
      </c>
      <c r="B25" s="166">
        <v>123.0</v>
      </c>
      <c r="C25" s="166">
        <v>123.0</v>
      </c>
      <c r="D25" s="166">
        <v>117.0</v>
      </c>
      <c r="E25" s="166">
        <v>122.0</v>
      </c>
      <c r="F25" s="180">
        <v>122.0</v>
      </c>
      <c r="G25" s="166">
        <v>584000.0</v>
      </c>
      <c r="I25" s="179" t="s">
        <v>1303</v>
      </c>
      <c r="J25" s="166">
        <v>63.0</v>
      </c>
      <c r="K25" s="166">
        <v>63.0</v>
      </c>
      <c r="L25" s="166">
        <v>63.0</v>
      </c>
      <c r="M25" s="166">
        <v>63.0</v>
      </c>
      <c r="N25" s="180">
        <v>63.0</v>
      </c>
      <c r="O25" s="166">
        <v>0.0</v>
      </c>
      <c r="Q25" s="179" t="s">
        <v>1304</v>
      </c>
      <c r="R25" s="166">
        <v>50.0</v>
      </c>
      <c r="S25" s="166">
        <v>50.0</v>
      </c>
      <c r="T25" s="166">
        <v>50.0</v>
      </c>
      <c r="U25" s="166">
        <v>50.0</v>
      </c>
      <c r="V25" s="180">
        <v>50.0</v>
      </c>
      <c r="W25" s="166">
        <v>39200.0</v>
      </c>
      <c r="Y25" s="179" t="s">
        <v>1305</v>
      </c>
      <c r="Z25" s="166">
        <v>50.0</v>
      </c>
      <c r="AA25" s="166">
        <v>50.0</v>
      </c>
      <c r="AB25" s="166">
        <v>50.0</v>
      </c>
      <c r="AC25" s="166">
        <v>50.0</v>
      </c>
      <c r="AD25" s="180">
        <v>50.0</v>
      </c>
      <c r="AE25" s="166">
        <v>38000.0</v>
      </c>
    </row>
    <row r="26">
      <c r="A26" s="179" t="s">
        <v>1306</v>
      </c>
      <c r="B26" s="166">
        <v>122.0</v>
      </c>
      <c r="C26" s="166">
        <v>122.0</v>
      </c>
      <c r="D26" s="166">
        <v>117.0</v>
      </c>
      <c r="E26" s="166">
        <v>122.0</v>
      </c>
      <c r="F26" s="180">
        <v>122.0</v>
      </c>
      <c r="G26" s="166">
        <v>820000.0</v>
      </c>
      <c r="I26" s="179" t="s">
        <v>1308</v>
      </c>
      <c r="J26" s="166">
        <v>63.0</v>
      </c>
      <c r="K26" s="166">
        <v>64.0</v>
      </c>
      <c r="L26" s="166">
        <v>62.0</v>
      </c>
      <c r="M26" s="166">
        <v>62.0</v>
      </c>
      <c r="N26" s="180">
        <v>62.0</v>
      </c>
      <c r="O26" s="166">
        <v>1.37132E7</v>
      </c>
      <c r="Q26" s="179" t="s">
        <v>1309</v>
      </c>
      <c r="R26" s="166">
        <v>50.0</v>
      </c>
      <c r="S26" s="166">
        <v>50.0</v>
      </c>
      <c r="T26" s="166">
        <v>50.0</v>
      </c>
      <c r="U26" s="166">
        <v>50.0</v>
      </c>
      <c r="V26" s="180">
        <v>50.0</v>
      </c>
      <c r="W26" s="166">
        <v>131100.0</v>
      </c>
      <c r="Y26" s="179" t="s">
        <v>1310</v>
      </c>
      <c r="Z26" s="166">
        <v>50.0</v>
      </c>
      <c r="AA26" s="166">
        <v>50.0</v>
      </c>
      <c r="AB26" s="166">
        <v>50.0</v>
      </c>
      <c r="AC26" s="166">
        <v>50.0</v>
      </c>
      <c r="AD26" s="180">
        <v>50.0</v>
      </c>
      <c r="AE26" s="166">
        <v>13700.0</v>
      </c>
    </row>
    <row r="27">
      <c r="A27" s="179" t="s">
        <v>1311</v>
      </c>
      <c r="B27" s="166">
        <v>120.0</v>
      </c>
      <c r="C27" s="166">
        <v>124.0</v>
      </c>
      <c r="D27" s="166">
        <v>119.0</v>
      </c>
      <c r="E27" s="166">
        <v>121.0</v>
      </c>
      <c r="F27" s="180">
        <v>121.0</v>
      </c>
      <c r="G27" s="166">
        <v>959400.0</v>
      </c>
      <c r="I27" s="179" t="s">
        <v>1312</v>
      </c>
      <c r="J27" s="166">
        <v>62.0</v>
      </c>
      <c r="K27" s="166">
        <v>70.0</v>
      </c>
      <c r="L27" s="166">
        <v>62.0</v>
      </c>
      <c r="M27" s="166">
        <v>68.0</v>
      </c>
      <c r="N27" s="180">
        <v>68.0</v>
      </c>
      <c r="O27" s="166">
        <v>8.2157E7</v>
      </c>
      <c r="Q27" s="179" t="s">
        <v>1313</v>
      </c>
      <c r="R27" s="166">
        <v>50.0</v>
      </c>
      <c r="S27" s="166">
        <v>50.0</v>
      </c>
      <c r="T27" s="166">
        <v>50.0</v>
      </c>
      <c r="U27" s="166">
        <v>50.0</v>
      </c>
      <c r="V27" s="180">
        <v>50.0</v>
      </c>
      <c r="W27" s="166">
        <v>114500.0</v>
      </c>
      <c r="Y27" s="179" t="s">
        <v>1314</v>
      </c>
      <c r="Z27" s="166">
        <v>50.0</v>
      </c>
      <c r="AA27" s="166">
        <v>50.0</v>
      </c>
      <c r="AB27" s="166">
        <v>50.0</v>
      </c>
      <c r="AC27" s="166">
        <v>50.0</v>
      </c>
      <c r="AD27" s="180">
        <v>50.0</v>
      </c>
      <c r="AE27" s="166">
        <v>8700.0</v>
      </c>
    </row>
    <row r="28">
      <c r="A28" s="179" t="s">
        <v>1315</v>
      </c>
      <c r="B28" s="166">
        <v>120.0</v>
      </c>
      <c r="C28" s="166">
        <v>121.0</v>
      </c>
      <c r="D28" s="166">
        <v>118.0</v>
      </c>
      <c r="E28" s="166">
        <v>120.0</v>
      </c>
      <c r="F28" s="180">
        <v>120.0</v>
      </c>
      <c r="G28" s="166">
        <v>1088300.0</v>
      </c>
      <c r="I28" s="179" t="s">
        <v>1316</v>
      </c>
      <c r="J28" s="166">
        <v>67.0</v>
      </c>
      <c r="K28" s="166">
        <v>69.0</v>
      </c>
      <c r="L28" s="166">
        <v>65.0</v>
      </c>
      <c r="M28" s="166">
        <v>65.0</v>
      </c>
      <c r="N28" s="180">
        <v>65.0</v>
      </c>
      <c r="O28" s="166">
        <v>4.169E7</v>
      </c>
      <c r="Q28" s="179" t="s">
        <v>1317</v>
      </c>
      <c r="R28" s="166">
        <v>50.0</v>
      </c>
      <c r="S28" s="166">
        <v>50.0</v>
      </c>
      <c r="T28" s="166">
        <v>50.0</v>
      </c>
      <c r="U28" s="166">
        <v>50.0</v>
      </c>
      <c r="V28" s="180">
        <v>50.0</v>
      </c>
      <c r="W28" s="166">
        <v>0.0</v>
      </c>
      <c r="Y28" s="179" t="s">
        <v>1318</v>
      </c>
      <c r="Z28" s="166">
        <v>50.0</v>
      </c>
      <c r="AA28" s="166">
        <v>50.0</v>
      </c>
      <c r="AB28" s="166">
        <v>50.0</v>
      </c>
      <c r="AC28" s="166">
        <v>50.0</v>
      </c>
      <c r="AD28" s="180">
        <v>50.0</v>
      </c>
      <c r="AE28" s="166">
        <v>11500.0</v>
      </c>
    </row>
    <row r="29">
      <c r="A29" s="189">
        <v>42795.0</v>
      </c>
      <c r="B29" s="190">
        <v>120.0</v>
      </c>
      <c r="C29" s="190">
        <v>120.0</v>
      </c>
      <c r="D29" s="190">
        <v>116.0</v>
      </c>
      <c r="E29" s="190">
        <v>118.0</v>
      </c>
      <c r="F29" s="191">
        <v>118.0</v>
      </c>
      <c r="G29" s="190">
        <v>314700.0</v>
      </c>
      <c r="H29" s="193"/>
      <c r="I29" s="189">
        <v>43132.0</v>
      </c>
      <c r="J29" s="190">
        <v>65.0</v>
      </c>
      <c r="K29" s="190">
        <v>67.0</v>
      </c>
      <c r="L29" s="190">
        <v>65.0</v>
      </c>
      <c r="M29" s="190">
        <v>66.0</v>
      </c>
      <c r="N29" s="191">
        <v>66.0</v>
      </c>
      <c r="O29" s="190">
        <v>7257400.0</v>
      </c>
      <c r="P29" s="193"/>
      <c r="Q29" s="189">
        <v>43497.0</v>
      </c>
      <c r="R29" s="190">
        <v>50.0</v>
      </c>
      <c r="S29" s="190">
        <v>50.0</v>
      </c>
      <c r="T29" s="190">
        <v>50.0</v>
      </c>
      <c r="U29" s="190">
        <v>50.0</v>
      </c>
      <c r="V29" s="191">
        <v>50.0</v>
      </c>
      <c r="W29" s="190">
        <v>155700.0</v>
      </c>
      <c r="X29" s="193"/>
      <c r="Y29" s="189">
        <v>43862.0</v>
      </c>
      <c r="Z29" s="190">
        <v>50.0</v>
      </c>
      <c r="AA29" s="190">
        <v>50.0</v>
      </c>
      <c r="AB29" s="190">
        <v>50.0</v>
      </c>
      <c r="AC29" s="190">
        <v>50.0</v>
      </c>
      <c r="AD29" s="191">
        <v>50.0</v>
      </c>
      <c r="AE29" s="190">
        <v>221500.0</v>
      </c>
    </row>
    <row r="30">
      <c r="A30" s="179">
        <v>42826.0</v>
      </c>
      <c r="B30" s="166">
        <v>118.0</v>
      </c>
      <c r="C30" s="166">
        <v>120.0</v>
      </c>
      <c r="D30" s="166">
        <v>115.0</v>
      </c>
      <c r="E30" s="166">
        <v>117.0</v>
      </c>
      <c r="F30" s="180">
        <v>117.0</v>
      </c>
      <c r="G30" s="166">
        <v>328900.0</v>
      </c>
      <c r="I30" s="179">
        <v>43160.0</v>
      </c>
      <c r="J30" s="166">
        <v>67.0</v>
      </c>
      <c r="K30" s="166">
        <v>68.0</v>
      </c>
      <c r="L30" s="166">
        <v>65.0</v>
      </c>
      <c r="M30" s="166">
        <v>66.0</v>
      </c>
      <c r="N30" s="180">
        <v>66.0</v>
      </c>
      <c r="O30" s="166">
        <v>1.22545E7</v>
      </c>
      <c r="Q30" s="179">
        <v>43525.0</v>
      </c>
      <c r="R30" s="166">
        <v>50.0</v>
      </c>
      <c r="S30" s="166">
        <v>50.0</v>
      </c>
      <c r="T30" s="166">
        <v>50.0</v>
      </c>
      <c r="U30" s="166">
        <v>50.0</v>
      </c>
      <c r="V30" s="180">
        <v>50.0</v>
      </c>
      <c r="W30" s="166">
        <v>649300.0</v>
      </c>
      <c r="Y30" s="179">
        <v>43891.0</v>
      </c>
      <c r="Z30" s="166">
        <v>50.0</v>
      </c>
      <c r="AA30" s="166">
        <v>50.0</v>
      </c>
      <c r="AB30" s="166">
        <v>50.0</v>
      </c>
      <c r="AC30" s="166">
        <v>50.0</v>
      </c>
      <c r="AD30" s="180">
        <v>50.0</v>
      </c>
      <c r="AE30" s="166">
        <v>3900.0</v>
      </c>
    </row>
    <row r="31">
      <c r="A31" s="179">
        <v>42856.0</v>
      </c>
      <c r="B31" s="166">
        <v>115.0</v>
      </c>
      <c r="C31" s="166">
        <v>117.0</v>
      </c>
      <c r="D31" s="166">
        <v>112.0</v>
      </c>
      <c r="E31" s="166">
        <v>116.0</v>
      </c>
      <c r="F31" s="180">
        <v>116.0</v>
      </c>
      <c r="G31" s="166">
        <v>977900.0</v>
      </c>
      <c r="I31" s="179">
        <v>43191.0</v>
      </c>
      <c r="J31" s="166">
        <v>67.0</v>
      </c>
      <c r="K31" s="166">
        <v>69.0</v>
      </c>
      <c r="L31" s="166">
        <v>65.0</v>
      </c>
      <c r="M31" s="166">
        <v>69.0</v>
      </c>
      <c r="N31" s="180">
        <v>69.0</v>
      </c>
      <c r="O31" s="166">
        <v>4.07568E7</v>
      </c>
      <c r="Q31" s="179">
        <v>43556.0</v>
      </c>
      <c r="R31" s="166">
        <v>50.0</v>
      </c>
      <c r="S31" s="166">
        <v>50.0</v>
      </c>
      <c r="T31" s="166">
        <v>50.0</v>
      </c>
      <c r="U31" s="166">
        <v>50.0</v>
      </c>
      <c r="V31" s="180">
        <v>50.0</v>
      </c>
      <c r="W31" s="166">
        <v>521100.0</v>
      </c>
      <c r="Y31" s="179">
        <v>43983.0</v>
      </c>
      <c r="Z31" s="166">
        <v>50.0</v>
      </c>
      <c r="AA31" s="166">
        <v>50.0</v>
      </c>
      <c r="AB31" s="166">
        <v>50.0</v>
      </c>
      <c r="AC31" s="166">
        <v>50.0</v>
      </c>
      <c r="AD31" s="180">
        <v>50.0</v>
      </c>
      <c r="AE31" s="166">
        <v>15500.0</v>
      </c>
    </row>
    <row r="32">
      <c r="A32" s="179">
        <v>42887.0</v>
      </c>
      <c r="B32" s="166">
        <v>116.0</v>
      </c>
      <c r="C32" s="166">
        <v>116.0</v>
      </c>
      <c r="D32" s="166">
        <v>113.0</v>
      </c>
      <c r="E32" s="166">
        <v>116.0</v>
      </c>
      <c r="F32" s="180">
        <v>116.0</v>
      </c>
      <c r="G32" s="166">
        <v>413500.0</v>
      </c>
      <c r="I32" s="179">
        <v>43221.0</v>
      </c>
      <c r="J32" s="166">
        <v>71.0</v>
      </c>
      <c r="K32" s="166">
        <v>84.0</v>
      </c>
      <c r="L32" s="166">
        <v>71.0</v>
      </c>
      <c r="M32" s="166">
        <v>79.0</v>
      </c>
      <c r="N32" s="180">
        <v>79.0</v>
      </c>
      <c r="O32" s="166" t="s">
        <v>2147</v>
      </c>
      <c r="Q32" s="179">
        <v>43647.0</v>
      </c>
      <c r="R32" s="166">
        <v>50.0</v>
      </c>
      <c r="S32" s="166">
        <v>51.0</v>
      </c>
      <c r="T32" s="166">
        <v>50.0</v>
      </c>
      <c r="U32" s="166">
        <v>50.0</v>
      </c>
      <c r="V32" s="180">
        <v>50.0</v>
      </c>
      <c r="W32" s="166">
        <v>1.74966E7</v>
      </c>
      <c r="Y32" s="179">
        <v>44013.0</v>
      </c>
      <c r="Z32" s="166">
        <v>50.0</v>
      </c>
      <c r="AA32" s="166">
        <v>50.0</v>
      </c>
      <c r="AB32" s="166">
        <v>50.0</v>
      </c>
      <c r="AC32" s="166">
        <v>50.0</v>
      </c>
      <c r="AD32" s="180">
        <v>50.0</v>
      </c>
      <c r="AE32" s="166">
        <v>57300.0</v>
      </c>
    </row>
    <row r="33">
      <c r="A33" s="179">
        <v>42979.0</v>
      </c>
      <c r="B33" s="166">
        <v>116.0</v>
      </c>
      <c r="C33" s="166">
        <v>143.0</v>
      </c>
      <c r="D33" s="166">
        <v>116.0</v>
      </c>
      <c r="E33" s="166">
        <v>119.0</v>
      </c>
      <c r="F33" s="180">
        <v>119.0</v>
      </c>
      <c r="G33" s="166">
        <v>1.69126E7</v>
      </c>
      <c r="I33" s="179">
        <v>43313.0</v>
      </c>
      <c r="J33" s="166">
        <v>80.0</v>
      </c>
      <c r="K33" s="166">
        <v>82.0</v>
      </c>
      <c r="L33" s="166">
        <v>77.0</v>
      </c>
      <c r="M33" s="166">
        <v>79.0</v>
      </c>
      <c r="N33" s="180">
        <v>79.0</v>
      </c>
      <c r="O33" s="166">
        <v>5.26114E7</v>
      </c>
      <c r="Q33" s="179">
        <v>43678.0</v>
      </c>
      <c r="R33" s="166">
        <v>50.0</v>
      </c>
      <c r="S33" s="166">
        <v>60.0</v>
      </c>
      <c r="T33" s="166">
        <v>50.0</v>
      </c>
      <c r="U33" s="166">
        <v>56.0</v>
      </c>
      <c r="V33" s="180">
        <v>56.0</v>
      </c>
      <c r="W33" s="166">
        <v>8.36096E7</v>
      </c>
      <c r="Y33" s="179">
        <v>44044.0</v>
      </c>
      <c r="Z33" s="166">
        <v>50.0</v>
      </c>
      <c r="AA33" s="166">
        <v>50.0</v>
      </c>
      <c r="AB33" s="166">
        <v>50.0</v>
      </c>
      <c r="AC33" s="166">
        <v>50.0</v>
      </c>
      <c r="AD33" s="180">
        <v>50.0</v>
      </c>
      <c r="AE33" s="166">
        <v>9400.0</v>
      </c>
    </row>
    <row r="34">
      <c r="A34" s="179">
        <v>43009.0</v>
      </c>
      <c r="B34" s="166">
        <v>119.0</v>
      </c>
      <c r="C34" s="166">
        <v>135.0</v>
      </c>
      <c r="D34" s="166">
        <v>119.0</v>
      </c>
      <c r="E34" s="166">
        <v>129.0</v>
      </c>
      <c r="F34" s="180">
        <v>129.0</v>
      </c>
      <c r="G34" s="166">
        <v>3.41464E7</v>
      </c>
      <c r="I34" s="179">
        <v>43344.0</v>
      </c>
      <c r="J34" s="166">
        <v>78.0</v>
      </c>
      <c r="K34" s="166">
        <v>80.0</v>
      </c>
      <c r="L34" s="166">
        <v>73.0</v>
      </c>
      <c r="M34" s="166">
        <v>76.0</v>
      </c>
      <c r="N34" s="180">
        <v>76.0</v>
      </c>
      <c r="O34" s="166">
        <v>8.90836E7</v>
      </c>
      <c r="Q34" s="179">
        <v>43709.0</v>
      </c>
      <c r="R34" s="166">
        <v>58.0</v>
      </c>
      <c r="S34" s="166">
        <v>60.0</v>
      </c>
      <c r="T34" s="166">
        <v>56.0</v>
      </c>
      <c r="U34" s="166">
        <v>56.0</v>
      </c>
      <c r="V34" s="180">
        <v>56.0</v>
      </c>
      <c r="W34" s="166">
        <v>3.01112E7</v>
      </c>
      <c r="Y34" s="179">
        <v>44075.0</v>
      </c>
      <c r="Z34" s="166">
        <v>50.0</v>
      </c>
      <c r="AA34" s="166">
        <v>50.0</v>
      </c>
      <c r="AB34" s="166">
        <v>50.0</v>
      </c>
      <c r="AC34" s="166">
        <v>50.0</v>
      </c>
      <c r="AD34" s="180">
        <v>50.0</v>
      </c>
      <c r="AE34" s="166">
        <v>20400.0</v>
      </c>
    </row>
    <row r="35">
      <c r="I35" s="227"/>
      <c r="J35" s="166"/>
      <c r="K35" s="166"/>
      <c r="L35" s="166"/>
      <c r="M35" s="166"/>
      <c r="N35" s="166"/>
      <c r="O35" s="166"/>
      <c r="Q35" s="227"/>
      <c r="R35" s="166"/>
      <c r="S35" s="166"/>
      <c r="T35" s="166"/>
      <c r="U35" s="166"/>
      <c r="V35" s="166"/>
      <c r="W35" s="166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57"/>
    <col customWidth="1" min="2" max="2" width="10.86"/>
    <col customWidth="1" min="3" max="3" width="14.86"/>
    <col customWidth="1" min="4" max="4" width="15.0"/>
    <col customWidth="1" min="5" max="5" width="12.71"/>
    <col customWidth="1" min="6" max="6" width="10.43"/>
    <col customWidth="1" min="7" max="7" width="12.86"/>
    <col customWidth="1" min="8" max="8" width="21.43"/>
    <col customWidth="1" min="9" max="9" width="13.0"/>
    <col customWidth="1" min="10" max="10" width="16.29"/>
    <col customWidth="1" min="12" max="12" width="17.14"/>
  </cols>
  <sheetData>
    <row r="1">
      <c r="A1" s="86"/>
      <c r="B1" s="87" t="s">
        <v>1185</v>
      </c>
      <c r="C1" s="87" t="s">
        <v>1186</v>
      </c>
      <c r="D1" s="87" t="s">
        <v>1187</v>
      </c>
      <c r="E1" s="87" t="s">
        <v>1188</v>
      </c>
      <c r="F1" s="87" t="s">
        <v>1189</v>
      </c>
      <c r="G1" s="87" t="s">
        <v>1190</v>
      </c>
      <c r="H1" s="88"/>
      <c r="I1" s="88"/>
      <c r="J1" s="88"/>
      <c r="K1" s="88"/>
      <c r="L1" s="88"/>
      <c r="M1" s="89"/>
      <c r="N1" s="90"/>
      <c r="O1" s="89"/>
      <c r="P1" s="90"/>
      <c r="Q1" s="89"/>
      <c r="R1" s="89"/>
      <c r="S1" s="89"/>
      <c r="T1" s="89"/>
      <c r="U1" s="89"/>
      <c r="V1" s="89"/>
      <c r="W1" s="89"/>
      <c r="X1" s="89"/>
      <c r="Y1" s="89"/>
      <c r="Z1" s="89"/>
    </row>
    <row r="2">
      <c r="A2" s="91" t="s">
        <v>1191</v>
      </c>
      <c r="B2" s="92">
        <f>average(PNBN!BI24,NOBU!BI24,MCOR!BI24,NISP!BI24,BVIC!BI24,BNGA!BI24,BNBA!BI24,BMRI!BI24,BKSW!BI24,BJBR!BI24,BINA!BI24,BDMN!BI24,BBYB!BI24,BBTN!BI24,BBRI!BI24,BBNI!BI24,BBKP!BI24,BBHI!BI24,BBCA!BI24,BACA!BI24,ARTO!BI24,AGRS!BI24,AGRO!BI24)</f>
        <v>0.02746963084</v>
      </c>
      <c r="C2" s="92">
        <f>AVERAGE(PNBN!BH24,NOBU!BH24,MCOR!BH24,NISP!BH24,BVIC!BH24,BNGA!BH24,BNBA!BH24,BMRI!BH24,BKSW!BH24,BJBR!BH24,BINA!BH24,BDMN!BH24,BBYB!BH24,BBTN!BH24,BBRI!BH24,BBNI!BH24,BBKP!BH24,BBHI!BH24,BBCA!BH24,BACA!BH24,ARTO!BH24,AGRS!BH24,AGRO!BH24)</f>
        <v>0.03482746086</v>
      </c>
      <c r="D2" s="93">
        <f>average(PNBN!BJ24,NOBU!BJ24,MCOR!BJ24,NISP!BJ24,BVIC!BJ24,BNGA!BJ24,BNBA!BJ24,BMRI!BJ24,BKSW!BJ24,BJBR!BJ24,BINA!BJ24,BDMN!BJ24,BBYB!BJ24,BBTN!BJ24,BBCA!BJ24,BACA!BJ24,BBNI!BJ24,BBKP!BJ24,BBHI!BJ24,BBRI!BJ24,AGRO!BJ24,AGRS!BJ24,ARTO!BJ24)</f>
        <v>0.0002934619068</v>
      </c>
      <c r="E2" s="94">
        <f>STDEV(PNBN!BH24,NOBU!BH24,MCOR!BH24,NISP!BH24,BVIC!BH24,BNGA!BH24,BNBA!BH24,BMRI!BH24,BKSW!BH24,BJBR!BH24,BINA!BH24,BDMN!BH24,BBYB!BH24,BBTN!BH24,BBRI!BH24,BBNI!BH24,BBKP!BH24,BBHI!BH24,BBCA!BH24,BACA!BH24,ARTO!BH24,AGRS!BH24,AGRO!BH24)</f>
        <v>0.1464654493</v>
      </c>
      <c r="F2" s="94">
        <f>STDEV(PNBN!BI24,NOBU!BI24,MCOR!BI24,NISP!BI24,BVIC!BI24,BNGA!BI24,BNBA!BI24,BMRI!BI24,BKSW!BI24,BJBR!BI24,BINA!BI24,BDMN!BI24,BBYB!BI24,BBTN!BI24,BBRI!BI24,BBNI!BI24,BBKP!BI24,BBHI!BI24,BBCA!BI24,BACA!BI24,ARTO!BI24,AGRS!BI24,AGRO!BI24)</f>
        <v>0.1123353352</v>
      </c>
      <c r="G2" s="94">
        <f>STDEV(PNBN!BJ24,NOBU!BJ24,MCOR!BJ24,NISP!BJ24,BVIC!BJ24,BNGA!BJ24,BNBA!BJ24,BMRI!BJ24,BKSW!BJ24,BJBR!BJ24,BINA!BJ24,BDMN!BJ24,BBYB!BJ24,BBTN!BJ24,BBRI!BJ24,BBNI!BJ24,BBKP!BJ24,BBHI!BJ24,BBCA!BJ24,BACA!BJ24,ARTO!BJ24,AGRS!BJ24,AGRO!BJ24)</f>
        <v>0.00042375995</v>
      </c>
      <c r="H2" s="95">
        <f t="shared" ref="H2:H12" si="1">(C2-C$13)/($F2/23^0.5)</f>
        <v>1.110504469</v>
      </c>
      <c r="I2" s="95">
        <f t="shared" ref="I2:I12" si="2">(B2-B$13)/($F2/23^0.5)</f>
        <v>0.9769018541</v>
      </c>
      <c r="J2" s="95">
        <f t="shared" ref="J2:J12" si="3">IF(H2&gt;0,2.776,-2.766)</f>
        <v>2.776</v>
      </c>
      <c r="K2" s="96" t="str">
        <f t="shared" ref="K2:K12" si="4">IF(I2&gt;J2,"YES","NO")</f>
        <v>NO</v>
      </c>
      <c r="L2" s="96" t="str">
        <f t="shared" ref="L2:L12" si="5">IF(K2="YES","DO NOT ACCEPT H0","ACCEPT H0")</f>
        <v>ACCEPT H0</v>
      </c>
      <c r="M2" s="97"/>
      <c r="O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98" t="s">
        <v>1192</v>
      </c>
      <c r="B3" s="99">
        <f>average(PNBN!BI25,NOBU!BI25,MCOR!BI25,NISP!BI25,BVIC!BI25,BNGA!BI25,BNBA!BI25,BMRI!BI25,BKSW!BI25,BJBR!BI25,BINA!BI25,BDMN!BI25,BBYB!BI25,BBTN!BI25,BBRI!BI25,BBNI!BI25,BBKP!BI25,BBHI!BI25,BBCA!BI25,BACA!BI25,ARTO!BI25,AGRS!BI25,AGRO!BI25)</f>
        <v>0.00228676357</v>
      </c>
      <c r="C3" s="99">
        <f>AVERAGE(PNBN!BH25,NOBU!BH25,MCOR!BH25,NISP!BH25,BVIC!BH25,BNGA!BH25,BNBA!BH25,BMRI!BH25,BKSW!BH25,BJBR!BH25,BINA!BH25,BDMN!BH25,BBYB!BH25,BBTN!BH25,BBRI!BH25,BBNI!BH25,BBKP!BH25,BBHI!BH25,BBCA!BH25,BACA!BH25,ARTO!BH25,AGRS!BH25,AGRO!BH25)</f>
        <v>0.008530522415</v>
      </c>
      <c r="D3" s="100">
        <f>average(PNBN!BJ25,NOBU!BJ25,MCOR!BJ25,NISP!BJ25,BVIC!BJ25,MCOR!BJ25,NISP!BJ25,BNGA!BJ25,BNBA!BJ25,BMRI!BJ25,BKSW!BJ25,BJBR!BJ25,BINA!BJ25,BDMN!BJ25,BBYB!BJ25,BBTN!BJ25,BBKP!BJ25,BBHI!BJ25,BBCA!BJ25,BACA!BJ25,BBNI!BJ25,BBKP!BJ25,BBHI!BJ25,BBRI!BJ25,AGRO!BJ25,AGRS!BJ25,ARTO!BJ25)</f>
        <v>0.0003153807473</v>
      </c>
      <c r="E3" s="101">
        <f>STDEV(PNBN!BH25,NOBU!BH25,MCOR!BH25,NISP!BH25,BVIC!BH25,BNGA!BH25,BNBA!BH25,BMRI!BH25,BKSW!BH25,BJBR!BH25,BINA!BH25,BDMN!BH25,BBYB!BH25,BBTN!BH25,BBRI!BH25,BBNI!BH25,BBKP!BH25,BBHI!BH25,BBCA!BH25,BACA!BH25,ARTO!BH25,AGRS!BH25,AGRO!BH25)</f>
        <v>0.01834979642</v>
      </c>
      <c r="F3" s="101">
        <f>STDEV(PNBN!BI25,NOBU!BI25,MCOR!BI25,NISP!BI25,BVIC!BI25,BNGA!BI25,BNBA!BI25,BMRI!BI25,BKSW!BI25,BJBR!BI25,BINA!BI25,BDMN!BI25,BBYB!BI25,BBTN!BI25,BBRI!BI25,BBNI!BI25,BBKP!BI25,BBHI!BI25,BBCA!BI25,BACA!BI25,ARTO!BI25,AGRS!BI25,AGRO!BI25)</f>
        <v>0.01981251502</v>
      </c>
      <c r="G3" s="101">
        <f>STDEV(PNBN!BJ25,NOBU!BJ25,MCOR!BJ25,NISP!BJ25,BVIC!BJ25,BNGA!BJ25,BNBA!BJ25,BMRI!BJ25,BKSW!BJ25,BJBR!BJ25,BINA!BJ25,BDMN!BJ25,BBYB!BJ25,BBTN!BJ25,BBRI!BJ25,BBNI!BJ25,BBKP!BJ25,BBHI!BJ25,BBCA!BJ25,BACA!BJ25,ARTO!BJ25,AGRS!BJ25,AGRO!BJ25)</f>
        <v>0.0003997770921</v>
      </c>
      <c r="H3" s="95">
        <f t="shared" si="1"/>
        <v>-0.06898642742</v>
      </c>
      <c r="I3" s="95">
        <f t="shared" si="2"/>
        <v>-0.5568294302</v>
      </c>
      <c r="J3" s="95">
        <f t="shared" si="3"/>
        <v>-2.766</v>
      </c>
      <c r="K3" s="96" t="str">
        <f t="shared" si="4"/>
        <v>YES</v>
      </c>
      <c r="L3" s="96" t="str">
        <f t="shared" si="5"/>
        <v>DO NOT ACCEPT H0</v>
      </c>
      <c r="M3" s="97"/>
      <c r="O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102" t="s">
        <v>1193</v>
      </c>
      <c r="B4" s="99">
        <f>average(PNBN!BI26,NOBU!BI26,MCOR!BI26,NISP!BI26,BVIC!BI26,BNGA!BI26,BNBA!BI26,BMRI!BI26,BKSW!BI26,BJBR!BI26,BINA!BI26,BDMN!BI26,BBYB!BI26,BBTN!BI26,BBRI!BI26,BBNI!BI26,BBKP!BI26,BBHI!BI26,BBCA!BI26,BACA!BI26,ARTO!BI26,AGRS!BI26,AGRO!BI26)</f>
        <v>0.001099542232</v>
      </c>
      <c r="C4" s="99">
        <f>AVERAGE(PNBN!BH26,NOBU!BH26,MCOR!BH26,NISP!BH26,BVIC!BH26,BNGA!BH26,BNBA!BH26,BMRI!BH26,BKSW!BH26,BJBR!BH26,BINA!BH26,BDMN!BH26,BBYB!BH26,BBTN!BH26,BBRI!BH26,BBNI!BH26,BBKP!BH26,BBHI!BH26,BBCA!BH26,BACA!BH26,ARTO!BH26,AGRS!BH26,AGRO!BH26)</f>
        <v>0.008925927251</v>
      </c>
      <c r="D4" s="100">
        <f>average(PNBN!BJ26,NOBU!BJ26,MCOR!BJ26,NISP!BJ26,BVIC!BJ26,MCOR!BJ26,NISP!BJ26,BNGA!BJ26,BNBA!BJ26,BMRI!BJ26,BKSW!BJ26,BJBR!BJ26,BINA!BJ26,BDMN!BJ26,BBYB!BJ26,BBTN!BJ26,BBKP!BJ26,BBHI!BJ26,BBCA!BJ26,BACA!BJ26,BBNI!BJ26,BBKP!BJ26,BBHI!BJ26,BBRI!BJ26,AGRO!BJ26,AGRS!BJ26,ARTO!BJ26)</f>
        <v>0.0006479961644</v>
      </c>
      <c r="E4" s="101">
        <f>STDEV(PNBN!BH26,NOBU!BH26,MCOR!BH26,NISP!BH26,BVIC!BH26,BNGA!BH26,BNBA!BH26,BMRI!BH26,BKSW!BH26,BJBR!BH26,BINA!BH26,BDMN!BH26,BBYB!BH26,BBTN!BH26,BBRI!BH26,BBNI!BH26,BBKP!BH26,BBHI!BH26,BBCA!BH26,BACA!BH26,ARTO!BH26,AGRS!BH26,AGRO!BH26)</f>
        <v>0.02095965681</v>
      </c>
      <c r="F4" s="101">
        <f>STDEV(PNBN!BI26,NOBU!BI26,MCOR!BI26,NISP!BI26,BVIC!BI26,BNGA!BI26,BNBA!BI26,BMRI!BI26,BKSW!BI26,BJBR!BI26,BINA!BI26,BDMN!BI26,BBYB!BI26,BBTN!BI26,BBRI!BI26,BBNI!BI26,BBKP!BI26,BBHI!BI26,BBCA!BI26,BACA!BI26,ARTO!BI26,AGRS!BI26,AGRO!BI26)</f>
        <v>0.01965526424</v>
      </c>
      <c r="G4" s="101">
        <f>STDEV(PNBN!BJ26,NOBU!BJ26,MCOR!BJ26,NISP!BJ26,BVIC!BJ26,BNGA!BJ26,BNBA!BJ26,BMRI!BJ26,BKSW!BJ26,BJBR!BJ26,BINA!BJ26,BDMN!BJ26,BBYB!BJ26,BBTN!BJ26,BBRI!BJ26,BBNI!BJ26,BBKP!BJ26,BBHI!BJ26,BBCA!BJ26,BACA!BJ26,ARTO!BJ26,AGRS!BJ26,AGRO!BJ26)</f>
        <v>0.0008096274887</v>
      </c>
      <c r="H4" s="95">
        <f t="shared" si="1"/>
        <v>0.02693936559</v>
      </c>
      <c r="I4" s="95">
        <f t="shared" si="2"/>
        <v>-0.8509631193</v>
      </c>
      <c r="J4" s="95">
        <f t="shared" si="3"/>
        <v>2.776</v>
      </c>
      <c r="K4" s="96" t="str">
        <f t="shared" si="4"/>
        <v>NO</v>
      </c>
      <c r="L4" s="96" t="str">
        <f t="shared" si="5"/>
        <v>ACCEPT H0</v>
      </c>
      <c r="M4" s="97"/>
      <c r="O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8" t="s">
        <v>1194</v>
      </c>
      <c r="B5" s="99">
        <f>average(PNBN!BI27,NOBU!BI27,MCOR!BI27,NISP!BI27,BVIC!BI27,BNGA!BI27,BNBA!BI27,BMRI!BI27,BKSW!BI27,BJBR!BI27,BINA!BI27,BDMN!BI27,BBYB!BI27,BBTN!BI27,BBRI!BI27,BBNI!BI27,BBKP!BI27,BBHI!BI27,BBCA!BI27,BACA!BI27,ARTO!BI27,AGRS!BI27,AGRO!BI27)</f>
        <v>0.007061335021</v>
      </c>
      <c r="C5" s="99">
        <f>AVERAGE(PNBN!BH27,NOBU!BH27,MCOR!BH27,NISP!BH27,BVIC!BH27,BNGA!BH27,BNBA!BH27,BMRI!BH27,BKSW!BH27,BJBR!BH27,BINA!BH27,BDMN!BH27,BBYB!BH27,BBTN!BH27,BBRI!BH27,BBNI!BH27,BBKP!BH27,BBHI!BH27,BBCA!BH27,BACA!BH27,ARTO!BH27,AGRS!BH27,AGRO!BH27)</f>
        <v>0.01281979156</v>
      </c>
      <c r="D5" s="100">
        <f>average(PNBN!BJ27,NOBU!BJ27,MCOR!BJ27,NISP!BJ27,BVIC!BJ27,MCOR!BJ27,NISP!BJ27,BNGA!BJ27,BNBA!BJ27,BMRI!BJ27,BKSW!BJ27,BJBR!BJ27,BINA!BJ27,BDMN!BJ27,BBYB!BJ27,BBTN!BJ27,BBKP!BJ27,BBHI!BJ27,BBCA!BJ27,BACA!BJ27,BBNI!BJ27,BBKP!BJ27,BBHI!BJ27,BBRI!BJ27,AGRO!BJ27,AGRS!BJ27,ARTO!BJ27)</f>
        <v>0.0007611821668</v>
      </c>
      <c r="E5" s="101">
        <f>STDEV(PNBN!BH27,NOBU!BH27,MCOR!BH27,NISP!BH27,BVIC!BH27,BNGA!BH27,BNBA!BH27,BMRI!BH27,BKSW!BH27,BJBR!BH27,BINA!BH27,BDMN!BH27,BBYB!BH27,BBTN!BH27,BBRI!BH27,BBNI!BH27,BBKP!BH27,BBHI!BH27,BBCA!BH27,BACA!BH27,ARTO!BH27,AGRS!BH27,AGRO!BH27)</f>
        <v>0.02315598969</v>
      </c>
      <c r="F5" s="101">
        <f>STDEV(PNBN!BI27,NOBU!BI27,MCOR!BI27,NISP!BI27,BVIC!BI27,BNGA!BI27,BNBA!BI27,BMRI!BI27,BKSW!BI27,BJBR!BI27,BINA!BI27,BDMN!BI27,BBYB!BI27,BBTN!BI27,BBRI!BI27,BBNI!BI27,BBKP!BI27,BBHI!BI27,BBCA!BI27,BACA!BI27,ARTO!BI27,AGRS!BI27,AGRO!BI27)</f>
        <v>0.02395347218</v>
      </c>
      <c r="G5" s="101">
        <f>STDEV(PNBN!BJ27,NOBU!BJ27,MCOR!BJ27,NISP!BJ27,BVIC!BJ27,BNGA!BJ27,BNBA!BJ27,BMRI!BJ27,BKSW!BJ27,BJBR!BJ27,BINA!BJ27,BDMN!BJ27,BBYB!BJ27,BBTN!BJ27,BBRI!BJ27,BBNI!BJ27,BBKP!BJ27,BBHI!BJ27,BBCA!BJ27,BACA!BJ27,ARTO!BJ27,AGRS!BJ27,AGRO!BJ27)</f>
        <v>0.0009928654859</v>
      </c>
      <c r="H5" s="95">
        <f t="shared" si="1"/>
        <v>0.8017133142</v>
      </c>
      <c r="I5" s="95">
        <f t="shared" si="2"/>
        <v>0.4953707227</v>
      </c>
      <c r="J5" s="95">
        <f t="shared" si="3"/>
        <v>2.776</v>
      </c>
      <c r="K5" s="96" t="str">
        <f t="shared" si="4"/>
        <v>NO</v>
      </c>
      <c r="L5" s="96" t="str">
        <f t="shared" si="5"/>
        <v>ACCEPT H0</v>
      </c>
      <c r="M5" s="97"/>
      <c r="O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8" t="s">
        <v>1195</v>
      </c>
      <c r="B6" s="99">
        <f>average(PNBN!BI28,NOBU!BI28,MCOR!BI28,NISP!BI28,BVIC!BI28,BNGA!BI28,BNBA!BI28,BMRI!BI28,BKSW!BI28,BJBR!BI28,BINA!BI28,BDMN!BI28,BBYB!BI28,BBTN!BI28,BBRI!BI28,BBNI!BI28,BBKP!BI28,BBHI!BI28,BBCA!BI28,BACA!BI28,ARTO!BI28,AGRS!BI28,AGRO!BI28)</f>
        <v>0.003690663212</v>
      </c>
      <c r="C6" s="99">
        <f>AVERAGE(PNBN!BH28,NOBU!BH28,MCOR!BH28,NISP!BH28,BVIC!BH28,BNGA!BH28,BNBA!BH28,BMRI!BH28,BKSW!BH28,BJBR!BH28,BINA!BH28,BDMN!BH28,BBYB!BH28,BBTN!BH28,BBRI!BH28,BBNI!BH28,BBKP!BH28,BBHI!BH28,BBCA!BH28,BACA!BH28,ARTO!BH28,AGRS!BH28,AGRO!BH28)</f>
        <v>0.005513982232</v>
      </c>
      <c r="D6" s="100">
        <f>average(PNBN!BJ28,NOBU!BJ28,MCOR!BJ28,NISP!BJ28,BVIC!BJ28,MCOR!BJ28,NISP!BJ28,BNGA!BJ28,BNBA!BJ28,BMRI!BJ28,BKSW!BJ28,BJBR!BJ28,BINA!BJ28,BDMN!BJ28,BBYB!BJ28,BBTN!BJ28,BBKP!BJ28,BBHI!BJ28,BBCA!BJ28,BACA!BJ28,BBNI!BJ28,BBKP!BJ28,BBHI!BJ28,BBRI!BJ28,AGRO!BJ28,AGRS!BJ28,ARTO!BJ28)</f>
        <v>0.000607780582</v>
      </c>
      <c r="E6" s="101">
        <f>STDEV(PNBN!BH28,NOBU!BH28,MCOR!BH28,NISP!BH28,BVIC!BH28,BNGA!BH28,BNBA!BH28,BMRI!BH28,BKSW!BH28,BJBR!BH28,BINA!BH28,BDMN!BH28,BBYB!BH28,BBTN!BH28,BBRI!BH28,BBNI!BH28,BBKP!BH28,BBHI!BH28,BBCA!BH28,BACA!BH28,ARTO!BH28,AGRS!BH28,AGRO!BH28)</f>
        <v>0.02823763643</v>
      </c>
      <c r="F6" s="101">
        <f>STDEV(PNBN!BI28,NOBU!BI28,MCOR!BI28,NISP!BI28,BVIC!BI28,BNGA!BI28,BNBA!BI28,BMRI!BI28,BKSW!BI28,BJBR!BI28,BINA!BI28,BDMN!BI28,BBYB!BI28,BBTN!BI28,BBRI!BI28,BBNI!BI28,BBKP!BI28,BBHI!BI28,BBCA!BI28,BACA!BI28,ARTO!BI28,AGRS!BI28,AGRO!BI28)</f>
        <v>0.02706204478</v>
      </c>
      <c r="G6" s="101">
        <f>STDEV(PNBN!BJ28,NOBU!BJ28,MCOR!BJ28,NISP!BJ28,BVIC!BJ28,BNGA!BJ28,BNBA!BJ28,BMRI!BJ28,BKSW!BJ28,BJBR!BJ28,BINA!BJ28,BDMN!BJ28,BBYB!BJ28,BBTN!BJ28,BBRI!BJ28,BBNI!BJ28,BBKP!BJ28,BBHI!BJ28,BBCA!BJ28,BACA!BJ28,ARTO!BJ28,AGRS!BJ28,AGRO!BJ28)</f>
        <v>0.000852010588</v>
      </c>
      <c r="H6" s="95">
        <f t="shared" si="1"/>
        <v>-0.5850856157</v>
      </c>
      <c r="I6" s="95">
        <f t="shared" si="2"/>
        <v>-0.1588691959</v>
      </c>
      <c r="J6" s="95">
        <f t="shared" si="3"/>
        <v>-2.766</v>
      </c>
      <c r="K6" s="96" t="str">
        <f t="shared" si="4"/>
        <v>YES</v>
      </c>
      <c r="L6" s="96" t="str">
        <f t="shared" si="5"/>
        <v>DO NOT ACCEPT H0</v>
      </c>
      <c r="M6" s="97"/>
      <c r="O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98" t="s">
        <v>1196</v>
      </c>
      <c r="B7" s="99">
        <f>average(PNBN!BI29,NOBU!BI29,MCOR!BI29,NISP!BI29,BVIC!BI29,BNGA!BI29,BNBA!BI29,BMRI!BI29,BKSW!BI29,BJBR!BI29,BINA!BI29,BDMN!BI29,BBYB!BI29,BBTN!BI29,BBRI!BI29,BBNI!BI29,BBKP!BI29,BBHI!BI29,BBCA!BI29,BACA!BI29,ARTO!BI29,AGRS!BI29,AGRO!BI29)</f>
        <v>-0.01459564588</v>
      </c>
      <c r="C7" s="99">
        <f>AVERAGE(PNBN!BH29,NOBU!BH29,MCOR!BH29,NISP!BH29,BVIC!BH29,BNGA!BH29,BNBA!BH29,BMRI!BH29,BKSW!BH29,BJBR!BH29,BINA!BH29,BDMN!BH29,BBYB!BH29,BBTN!BH29,BBRI!BH29,BBNI!BH29,BBKP!BH29,BBHI!BH29,BBCA!BH29,BACA!BH29,ARTO!BH29,AGRS!BH29,AGRO!BH29)</f>
        <v>-0.01418259015</v>
      </c>
      <c r="D7" s="100">
        <f>average(PNBN!BJ29,NOBU!BJ29,MCOR!BJ29,NISP!BJ29,BVIC!BJ29,MCOR!BJ29,NISP!BJ29,BNGA!BJ29,BNBA!BJ29,BMRI!BJ29,BKSW!BJ29,BJBR!BJ29,BINA!BJ29,BDMN!BJ29,BBYB!BJ29,BBTN!BJ29,BBKP!BJ29,BBHI!BJ29,BBCA!BJ29,BACA!BJ29,BBNI!BJ29,BBKP!BJ29,BBHI!BJ29,BBRI!BJ29,AGRO!BJ29,AGRS!BJ29,ARTO!BJ29)</f>
        <v>0.00044414656</v>
      </c>
      <c r="E7" s="101">
        <f>STDEV(PNBN!BH29,NOBU!BH29,MCOR!BH29,NISP!BH29,BVIC!BH29,BNGA!BH29,BNBA!BH29,BMRI!BH29,BKSW!BH29,BJBR!BH29,BINA!BH29,BDMN!BH29,BBYB!BH29,BBTN!BH29,BBRI!BH29,BBNI!BH29,BBKP!BH29,BBHI!BH29,BBCA!BH29,BACA!BH29,ARTO!BH29,AGRS!BH29,AGRO!BH29)</f>
        <v>0.0360866725</v>
      </c>
      <c r="F7" s="101">
        <f>STDEV(PNBN!BI29,NOBU!BI29,MCOR!BI29,NISP!BI29,BVIC!BI29,BNGA!BI29,BNBA!BI29,BMRI!BI29,BKSW!BI29,BJBR!BI29,BINA!BI29,BDMN!BI29,BBYB!BI29,BBTN!BI29,BBRI!BI29,BBNI!BI29,BBKP!BI29,BBHI!BI29,BBCA!BI29,BACA!BI29,ARTO!BI29,AGRS!BI29,AGRO!BI29)</f>
        <v>0.0371348644</v>
      </c>
      <c r="G7" s="101">
        <f>STDEV(PNBN!BJ29,NOBU!BJ29,MCOR!BJ29,NISP!BJ29,BVIC!BJ29,BNGA!BJ29,BNBA!BJ29,BMRI!BJ29,BKSW!BJ29,BJBR!BJ29,BINA!BJ29,BDMN!BJ29,BBYB!BJ29,BBTN!BJ29,BBRI!BJ29,BBNI!BJ29,BBKP!BJ29,BBHI!BJ29,BBCA!BJ29,BACA!BJ29,ARTO!BJ29,AGRS!BJ29,AGRO!BJ29)</f>
        <v>0.0007439056083</v>
      </c>
      <c r="H7" s="95">
        <f t="shared" si="1"/>
        <v>-2.970121411</v>
      </c>
      <c r="I7" s="95">
        <f t="shared" si="2"/>
        <v>-2.477385723</v>
      </c>
      <c r="J7" s="95">
        <f t="shared" si="3"/>
        <v>-2.766</v>
      </c>
      <c r="K7" s="96" t="str">
        <f t="shared" si="4"/>
        <v>YES</v>
      </c>
      <c r="L7" s="96" t="str">
        <f t="shared" si="5"/>
        <v>DO NOT ACCEPT H0</v>
      </c>
      <c r="M7" s="97"/>
      <c r="O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8" t="s">
        <v>1197</v>
      </c>
      <c r="B8" s="99">
        <f>average(PNBN!BI30,NOBU!BI30,MCOR!BI30,NISP!BI30,BVIC!BI30,BNGA!BI30,BNBA!BI30,BMRI!BI30,BKSW!BI30,BJBR!BI30,BINA!BI30,BDMN!BI30,BBYB!BI30,BBTN!BI30,BBRI!BI30,BBNI!BI30,BBKP!BI30,BBHI!BI30,BBCA!BI30,BACA!BI30,ARTO!BI30,AGRS!BI30,AGRO!BI30)</f>
        <v>-0.00200950479</v>
      </c>
      <c r="C8" s="99">
        <f>AVERAGE(PNBN!BH30,NOBU!BH30,MCOR!BH30,NISP!BH30,BVIC!BH30,BNGA!BH30,BNBA!BH30,BMRI!BH30,BKSW!BH30,BJBR!BH30,BINA!BH30,BDMN!BH30,BBYB!BH30,BBTN!BH30,BBRI!BH30,BBNI!BH30,BBKP!BH30,BBHI!BH30,BBCA!BH30,BACA!BH30,ARTO!BH30,AGRS!BH30,AGRO!BH30)</f>
        <v>0.001698350553</v>
      </c>
      <c r="D8" s="100">
        <f>average(PNBN!BJ30,NOBU!BJ30,MCOR!BJ30,NISP!BJ30,BVIC!BJ30,MCOR!BJ30,NISP!BJ30,BNGA!BJ30,BNBA!BJ30,BMRI!BJ30,BKSW!BJ30,BJBR!BJ30,BINA!BJ30,BDMN!BJ30,BBYB!BJ30,BBTN!BJ30,BBKP!BJ30,BBHI!BJ30,BBCA!BJ30,BACA!BJ30,BBNI!BJ30,BBKP!BJ30,BBHI!BJ30,BBRI!BJ30,AGRO!BJ30,AGRS!BJ30,ARTO!BJ30)</f>
        <v>0.0004683190737</v>
      </c>
      <c r="E8" s="101">
        <f>STDEV(PNBN!BH30,NOBU!BH30,MCOR!BH30,NISP!BH30,BVIC!BH30,BNGA!BH30,BNBA!BH30,BMRI!BH30,BKSW!BH30,BJBR!BH30,BINA!BH30,BDMN!BH30,BBYB!BH30,BBTN!BH30,BBRI!BH30,BBNI!BH30,BBKP!BH30,BBHI!BH30,BBCA!BH30,BACA!BH30,ARTO!BH30,AGRS!BH30,AGRO!BH30)</f>
        <v>0.01144166995</v>
      </c>
      <c r="F8" s="101">
        <f>STDEV(PNBN!BI30,NOBU!BI30,MCOR!BI30,NISP!BI30,BVIC!BI30,BNGA!BI30,BNBA!BI30,BMRI!BI30,BKSW!BI30,BJBR!BI30,BINA!BI30,BDMN!BI30,BBYB!BI30,BBTN!BI30,BBRI!BI30,BBNI!BI30,BBKP!BI30,BBHI!BI30,BBCA!BI30,BACA!BI30,ARTO!BI30,AGRS!BI30,AGRO!BI30)</f>
        <v>0.01318540393</v>
      </c>
      <c r="G8" s="101">
        <f>STDEV(PNBN!BJ30,NOBU!BJ30,MCOR!BJ30,NISP!BJ30,BVIC!BJ30,BNGA!BJ30,BNBA!BJ30,BMRI!BJ30,BKSW!BJ30,BJBR!BJ30,BINA!BJ30,BDMN!BJ30,BBYB!BJ30,BBTN!BJ30,BBRI!BJ30,BBNI!BJ30,BBKP!BJ30,BBHI!BJ30,BBCA!BJ30,BACA!BJ30,ARTO!BJ30,AGRS!BJ30,AGRO!BJ30)</f>
        <v>0.0005816330771</v>
      </c>
      <c r="H8" s="95">
        <f t="shared" si="1"/>
        <v>-2.588676085</v>
      </c>
      <c r="I8" s="95">
        <f t="shared" si="2"/>
        <v>-2.399347859</v>
      </c>
      <c r="J8" s="95">
        <f t="shared" si="3"/>
        <v>-2.766</v>
      </c>
      <c r="K8" s="96" t="str">
        <f t="shared" si="4"/>
        <v>YES</v>
      </c>
      <c r="L8" s="96" t="str">
        <f t="shared" si="5"/>
        <v>DO NOT ACCEPT H0</v>
      </c>
      <c r="M8" s="97"/>
      <c r="O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8" t="s">
        <v>1198</v>
      </c>
      <c r="B9" s="99">
        <f>average(PNBN!BI31,NOBU!BI31,MCOR!BI31,NISP!BI31,BVIC!BI31,BNGA!BI31,BNBA!BI31,BMRI!BI31,BKSW!BI31,BJBR!BI31,BINA!BI31,BDMN!BI31,BBYB!BI31,BBTN!BI31,BBRI!BI31,BBNI!BI31,BBKP!BI31,BBHI!BI31,BBCA!BI31,BACA!BI31,ARTO!BI31,AGRS!BI31,AGRO!BI31)</f>
        <v>-0.008518773054</v>
      </c>
      <c r="C9" s="99">
        <f>AVERAGE(PNBN!BH31,NOBU!BH31,MCOR!BH31,NISP!BH31,BVIC!BH31,BNGA!BH31,BNBA!BH31,BMRI!BH31,BKSW!BH31,BJBR!BH31,BINA!BH31,BDMN!BH31,BBYB!BH31,BBTN!BH31,BBRI!BH31,BBNI!BH31,BBKP!BH31,BBHI!BH31,BBCA!BH31,BACA!BH31,ARTO!BH31,AGRS!BH31,AGRO!BH31)</f>
        <v>-0.007158249034</v>
      </c>
      <c r="D9" s="100">
        <f>average(PNBN!BJ31,NOBU!BJ31,MCOR!BJ31,NISP!BJ31,BVIC!BJ31,MCOR!BJ31,NISP!BJ31,BNGA!BJ31,BNBA!BJ31,BMRI!BJ31,BKSW!BJ31,BJBR!BJ31,BINA!BJ31,BDMN!BJ31,BBYB!BJ31,BBTN!BJ31,BBKP!BJ31,BBHI!BJ31,BBCA!BJ31,BACA!BJ31,BBNI!BJ31,BBKP!BJ31,BBHI!BJ31,BBRI!BJ31,AGRO!BJ31,AGRS!BJ31,ARTO!BJ31)</f>
        <v>0.0006446989</v>
      </c>
      <c r="E9" s="101">
        <f>STDEV(PNBN!BH31,NOBU!BH31,MCOR!BH31,NISP!BH31,BVIC!BH31,BNGA!BH31,BNBA!BH31,BMRI!BH31,BKSW!BH31,BJBR!BH31,BINA!BH31,BDMN!BH31,BBYB!BH31,BBTN!BH31,BBRI!BH31,BBNI!BH31,BBKP!BH31,BBHI!BH31,BBCA!BH31,BACA!BH31,ARTO!BH31,AGRS!BH31,AGRO!BH31)</f>
        <v>0.03992037104</v>
      </c>
      <c r="F9" s="101">
        <f>STDEV(PNBN!BI31,NOBU!BI31,MCOR!BI31,NISP!BI31,BVIC!BI31,BNGA!BI31,BNBA!BI31,BMRI!BI31,BKSW!BI31,BJBR!BI31,BINA!BI31,BDMN!BI31,BBYB!BI31,BBTN!BI31,BBRI!BI31,BBNI!BI31,BBKP!BI31,BBHI!BI31,BBCA!BI31,BACA!BI31,ARTO!BI31,AGRS!BI31,AGRO!BI31)</f>
        <v>0.03716931033</v>
      </c>
      <c r="G9" s="101">
        <f>STDEV(PNBN!BJ31,NOBU!BJ31,MCOR!BJ31,NISP!BJ31,BVIC!BJ31,BNGA!BJ31,BNBA!BJ31,BMRI!BJ31,BKSW!BJ31,BJBR!BJ31,BINA!BJ31,BDMN!BJ31,BBYB!BJ31,BBTN!BJ31,BBRI!BJ31,BBNI!BJ31,BBKP!BJ31,BBHI!BJ31,BBCA!BJ31,BACA!BJ31,ARTO!BJ31,AGRS!BJ31,AGRO!BJ31)</f>
        <v>0.0009456595053</v>
      </c>
      <c r="H9" s="95">
        <f t="shared" si="1"/>
        <v>-2.061041721</v>
      </c>
      <c r="I9" s="95">
        <f t="shared" si="2"/>
        <v>-1.691011323</v>
      </c>
      <c r="J9" s="95">
        <f t="shared" si="3"/>
        <v>-2.766</v>
      </c>
      <c r="K9" s="96" t="str">
        <f t="shared" si="4"/>
        <v>YES</v>
      </c>
      <c r="L9" s="96" t="str">
        <f t="shared" si="5"/>
        <v>DO NOT ACCEPT H0</v>
      </c>
      <c r="M9" s="97"/>
      <c r="O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8" t="s">
        <v>1199</v>
      </c>
      <c r="B10" s="99">
        <f>average(PNBN!BI32,NOBU!BI32,MCOR!BI32,NISP!BI32,BVIC!BI32,BNGA!BI32,BNBA!BI32,BMRI!BI32,BKSW!BI32,BJBR!BI32,BINA!BI32,BDMN!BI32,BBYB!BI32,BBTN!BI32,BBRI!BI32,BBNI!BI32,BBKP!BI32,BBHI!BI32,BBCA!BI32,BACA!BI32,ARTO!BI32,AGRS!BI32,AGRO!BI32)</f>
        <v>0.001915582366</v>
      </c>
      <c r="C10" s="99">
        <f>AVERAGE(PNBN!BH32,NOBU!BH32,MCOR!BH32,NISP!BH32,BVIC!BH32,BNGA!BH32,BNBA!BH32,BMRI!BH32,BKSW!BH32,BJBR!BH32,BINA!BH32,BDMN!BH32,BBYB!BH32,BBTN!BH32,BBRI!BH32,BBNI!BH32,BBKP!BH32,BBHI!BH32,BBCA!BH32,BACA!BH32,ARTO!BH32,AGRS!BH32,AGRO!BH32)</f>
        <v>0.006296386881</v>
      </c>
      <c r="D10" s="100">
        <f>average(PNBN!BJ32,NOBU!BJ32,MCOR!BJ32,NISP!BJ32,BVIC!BJ32,MCOR!BJ32,NISP!BJ32,BNGA!BJ32,BNBA!BJ32,BMRI!BJ32,BKSW!BJ32,BJBR!BJ32,BINA!BJ32,BDMN!BJ32,BBYB!BJ32,BBTN!BJ32,BBKP!BJ32,BBHI!BJ32,BBCA!BJ32,BACA!BJ32,BBNI!BJ32,BBKP!BJ32,BBHI!BJ32,BBRI!BJ32,AGRO!BJ32,AGRS!BJ32,ARTO!BJ32)</f>
        <v>0.0005158035501</v>
      </c>
      <c r="E10" s="101">
        <f>STDEV(PNBN!BH32,NOBU!BH32,MCOR!BH32,NISP!BH32,BVIC!BH32,BNGA!BH32,BNBA!BH32,BMRI!BH32,BKSW!BH32,BJBR!BH32,BINA!BH32,BDMN!BH32,BBYB!BH32,BBTN!BH32,BBRI!BH32,BBNI!BH32,BBKP!BH32,BBHI!BH32,BBCA!BH32,BACA!BH32,ARTO!BH32,AGRS!BH32,AGRO!BH32)</f>
        <v>0.02211809061</v>
      </c>
      <c r="F10" s="101">
        <f>STDEV(PNBN!BI32,NOBU!BI32,MCOR!BI32,NISP!BI32,BVIC!BI32,BNGA!BI32,BNBA!BI32,BMRI!BI32,BKSW!BI32,BJBR!BI32,BINA!BI32,BDMN!BI32,BBYB!BI32,BBTN!BI32,BBRI!BI32,BBNI!BI32,BBKP!BI32,BBHI!BI32,BBCA!BI32,BACA!BI32,ARTO!BI32,AGRS!BI32,AGRO!BI32)</f>
        <v>0.02140763761</v>
      </c>
      <c r="G10" s="101">
        <f>STDEV(PNBN!BJ32,NOBU!BJ32,MCOR!BJ32,NISP!BJ32,BVIC!BJ32,BNGA!BJ32,BNBA!BJ32,BMRI!BJ32,BKSW!BJ32,BJBR!BJ32,BINA!BJ32,BDMN!BJ32,BBYB!BJ32,BBTN!BJ32,BBRI!BJ32,BBNI!BJ32,BBKP!BJ32,BBHI!BJ32,BBCA!BJ32,BACA!BJ32,ARTO!BJ32,AGRS!BJ32,AGRO!BJ32)</f>
        <v>0.000737470697</v>
      </c>
      <c r="H10" s="95">
        <f t="shared" si="1"/>
        <v>-0.5643468221</v>
      </c>
      <c r="I10" s="95">
        <f t="shared" si="2"/>
        <v>-0.5984926595</v>
      </c>
      <c r="J10" s="95">
        <f t="shared" si="3"/>
        <v>-2.766</v>
      </c>
      <c r="K10" s="96" t="str">
        <f t="shared" si="4"/>
        <v>YES</v>
      </c>
      <c r="L10" s="96" t="str">
        <f t="shared" si="5"/>
        <v>DO NOT ACCEPT H0</v>
      </c>
      <c r="M10" s="97"/>
      <c r="O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8" t="s">
        <v>1200</v>
      </c>
      <c r="B11" s="99">
        <f>average(PNBN!BI33,NOBU!BI33,MCOR!BI33,NISP!BI33,BVIC!BI33,BNGA!BI33,BNBA!BI33,BMRI!BI33,BKSW!BI33,BJBR!BI33,BINA!BI33,BDMN!BI33,BBYB!BI33,BBTN!BI33,BBRI!BI33,BBNI!BI33,BBKP!BI33,BBHI!BI33,BBCA!BI33,BACA!BI33,ARTO!BI33,AGRS!BI33,AGRO!BI33)</f>
        <v>0.02912884412</v>
      </c>
      <c r="C11" s="99">
        <f>AVERAGE(PNBN!BH33,NOBU!BH33,MCOR!BH33,NISP!BH33,BVIC!BH33,BNGA!BH33,BNBA!BH33,BMRI!BH33,BKSW!BH33,BJBR!BH33,BINA!BH33,BDMN!BH33,BBYB!BH33,BBTN!BH33,BBRI!BH33,BBNI!BH33,BBKP!BH33,BBHI!BH33,BBCA!BH33,BACA!BH33,ARTO!BH33,AGRS!BH33,AGRO!BH33)</f>
        <v>0.03444985582</v>
      </c>
      <c r="D11" s="100">
        <f>average(PNBN!BJ33,NOBU!BJ33,MCOR!BJ33,NISP!BJ33,BVIC!BJ33,MCOR!BJ33,NISP!BJ33,BNGA!BJ33,BNBA!BJ33,BMRI!BJ33,BKSW!BJ33,BJBR!BJ33,BINA!BJ33,BDMN!BJ33,BBYB!BJ33,BBTN!BJ33,BBKP!BJ33,BBHI!BJ33,BBCA!BJ33,BACA!BJ33,BBNI!BJ33,BBKP!BJ33,BBHI!BJ33,BBRI!BJ33,AGRO!BJ33,AGRS!BJ33,ARTO!BJ33)</f>
        <v>0.000644993618</v>
      </c>
      <c r="E11" s="101">
        <f>STDEV(PNBN!BH33,NOBU!BH33,MCOR!BH33,NISP!BH33,BVIC!BH33,BNGA!BH33,BNBA!BH33,BMRI!BH33,BKSW!BH33,BJBR!BH33,BINA!BH33,BDMN!BH33,BBYB!BH33,BBTN!BH33,BBRI!BH33,BBNI!BH33,BBKP!BH33,BBHI!BH33,BBCA!BH33,BACA!BH33,ARTO!BH33,AGRS!BH33,AGRO!BH33)</f>
        <v>0.1410610731</v>
      </c>
      <c r="F11" s="101">
        <f>STDEV(PNBN!BI33,NOBU!BI33,MCOR!BI33,NISP!BI33,BVIC!BI33,BNGA!BI33,BNBA!BI33,BMRI!BI33,BKSW!BI33,BJBR!BI33,BINA!BI33,BDMN!BI33,BBYB!BI33,BBTN!BI33,BBRI!BI33,BBNI!BI33,BBKP!BI33,BBHI!BI33,BBCA!BI33,BACA!BI33,ARTO!BI33,AGRS!BI33,AGRO!BI33)</f>
        <v>0.1087441895</v>
      </c>
      <c r="G11" s="101">
        <f>STDEV(PNBN!BJ33,NOBU!BJ33,MCOR!BJ33,NISP!BJ33,BVIC!BJ33,BNGA!BJ33,BNBA!BJ33,BMRI!BJ33,BKSW!BJ33,BJBR!BJ33,BINA!BJ33,BDMN!BJ33,BBYB!BJ33,BBTN!BJ33,BBRI!BJ33,BBNI!BJ33,BBKP!BJ33,BBHI!BJ33,BBCA!BJ33,BACA!BJ33,ARTO!BJ33,AGRS!BJ33,AGRO!BJ33)</f>
        <v>0.0007561145195</v>
      </c>
      <c r="H11" s="95">
        <f t="shared" si="1"/>
        <v>1.130524418</v>
      </c>
      <c r="I11" s="95">
        <f t="shared" si="2"/>
        <v>1.082337412</v>
      </c>
      <c r="J11" s="95">
        <f t="shared" si="3"/>
        <v>2.776</v>
      </c>
      <c r="K11" s="96" t="str">
        <f t="shared" si="4"/>
        <v>NO</v>
      </c>
      <c r="L11" s="96" t="str">
        <f t="shared" si="5"/>
        <v>ACCEPT H0</v>
      </c>
      <c r="M11" s="97"/>
      <c r="O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A12" s="103" t="s">
        <v>1201</v>
      </c>
      <c r="B12" s="104">
        <f>average(PNBN!BI34,NOBU!BI34,MCOR!BI34,NISP!BI34,BVIC!BI34,BNGA!BI34,BNBA!BI34,BMRI!BI34,BKSW!BI34,BJBR!BI34,BINA!BI34,BDMN!BI34,BBYB!BI34,BBTN!BI34,BBRI!BI34,BBNI!BI34,BBKP!BI34,BBHI!BI34,BBCA!BI34,BACA!BI34,ARTO!BI34,AGRS!BI34,AGRO!BI34)</f>
        <v>0.002930041922</v>
      </c>
      <c r="C12" s="104">
        <f>AVERAGE(PNBN!BH34,NOBU!BH34,MCOR!BH34,NISP!BH34,BVIC!BH34,BNGA!BH34,BNBA!BH34,BMRI!BH34,BKSW!BH34,BJBR!BH34,BINA!BH34,BDMN!BH34,BBYB!BH34,BBTN!BH34,BBRI!BH34,BBNI!BH34,BBKP!BH34,BBHI!BH34,BBCA!BH34,BACA!BH34,ARTO!BH34,AGRS!BH34,AGRO!BH34)</f>
        <v>0.005249268363</v>
      </c>
      <c r="D12" s="105">
        <f>average(PNBN!BJ34,NOBU!BJ34,MCOR!BJ34,NISP!BJ34,BVIC!BJ34,MCOR!BJ34,NISP!BJ34,BNGA!BJ34,BNBA!BJ34,BMRI!BJ34,BKSW!BJ34,BJBR!BJ34,BINA!BJ34,BDMN!BJ34,BBYB!BJ34,BBTN!BJ34,BBKP!BJ34,BBHI!BJ34,BBCA!BJ34,BACA!BJ34,BBNI!BJ34,BBKP!BJ34,BBHI!BJ34,BBRI!BJ34,AGRO!BJ34,AGRS!BJ34,ARTO!BJ34)</f>
        <v>0.0006236719689</v>
      </c>
      <c r="E12" s="106">
        <f>STDEV(PNBN!BH34,NOBU!BH34,MCOR!BH34,NISP!BH34,BVIC!BH34,BNGA!BH34,BNBA!BH34,BMRI!BH34,BKSW!BH34,BJBR!BH34,BINA!BH34,BDMN!BH34,BBYB!BH34,BBTN!BH34,BBRI!BH34,BBNI!BH34,BBKP!BH34,BBHI!BH34,BBCA!BH34,BACA!BH34,ARTO!BH34,AGRS!BH34,AGRO!BH34)</f>
        <v>0.015375906</v>
      </c>
      <c r="F12" s="106">
        <f>STDEV(PNBN!BI34,NOBU!BI34,MCOR!BI34,NISP!BI34,BVIC!BI34,BNGA!BI34,BNBA!BI34,BMRI!BI34,BKSW!BI34,BJBR!BI34,BINA!BI34,BDMN!BI34,BBYB!BI34,BBTN!BI34,BBRI!BI34,BBNI!BI34,BBKP!BI34,BBHI!BI34,BBCA!BI34,BACA!BI34,ARTO!BI34,AGRS!BI34,AGRO!BI34)</f>
        <v>0.01515245374</v>
      </c>
      <c r="G12" s="106">
        <f>STDEV(PNBN!BJ34,NOBU!BJ34,MCOR!BJ34,NISP!BJ34,BVIC!BJ34,BNGA!BJ34,BNBA!BJ34,BMRI!BJ34,BKSW!BJ34,BJBR!BJ34,BINA!BJ34,BDMN!BJ34,BBYB!BJ34,BBTN!BJ34,BBRI!BJ34,BBNI!BJ34,BBKP!BJ34,BBHI!BJ34,BBCA!BJ34,BACA!BJ34,ARTO!BJ34,AGRS!BJ34,AGRO!BJ34)</f>
        <v>0.0008500282576</v>
      </c>
      <c r="H12" s="95">
        <f t="shared" si="1"/>
        <v>-1.12873707</v>
      </c>
      <c r="I12" s="95">
        <f t="shared" si="2"/>
        <v>-0.5244785422</v>
      </c>
      <c r="J12" s="95">
        <f t="shared" si="3"/>
        <v>-2.766</v>
      </c>
      <c r="K12" s="96" t="str">
        <f t="shared" si="4"/>
        <v>YES</v>
      </c>
      <c r="L12" s="96" t="str">
        <f t="shared" si="5"/>
        <v>DO NOT ACCEPT H0</v>
      </c>
      <c r="M12" s="97"/>
      <c r="O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107"/>
      <c r="B13" s="108">
        <f t="shared" ref="B13:C13" si="6">AVERAGE(B2:B12)</f>
        <v>0.004587134506</v>
      </c>
      <c r="C13" s="108">
        <f t="shared" si="6"/>
        <v>0.008815518796</v>
      </c>
      <c r="D13" s="109"/>
      <c r="E13" s="107"/>
      <c r="F13" s="107"/>
      <c r="G13" s="107"/>
      <c r="H13" s="110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11" t="s">
        <v>1202</v>
      </c>
      <c r="B15" s="111" t="s">
        <v>1103</v>
      </c>
      <c r="C15" s="111" t="s">
        <v>1118</v>
      </c>
      <c r="D15" s="111" t="s">
        <v>1117</v>
      </c>
      <c r="E15" s="111" t="s">
        <v>1111</v>
      </c>
      <c r="F15" s="111" t="s">
        <v>1116</v>
      </c>
      <c r="G15" s="111" t="s">
        <v>1093</v>
      </c>
      <c r="H15" s="111" t="s">
        <v>1091</v>
      </c>
      <c r="I15" s="111" t="s">
        <v>1089</v>
      </c>
      <c r="J15" s="111" t="s">
        <v>1085</v>
      </c>
      <c r="K15" s="111" t="s">
        <v>1081</v>
      </c>
      <c r="L15" s="111" t="s">
        <v>1079</v>
      </c>
      <c r="M15" s="111" t="s">
        <v>1070</v>
      </c>
      <c r="N15" s="111" t="s">
        <v>1065</v>
      </c>
      <c r="O15" s="111" t="s">
        <v>1046</v>
      </c>
      <c r="P15" s="111" t="s">
        <v>1062</v>
      </c>
      <c r="Q15" s="111" t="s">
        <v>1060</v>
      </c>
      <c r="R15" s="111" t="s">
        <v>1042</v>
      </c>
      <c r="S15" s="111" t="s">
        <v>1057</v>
      </c>
      <c r="T15" s="111" t="s">
        <v>1049</v>
      </c>
      <c r="U15" s="111" t="s">
        <v>1044</v>
      </c>
      <c r="V15" s="111" t="s">
        <v>1036</v>
      </c>
      <c r="W15" s="111" t="s">
        <v>1034</v>
      </c>
      <c r="X15" s="111" t="s">
        <v>1031</v>
      </c>
      <c r="Y15" s="97"/>
      <c r="Z15" s="97"/>
    </row>
    <row r="16">
      <c r="A16" s="111" t="s">
        <v>1191</v>
      </c>
      <c r="B16" s="112">
        <f>BVIC!BJ24</f>
        <v>0.0003959880868</v>
      </c>
      <c r="C16" s="112">
        <f>PNBN!BJ24</f>
        <v>0.0000735087265</v>
      </c>
      <c r="D16" s="112">
        <f>NOBU!BJ24</f>
        <v>0.000005234966728</v>
      </c>
      <c r="E16" s="112">
        <f>MCOR!BJ24</f>
        <v>0.00005512293921</v>
      </c>
      <c r="F16" s="112">
        <f>NISP!BJ24</f>
        <v>0.000000678865726</v>
      </c>
      <c r="G16" s="112">
        <f>BNGA!BJ24</f>
        <v>0.00002157330093</v>
      </c>
      <c r="H16" s="112">
        <f>BNBA!BJ24</f>
        <v>0.00001416765053</v>
      </c>
      <c r="I16" s="112">
        <f>BMRI!BJ24</f>
        <v>0.0007024139611</v>
      </c>
      <c r="J16" s="112">
        <f>BKSW!BJ24</f>
        <v>0.00000007597069214</v>
      </c>
      <c r="K16" s="112">
        <f>BJBR!BJ24</f>
        <v>0.001523425741</v>
      </c>
      <c r="L16" s="112">
        <f>BINA!BJ24</f>
        <v>0.00000003669724771</v>
      </c>
      <c r="M16" s="112">
        <f>BDMN!BJ24</f>
        <v>0.00009467675626</v>
      </c>
      <c r="N16" s="112">
        <f>BBYB!BJ24</f>
        <v>0.00008641975177</v>
      </c>
      <c r="O16" s="112">
        <f>BBHI!BJ24</f>
        <v>0.000005353176034</v>
      </c>
      <c r="P16" s="112">
        <f>BBTN!BJ24</f>
        <v>0.0005391473755</v>
      </c>
      <c r="Q16" s="112">
        <f>BBRI!BJ24</f>
        <v>0.001339729335</v>
      </c>
      <c r="R16" s="112">
        <f>BACA!BJ24</f>
        <v>0.0002239351118</v>
      </c>
      <c r="S16" s="112">
        <f>BBNI!BJ24</f>
        <v>0.0003813935953</v>
      </c>
      <c r="T16" s="112">
        <f>BBKP!BJ24</f>
        <v>0.0002491111621</v>
      </c>
      <c r="U16" s="112">
        <f>BBCA!BJ24</f>
        <v>0.0003510635364</v>
      </c>
      <c r="V16" s="112">
        <f>ARTO!BJ24</f>
        <v>0.000001202072539</v>
      </c>
      <c r="W16" s="112">
        <f>AGRS!BJ24</f>
        <v>0.000001062131209</v>
      </c>
      <c r="X16" s="112">
        <f>AGRO!BJ24</f>
        <v>0.0006843029467</v>
      </c>
      <c r="Y16" s="112"/>
      <c r="Z16" s="97"/>
    </row>
    <row r="17">
      <c r="A17" s="111" t="s">
        <v>1192</v>
      </c>
      <c r="B17" s="112">
        <f>BVIC!BJ25</f>
        <v>0.0003856865561</v>
      </c>
      <c r="C17" s="112">
        <f>PNBN!BJ25</f>
        <v>0.00009285732325</v>
      </c>
      <c r="D17" s="112">
        <f>NOBU!BJ25</f>
        <v>0.00009736469096</v>
      </c>
      <c r="E17" s="112">
        <f>MCOR!BJ25</f>
        <v>0.00009352756341</v>
      </c>
      <c r="F17" s="112">
        <f>NISP!BJ25</f>
        <v>0.0000006451451114</v>
      </c>
      <c r="G17" s="112">
        <f>BNGA!BJ25</f>
        <v>0.000135292832</v>
      </c>
      <c r="H17" s="112">
        <f>BNBA!BJ25</f>
        <v>0.00002638943548</v>
      </c>
      <c r="I17" s="112">
        <f>BMRI!BJ25</f>
        <v>0.0007059123377</v>
      </c>
      <c r="J17" s="112">
        <f>BKSW!BJ25</f>
        <v>0.00000004231206834</v>
      </c>
      <c r="K17" s="112">
        <f>BJBR!BJ25</f>
        <v>0.00138177087</v>
      </c>
      <c r="L17" s="112">
        <f>BINA!BJ25</f>
        <v>0.0004188905505</v>
      </c>
      <c r="M17" s="112">
        <f>BDMN!BJ25</f>
        <v>0.0001549610691</v>
      </c>
      <c r="N17" s="112">
        <f>BBYB!BJ25</f>
        <v>0.0001359919653</v>
      </c>
      <c r="O17" s="112">
        <f>BBHI!BJ25</f>
        <v>0.000008937892128</v>
      </c>
      <c r="P17" s="112">
        <f>BBTN!BJ25</f>
        <v>0.0005699344722</v>
      </c>
      <c r="Q17" s="112">
        <f>BBRI!BJ25</f>
        <v>0.0009386958503</v>
      </c>
      <c r="R17" s="112">
        <f>BACA!BJ25</f>
        <v>0.0002248756888</v>
      </c>
      <c r="S17" s="112">
        <f>BBNI!BJ25</f>
        <v>0.0005411490146</v>
      </c>
      <c r="T17" s="112">
        <f>BBKP!BJ25</f>
        <v>0.0003630804183</v>
      </c>
      <c r="U17" s="112">
        <f>BBCA!BJ25</f>
        <v>0.0003139706697</v>
      </c>
      <c r="V17" s="112">
        <f>ARTO!BJ25</f>
        <v>0.0001441243523</v>
      </c>
      <c r="W17" s="112">
        <f>AGRS!BJ25</f>
        <v>0.000006526963257</v>
      </c>
      <c r="X17" s="112">
        <f>AGRO!BJ25</f>
        <v>0.001308461185</v>
      </c>
      <c r="Y17" s="112"/>
      <c r="Z17" s="97"/>
    </row>
    <row r="18">
      <c r="A18" s="113" t="s">
        <v>1193</v>
      </c>
      <c r="B18" s="112">
        <f>BVIC!BJ26</f>
        <v>0.0003331304816</v>
      </c>
      <c r="C18" s="112">
        <f>PNBN!BJ26</f>
        <v>0.00004691109181</v>
      </c>
      <c r="D18" s="112">
        <f>NOBU!BJ26</f>
        <v>0.0002147815806</v>
      </c>
      <c r="E18" s="112">
        <f>MCOR!BJ26</f>
        <v>0.00006634414238</v>
      </c>
      <c r="F18" s="112">
        <f>NISP!BJ26</f>
        <v>0.000004901923348</v>
      </c>
      <c r="G18" s="112">
        <f>BNGA!BJ26</f>
        <v>0.0003245239404</v>
      </c>
      <c r="H18" s="112">
        <f>BNBA!BJ26</f>
        <v>0.0001622392759</v>
      </c>
      <c r="I18" s="112">
        <f>BMRI!BJ26</f>
        <v>0.0009154063853</v>
      </c>
      <c r="J18" s="112">
        <f>BKSW!BJ26</f>
        <v>0.000001610396208</v>
      </c>
      <c r="K18" s="112">
        <f>BJBR!BJ26</f>
        <v>0.001753344446</v>
      </c>
      <c r="L18" s="112">
        <f>BINA!BJ26</f>
        <v>0.002955782752</v>
      </c>
      <c r="M18" s="112">
        <f>BDMN!BJ26</f>
        <v>0.001264422898</v>
      </c>
      <c r="N18" s="112">
        <f>BBYB!BJ26</f>
        <v>0.0007923982235</v>
      </c>
      <c r="O18" s="112">
        <f>BBHI!BJ26</f>
        <v>0.0000846172234</v>
      </c>
      <c r="P18" s="112">
        <f>BBTN!BJ26</f>
        <v>0.001475610687</v>
      </c>
      <c r="Q18" s="112">
        <f>BBRI!BJ26</f>
        <v>0.001914911621</v>
      </c>
      <c r="R18" s="112">
        <f>BACA!BJ26</f>
        <v>0.000533208136</v>
      </c>
      <c r="S18" s="112">
        <f>BBNI!BJ26</f>
        <v>0.0008540569378</v>
      </c>
      <c r="T18" s="112">
        <f>BBKP!BJ26</f>
        <v>0.0004913449746</v>
      </c>
      <c r="U18" s="112">
        <f>BBCA!BJ26</f>
        <v>0.0004973451643</v>
      </c>
      <c r="V18" s="112">
        <f>ARTO!BJ26</f>
        <v>0.00009722279793</v>
      </c>
      <c r="W18" s="112">
        <f>AGRS!BJ26</f>
        <v>0.000008094803606</v>
      </c>
      <c r="X18" s="112">
        <f>AGRO!BJ26</f>
        <v>0.002056478291</v>
      </c>
      <c r="Y18" s="112"/>
      <c r="Z18" s="97"/>
    </row>
    <row r="19">
      <c r="A19" s="111" t="s">
        <v>1194</v>
      </c>
      <c r="B19" s="112">
        <f>BVIC!BJ27</f>
        <v>0.0003808283426</v>
      </c>
      <c r="C19" s="112">
        <f>PNBN!BJ27</f>
        <v>0.00008595437654</v>
      </c>
      <c r="D19" s="112">
        <f>NOBU!BJ27</f>
        <v>0.00007272051607</v>
      </c>
      <c r="E19" s="112">
        <f>MCOR!BJ27</f>
        <v>0.00007021932814</v>
      </c>
      <c r="F19" s="112">
        <f>NISP!BJ27</f>
        <v>0.0000002427386471</v>
      </c>
      <c r="G19" s="112">
        <f>BNGA!BJ27</f>
        <v>0.0002850589675</v>
      </c>
      <c r="H19" s="112">
        <f>BNBA!BJ27</f>
        <v>0.00007488302943</v>
      </c>
      <c r="I19" s="112">
        <f>BMRI!BJ27</f>
        <v>0.001521148268</v>
      </c>
      <c r="J19" s="112">
        <f>BKSW!BJ27</f>
        <v>0.000002631791228</v>
      </c>
      <c r="K19" s="112">
        <f>BJBR!BJ27</f>
        <v>0.0012377547</v>
      </c>
      <c r="L19" s="112">
        <f>BINA!BJ27</f>
        <v>0.003647455229</v>
      </c>
      <c r="M19" s="112">
        <f>BDMN!BJ27</f>
        <v>0.00113512116</v>
      </c>
      <c r="N19" s="112">
        <f>BBYB!BJ27</f>
        <v>0.001733156247</v>
      </c>
      <c r="O19" s="112">
        <f>BBHI!BJ27</f>
        <v>0.00009838850773</v>
      </c>
      <c r="P19" s="112">
        <f>BBTN!BJ27</f>
        <v>0.001460206408</v>
      </c>
      <c r="Q19" s="112">
        <f>BBRI!BJ27</f>
        <v>0.002653577977</v>
      </c>
      <c r="R19" s="112">
        <f>BACA!BJ27</f>
        <v>0.0006224957645</v>
      </c>
      <c r="S19" s="112">
        <f>BBNI!BJ27</f>
        <v>0.002060443205</v>
      </c>
      <c r="T19" s="112">
        <f>BBKP!BJ27</f>
        <v>0.0003858363952</v>
      </c>
      <c r="U19" s="112">
        <f>BBCA!BJ27</f>
        <v>0.0006352258628</v>
      </c>
      <c r="V19" s="112">
        <f>ARTO!BJ27</f>
        <v>0.00009214507772</v>
      </c>
      <c r="W19" s="112">
        <f>AGRS!BJ27</f>
        <v>0.000008312153784</v>
      </c>
      <c r="X19" s="112">
        <f>AGRO!BJ27</f>
        <v>0.001733425488</v>
      </c>
      <c r="Y19" s="112"/>
      <c r="Z19" s="97"/>
    </row>
    <row r="20">
      <c r="A20" s="111" t="s">
        <v>1195</v>
      </c>
      <c r="B20" s="112">
        <f>BVIC!BJ28</f>
        <v>0.000251385413</v>
      </c>
      <c r="C20" s="112">
        <f>PNBN!BJ28</f>
        <v>0.0001708568455</v>
      </c>
      <c r="D20" s="112">
        <f>NOBU!BJ28</f>
        <v>0.00005835849865</v>
      </c>
      <c r="E20" s="112">
        <f>MCOR!BJ28</f>
        <v>0.0001805794479</v>
      </c>
      <c r="F20" s="112">
        <f>NISP!BJ28</f>
        <v>0.0000009938023937</v>
      </c>
      <c r="G20" s="112">
        <f>BNGA!BJ28</f>
        <v>0.0002110817372</v>
      </c>
      <c r="H20" s="112">
        <f>BNBA!BJ28</f>
        <v>0.00008314749224</v>
      </c>
      <c r="I20" s="112">
        <f>BMRI!BJ28</f>
        <v>0.001159630952</v>
      </c>
      <c r="J20" s="112">
        <f>BKSW!BJ28</f>
        <v>0.000003089919629</v>
      </c>
      <c r="K20" s="112">
        <f>BJBR!BJ28</f>
        <v>0.002028964564</v>
      </c>
      <c r="L20" s="112">
        <f>BINA!BJ28</f>
        <v>0.002251626514</v>
      </c>
      <c r="M20" s="112">
        <f>BDMN!BJ28</f>
        <v>0.0004271990525</v>
      </c>
      <c r="N20" s="112">
        <f>BBYB!BJ28</f>
        <v>0.001407907872</v>
      </c>
      <c r="O20" s="112">
        <f>BBHI!BJ28</f>
        <v>0.00007021263923</v>
      </c>
      <c r="P20" s="112">
        <f>BBTN!BJ28</f>
        <v>0.0009339332895</v>
      </c>
      <c r="Q20" s="112">
        <f>BBRI!BJ28</f>
        <v>0.003195163662</v>
      </c>
      <c r="R20" s="112">
        <f>BACA!BJ28</f>
        <v>0.0003692719343</v>
      </c>
      <c r="S20" s="112">
        <f>BBNI!BJ28</f>
        <v>0.001230702262</v>
      </c>
      <c r="T20" s="112">
        <f>BBKP!BJ28</f>
        <v>0.0001984173903</v>
      </c>
      <c r="U20" s="112">
        <f>BBCA!BJ28</f>
        <v>0.0007666099101</v>
      </c>
      <c r="V20" s="112">
        <f>ARTO!BJ28</f>
        <v>0.00005523316062</v>
      </c>
      <c r="W20" s="112">
        <f>AGRS!BJ28</f>
        <v>0.00001014199305</v>
      </c>
      <c r="X20" s="112">
        <f>AGRO!BJ28</f>
        <v>0.0008953640815</v>
      </c>
      <c r="Y20" s="112"/>
      <c r="Z20" s="97"/>
    </row>
    <row r="21">
      <c r="A21" s="111" t="s">
        <v>1196</v>
      </c>
      <c r="B21" s="112">
        <f>BVIC!BJ29</f>
        <v>0.00009296529148</v>
      </c>
      <c r="C21" s="112">
        <f>PNBN!BJ29</f>
        <v>0.00009179807436</v>
      </c>
      <c r="D21" s="112">
        <f>NOBU!BJ29</f>
        <v>0.00006637027382</v>
      </c>
      <c r="E21" s="112">
        <f>MCOR!BJ29</f>
        <v>0.00006596985174</v>
      </c>
      <c r="F21" s="112">
        <f>NISP!BJ29</f>
        <v>0.000004442629132</v>
      </c>
      <c r="G21" s="112">
        <f>BNGA!BJ29</f>
        <v>0.0003068513173</v>
      </c>
      <c r="H21" s="112">
        <f>BNBA!BJ29</f>
        <v>0.0001462132144</v>
      </c>
      <c r="I21" s="112">
        <f>BMRI!BJ29</f>
        <v>0.0006571282468</v>
      </c>
      <c r="J21" s="112">
        <f>BKSW!BJ29</f>
        <v>0.000002479046828</v>
      </c>
      <c r="K21" s="112">
        <f>BJBR!BJ29</f>
        <v>0.000754568656</v>
      </c>
      <c r="L21" s="112">
        <f>BINA!BJ29</f>
        <v>0.003356397615</v>
      </c>
      <c r="M21" s="112">
        <f>BDMN!BJ29</f>
        <v>0.0002996594394</v>
      </c>
      <c r="N21" s="112">
        <f>BBYB!BJ29</f>
        <v>0.000352575908</v>
      </c>
      <c r="O21" s="112">
        <f>BBHI!BJ29</f>
        <v>0.00004697172989</v>
      </c>
      <c r="P21" s="112">
        <f>BBTN!BJ29</f>
        <v>0.0006927752501</v>
      </c>
      <c r="Q21" s="112">
        <f>BBRI!BJ29</f>
        <v>0.0018448077</v>
      </c>
      <c r="R21" s="112">
        <f>BACA!BJ29</f>
        <v>0.0002885520427</v>
      </c>
      <c r="S21" s="112">
        <f>BBNI!BJ29</f>
        <v>0.0004941143067</v>
      </c>
      <c r="T21" s="112">
        <f>BBKP!BJ29</f>
        <v>0.0004812371302</v>
      </c>
      <c r="U21" s="112">
        <f>BBCA!BJ29</f>
        <v>0.0004349065362</v>
      </c>
      <c r="V21" s="112">
        <f>ARTO!BJ29</f>
        <v>0.0001576994819</v>
      </c>
      <c r="W21" s="112">
        <f>AGRS!BJ29</f>
        <v>0.00002170914115</v>
      </c>
      <c r="X21" s="112">
        <f>AGRO!BJ29</f>
        <v>0.0007331428965</v>
      </c>
      <c r="Y21" s="112"/>
      <c r="Z21" s="97"/>
    </row>
    <row r="22">
      <c r="A22" s="111" t="s">
        <v>1197</v>
      </c>
      <c r="B22" s="112">
        <f>BVIC!BJ30</f>
        <v>0.0001061287997</v>
      </c>
      <c r="C22" s="112">
        <f>PNBN!BJ30</f>
        <v>0.000109969961</v>
      </c>
      <c r="D22" s="112">
        <f>NOBU!BJ30</f>
        <v>0.00002052448368</v>
      </c>
      <c r="E22" s="112">
        <f>MCOR!BJ30</f>
        <v>0.0001228875822</v>
      </c>
      <c r="F22" s="112">
        <f>NISP!BJ30</f>
        <v>0.000002451725608</v>
      </c>
      <c r="G22" s="112">
        <f>BNGA!BJ30</f>
        <v>0.0005510506338</v>
      </c>
      <c r="H22" s="112">
        <f>BNBA!BJ30</f>
        <v>0.0001633543224</v>
      </c>
      <c r="I22" s="112">
        <f>BMRI!BJ30</f>
        <v>0.000841362013</v>
      </c>
      <c r="J22" s="112">
        <f>BKSW!BJ30</f>
        <v>0.0000009151176847</v>
      </c>
      <c r="K22" s="112">
        <f>BJBR!BJ30</f>
        <v>0.001420568048</v>
      </c>
      <c r="L22" s="112">
        <f>BINA!BJ30</f>
        <v>0.001610348624</v>
      </c>
      <c r="M22" s="112">
        <f>BDMN!BJ30</f>
        <v>0.0002676492237</v>
      </c>
      <c r="N22" s="112">
        <f>BBYB!BJ30</f>
        <v>0.0001754018802</v>
      </c>
      <c r="O22" s="112">
        <f>BBHI!BJ30</f>
        <v>0.000003937213177</v>
      </c>
      <c r="P22" s="112">
        <f>BBTN!BJ30</f>
        <v>0.001445097815</v>
      </c>
      <c r="Q22" s="112">
        <f>BBRI!BJ30</f>
        <v>0.001877962251</v>
      </c>
      <c r="R22" s="112">
        <f>BACA!BJ30</f>
        <v>0.0003250860326</v>
      </c>
      <c r="S22" s="112">
        <f>BBNI!BJ30</f>
        <v>0.00102310192</v>
      </c>
      <c r="T22" s="112">
        <f>BBKP!BJ30</f>
        <v>0.0005858562434</v>
      </c>
      <c r="U22" s="112">
        <f>BBCA!BJ30</f>
        <v>0.0005547432347</v>
      </c>
      <c r="V22" s="112">
        <f>ARTO!BJ30</f>
        <v>0.00006866321244</v>
      </c>
      <c r="W22" s="112">
        <f>AGRS!BJ30</f>
        <v>0.000007394621868</v>
      </c>
      <c r="X22" s="112">
        <f>AGRO!BJ30</f>
        <v>0.0006450272668</v>
      </c>
      <c r="Y22" s="112"/>
      <c r="Z22" s="97"/>
    </row>
    <row r="23">
      <c r="A23" s="111" t="s">
        <v>1198</v>
      </c>
      <c r="B23" s="112">
        <f>BVIC!BJ31</f>
        <v>0.0001649356874</v>
      </c>
      <c r="C23" s="112">
        <f>PNBN!BJ31</f>
        <v>0.00008229000465</v>
      </c>
      <c r="D23" s="112">
        <f>NOBU!BJ31</f>
        <v>0.000007459827587</v>
      </c>
      <c r="E23" s="112">
        <f>MCOR!BJ31</f>
        <v>0.00009834073053</v>
      </c>
      <c r="F23" s="112">
        <f>NISP!BJ31</f>
        <v>0.0000003046337093</v>
      </c>
      <c r="G23" s="112">
        <f>BNGA!BJ31</f>
        <v>0.0001716368606</v>
      </c>
      <c r="H23" s="112">
        <f>BNBA!BJ31</f>
        <v>0.0001047159911</v>
      </c>
      <c r="I23" s="112">
        <f>BMRI!BJ31</f>
        <v>0.0009838685065</v>
      </c>
      <c r="J23" s="112">
        <f>BKSW!BJ31</f>
        <v>0.00000202003066</v>
      </c>
      <c r="K23" s="112">
        <f>BJBR!BJ31</f>
        <v>0.002166628325</v>
      </c>
      <c r="L23" s="112">
        <f>BINA!BJ31</f>
        <v>0.002139416055</v>
      </c>
      <c r="M23" s="112">
        <f>BDMN!BJ31</f>
        <v>0.000348657884</v>
      </c>
      <c r="N23" s="112">
        <f>BBYB!BJ31</f>
        <v>0.000208100157</v>
      </c>
      <c r="O23" s="112">
        <f>BBHI!BJ31</f>
        <v>0.00003369035676</v>
      </c>
      <c r="P23" s="112">
        <f>BBTN!BJ31</f>
        <v>0.002407705478</v>
      </c>
      <c r="Q23" s="112">
        <f>BBRI!BJ31</f>
        <v>0.003371061206</v>
      </c>
      <c r="R23" s="112">
        <f>BACA!BJ31</f>
        <v>0.0003316736074</v>
      </c>
      <c r="S23" s="112">
        <f>BBNI!BJ31</f>
        <v>0.0009476783522</v>
      </c>
      <c r="T23" s="112">
        <f>BBKP!BJ31</f>
        <v>0.001265939376</v>
      </c>
      <c r="U23" s="112">
        <f>BBCA!BJ31</f>
        <v>0.0005135690474</v>
      </c>
      <c r="V23" s="112">
        <f>ARTO!BJ31</f>
        <v>0.0001192331606</v>
      </c>
      <c r="W23" s="112">
        <f>AGRS!BJ31</f>
        <v>0.00001344374115</v>
      </c>
      <c r="X23" s="112">
        <f>AGRO!BJ31</f>
        <v>0.0005262261854</v>
      </c>
      <c r="Y23" s="112"/>
      <c r="Z23" s="97"/>
    </row>
    <row r="24">
      <c r="A24" s="111" t="s">
        <v>1199</v>
      </c>
      <c r="B24" s="112">
        <f>BVIC!BJ32</f>
        <v>0.0001800451286</v>
      </c>
      <c r="C24" s="112">
        <f>PNBN!BJ32</f>
        <v>0.000202081615</v>
      </c>
      <c r="D24" s="112">
        <f>NOBU!BJ32</f>
        <v>0.00007466655805</v>
      </c>
      <c r="E24" s="112">
        <f>MCOR!BJ32</f>
        <v>0.00009733360312</v>
      </c>
      <c r="F24" s="112">
        <f>NISP!BJ32</f>
        <v>0.000001134629945</v>
      </c>
      <c r="G24" s="112">
        <f>BNGA!BJ32</f>
        <v>0.0003270128582</v>
      </c>
      <c r="H24" s="112">
        <f>BNBA!BJ32</f>
        <v>0.0001809873628</v>
      </c>
      <c r="I24" s="112">
        <f>BMRI!BJ32</f>
        <v>0.0008348869048</v>
      </c>
      <c r="J24" s="112">
        <f>BKSW!BJ32</f>
        <v>0.000001208813061</v>
      </c>
      <c r="K24" s="112">
        <f>BJBR!BJ32</f>
        <v>0.001415696584</v>
      </c>
      <c r="L24" s="112">
        <f>BINA!BJ32</f>
        <v>0.001404583028</v>
      </c>
      <c r="M24" s="112">
        <f>BDMN!BJ32</f>
        <v>0.000348484772</v>
      </c>
      <c r="N24" s="112">
        <f>BBYB!BJ32</f>
        <v>0.0003328435522</v>
      </c>
      <c r="O24" s="112">
        <f>BBHI!BJ32</f>
        <v>0.00001570105649</v>
      </c>
      <c r="P24" s="112">
        <f>BBTN!BJ32</f>
        <v>0.00291790664</v>
      </c>
      <c r="Q24" s="112">
        <f>BBRI!BJ32</f>
        <v>0.001986942443</v>
      </c>
      <c r="R24" s="112">
        <f>BACA!BJ32</f>
        <v>0.0002177117454</v>
      </c>
      <c r="S24" s="112">
        <f>BBNI!BJ32</f>
        <v>0.00105925523</v>
      </c>
      <c r="T24" s="112">
        <f>BBKP!BJ32</f>
        <v>0.0005847505367</v>
      </c>
      <c r="U24" s="112">
        <f>BBCA!BJ32</f>
        <v>0.0004468290623</v>
      </c>
      <c r="V24" s="112">
        <f>ARTO!BJ32</f>
        <v>0.00007689119171</v>
      </c>
      <c r="W24" s="112">
        <f>AGRS!BJ32</f>
        <v>0.00001209003729</v>
      </c>
      <c r="X24" s="112">
        <f>AGRO!BJ32</f>
        <v>0.0005087326761</v>
      </c>
      <c r="Y24" s="112"/>
      <c r="Z24" s="97"/>
    </row>
    <row r="25">
      <c r="A25" s="111" t="s">
        <v>1200</v>
      </c>
      <c r="B25" s="112">
        <f>BVIC!BJ33</f>
        <v>0.0001665956874</v>
      </c>
      <c r="C25" s="112">
        <f>PNBN!BJ33</f>
        <v>0.0001833192758</v>
      </c>
      <c r="D25" s="112">
        <f>NOBU!BJ33</f>
        <v>0.00006090769984</v>
      </c>
      <c r="E25" s="112">
        <f>MCOR!BJ33</f>
        <v>0.0005034614894</v>
      </c>
      <c r="F25" s="112">
        <f>NISP!BJ33</f>
        <v>0.000001039938031</v>
      </c>
      <c r="G25" s="112">
        <f>BNGA!BJ33</f>
        <v>0.0005832066084</v>
      </c>
      <c r="H25" s="112">
        <f>BNBA!BJ33</f>
        <v>0.0001305369714</v>
      </c>
      <c r="I25" s="112">
        <f>BMRI!BJ33</f>
        <v>0.0008972840909</v>
      </c>
      <c r="J25" s="112">
        <f>BKSW!BJ33</f>
        <v>0.00000204982444</v>
      </c>
      <c r="K25" s="112">
        <f>BJBR!BJ33</f>
        <v>0.001030555802</v>
      </c>
      <c r="L25" s="112">
        <f>BINA!BJ33</f>
        <v>0.002547916147</v>
      </c>
      <c r="M25" s="112">
        <f>BDMN!BJ33</f>
        <v>0.00032755114</v>
      </c>
      <c r="N25" s="112">
        <f>BBYB!BJ33</f>
        <v>0.0001654507224</v>
      </c>
      <c r="O25" s="112">
        <f>BBHI!BJ33</f>
        <v>0.0003116611917</v>
      </c>
      <c r="P25" s="112">
        <f>BBTN!BJ33</f>
        <v>0.002589285203</v>
      </c>
      <c r="Q25" s="112">
        <f>BBRI!BJ33</f>
        <v>0.00179433517</v>
      </c>
      <c r="R25" s="112">
        <f>BACA!BJ33</f>
        <v>0.0002991635897</v>
      </c>
      <c r="S25" s="112">
        <f>BBNI!BJ33</f>
        <v>0.0009491326549</v>
      </c>
      <c r="T25" s="112">
        <f>BBKP!BJ33</f>
        <v>0.001301836797</v>
      </c>
      <c r="U25" s="112">
        <f>BBCA!BJ33</f>
        <v>0.0005393538676</v>
      </c>
      <c r="V25" s="112">
        <f>ARTO!BJ33</f>
        <v>0.0001364559585</v>
      </c>
      <c r="W25" s="112">
        <f>AGRS!BJ33</f>
        <v>0.00002380000508</v>
      </c>
      <c r="X25" s="112">
        <f>AGRO!BJ33</f>
        <v>0.0007519284336</v>
      </c>
      <c r="Y25" s="112"/>
      <c r="Z25" s="97"/>
    </row>
    <row r="26">
      <c r="A26" s="111" t="s">
        <v>1201</v>
      </c>
      <c r="B26" s="112">
        <f>BVIC!BJ34</f>
        <v>0.0001187945728</v>
      </c>
      <c r="C26" s="112">
        <f>PNBN!BJ34</f>
        <v>0.0001428234567</v>
      </c>
      <c r="D26" s="112">
        <f>NOBU!BJ34</f>
        <v>0.00006490789725</v>
      </c>
      <c r="E26" s="112">
        <f>MCOR!BJ34</f>
        <v>0.0005382344422</v>
      </c>
      <c r="F26" s="112">
        <f>NISP!BJ34</f>
        <v>0.0000002446315134</v>
      </c>
      <c r="G26" s="112">
        <f>BNGA!BJ34</f>
        <v>0.000167691971</v>
      </c>
      <c r="H26" s="112">
        <f>BNBA!BJ34</f>
        <v>0.00009024224933</v>
      </c>
      <c r="I26" s="112">
        <f>BMRI!BJ34</f>
        <v>0.0008047943723</v>
      </c>
      <c r="J26" s="112">
        <f>BKSW!BJ34</f>
        <v>0.0000005342835964</v>
      </c>
      <c r="K26" s="112">
        <f>BJBR!BJ34</f>
        <v>0.001434235352</v>
      </c>
      <c r="L26" s="112">
        <f>BINA!BJ34</f>
        <v>0.003424312752</v>
      </c>
      <c r="M26" s="112">
        <f>BDMN!BJ34</f>
        <v>0.0003049251444</v>
      </c>
      <c r="N26" s="112">
        <f>BBYB!BJ34</f>
        <v>0.0002168032594</v>
      </c>
      <c r="O26" s="112">
        <f>BBHI!BJ34</f>
        <v>0.0005468962364</v>
      </c>
      <c r="P26" s="112">
        <f>BBTN!BJ34</f>
        <v>0.002127547906</v>
      </c>
      <c r="Q26" s="112">
        <f>BBRI!BJ34</f>
        <v>0.001941853558</v>
      </c>
      <c r="R26" s="112">
        <f>BACA!BJ34</f>
        <v>0.0002700198475</v>
      </c>
      <c r="S26" s="112">
        <f>BBNI!BJ34</f>
        <v>0.0009623766134</v>
      </c>
      <c r="T26" s="112">
        <f>BBKP!BJ34</f>
        <v>0.000794609111</v>
      </c>
      <c r="U26" s="112">
        <f>BBCA!BJ34</f>
        <v>0.0005356274445</v>
      </c>
      <c r="V26" s="112">
        <f>ARTO!BJ34</f>
        <v>0.00003727806563</v>
      </c>
      <c r="W26" s="112">
        <f>AGRS!BJ34</f>
        <v>0.00001635219215</v>
      </c>
      <c r="X26" s="112">
        <f>AGRO!BJ34</f>
        <v>0.0004180533791</v>
      </c>
      <c r="Y26" s="112"/>
      <c r="Z26" s="97"/>
    </row>
    <row r="27">
      <c r="A27" s="111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111"/>
      <c r="V27" s="111"/>
      <c r="W27" s="111"/>
      <c r="X27" s="111"/>
      <c r="Y27" s="97"/>
      <c r="Z27" s="97"/>
    </row>
    <row r="28">
      <c r="A28" s="114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114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115" t="s">
        <v>1203</v>
      </c>
      <c r="B30" s="115" t="s">
        <v>1191</v>
      </c>
      <c r="C30" s="115" t="s">
        <v>1192</v>
      </c>
      <c r="D30" s="115" t="s">
        <v>1193</v>
      </c>
      <c r="E30" s="115" t="s">
        <v>1194</v>
      </c>
      <c r="F30" s="115" t="s">
        <v>1195</v>
      </c>
      <c r="G30" s="115" t="s">
        <v>1196</v>
      </c>
      <c r="H30" s="115" t="s">
        <v>1197</v>
      </c>
      <c r="I30" s="115" t="s">
        <v>1198</v>
      </c>
      <c r="J30" s="115" t="s">
        <v>1199</v>
      </c>
      <c r="K30" s="115" t="s">
        <v>1200</v>
      </c>
      <c r="L30" s="115" t="s">
        <v>1201</v>
      </c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97"/>
      <c r="Z30" s="97"/>
    </row>
    <row r="31">
      <c r="A31" s="117" t="s">
        <v>1103</v>
      </c>
      <c r="B31" s="117">
        <v>-0.009123443459166398</v>
      </c>
      <c r="C31" s="117">
        <v>0.05700462780804727</v>
      </c>
      <c r="D31" s="117">
        <v>-0.0011077237791383195</v>
      </c>
      <c r="E31" s="117">
        <v>0.0710713510443314</v>
      </c>
      <c r="F31" s="117">
        <v>-0.020132515378176338</v>
      </c>
      <c r="G31" s="117">
        <v>-0.023393923715054474</v>
      </c>
      <c r="H31" s="117">
        <v>0.011643316619084399</v>
      </c>
      <c r="I31" s="117">
        <v>0.01689326463789817</v>
      </c>
      <c r="J31" s="117">
        <v>-0.016551870439292085</v>
      </c>
      <c r="K31" s="117">
        <v>-0.004383481613100272</v>
      </c>
      <c r="L31" s="117">
        <v>0.001078594175116531</v>
      </c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97"/>
      <c r="Z31" s="97"/>
    </row>
    <row r="32">
      <c r="A32" s="117" t="s">
        <v>1118</v>
      </c>
      <c r="B32" s="117">
        <v>-8.527752288661034E-4</v>
      </c>
      <c r="C32" s="117">
        <v>-0.006883144816399132</v>
      </c>
      <c r="D32" s="117">
        <v>0.0010299013646034299</v>
      </c>
      <c r="E32" s="117">
        <v>0.0036199382920025364</v>
      </c>
      <c r="F32" s="117">
        <v>0.01630987498600385</v>
      </c>
      <c r="G32" s="117">
        <v>-0.009904910965985374</v>
      </c>
      <c r="H32" s="117">
        <v>-0.01279367411060144</v>
      </c>
      <c r="I32" s="117">
        <v>3.7531071440653676E-4</v>
      </c>
      <c r="J32" s="117">
        <v>0.0052784344969651975</v>
      </c>
      <c r="K32" s="117">
        <v>-0.004255099482655434</v>
      </c>
      <c r="L32" s="117">
        <v>0.007469545914150959</v>
      </c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97"/>
      <c r="Z32" s="97"/>
    </row>
    <row r="33">
      <c r="A33" s="117" t="s">
        <v>1117</v>
      </c>
      <c r="B33" s="117">
        <v>-9.210455614995063E-4</v>
      </c>
      <c r="C33" s="117">
        <v>0.05939581978930687</v>
      </c>
      <c r="D33" s="117">
        <v>1.7944760576419977E-4</v>
      </c>
      <c r="E33" s="117">
        <v>0.004537973811103389</v>
      </c>
      <c r="F33" s="117">
        <v>-8.620267286525585E-4</v>
      </c>
      <c r="G33" s="117">
        <v>-0.025302653461812097</v>
      </c>
      <c r="H33" s="117">
        <v>0.004205092219011153</v>
      </c>
      <c r="I33" s="117">
        <v>2.411528093849238E-4</v>
      </c>
      <c r="J33" s="117">
        <v>0.024906406493108567</v>
      </c>
      <c r="K33" s="117">
        <v>-0.0024823251510274697</v>
      </c>
      <c r="L33" s="117">
        <v>-0.00506829760559478</v>
      </c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97"/>
      <c r="Z33" s="97"/>
    </row>
    <row r="34">
      <c r="A34" s="117" t="s">
        <v>1111</v>
      </c>
      <c r="B34" s="117">
        <v>0.0036070384286494934</v>
      </c>
      <c r="C34" s="117">
        <v>-5.620088531517195E-4</v>
      </c>
      <c r="D34" s="117">
        <v>-0.004450362376298726</v>
      </c>
      <c r="E34" s="117">
        <v>0.004493562691627143</v>
      </c>
      <c r="F34" s="117">
        <v>-0.005914167790914086</v>
      </c>
      <c r="G34" s="117">
        <v>0.006232317445073798</v>
      </c>
      <c r="H34" s="117">
        <v>0.010860237677130924</v>
      </c>
      <c r="I34" s="117">
        <v>2.1858970237715204E-4</v>
      </c>
      <c r="J34" s="117">
        <v>0.00384670416988826</v>
      </c>
      <c r="K34" s="117">
        <v>0.027665158228469985</v>
      </c>
      <c r="L34" s="117">
        <v>0.01345258900432883</v>
      </c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97"/>
      <c r="Z34" s="97"/>
    </row>
    <row r="35">
      <c r="A35" s="117" t="s">
        <v>1116</v>
      </c>
      <c r="B35" s="117">
        <v>0.026447336121852683</v>
      </c>
      <c r="C35" s="117">
        <v>-0.012925001386029145</v>
      </c>
      <c r="D35" s="117">
        <v>-0.008458822824215744</v>
      </c>
      <c r="E35" s="117">
        <v>-0.0044459956789987005</v>
      </c>
      <c r="F35" s="117">
        <v>-0.03255855698132745</v>
      </c>
      <c r="G35" s="117">
        <v>-0.0554734027192581</v>
      </c>
      <c r="H35" s="117">
        <v>-0.0026033100653244106</v>
      </c>
      <c r="I35" s="117">
        <v>0.013606839711386983</v>
      </c>
      <c r="J35" s="117">
        <v>0.023046348795816865</v>
      </c>
      <c r="K35" s="117">
        <v>8.001626399676458E-5</v>
      </c>
      <c r="L35" s="117">
        <v>-0.0043781170627449125</v>
      </c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97"/>
      <c r="Z35" s="97"/>
    </row>
    <row r="36">
      <c r="A36" s="117" t="s">
        <v>1093</v>
      </c>
      <c r="B36" s="117">
        <v>0.016851467204447156</v>
      </c>
      <c r="C36" s="117">
        <v>-0.005747215360951599</v>
      </c>
      <c r="D36" s="117">
        <v>0.012699555871374332</v>
      </c>
      <c r="E36" s="117">
        <v>-0.0016945113540595166</v>
      </c>
      <c r="F36" s="117">
        <v>0.0029864596529467565</v>
      </c>
      <c r="G36" s="117">
        <v>-0.001798813457796736</v>
      </c>
      <c r="H36" s="117">
        <v>-0.006385465454002063</v>
      </c>
      <c r="I36" s="117">
        <v>0.008425577487261204</v>
      </c>
      <c r="J36" s="117">
        <v>0.005751887952856376</v>
      </c>
      <c r="K36" s="117">
        <v>0.01930682869491813</v>
      </c>
      <c r="L36" s="117">
        <v>-0.016382690156236415</v>
      </c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97"/>
      <c r="Z36" s="97"/>
    </row>
    <row r="37">
      <c r="A37" s="117" t="s">
        <v>1091</v>
      </c>
      <c r="B37" s="117">
        <v>-0.011084557333673953</v>
      </c>
      <c r="C37" s="117">
        <v>-0.0031574176583004155</v>
      </c>
      <c r="D37" s="117">
        <v>0.0030871036849768325</v>
      </c>
      <c r="E37" s="117">
        <v>9.50137094422139E-4</v>
      </c>
      <c r="F37" s="117">
        <v>0.004223117110838294</v>
      </c>
      <c r="G37" s="117">
        <v>-0.021366440888787103</v>
      </c>
      <c r="H37" s="117">
        <v>0.009320574589788206</v>
      </c>
      <c r="I37" s="117">
        <v>0.005240030465990855</v>
      </c>
      <c r="J37" s="117">
        <v>0.004247363442554078</v>
      </c>
      <c r="K37" s="117">
        <v>-0.005999594454940336</v>
      </c>
      <c r="L37" s="117">
        <v>0.0017807197289041426</v>
      </c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97"/>
      <c r="Z37" s="97"/>
    </row>
    <row r="38">
      <c r="A38" s="117" t="s">
        <v>1089</v>
      </c>
      <c r="B38" s="117">
        <v>0.537096466127992</v>
      </c>
      <c r="C38" s="117">
        <v>-0.03209859956132839</v>
      </c>
      <c r="D38" s="117">
        <v>-0.018731321957923215</v>
      </c>
      <c r="E38" s="117">
        <v>-0.025169361042117727</v>
      </c>
      <c r="F38" s="117">
        <v>-0.024595459179202646</v>
      </c>
      <c r="G38" s="117">
        <v>-0.03529192313505114</v>
      </c>
      <c r="H38" s="117">
        <v>-0.03261554064672807</v>
      </c>
      <c r="I38" s="117">
        <v>-0.16471313841948695</v>
      </c>
      <c r="J38" s="117">
        <v>-0.02913442357195143</v>
      </c>
      <c r="K38" s="117">
        <v>0.5217389405689695</v>
      </c>
      <c r="L38" s="117">
        <v>-0.016153423576413462</v>
      </c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97"/>
      <c r="Z38" s="97"/>
    </row>
    <row r="39">
      <c r="A39" s="117" t="s">
        <v>1085</v>
      </c>
      <c r="B39" s="117">
        <v>0.05462196101102549</v>
      </c>
      <c r="C39" s="117">
        <v>-0.0072778514810927005</v>
      </c>
      <c r="D39" s="117">
        <v>0.01199904589813561</v>
      </c>
      <c r="E39" s="117">
        <v>-0.007553351441907772</v>
      </c>
      <c r="F39" s="117">
        <v>0.03857597573969608</v>
      </c>
      <c r="G39" s="117">
        <v>-0.10412913386406267</v>
      </c>
      <c r="H39" s="117">
        <v>0.031164981305022845</v>
      </c>
      <c r="I39" s="117">
        <v>0.04183470215608732</v>
      </c>
      <c r="J39" s="117">
        <v>-0.030090805633766503</v>
      </c>
      <c r="K39" s="117">
        <v>0.04340230517156217</v>
      </c>
      <c r="L39" s="117">
        <v>0.0015094813301495139</v>
      </c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97"/>
      <c r="Z39" s="97"/>
    </row>
    <row r="40">
      <c r="A40" s="117" t="s">
        <v>1081</v>
      </c>
      <c r="B40" s="117">
        <v>0.008744370500198377</v>
      </c>
      <c r="C40" s="117">
        <v>-9.370192652356822E-4</v>
      </c>
      <c r="D40" s="117">
        <v>-0.003911798566718188</v>
      </c>
      <c r="E40" s="117">
        <v>-0.013471287007782006</v>
      </c>
      <c r="F40" s="117">
        <v>0.0014480332711959017</v>
      </c>
      <c r="G40" s="117">
        <v>-0.019043847857651012</v>
      </c>
      <c r="H40" s="117">
        <v>-0.00800589189271437</v>
      </c>
      <c r="I40" s="117">
        <v>-0.01104639566213712</v>
      </c>
      <c r="J40" s="117">
        <v>-0.014174317647219213</v>
      </c>
      <c r="K40" s="117">
        <v>-0.02336336530326017</v>
      </c>
      <c r="L40" s="117">
        <v>0.006922549825243549</v>
      </c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97"/>
      <c r="Z40" s="97"/>
    </row>
    <row r="41">
      <c r="A41" s="118" t="s">
        <v>1079</v>
      </c>
      <c r="B41" s="118">
        <v>-0.005669443921470147</v>
      </c>
      <c r="C41" s="118">
        <v>0.011315725020740118</v>
      </c>
      <c r="D41" s="118">
        <v>-0.004993118218666097</v>
      </c>
      <c r="E41" s="118">
        <v>0.036412878635006314</v>
      </c>
      <c r="F41" s="118">
        <v>0.02270452984376617</v>
      </c>
      <c r="G41" s="118">
        <v>-0.07817045792183408</v>
      </c>
      <c r="H41" s="118">
        <v>-0.013327800195628414</v>
      </c>
      <c r="I41" s="118">
        <v>0.004315005543696744</v>
      </c>
      <c r="J41" s="118">
        <v>0.059082888015069016</v>
      </c>
      <c r="K41" s="118">
        <v>0.0475591606263544</v>
      </c>
      <c r="L41" s="118">
        <v>0.03518481019701217</v>
      </c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97"/>
      <c r="Z41" s="97"/>
    </row>
    <row r="42">
      <c r="A42" s="118" t="s">
        <v>1070</v>
      </c>
      <c r="B42" s="118">
        <v>-4.217535618109367E-4</v>
      </c>
      <c r="C42" s="118">
        <v>-0.011922482061347116</v>
      </c>
      <c r="D42" s="118">
        <v>0.04283639077508912</v>
      </c>
      <c r="E42" s="118">
        <v>0.003886413583092747</v>
      </c>
      <c r="F42" s="118">
        <v>-0.006137185750515373</v>
      </c>
      <c r="G42" s="118">
        <v>0.009482228916447701</v>
      </c>
      <c r="H42" s="118">
        <v>-0.00503091609657123</v>
      </c>
      <c r="I42" s="118">
        <v>-0.003886280424345017</v>
      </c>
      <c r="J42" s="118">
        <v>-0.00573541076034907</v>
      </c>
      <c r="K42" s="118">
        <v>0.00424803059582539</v>
      </c>
      <c r="L42" s="118">
        <v>-0.007734012186776809</v>
      </c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118" t="s">
        <v>1065</v>
      </c>
      <c r="B43" s="118">
        <v>-0.028170652957457215</v>
      </c>
      <c r="C43" s="118">
        <v>0.0013034778941657024</v>
      </c>
      <c r="D43" s="118">
        <v>0.03586345855885305</v>
      </c>
      <c r="E43" s="118">
        <v>-0.012885181924838696</v>
      </c>
      <c r="F43" s="118">
        <v>0.09252573674336026</v>
      </c>
      <c r="G43" s="118">
        <v>-0.07787236747762752</v>
      </c>
      <c r="H43" s="118">
        <v>-0.021469446897165716</v>
      </c>
      <c r="I43" s="118">
        <v>-0.03036374342000393</v>
      </c>
      <c r="J43" s="118">
        <v>-0.009106923412331956</v>
      </c>
      <c r="K43" s="118">
        <v>-0.006740119447324641</v>
      </c>
      <c r="L43" s="118">
        <v>-0.009687140454279848</v>
      </c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118" t="s">
        <v>1046</v>
      </c>
      <c r="B44" s="118">
        <v>0.01685371965377128</v>
      </c>
      <c r="C44" s="118">
        <v>0.0064987589873058155</v>
      </c>
      <c r="D44" s="118">
        <v>-0.0018680600080920881</v>
      </c>
      <c r="E44" s="118">
        <v>0.01038630822079231</v>
      </c>
      <c r="F44" s="118">
        <v>-0.017250103715924163</v>
      </c>
      <c r="G44" s="118">
        <v>0.002767268176574163</v>
      </c>
      <c r="H44" s="118">
        <v>0.001920035416580681</v>
      </c>
      <c r="I44" s="118">
        <v>-0.017269056891119836</v>
      </c>
      <c r="J44" s="118">
        <v>-0.00936245710631667</v>
      </c>
      <c r="K44" s="118">
        <v>0.022225356964556582</v>
      </c>
      <c r="L44" s="118">
        <v>0.052817470962320166</v>
      </c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118" t="s">
        <v>1062</v>
      </c>
      <c r="B45" s="118">
        <v>-0.0011801045595542033</v>
      </c>
      <c r="C45" s="118">
        <v>-0.01010247256627783</v>
      </c>
      <c r="D45" s="118">
        <v>0.0033326777704759426</v>
      </c>
      <c r="E45" s="118">
        <v>-0.0033093439542265105</v>
      </c>
      <c r="F45" s="118">
        <v>-0.003227052781687081</v>
      </c>
      <c r="G45" s="118">
        <v>-4.1319164277742616E-4</v>
      </c>
      <c r="H45" s="118">
        <v>0.003334727311909152</v>
      </c>
      <c r="I45" s="118">
        <v>-0.012545798090531019</v>
      </c>
      <c r="J45" s="118">
        <v>0.006709082370101314</v>
      </c>
      <c r="K45" s="118">
        <v>0.0062360619991900755</v>
      </c>
      <c r="L45" s="118">
        <v>0.003954638269024136</v>
      </c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118" t="s">
        <v>1060</v>
      </c>
      <c r="B46" s="118">
        <v>8.16880165134944E-4</v>
      </c>
      <c r="C46" s="118">
        <v>-0.0016006015197971139</v>
      </c>
      <c r="D46" s="118">
        <v>0.005386047252769961</v>
      </c>
      <c r="E46" s="118">
        <v>0.0036475796605383456</v>
      </c>
      <c r="F46" s="118">
        <v>-8.877350604722422E-4</v>
      </c>
      <c r="G46" s="118">
        <v>0.0032997175595384926</v>
      </c>
      <c r="H46" s="118">
        <v>0.003796167702726378</v>
      </c>
      <c r="I46" s="118">
        <v>-0.0074246865528179214</v>
      </c>
      <c r="J46" s="118">
        <v>-0.001236765044434924</v>
      </c>
      <c r="K46" s="118">
        <v>-0.002875709460637859</v>
      </c>
      <c r="L46" s="118">
        <v>0.0010774131420487033</v>
      </c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118" t="s">
        <v>1042</v>
      </c>
      <c r="B47" s="118">
        <v>1.2245013034654738E-4</v>
      </c>
      <c r="C47" s="118">
        <v>0.00697518120673178</v>
      </c>
      <c r="D47" s="118">
        <v>0.003968797473395399</v>
      </c>
      <c r="E47" s="118">
        <v>1.2260459061475308E-4</v>
      </c>
      <c r="F47" s="118">
        <v>0.010786465340848803</v>
      </c>
      <c r="G47" s="118">
        <v>-0.0031116028987442073</v>
      </c>
      <c r="H47" s="118">
        <v>0.009779597716466049</v>
      </c>
      <c r="I47" s="118">
        <v>-0.0014119949504595138</v>
      </c>
      <c r="J47" s="118">
        <v>-8.163640410179478E-4</v>
      </c>
      <c r="K47" s="118">
        <v>-0.0030246894580213584</v>
      </c>
      <c r="L47" s="118">
        <v>-3.338401923022563E-4</v>
      </c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118" t="s">
        <v>1057</v>
      </c>
      <c r="B48" s="118">
        <v>-0.0031500587533609503</v>
      </c>
      <c r="C48" s="118">
        <v>-0.0038740619129786266</v>
      </c>
      <c r="D48" s="118">
        <v>0.0018881880234679006</v>
      </c>
      <c r="E48" s="118">
        <v>-0.003228897369611937</v>
      </c>
      <c r="F48" s="118">
        <v>-0.0022631910251029548</v>
      </c>
      <c r="G48" s="118">
        <v>-0.007408016717500025</v>
      </c>
      <c r="H48" s="118">
        <v>-0.0026068286918882796</v>
      </c>
      <c r="I48" s="118">
        <v>-0.008701761516312807</v>
      </c>
      <c r="J48" s="118">
        <v>-0.008812928794651278</v>
      </c>
      <c r="K48" s="118">
        <v>-0.0033582365681062197</v>
      </c>
      <c r="L48" s="118">
        <v>0.0077595692257886074</v>
      </c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118" t="s">
        <v>1049</v>
      </c>
      <c r="B49" s="118">
        <v>-0.004560476387557348</v>
      </c>
      <c r="C49" s="118">
        <v>-0.00521418409545499</v>
      </c>
      <c r="D49" s="118">
        <v>0.01010063523736818</v>
      </c>
      <c r="E49" s="118">
        <v>0.002279664258850727</v>
      </c>
      <c r="F49" s="118">
        <v>0.0015910286521043288</v>
      </c>
      <c r="G49" s="118">
        <v>0.01271069671380577</v>
      </c>
      <c r="H49" s="118">
        <v>0.0017772539055604412</v>
      </c>
      <c r="I49" s="118">
        <v>0.007910679363011233</v>
      </c>
      <c r="J49" s="118">
        <v>0.0017270931804221534</v>
      </c>
      <c r="K49" s="118">
        <v>0.021900247420116887</v>
      </c>
      <c r="L49" s="118">
        <v>0.003476118431637614</v>
      </c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118" t="s">
        <v>1044</v>
      </c>
      <c r="B50" s="118">
        <v>-2.790494436966011E-4</v>
      </c>
      <c r="C50" s="118">
        <v>0.0014672624384551077</v>
      </c>
      <c r="D50" s="118">
        <v>-0.009098868368330123</v>
      </c>
      <c r="E50" s="118">
        <v>0.00957454441735981</v>
      </c>
      <c r="F50" s="118">
        <v>5.824734212338182E-4</v>
      </c>
      <c r="G50" s="118">
        <v>0.008232768385618176</v>
      </c>
      <c r="H50" s="118">
        <v>-9.673199221959671E-4</v>
      </c>
      <c r="I50" s="118">
        <v>-1.2733623071707308E-4</v>
      </c>
      <c r="J50" s="118">
        <v>-0.004639867213137291</v>
      </c>
      <c r="K50" s="118">
        <v>-0.003362220017518995</v>
      </c>
      <c r="L50" s="118">
        <v>0.003004700031688996</v>
      </c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118" t="s">
        <v>1036</v>
      </c>
      <c r="B51" s="118">
        <v>-0.011639644125087582</v>
      </c>
      <c r="C51" s="118">
        <v>0.010375100391189492</v>
      </c>
      <c r="D51" s="118">
        <v>-0.017281416220013904</v>
      </c>
      <c r="E51" s="118">
        <v>0.07625318744884672</v>
      </c>
      <c r="F51" s="118">
        <v>0.04680751723892391</v>
      </c>
      <c r="G51" s="118">
        <v>0.0014470529996795146</v>
      </c>
      <c r="H51" s="118">
        <v>-0.017186674839738087</v>
      </c>
      <c r="I51" s="118">
        <v>-0.014958677580015718</v>
      </c>
      <c r="J51" s="118">
        <v>-0.011882826035883606</v>
      </c>
      <c r="K51" s="118">
        <v>-0.010006008908402206</v>
      </c>
      <c r="L51" s="118">
        <v>0.0016938740397216667</v>
      </c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118" t="s">
        <v>1034</v>
      </c>
      <c r="B52" s="118">
        <v>0.01975372940921105</v>
      </c>
      <c r="C52" s="118">
        <v>0.0032139575630316585</v>
      </c>
      <c r="D52" s="118">
        <v>-0.05963147426768841</v>
      </c>
      <c r="E52" s="118">
        <v>0.013060730368229887</v>
      </c>
      <c r="F52" s="118">
        <v>-0.02144943841926846</v>
      </c>
      <c r="G52" s="118">
        <v>0.0723652175269714</v>
      </c>
      <c r="H52" s="118">
        <v>-0.01234943246610221</v>
      </c>
      <c r="I52" s="118">
        <v>-0.025536462454970637</v>
      </c>
      <c r="J52" s="118">
        <v>0.05202328074664129</v>
      </c>
      <c r="K52" s="118">
        <v>0.01035407709962159</v>
      </c>
      <c r="L52" s="118">
        <v>-0.008011818433321907</v>
      </c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118" t="s">
        <v>1031</v>
      </c>
      <c r="B53" s="118">
        <v>0.023939095923703354</v>
      </c>
      <c r="C53" s="118">
        <v>-0.002652288453319728</v>
      </c>
      <c r="D53" s="118">
        <v>0.022451188399502775</v>
      </c>
      <c r="E53" s="118">
        <v>-0.006128238858031654</v>
      </c>
      <c r="F53" s="118">
        <v>-0.018378525321830874</v>
      </c>
      <c r="G53" s="118">
        <v>0.010443563810776442</v>
      </c>
      <c r="H53" s="118">
        <v>0.0013217066510116046</v>
      </c>
      <c r="I53" s="118">
        <v>0.0029923993514273895</v>
      </c>
      <c r="J53" s="118">
        <v>-0.0010161355388066248</v>
      </c>
      <c r="K53" s="118">
        <v>0.015098081033768782</v>
      </c>
      <c r="L53" s="118">
        <v>-0.006041770403761668</v>
      </c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115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89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115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89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115" t="s">
        <v>1202</v>
      </c>
      <c r="B56" s="115" t="s">
        <v>1191</v>
      </c>
      <c r="C56" s="115" t="s">
        <v>1192</v>
      </c>
      <c r="D56" s="115" t="s">
        <v>1193</v>
      </c>
      <c r="E56" s="115" t="s">
        <v>1194</v>
      </c>
      <c r="F56" s="115" t="s">
        <v>1195</v>
      </c>
      <c r="G56" s="115" t="s">
        <v>1196</v>
      </c>
      <c r="H56" s="115" t="s">
        <v>1197</v>
      </c>
      <c r="I56" s="115" t="s">
        <v>1198</v>
      </c>
      <c r="J56" s="115" t="s">
        <v>1199</v>
      </c>
      <c r="K56" s="115" t="s">
        <v>1200</v>
      </c>
      <c r="L56" s="115" t="s">
        <v>1201</v>
      </c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97"/>
      <c r="Z56" s="97"/>
    </row>
    <row r="57">
      <c r="A57" s="117" t="s">
        <v>1103</v>
      </c>
      <c r="B57" s="117">
        <v>3.959880868229609E-4</v>
      </c>
      <c r="C57" s="117">
        <v>3.856865561192179E-4</v>
      </c>
      <c r="D57" s="117">
        <v>3.3313048158824823E-4</v>
      </c>
      <c r="E57" s="117">
        <v>3.808283425902102E-4</v>
      </c>
      <c r="F57" s="117">
        <v>2.513854129661023E-4</v>
      </c>
      <c r="G57" s="117">
        <v>9.296529147551597E-5</v>
      </c>
      <c r="H57" s="117">
        <v>1.0612879974048907E-4</v>
      </c>
      <c r="I57" s="117">
        <v>1.6493568742785483E-4</v>
      </c>
      <c r="J57" s="117">
        <v>1.8004512863223967E-4</v>
      </c>
      <c r="K57" s="117">
        <v>1.6659568736392442E-4</v>
      </c>
      <c r="L57" s="117">
        <v>1.1879457277742216E-4</v>
      </c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97"/>
      <c r="Z57" s="97"/>
    </row>
    <row r="58">
      <c r="A58" s="117" t="s">
        <v>1118</v>
      </c>
      <c r="B58" s="117">
        <v>7.350872649702984E-5</v>
      </c>
      <c r="C58" s="117">
        <v>9.285732325187288E-5</v>
      </c>
      <c r="D58" s="117">
        <v>4.6911091812246145E-5</v>
      </c>
      <c r="E58" s="117">
        <v>8.595437654254572E-5</v>
      </c>
      <c r="F58" s="117">
        <v>1.7085684552668138E-4</v>
      </c>
      <c r="G58" s="117">
        <v>9.179807436454071E-5</v>
      </c>
      <c r="H58" s="117">
        <v>1.0996996096929789E-4</v>
      </c>
      <c r="I58" s="117">
        <v>8.229000464914113E-5</v>
      </c>
      <c r="J58" s="117">
        <v>2.0208161495493987E-4</v>
      </c>
      <c r="K58" s="117">
        <v>1.833192757525906E-4</v>
      </c>
      <c r="L58" s="117">
        <v>1.4282345665698898E-4</v>
      </c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97"/>
      <c r="Z58" s="97"/>
    </row>
    <row r="59">
      <c r="A59" s="117" t="s">
        <v>1117</v>
      </c>
      <c r="B59" s="117">
        <v>5.2349667280093016E-6</v>
      </c>
      <c r="C59" s="117">
        <v>9.736469095974691E-5</v>
      </c>
      <c r="D59" s="117">
        <v>2.1478158056025988E-4</v>
      </c>
      <c r="E59" s="117">
        <v>7.272051606952051E-5</v>
      </c>
      <c r="F59" s="117">
        <v>5.8358498654851514E-5</v>
      </c>
      <c r="G59" s="117">
        <v>6.637027382119619E-5</v>
      </c>
      <c r="H59" s="117">
        <v>2.052448368253212E-5</v>
      </c>
      <c r="I59" s="117">
        <v>7.459827587413254E-6</v>
      </c>
      <c r="J59" s="117">
        <v>7.46665580488457E-5</v>
      </c>
      <c r="K59" s="117">
        <v>6.0907699844143E-5</v>
      </c>
      <c r="L59" s="117">
        <v>6.490789724608924E-5</v>
      </c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97"/>
      <c r="Z59" s="97"/>
    </row>
    <row r="60">
      <c r="A60" s="117" t="s">
        <v>1111</v>
      </c>
      <c r="B60" s="117">
        <v>5.51229392129538E-5</v>
      </c>
      <c r="C60" s="117">
        <v>9.352756341059654E-5</v>
      </c>
      <c r="D60" s="117">
        <v>6.634414237688989E-5</v>
      </c>
      <c r="E60" s="117">
        <v>7.021932814468991E-5</v>
      </c>
      <c r="F60" s="117">
        <v>1.805794478888104E-4</v>
      </c>
      <c r="G60" s="117">
        <v>6.596985174221875E-5</v>
      </c>
      <c r="H60" s="117">
        <v>1.2288758219130647E-4</v>
      </c>
      <c r="I60" s="117">
        <v>9.834073052793389E-5</v>
      </c>
      <c r="J60" s="117">
        <v>9.733360311737298E-5</v>
      </c>
      <c r="K60" s="117">
        <v>5.034614893641581E-4</v>
      </c>
      <c r="L60" s="117">
        <v>5.382344421828231E-4</v>
      </c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97"/>
      <c r="Z60" s="97"/>
    </row>
    <row r="61">
      <c r="A61" s="117" t="s">
        <v>1116</v>
      </c>
      <c r="B61" s="117">
        <v>6.788657259575269E-7</v>
      </c>
      <c r="C61" s="117">
        <v>6.451451113861435E-7</v>
      </c>
      <c r="D61" s="117">
        <v>4.9019233476187835E-6</v>
      </c>
      <c r="E61" s="117">
        <v>2.42738647085173E-7</v>
      </c>
      <c r="F61" s="117">
        <v>9.938023936541185E-7</v>
      </c>
      <c r="G61" s="117">
        <v>4.442629131750967E-6</v>
      </c>
      <c r="H61" s="117">
        <v>2.4517256084142303E-6</v>
      </c>
      <c r="I61" s="117">
        <v>3.046337093404455E-7</v>
      </c>
      <c r="J61" s="117">
        <v>1.1346299447337543E-6</v>
      </c>
      <c r="K61" s="117">
        <v>1.039938031360539E-6</v>
      </c>
      <c r="L61" s="117">
        <v>2.4463151336220073E-7</v>
      </c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97"/>
      <c r="Z61" s="97"/>
    </row>
    <row r="62">
      <c r="A62" s="117" t="s">
        <v>1093</v>
      </c>
      <c r="B62" s="117">
        <v>2.1573300925378757E-5</v>
      </c>
      <c r="C62" s="117">
        <v>1.3529283200268386E-4</v>
      </c>
      <c r="D62" s="117">
        <v>3.245239403758536E-4</v>
      </c>
      <c r="E62" s="117">
        <v>2.8505896752326044E-4</v>
      </c>
      <c r="F62" s="117">
        <v>2.1108173724710015E-4</v>
      </c>
      <c r="G62" s="117">
        <v>3.068513173355386E-4</v>
      </c>
      <c r="H62" s="117">
        <v>5.510506337721852E-4</v>
      </c>
      <c r="I62" s="117">
        <v>1.716368606226629E-4</v>
      </c>
      <c r="J62" s="117">
        <v>3.270128582329641E-4</v>
      </c>
      <c r="K62" s="117">
        <v>5.832066084444707E-4</v>
      </c>
      <c r="L62" s="117">
        <v>1.6769197103565605E-4</v>
      </c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97"/>
      <c r="Z62" s="97"/>
    </row>
    <row r="63">
      <c r="A63" s="117" t="s">
        <v>1091</v>
      </c>
      <c r="B63" s="117">
        <v>1.4167650531286894E-5</v>
      </c>
      <c r="C63" s="117">
        <v>2.6389435480344576E-5</v>
      </c>
      <c r="D63" s="117">
        <v>1.6223927587563953E-4</v>
      </c>
      <c r="E63" s="117">
        <v>7.488302942848398E-5</v>
      </c>
      <c r="F63" s="117">
        <v>8.314749223840133E-5</v>
      </c>
      <c r="G63" s="117">
        <v>1.462132143950326E-4</v>
      </c>
      <c r="H63" s="117">
        <v>1.6335432244523153E-4</v>
      </c>
      <c r="I63" s="117">
        <v>1.0471599107962745E-4</v>
      </c>
      <c r="J63" s="117">
        <v>1.809873628055446E-4</v>
      </c>
      <c r="K63" s="117">
        <v>1.3053697144606234E-4</v>
      </c>
      <c r="L63" s="117">
        <v>9.024224933315843E-5</v>
      </c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97"/>
      <c r="Z63" s="97"/>
    </row>
    <row r="64">
      <c r="A64" s="117" t="s">
        <v>1089</v>
      </c>
      <c r="B64" s="117">
        <v>7.024139610693685E-4</v>
      </c>
      <c r="C64" s="117">
        <v>7.059123376928966E-4</v>
      </c>
      <c r="D64" s="117">
        <v>9.154063853210133E-4</v>
      </c>
      <c r="E64" s="117">
        <v>0.001521148268464119</v>
      </c>
      <c r="F64" s="117">
        <v>0.0011596309524311529</v>
      </c>
      <c r="G64" s="117">
        <v>6.571282467816939E-4</v>
      </c>
      <c r="H64" s="117">
        <v>8.413620130234355E-4</v>
      </c>
      <c r="I64" s="117">
        <v>9.838685065360982E-4</v>
      </c>
      <c r="J64" s="117">
        <v>8.348869047980471E-4</v>
      </c>
      <c r="K64" s="117">
        <v>8.972840909479344E-4</v>
      </c>
      <c r="L64" s="117">
        <v>8.047943723292117E-4</v>
      </c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97"/>
      <c r="Z64" s="97"/>
    </row>
    <row r="65">
      <c r="A65" s="117" t="s">
        <v>1085</v>
      </c>
      <c r="B65" s="117">
        <v>7.597069214150066E-8</v>
      </c>
      <c r="C65" s="117">
        <v>4.231206833854803E-8</v>
      </c>
      <c r="D65" s="117">
        <v>1.6103962081811222E-6</v>
      </c>
      <c r="E65" s="117">
        <v>2.6317912283637827E-6</v>
      </c>
      <c r="F65" s="117">
        <v>3.0899196289288422E-6</v>
      </c>
      <c r="G65" s="117">
        <v>2.479046828231119E-6</v>
      </c>
      <c r="H65" s="117">
        <v>9.151176847193547E-7</v>
      </c>
      <c r="I65" s="117">
        <v>2.0200306596722897E-6</v>
      </c>
      <c r="J65" s="117">
        <v>1.2088130613940588E-6</v>
      </c>
      <c r="K65" s="117">
        <v>2.0498244402625213E-6</v>
      </c>
      <c r="L65" s="117">
        <v>5.342835963955904E-7</v>
      </c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97"/>
      <c r="Z65" s="97"/>
    </row>
    <row r="66">
      <c r="A66" s="117" t="s">
        <v>1081</v>
      </c>
      <c r="B66" s="117">
        <v>0.0015234257405399882</v>
      </c>
      <c r="C66" s="117">
        <v>0.0013817708700298846</v>
      </c>
      <c r="D66" s="117">
        <v>0.0017533444464937686</v>
      </c>
      <c r="E66" s="117">
        <v>0.0012377547000167952</v>
      </c>
      <c r="F66" s="117">
        <v>0.002028964564349904</v>
      </c>
      <c r="G66" s="117">
        <v>7.545686559585145E-4</v>
      </c>
      <c r="H66" s="117">
        <v>0.001420568047515901</v>
      </c>
      <c r="I66" s="117">
        <v>0.0021666283253739824</v>
      </c>
      <c r="J66" s="117">
        <v>0.0014156965839760454</v>
      </c>
      <c r="K66" s="117">
        <v>0.0010305558018895706</v>
      </c>
      <c r="L66" s="117">
        <v>0.001434235351704379</v>
      </c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97"/>
      <c r="Z66" s="97"/>
    </row>
    <row r="67">
      <c r="A67" s="118" t="s">
        <v>1079</v>
      </c>
      <c r="B67" s="118">
        <v>3.669724770642202E-8</v>
      </c>
      <c r="C67" s="118">
        <v>4.1889055045871566E-4</v>
      </c>
      <c r="D67" s="118">
        <v>0.002955782752293578</v>
      </c>
      <c r="E67" s="118">
        <v>0.003647455229357798</v>
      </c>
      <c r="F67" s="118">
        <v>0.002251626513761468</v>
      </c>
      <c r="G67" s="118">
        <v>0.003356397614678899</v>
      </c>
      <c r="H67" s="118">
        <v>0.001610348623853211</v>
      </c>
      <c r="I67" s="118">
        <v>0.002139416055045872</v>
      </c>
      <c r="J67" s="118">
        <v>0.0014045830275229358</v>
      </c>
      <c r="K67" s="118">
        <v>0.0025479161467889906</v>
      </c>
      <c r="L67" s="118">
        <v>0.003424312752293578</v>
      </c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97"/>
      <c r="Z67" s="97"/>
    </row>
    <row r="68">
      <c r="A68" s="118" t="s">
        <v>1070</v>
      </c>
      <c r="B68" s="118">
        <v>9.467675625895219E-5</v>
      </c>
      <c r="C68" s="118">
        <v>1.5496106914364703E-4</v>
      </c>
      <c r="D68" s="118">
        <v>0.0012644228977079445</v>
      </c>
      <c r="E68" s="118">
        <v>0.00113512115957998</v>
      </c>
      <c r="F68" s="118">
        <v>4.2719905247537475E-4</v>
      </c>
      <c r="G68" s="118">
        <v>2.9965943938544217E-4</v>
      </c>
      <c r="H68" s="118">
        <v>2.676492237018967E-4</v>
      </c>
      <c r="I68" s="118">
        <v>3.486578839913634E-4</v>
      </c>
      <c r="J68" s="118">
        <v>3.4848477200082354E-4</v>
      </c>
      <c r="K68" s="118">
        <v>3.2755113995077225E-4</v>
      </c>
      <c r="L68" s="118">
        <v>3.049251444111154E-4</v>
      </c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118" t="s">
        <v>1065</v>
      </c>
      <c r="B69" s="118">
        <v>8.641975177290962E-5</v>
      </c>
      <c r="C69" s="118">
        <v>1.3599196527076845E-4</v>
      </c>
      <c r="D69" s="118">
        <v>7.92398223527036E-4</v>
      </c>
      <c r="E69" s="118">
        <v>0.001733156247241682</v>
      </c>
      <c r="F69" s="118">
        <v>0.0014079078719971183</v>
      </c>
      <c r="G69" s="118">
        <v>3.5257590798215023E-4</v>
      </c>
      <c r="H69" s="118">
        <v>1.7540188021422442E-4</v>
      </c>
      <c r="I69" s="118">
        <v>2.081001569749574E-4</v>
      </c>
      <c r="J69" s="118">
        <v>3.328435522249234E-4</v>
      </c>
      <c r="K69" s="118">
        <v>1.654507224304671E-4</v>
      </c>
      <c r="L69" s="118">
        <v>2.1680325940136208E-4</v>
      </c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118" t="s">
        <v>1046</v>
      </c>
      <c r="B70" s="118">
        <v>5.353176033784534E-6</v>
      </c>
      <c r="C70" s="118">
        <v>8.937892127836678E-6</v>
      </c>
      <c r="D70" s="118">
        <v>8.461722340010085E-5</v>
      </c>
      <c r="E70" s="118">
        <v>9.838850772808449E-5</v>
      </c>
      <c r="F70" s="118">
        <v>7.021263922883466E-5</v>
      </c>
      <c r="G70" s="118">
        <v>4.697172988572992E-5</v>
      </c>
      <c r="H70" s="118">
        <v>3.937213176633937E-6</v>
      </c>
      <c r="I70" s="118">
        <v>3.369035675726673E-5</v>
      </c>
      <c r="J70" s="118">
        <v>1.570105649194839E-5</v>
      </c>
      <c r="K70" s="118">
        <v>3.116611917437168E-4</v>
      </c>
      <c r="L70" s="118">
        <v>5.468962363622419E-4</v>
      </c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118" t="s">
        <v>1062</v>
      </c>
      <c r="B71" s="118">
        <v>5.391473755496419E-4</v>
      </c>
      <c r="C71" s="118">
        <v>5.699344722007612E-4</v>
      </c>
      <c r="D71" s="118">
        <v>0.0014756106866588453</v>
      </c>
      <c r="E71" s="118">
        <v>0.001460206407798476</v>
      </c>
      <c r="F71" s="118">
        <v>9.339332894573687E-4</v>
      </c>
      <c r="G71" s="118">
        <v>6.927752501406893E-4</v>
      </c>
      <c r="H71" s="118">
        <v>0.0014450978147862</v>
      </c>
      <c r="I71" s="118">
        <v>0.0024077054778187923</v>
      </c>
      <c r="J71" s="118">
        <v>0.0029179066395780278</v>
      </c>
      <c r="K71" s="118">
        <v>0.0025892852033078664</v>
      </c>
      <c r="L71" s="118">
        <v>0.0021275479058765175</v>
      </c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118" t="s">
        <v>1060</v>
      </c>
      <c r="B72" s="118">
        <v>0.0013397293349486294</v>
      </c>
      <c r="C72" s="118">
        <v>9.386958503089809E-4</v>
      </c>
      <c r="D72" s="118">
        <v>0.001914911621237884</v>
      </c>
      <c r="E72" s="118">
        <v>0.002653577977233276</v>
      </c>
      <c r="F72" s="118">
        <v>0.003195163662227359</v>
      </c>
      <c r="G72" s="118">
        <v>0.0018448076995886606</v>
      </c>
      <c r="H72" s="118">
        <v>0.0018779622510079587</v>
      </c>
      <c r="I72" s="118">
        <v>0.003371061205889361</v>
      </c>
      <c r="J72" s="118">
        <v>0.0019869424425523656</v>
      </c>
      <c r="K72" s="118">
        <v>0.0017943351703637116</v>
      </c>
      <c r="L72" s="118">
        <v>0.001941853557895481</v>
      </c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118" t="s">
        <v>1042</v>
      </c>
      <c r="B73" s="118">
        <v>2.2393511183668914E-4</v>
      </c>
      <c r="C73" s="118">
        <v>2.2487568881045448E-4</v>
      </c>
      <c r="D73" s="118">
        <v>5.33208136022449E-4</v>
      </c>
      <c r="E73" s="118">
        <v>6.224957644606023E-4</v>
      </c>
      <c r="F73" s="118">
        <v>3.692719343017388E-4</v>
      </c>
      <c r="G73" s="118">
        <v>2.885520427336362E-4</v>
      </c>
      <c r="H73" s="118">
        <v>3.250860325567322E-4</v>
      </c>
      <c r="I73" s="118">
        <v>3.3167360737675045E-4</v>
      </c>
      <c r="J73" s="118">
        <v>2.1771174539373045E-4</v>
      </c>
      <c r="K73" s="118">
        <v>2.9916358971961295E-4</v>
      </c>
      <c r="L73" s="118">
        <v>2.700198475475303E-4</v>
      </c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118" t="s">
        <v>1057</v>
      </c>
      <c r="B74" s="118">
        <v>3.813935953487361E-4</v>
      </c>
      <c r="C74" s="118">
        <v>5.411490146190066E-4</v>
      </c>
      <c r="D74" s="118">
        <v>8.54056937816541E-4</v>
      </c>
      <c r="E74" s="118">
        <v>0.00206044320513708</v>
      </c>
      <c r="F74" s="118">
        <v>0.0012307022622225954</v>
      </c>
      <c r="G74" s="118">
        <v>4.941143066662755E-4</v>
      </c>
      <c r="H74" s="118">
        <v>0.0010231019195677336</v>
      </c>
      <c r="I74" s="118">
        <v>9.476783522479159E-4</v>
      </c>
      <c r="J74" s="118">
        <v>0.0010592552300145942</v>
      </c>
      <c r="K74" s="118">
        <v>9.491326549054393E-4</v>
      </c>
      <c r="L74" s="118">
        <v>9.623766133764814E-4</v>
      </c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118" t="s">
        <v>1049</v>
      </c>
      <c r="B75" s="118">
        <v>2.491111620655226E-4</v>
      </c>
      <c r="C75" s="118">
        <v>3.630804182794204E-4</v>
      </c>
      <c r="D75" s="118">
        <v>4.913449746370444E-4</v>
      </c>
      <c r="E75" s="118">
        <v>3.8583639519868554E-4</v>
      </c>
      <c r="F75" s="118">
        <v>1.984173903100716E-4</v>
      </c>
      <c r="G75" s="118">
        <v>4.8123713020491773E-4</v>
      </c>
      <c r="H75" s="118">
        <v>5.858562434077343E-4</v>
      </c>
      <c r="I75" s="118">
        <v>0.0012659393757336642</v>
      </c>
      <c r="J75" s="118">
        <v>5.847505367099022E-4</v>
      </c>
      <c r="K75" s="118">
        <v>0.0013018367971290889</v>
      </c>
      <c r="L75" s="118">
        <v>7.946091110023829E-4</v>
      </c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118" t="s">
        <v>1044</v>
      </c>
      <c r="B76" s="118">
        <v>3.5106353637658224E-4</v>
      </c>
      <c r="C76" s="118">
        <v>3.1397066965294275E-4</v>
      </c>
      <c r="D76" s="118">
        <v>4.973451643296839E-4</v>
      </c>
      <c r="E76" s="118">
        <v>6.35225862816523E-4</v>
      </c>
      <c r="F76" s="118">
        <v>7.666099101156316E-4</v>
      </c>
      <c r="G76" s="118">
        <v>4.3490653623746246E-4</v>
      </c>
      <c r="H76" s="118">
        <v>5.547432347421477E-4</v>
      </c>
      <c r="I76" s="118">
        <v>5.135690474268719E-4</v>
      </c>
      <c r="J76" s="118">
        <v>4.468290623285085E-4</v>
      </c>
      <c r="K76" s="118">
        <v>5.393538676317713E-4</v>
      </c>
      <c r="L76" s="118">
        <v>5.35627444482886E-4</v>
      </c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118" t="s">
        <v>1036</v>
      </c>
      <c r="B77" s="118">
        <v>1.2020725388601035E-6</v>
      </c>
      <c r="C77" s="118">
        <v>1.4412435233160622E-4</v>
      </c>
      <c r="D77" s="118">
        <v>9.722279792746114E-5</v>
      </c>
      <c r="E77" s="118">
        <v>9.214507772020726E-5</v>
      </c>
      <c r="F77" s="118">
        <v>5.5233160621761664E-5</v>
      </c>
      <c r="G77" s="118">
        <v>1.5769948186528497E-4</v>
      </c>
      <c r="H77" s="118">
        <v>6.866321243523317E-5</v>
      </c>
      <c r="I77" s="118">
        <v>1.1923316062176166E-4</v>
      </c>
      <c r="J77" s="118">
        <v>7.689119170984457E-5</v>
      </c>
      <c r="K77" s="118">
        <v>1.364559585492228E-4</v>
      </c>
      <c r="L77" s="118">
        <v>3.727806563039723E-5</v>
      </c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118" t="s">
        <v>1034</v>
      </c>
      <c r="B78" s="118">
        <v>1.062131208806363E-6</v>
      </c>
      <c r="C78" s="118">
        <v>6.5269632569220945E-6</v>
      </c>
      <c r="D78" s="118">
        <v>8.094803605849174E-6</v>
      </c>
      <c r="E78" s="118">
        <v>8.312153783547258E-6</v>
      </c>
      <c r="F78" s="118">
        <v>1.0141993052193363E-5</v>
      </c>
      <c r="G78" s="118">
        <v>2.1709141154927246E-5</v>
      </c>
      <c r="H78" s="118">
        <v>7.394621867806812E-6</v>
      </c>
      <c r="I78" s="118">
        <v>1.3443741146816648E-5</v>
      </c>
      <c r="J78" s="118">
        <v>1.2090037291498173E-5</v>
      </c>
      <c r="K78" s="118">
        <v>2.380000508203746E-5</v>
      </c>
      <c r="L78" s="118">
        <v>1.6352192145540305E-5</v>
      </c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118" t="s">
        <v>1031</v>
      </c>
      <c r="B79" s="118">
        <v>6.843029467177385E-4</v>
      </c>
      <c r="C79" s="118">
        <v>0.001308461184945889</v>
      </c>
      <c r="D79" s="118">
        <v>0.002056478291097781</v>
      </c>
      <c r="E79" s="118">
        <v>0.0017334254880171497</v>
      </c>
      <c r="F79" s="118">
        <v>8.953640815463627E-4</v>
      </c>
      <c r="G79" s="118">
        <v>7.331428964695217E-4</v>
      </c>
      <c r="H79" s="118">
        <v>6.450272667811033E-4</v>
      </c>
      <c r="I79" s="118">
        <v>5.262261853795072E-4</v>
      </c>
      <c r="J79" s="118">
        <v>5.087326760828655E-4</v>
      </c>
      <c r="K79" s="118">
        <v>7.519284335531832E-4</v>
      </c>
      <c r="L79" s="118">
        <v>4.1805337909331825E-4</v>
      </c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114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114"/>
      <c r="B81" s="115" t="s">
        <v>1191</v>
      </c>
      <c r="C81" s="115" t="s">
        <v>1192</v>
      </c>
      <c r="D81" s="115" t="s">
        <v>1193</v>
      </c>
      <c r="E81" s="115" t="s">
        <v>1194</v>
      </c>
      <c r="F81" s="115" t="s">
        <v>1195</v>
      </c>
      <c r="G81" s="115" t="s">
        <v>1196</v>
      </c>
      <c r="H81" s="115" t="s">
        <v>1197</v>
      </c>
      <c r="I81" s="115" t="s">
        <v>1198</v>
      </c>
      <c r="J81" s="115" t="s">
        <v>1199</v>
      </c>
      <c r="K81" s="115" t="s">
        <v>1200</v>
      </c>
      <c r="L81" s="115" t="s">
        <v>1201</v>
      </c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114"/>
      <c r="B82" s="119">
        <v>-0.0154</v>
      </c>
      <c r="C82" s="119">
        <v>0.0569</v>
      </c>
      <c r="D82" s="119">
        <v>-7.0E-4</v>
      </c>
      <c r="E82" s="119">
        <v>0.0723</v>
      </c>
      <c r="F82" s="119">
        <v>-0.0262</v>
      </c>
      <c r="G82" s="119">
        <v>-0.03</v>
      </c>
      <c r="H82" s="119">
        <v>0.0063</v>
      </c>
      <c r="I82" s="119">
        <v>0.0119</v>
      </c>
      <c r="J82" s="119">
        <v>-0.0217</v>
      </c>
      <c r="K82" s="119">
        <v>-0.0111</v>
      </c>
      <c r="L82" s="119">
        <v>-0.0062</v>
      </c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114"/>
      <c r="B83" s="119">
        <v>-0.0062</v>
      </c>
      <c r="C83" s="119">
        <v>-0.0082</v>
      </c>
      <c r="D83" s="119">
        <v>0.0059</v>
      </c>
      <c r="E83" s="119">
        <v>0.004</v>
      </c>
      <c r="F83" s="119">
        <v>0.0113</v>
      </c>
      <c r="G83" s="119">
        <v>-0.0105</v>
      </c>
      <c r="H83" s="119">
        <v>-0.0032</v>
      </c>
      <c r="I83" s="119">
        <v>-0.0043</v>
      </c>
      <c r="J83" s="119">
        <v>0.0017</v>
      </c>
      <c r="K83" s="119">
        <v>-0.0106</v>
      </c>
      <c r="L83" s="119">
        <v>0.0098</v>
      </c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114"/>
      <c r="B84" s="119">
        <v>0.0022</v>
      </c>
      <c r="C84" s="119">
        <v>0.0656</v>
      </c>
      <c r="D84" s="119">
        <v>0.0047</v>
      </c>
      <c r="E84" s="119">
        <v>0.0106</v>
      </c>
      <c r="F84" s="119">
        <v>0.0033</v>
      </c>
      <c r="G84" s="119">
        <v>-0.0228</v>
      </c>
      <c r="H84" s="119">
        <v>0.0049</v>
      </c>
      <c r="I84" s="119">
        <v>0.0045</v>
      </c>
      <c r="J84" s="119">
        <v>0.0297</v>
      </c>
      <c r="K84" s="119">
        <v>0.0014</v>
      </c>
      <c r="L84" s="119">
        <v>-0.0028</v>
      </c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114"/>
      <c r="B85" s="119">
        <v>0.0052</v>
      </c>
      <c r="C85" s="119">
        <v>0.0019</v>
      </c>
      <c r="D85" s="119">
        <v>-0.0045</v>
      </c>
      <c r="E85" s="119">
        <v>0.0063</v>
      </c>
      <c r="F85" s="119">
        <v>-0.0055</v>
      </c>
      <c r="G85" s="119">
        <v>0.006</v>
      </c>
      <c r="H85" s="119">
        <v>0.0095</v>
      </c>
      <c r="I85" s="119">
        <v>-0.001</v>
      </c>
      <c r="J85" s="119">
        <v>0.0056</v>
      </c>
      <c r="K85" s="119">
        <v>0.0278</v>
      </c>
      <c r="L85" s="119">
        <v>0.0141</v>
      </c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114"/>
      <c r="B86" s="119">
        <v>0.0261</v>
      </c>
      <c r="C86" s="119">
        <v>-0.0094</v>
      </c>
      <c r="D86" s="119">
        <v>-0.0028</v>
      </c>
      <c r="E86" s="119">
        <v>0.0</v>
      </c>
      <c r="F86" s="119">
        <v>-0.033</v>
      </c>
      <c r="G86" s="119">
        <v>-0.0559</v>
      </c>
      <c r="H86" s="119">
        <v>0.0</v>
      </c>
      <c r="I86" s="119">
        <v>0.0147</v>
      </c>
      <c r="J86" s="119">
        <v>0.0238</v>
      </c>
      <c r="K86" s="119">
        <v>-0.0014</v>
      </c>
      <c r="L86" s="119">
        <v>-0.0041</v>
      </c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114"/>
      <c r="B87" s="119">
        <v>0.0174</v>
      </c>
      <c r="C87" s="119">
        <v>0.0085</v>
      </c>
      <c r="D87" s="119">
        <v>0.0196</v>
      </c>
      <c r="E87" s="119">
        <v>4.0E-4</v>
      </c>
      <c r="F87" s="119">
        <v>0.0013</v>
      </c>
      <c r="G87" s="119">
        <v>0.0095</v>
      </c>
      <c r="H87" s="119">
        <v>0.0127</v>
      </c>
      <c r="I87" s="119">
        <v>0.0048</v>
      </c>
      <c r="J87" s="119">
        <v>0.023</v>
      </c>
      <c r="K87" s="119">
        <v>0.0119</v>
      </c>
      <c r="L87" s="119">
        <v>-0.0173</v>
      </c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114"/>
      <c r="B88" s="119">
        <v>-0.0129</v>
      </c>
      <c r="C88" s="119">
        <v>-0.0014</v>
      </c>
      <c r="D88" s="119">
        <v>0.0074</v>
      </c>
      <c r="E88" s="119">
        <v>0.0042</v>
      </c>
      <c r="F88" s="119">
        <v>0.0054</v>
      </c>
      <c r="G88" s="119">
        <v>-0.0262</v>
      </c>
      <c r="H88" s="119">
        <v>0.0142</v>
      </c>
      <c r="I88" s="119">
        <v>0.0068</v>
      </c>
      <c r="J88" s="119">
        <v>0.0062</v>
      </c>
      <c r="K88" s="119">
        <v>-0.008</v>
      </c>
      <c r="L88" s="119">
        <v>0.0034</v>
      </c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114"/>
      <c r="B89" s="119">
        <v>0.7027</v>
      </c>
      <c r="C89" s="119">
        <v>0.0014</v>
      </c>
      <c r="D89" s="119">
        <v>0.0228</v>
      </c>
      <c r="E89" s="119">
        <v>0.0098</v>
      </c>
      <c r="F89" s="119">
        <v>-8.0E-4</v>
      </c>
      <c r="G89" s="119">
        <v>-0.0167</v>
      </c>
      <c r="H89" s="119">
        <v>-0.0027</v>
      </c>
      <c r="I89" s="119">
        <v>-0.1731</v>
      </c>
      <c r="J89" s="119">
        <v>0.0019</v>
      </c>
      <c r="K89" s="119">
        <v>0.6758</v>
      </c>
      <c r="L89" s="119">
        <v>0.0163</v>
      </c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114"/>
      <c r="B90" s="119">
        <v>0.051</v>
      </c>
      <c r="C90" s="119">
        <v>-0.0065</v>
      </c>
      <c r="D90" s="119">
        <v>0.0162</v>
      </c>
      <c r="E90" s="119">
        <v>-0.0045</v>
      </c>
      <c r="F90" s="119">
        <v>0.0452</v>
      </c>
      <c r="G90" s="119">
        <v>-0.0998</v>
      </c>
      <c r="H90" s="119">
        <v>0.0295</v>
      </c>
      <c r="I90" s="119">
        <v>0.0556</v>
      </c>
      <c r="J90" s="119">
        <v>-0.0304</v>
      </c>
      <c r="K90" s="119">
        <v>0.0527</v>
      </c>
      <c r="L90" s="119">
        <v>-0.0032</v>
      </c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114"/>
      <c r="B91" s="119">
        <v>0.0124</v>
      </c>
      <c r="C91" s="119">
        <v>0.002</v>
      </c>
      <c r="D91" s="119">
        <v>5.0E-4</v>
      </c>
      <c r="E91" s="119">
        <v>-0.0089</v>
      </c>
      <c r="F91" s="119">
        <v>0.0055</v>
      </c>
      <c r="G91" s="119">
        <v>-0.0144</v>
      </c>
      <c r="H91" s="119">
        <v>-0.0026</v>
      </c>
      <c r="I91" s="119">
        <v>-0.0059</v>
      </c>
      <c r="J91" s="119">
        <v>-0.0116</v>
      </c>
      <c r="K91" s="119">
        <v>-0.019</v>
      </c>
      <c r="L91" s="119">
        <v>0.0111</v>
      </c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114"/>
      <c r="B92" s="119">
        <v>0.0</v>
      </c>
      <c r="C92" s="119">
        <v>0.0235</v>
      </c>
      <c r="D92" s="119">
        <v>0.0055</v>
      </c>
      <c r="E92" s="119">
        <v>0.048</v>
      </c>
      <c r="F92" s="119">
        <v>0.0312</v>
      </c>
      <c r="G92" s="119">
        <v>-0.0734</v>
      </c>
      <c r="H92" s="119">
        <v>-0.0106</v>
      </c>
      <c r="I92" s="119">
        <v>0.0142</v>
      </c>
      <c r="J92" s="119">
        <v>0.0697</v>
      </c>
      <c r="K92" s="119">
        <v>0.0546</v>
      </c>
      <c r="L92" s="119">
        <v>0.0408</v>
      </c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114"/>
      <c r="B93" s="119">
        <v>2.0E-4</v>
      </c>
      <c r="C93" s="119">
        <v>-0.003</v>
      </c>
      <c r="D93" s="119">
        <v>0.0541</v>
      </c>
      <c r="E93" s="119">
        <v>0.0131</v>
      </c>
      <c r="F93" s="119">
        <v>-0.0037</v>
      </c>
      <c r="G93" s="119">
        <v>0.0092</v>
      </c>
      <c r="H93" s="119">
        <v>-0.0016</v>
      </c>
      <c r="I93" s="119">
        <v>0.0016</v>
      </c>
      <c r="J93" s="119">
        <v>3.0E-4</v>
      </c>
      <c r="K93" s="119">
        <v>0.0037</v>
      </c>
      <c r="L93" s="119">
        <v>-0.0051</v>
      </c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114"/>
      <c r="B94" s="119">
        <v>-0.0278</v>
      </c>
      <c r="C94" s="119">
        <v>0.0081</v>
      </c>
      <c r="D94" s="119">
        <v>0.0425</v>
      </c>
      <c r="E94" s="119">
        <v>-0.0065</v>
      </c>
      <c r="F94" s="119">
        <v>0.094</v>
      </c>
      <c r="G94" s="119">
        <v>-0.0792</v>
      </c>
      <c r="H94" s="119">
        <v>-0.0215</v>
      </c>
      <c r="I94" s="119">
        <v>-0.0277</v>
      </c>
      <c r="J94" s="119">
        <v>-0.0042</v>
      </c>
      <c r="K94" s="119">
        <v>-0.0076</v>
      </c>
      <c r="L94" s="119">
        <v>-0.0083</v>
      </c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114"/>
      <c r="B95" s="119">
        <v>0.0157</v>
      </c>
      <c r="C95" s="119">
        <v>0.0036</v>
      </c>
      <c r="D95" s="119">
        <v>-0.0104</v>
      </c>
      <c r="E95" s="119">
        <v>0.0052</v>
      </c>
      <c r="F95" s="119">
        <v>-0.0236</v>
      </c>
      <c r="G95" s="119">
        <v>-0.0041</v>
      </c>
      <c r="H95" s="119">
        <v>-0.0054</v>
      </c>
      <c r="I95" s="119">
        <v>-0.029</v>
      </c>
      <c r="J95" s="119">
        <v>-0.0112</v>
      </c>
      <c r="K95" s="119">
        <v>0.0145</v>
      </c>
      <c r="L95" s="119">
        <v>0.0509</v>
      </c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114"/>
      <c r="B96" s="119">
        <v>-0.0023</v>
      </c>
      <c r="C96" s="119">
        <v>-0.0027</v>
      </c>
      <c r="D96" s="119">
        <v>0.0186</v>
      </c>
      <c r="E96" s="119">
        <v>0.0052</v>
      </c>
      <c r="F96" s="119">
        <v>-0.0042</v>
      </c>
      <c r="G96" s="119">
        <v>-0.0022</v>
      </c>
      <c r="H96" s="119">
        <v>0.0129</v>
      </c>
      <c r="I96" s="119">
        <v>-0.0085</v>
      </c>
      <c r="J96" s="119">
        <v>0.011</v>
      </c>
      <c r="K96" s="119">
        <v>5.0E-4</v>
      </c>
      <c r="L96" s="119">
        <v>0.0082</v>
      </c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114"/>
      <c r="B97" s="119">
        <v>6.0E-4</v>
      </c>
      <c r="C97" s="119">
        <v>0.0067</v>
      </c>
      <c r="D97" s="119">
        <v>0.0169</v>
      </c>
      <c r="E97" s="119">
        <v>0.0128</v>
      </c>
      <c r="F97" s="119">
        <v>-5.0E-4</v>
      </c>
      <c r="G97" s="119">
        <v>0.0013</v>
      </c>
      <c r="H97" s="119">
        <v>0.0062</v>
      </c>
      <c r="I97" s="119">
        <v>-0.0063</v>
      </c>
      <c r="J97" s="119">
        <v>0.0045</v>
      </c>
      <c r="K97" s="119">
        <v>-0.007</v>
      </c>
      <c r="L97" s="119">
        <v>0.0035</v>
      </c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114"/>
      <c r="B98" s="119">
        <v>0.0026</v>
      </c>
      <c r="C98" s="119">
        <v>0.0108</v>
      </c>
      <c r="D98" s="119">
        <v>0.0172</v>
      </c>
      <c r="E98" s="119">
        <v>-0.0048</v>
      </c>
      <c r="F98" s="119">
        <v>0.0171</v>
      </c>
      <c r="G98" s="119">
        <v>-0.0072</v>
      </c>
      <c r="H98" s="119">
        <v>0.01</v>
      </c>
      <c r="I98" s="119">
        <v>0.0034</v>
      </c>
      <c r="J98" s="119">
        <v>-0.0025</v>
      </c>
      <c r="K98" s="119">
        <v>-0.0053</v>
      </c>
      <c r="L98" s="119">
        <v>-0.0013</v>
      </c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114"/>
      <c r="B99" s="119">
        <v>-0.0032</v>
      </c>
      <c r="C99" s="119">
        <v>0.0047</v>
      </c>
      <c r="D99" s="119">
        <v>0.0109</v>
      </c>
      <c r="E99" s="119">
        <v>0.0045</v>
      </c>
      <c r="F99" s="119">
        <v>-7.0E-4</v>
      </c>
      <c r="G99" s="119">
        <v>-0.0099</v>
      </c>
      <c r="H99" s="119">
        <v>-0.0024</v>
      </c>
      <c r="I99" s="119">
        <v>-0.0052</v>
      </c>
      <c r="J99" s="119">
        <v>-0.0019</v>
      </c>
      <c r="K99" s="119">
        <v>-0.0057</v>
      </c>
      <c r="L99" s="119">
        <v>0.0101</v>
      </c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114"/>
      <c r="B100" s="119">
        <v>-0.0085</v>
      </c>
      <c r="C100" s="119">
        <v>-0.0034</v>
      </c>
      <c r="D100" s="119">
        <v>0.0208</v>
      </c>
      <c r="E100" s="119">
        <v>0.0064</v>
      </c>
      <c r="F100" s="119">
        <v>5.0E-4</v>
      </c>
      <c r="G100" s="119">
        <v>0.0119</v>
      </c>
      <c r="H100" s="119">
        <v>0.0091</v>
      </c>
      <c r="I100" s="119">
        <v>0.0131</v>
      </c>
      <c r="J100" s="119">
        <v>9.0E-4</v>
      </c>
      <c r="K100" s="119">
        <v>0.0187</v>
      </c>
      <c r="L100" s="119">
        <v>0.0034</v>
      </c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114"/>
      <c r="B101" s="119">
        <v>6.0E-4</v>
      </c>
      <c r="C101" s="119">
        <v>0.0087</v>
      </c>
      <c r="D101" s="119">
        <v>-0.0017</v>
      </c>
      <c r="E101" s="119">
        <v>0.0161</v>
      </c>
      <c r="F101" s="119">
        <v>0.0018</v>
      </c>
      <c r="G101" s="119">
        <v>0.0065</v>
      </c>
      <c r="H101" s="119">
        <v>1.0E-4</v>
      </c>
      <c r="I101" s="119">
        <v>0.0021</v>
      </c>
      <c r="J101" s="119">
        <v>0.0012</v>
      </c>
      <c r="K101" s="119">
        <v>-0.0053</v>
      </c>
      <c r="L101" s="119">
        <v>0.0057</v>
      </c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114"/>
      <c r="B102" s="119">
        <v>-0.0034</v>
      </c>
      <c r="C102" s="119">
        <v>0.0161</v>
      </c>
      <c r="D102" s="119">
        <v>-0.0194</v>
      </c>
      <c r="E102" s="119">
        <v>0.0805</v>
      </c>
      <c r="F102" s="119">
        <v>0.0508</v>
      </c>
      <c r="G102" s="119">
        <v>0.0054</v>
      </c>
      <c r="H102" s="119">
        <v>-0.0184</v>
      </c>
      <c r="I102" s="119">
        <v>-0.0172</v>
      </c>
      <c r="J102" s="119">
        <v>-0.0068</v>
      </c>
      <c r="K102" s="119">
        <v>-0.0049</v>
      </c>
      <c r="L102" s="119">
        <v>0.006</v>
      </c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114"/>
      <c r="B103" s="119">
        <v>0.0148</v>
      </c>
      <c r="C103" s="119">
        <v>0.0082</v>
      </c>
      <c r="D103" s="119">
        <v>-0.05</v>
      </c>
      <c r="E103" s="119">
        <v>0.02</v>
      </c>
      <c r="F103" s="119">
        <v>-0.0181</v>
      </c>
      <c r="G103" s="119">
        <v>0.0721</v>
      </c>
      <c r="H103" s="119">
        <v>-0.0131</v>
      </c>
      <c r="I103" s="119">
        <v>-0.0148</v>
      </c>
      <c r="J103" s="119">
        <v>0.0536</v>
      </c>
      <c r="K103" s="119">
        <v>0.0129</v>
      </c>
      <c r="L103" s="119">
        <v>-0.0119</v>
      </c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114"/>
      <c r="B104" s="119">
        <v>0.024</v>
      </c>
      <c r="C104" s="119">
        <v>0.004</v>
      </c>
      <c r="D104" s="119">
        <v>0.031</v>
      </c>
      <c r="E104" s="119">
        <v>0.0</v>
      </c>
      <c r="F104" s="119">
        <v>-0.024</v>
      </c>
      <c r="G104" s="119">
        <v>0.004</v>
      </c>
      <c r="H104" s="119">
        <v>0.005</v>
      </c>
      <c r="I104" s="119">
        <v>-0.004</v>
      </c>
      <c r="J104" s="119">
        <v>0.002</v>
      </c>
      <c r="K104" s="119">
        <v>0.004</v>
      </c>
      <c r="L104" s="119">
        <v>-0.003</v>
      </c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114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114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114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114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114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114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114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114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114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114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114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114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114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114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114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114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114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114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114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114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114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114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114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114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114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114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114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114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114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114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114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114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114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114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114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114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114" t="s">
        <v>1136</v>
      </c>
      <c r="B141" s="111" t="s">
        <v>1204</v>
      </c>
      <c r="C141" s="111" t="s">
        <v>1205</v>
      </c>
      <c r="D141" s="111" t="s">
        <v>1206</v>
      </c>
      <c r="E141" s="111" t="s">
        <v>1207</v>
      </c>
      <c r="F141" s="111" t="s">
        <v>1208</v>
      </c>
      <c r="G141" s="111" t="s">
        <v>1209</v>
      </c>
      <c r="H141" s="111" t="s">
        <v>1210</v>
      </c>
      <c r="I141" s="111"/>
      <c r="J141" s="111"/>
      <c r="K141" s="111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114" t="s">
        <v>1211</v>
      </c>
      <c r="B142" s="120">
        <f t="shared" ref="B142:B146" si="7">B2</f>
        <v>0.02746963084</v>
      </c>
      <c r="C142" s="120">
        <f t="shared" ref="C142:C146" si="8">$B$7</f>
        <v>-0.01459564588</v>
      </c>
      <c r="D142" s="120">
        <f t="shared" ref="D142:D151" si="9">B142-C142</f>
        <v>0.04206527672</v>
      </c>
      <c r="E142" s="121">
        <f t="shared" ref="E142:E151" si="10">D142^2</f>
        <v>0.001769487506</v>
      </c>
      <c r="F142" s="119">
        <f>(1/(10-1)*(E152-(E152^2/10)))^0.5</f>
        <v>0.02535929165</v>
      </c>
      <c r="G142" s="111">
        <f>(D152/10)/(F142/10^0.5)</f>
        <v>0.2264750889</v>
      </c>
      <c r="H142" s="111">
        <v>2.228</v>
      </c>
      <c r="I142" s="111" t="str">
        <f>IF(G142&gt;H142,"DO NOT ACCEPT H0","ACCEPT H0")</f>
        <v>ACCEPT H0</v>
      </c>
      <c r="J142" s="111"/>
      <c r="K142" s="111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114" t="s">
        <v>1212</v>
      </c>
      <c r="B143" s="120">
        <f t="shared" si="7"/>
        <v>0.00228676357</v>
      </c>
      <c r="C143" s="120">
        <f t="shared" si="8"/>
        <v>-0.01459564588</v>
      </c>
      <c r="D143" s="120">
        <f t="shared" si="9"/>
        <v>0.01688240945</v>
      </c>
      <c r="E143" s="121">
        <f t="shared" si="10"/>
        <v>0.0002850157488</v>
      </c>
      <c r="F143" s="111"/>
      <c r="G143" s="111"/>
      <c r="H143" s="111"/>
      <c r="I143" s="111"/>
      <c r="J143" s="111"/>
      <c r="K143" s="111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114" t="s">
        <v>1213</v>
      </c>
      <c r="B144" s="120">
        <f t="shared" si="7"/>
        <v>0.001099542232</v>
      </c>
      <c r="C144" s="120">
        <f t="shared" si="8"/>
        <v>-0.01459564588</v>
      </c>
      <c r="D144" s="120">
        <f t="shared" si="9"/>
        <v>0.01569518811</v>
      </c>
      <c r="E144" s="121">
        <f t="shared" si="10"/>
        <v>0.0002463389298</v>
      </c>
      <c r="F144" s="111"/>
      <c r="G144" s="111"/>
      <c r="H144" s="111"/>
      <c r="I144" s="111"/>
      <c r="J144" s="111"/>
      <c r="K144" s="111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114" t="s">
        <v>1214</v>
      </c>
      <c r="B145" s="120">
        <f t="shared" si="7"/>
        <v>0.007061335021</v>
      </c>
      <c r="C145" s="120">
        <f t="shared" si="8"/>
        <v>-0.01459564588</v>
      </c>
      <c r="D145" s="120">
        <f t="shared" si="9"/>
        <v>0.0216569809</v>
      </c>
      <c r="E145" s="121">
        <f t="shared" si="10"/>
        <v>0.0004690248217</v>
      </c>
      <c r="F145" s="111"/>
      <c r="G145" s="111"/>
      <c r="H145" s="111"/>
      <c r="I145" s="111"/>
      <c r="J145" s="111"/>
      <c r="K145" s="111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114" t="s">
        <v>1215</v>
      </c>
      <c r="B146" s="120">
        <f t="shared" si="7"/>
        <v>0.003690663212</v>
      </c>
      <c r="C146" s="120">
        <f t="shared" si="8"/>
        <v>-0.01459564588</v>
      </c>
      <c r="D146" s="120">
        <f t="shared" si="9"/>
        <v>0.01828630909</v>
      </c>
      <c r="E146" s="121">
        <f t="shared" si="10"/>
        <v>0.0003343891001</v>
      </c>
      <c r="F146" s="111"/>
      <c r="G146" s="111"/>
      <c r="H146" s="111"/>
      <c r="I146" s="111"/>
      <c r="J146" s="111"/>
      <c r="K146" s="111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114" t="s">
        <v>1216</v>
      </c>
      <c r="B147" s="120">
        <f t="shared" ref="B147:B151" si="11">$B$7</f>
        <v>-0.01459564588</v>
      </c>
      <c r="C147" s="120">
        <f t="shared" ref="C147:C151" si="12">B8</f>
        <v>-0.00200950479</v>
      </c>
      <c r="D147" s="120">
        <f t="shared" si="9"/>
        <v>-0.01258614109</v>
      </c>
      <c r="E147" s="121">
        <f t="shared" si="10"/>
        <v>0.0001584109475</v>
      </c>
      <c r="F147" s="111"/>
      <c r="G147" s="111"/>
      <c r="H147" s="111"/>
      <c r="I147" s="111"/>
      <c r="J147" s="111"/>
      <c r="K147" s="111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114" t="s">
        <v>1217</v>
      </c>
      <c r="B148" s="120">
        <f t="shared" si="11"/>
        <v>-0.01459564588</v>
      </c>
      <c r="C148" s="120">
        <f t="shared" si="12"/>
        <v>-0.008518773054</v>
      </c>
      <c r="D148" s="120">
        <f t="shared" si="9"/>
        <v>-0.006076872823</v>
      </c>
      <c r="E148" s="121">
        <f t="shared" si="10"/>
        <v>0.00003692838331</v>
      </c>
      <c r="F148" s="111"/>
      <c r="G148" s="111"/>
      <c r="H148" s="111"/>
      <c r="I148" s="111"/>
      <c r="J148" s="111"/>
      <c r="K148" s="111"/>
      <c r="L148" s="111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114" t="s">
        <v>1218</v>
      </c>
      <c r="B149" s="120">
        <f t="shared" si="11"/>
        <v>-0.01459564588</v>
      </c>
      <c r="C149" s="120">
        <f t="shared" si="12"/>
        <v>0.001915582366</v>
      </c>
      <c r="D149" s="120">
        <f t="shared" si="9"/>
        <v>-0.01651122824</v>
      </c>
      <c r="E149" s="121">
        <f t="shared" si="10"/>
        <v>0.0002726206581</v>
      </c>
      <c r="F149" s="111"/>
      <c r="G149" s="111"/>
      <c r="H149" s="111"/>
      <c r="I149" s="111"/>
      <c r="J149" s="111"/>
      <c r="K149" s="111"/>
      <c r="L149" s="111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114" t="s">
        <v>1219</v>
      </c>
      <c r="B150" s="120">
        <f t="shared" si="11"/>
        <v>-0.01459564588</v>
      </c>
      <c r="C150" s="120">
        <f t="shared" si="12"/>
        <v>0.02912884412</v>
      </c>
      <c r="D150" s="120">
        <f t="shared" si="9"/>
        <v>-0.04372449</v>
      </c>
      <c r="E150" s="121">
        <f t="shared" si="10"/>
        <v>0.001911831026</v>
      </c>
      <c r="F150" s="111"/>
      <c r="G150" s="111"/>
      <c r="H150" s="111"/>
      <c r="I150" s="111"/>
      <c r="J150" s="111"/>
      <c r="K150" s="111"/>
      <c r="L150" s="111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114" t="s">
        <v>1220</v>
      </c>
      <c r="B151" s="120">
        <f t="shared" si="11"/>
        <v>-0.01459564588</v>
      </c>
      <c r="C151" s="120">
        <f t="shared" si="12"/>
        <v>0.002930041922</v>
      </c>
      <c r="D151" s="120">
        <f t="shared" si="9"/>
        <v>-0.0175256878</v>
      </c>
      <c r="E151" s="121">
        <f t="shared" si="10"/>
        <v>0.0003071497329</v>
      </c>
      <c r="F151" s="111"/>
      <c r="G151" s="111"/>
      <c r="H151" s="111"/>
      <c r="I151" s="111"/>
      <c r="J151" s="111"/>
      <c r="K151" s="111"/>
      <c r="L151" s="111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122"/>
      <c r="B152" s="97"/>
      <c r="C152" s="97"/>
      <c r="D152" s="123">
        <f t="shared" ref="D152:E152" si="13">SUM(D142:D151)</f>
        <v>0.01816174431</v>
      </c>
      <c r="E152" s="124">
        <f t="shared" si="13"/>
        <v>0.005791196853</v>
      </c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114" t="s">
        <v>1221</v>
      </c>
      <c r="B154" s="111" t="s">
        <v>1204</v>
      </c>
      <c r="C154" s="111" t="s">
        <v>1205</v>
      </c>
      <c r="D154" s="111" t="s">
        <v>1206</v>
      </c>
      <c r="E154" s="111" t="s">
        <v>1207</v>
      </c>
      <c r="F154" s="111" t="s">
        <v>1208</v>
      </c>
      <c r="G154" s="111" t="s">
        <v>1209</v>
      </c>
      <c r="H154" s="111" t="s">
        <v>1210</v>
      </c>
      <c r="I154" s="111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114" t="s">
        <v>1211</v>
      </c>
      <c r="B155" s="120">
        <f t="shared" ref="B155:B159" si="14">C2</f>
        <v>0.03482746086</v>
      </c>
      <c r="C155" s="120">
        <f t="shared" ref="C155:C159" si="15">$C$7</f>
        <v>-0.01418259015</v>
      </c>
      <c r="D155" s="120">
        <f t="shared" ref="D155:D164" si="16">B155-C155</f>
        <v>0.04901005101</v>
      </c>
      <c r="E155" s="121">
        <f t="shared" ref="E155:E164" si="17">D155^2</f>
        <v>0.0024019851</v>
      </c>
      <c r="F155" s="119">
        <f>(1/(10-1)*(E165-(E165^2/10)))^0.5</f>
        <v>0.02986293046</v>
      </c>
      <c r="G155" s="111">
        <f>(D165/10)/(F155/10^0.5)</f>
        <v>0.3185483206</v>
      </c>
      <c r="H155" s="111">
        <v>2.228</v>
      </c>
      <c r="I155" s="111" t="str">
        <f>IF(G155&gt;H155,"DO NOT ACCEPT H0","ACCEPT H0")</f>
        <v>ACCEPT H0</v>
      </c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114" t="s">
        <v>1212</v>
      </c>
      <c r="B156" s="120">
        <f t="shared" si="14"/>
        <v>0.008530522415</v>
      </c>
      <c r="C156" s="120">
        <f t="shared" si="15"/>
        <v>-0.01418259015</v>
      </c>
      <c r="D156" s="120">
        <f t="shared" si="16"/>
        <v>0.02271311256</v>
      </c>
      <c r="E156" s="121">
        <f t="shared" si="17"/>
        <v>0.0005158854823</v>
      </c>
      <c r="F156" s="111"/>
      <c r="G156" s="111"/>
      <c r="H156" s="111"/>
      <c r="I156" s="111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114" t="s">
        <v>1213</v>
      </c>
      <c r="B157" s="120">
        <f t="shared" si="14"/>
        <v>0.008925927251</v>
      </c>
      <c r="C157" s="120">
        <f t="shared" si="15"/>
        <v>-0.01418259015</v>
      </c>
      <c r="D157" s="120">
        <f t="shared" si="16"/>
        <v>0.0231085174</v>
      </c>
      <c r="E157" s="121">
        <f t="shared" si="17"/>
        <v>0.0005340035764</v>
      </c>
      <c r="F157" s="111"/>
      <c r="G157" s="111"/>
      <c r="H157" s="111"/>
      <c r="I157" s="111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114" t="s">
        <v>1214</v>
      </c>
      <c r="B158" s="120">
        <f t="shared" si="14"/>
        <v>0.01281979156</v>
      </c>
      <c r="C158" s="120">
        <f t="shared" si="15"/>
        <v>-0.01418259015</v>
      </c>
      <c r="D158" s="120">
        <f t="shared" si="16"/>
        <v>0.02700238171</v>
      </c>
      <c r="E158" s="121">
        <f t="shared" si="17"/>
        <v>0.0007291286181</v>
      </c>
      <c r="F158" s="111"/>
      <c r="G158" s="111"/>
      <c r="H158" s="111"/>
      <c r="I158" s="111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114" t="s">
        <v>1215</v>
      </c>
      <c r="B159" s="120">
        <f t="shared" si="14"/>
        <v>0.005513982232</v>
      </c>
      <c r="C159" s="120">
        <f t="shared" si="15"/>
        <v>-0.01418259015</v>
      </c>
      <c r="D159" s="120">
        <f t="shared" si="16"/>
        <v>0.01969657238</v>
      </c>
      <c r="E159" s="121">
        <f t="shared" si="17"/>
        <v>0.0003879549635</v>
      </c>
      <c r="F159" s="111"/>
      <c r="G159" s="111"/>
      <c r="H159" s="111"/>
      <c r="I159" s="111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114" t="s">
        <v>1216</v>
      </c>
      <c r="B160" s="120">
        <f t="shared" ref="B160:B164" si="18">$C$7</f>
        <v>-0.01418259015</v>
      </c>
      <c r="C160" s="120">
        <f t="shared" ref="C160:C164" si="19">C8</f>
        <v>0.001698350553</v>
      </c>
      <c r="D160" s="120">
        <f t="shared" si="16"/>
        <v>-0.0158809407</v>
      </c>
      <c r="E160" s="121">
        <f t="shared" si="17"/>
        <v>0.0002522042775</v>
      </c>
      <c r="F160" s="111"/>
      <c r="G160" s="111"/>
      <c r="H160" s="111"/>
      <c r="I160" s="111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114" t="s">
        <v>1217</v>
      </c>
      <c r="B161" s="120">
        <f t="shared" si="18"/>
        <v>-0.01418259015</v>
      </c>
      <c r="C161" s="120">
        <f t="shared" si="19"/>
        <v>-0.007158249034</v>
      </c>
      <c r="D161" s="120">
        <f t="shared" si="16"/>
        <v>-0.007024341114</v>
      </c>
      <c r="E161" s="121">
        <f t="shared" si="17"/>
        <v>0.00004934136809</v>
      </c>
      <c r="F161" s="111"/>
      <c r="G161" s="111"/>
      <c r="H161" s="111"/>
      <c r="I161" s="111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114" t="s">
        <v>1218</v>
      </c>
      <c r="B162" s="120">
        <f t="shared" si="18"/>
        <v>-0.01418259015</v>
      </c>
      <c r="C162" s="120">
        <f t="shared" si="19"/>
        <v>0.006296386881</v>
      </c>
      <c r="D162" s="120">
        <f t="shared" si="16"/>
        <v>-0.02047897703</v>
      </c>
      <c r="E162" s="121">
        <f t="shared" si="17"/>
        <v>0.0004193885001</v>
      </c>
      <c r="F162" s="111"/>
      <c r="G162" s="111"/>
      <c r="H162" s="111"/>
      <c r="I162" s="111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114" t="s">
        <v>1219</v>
      </c>
      <c r="B163" s="120">
        <f t="shared" si="18"/>
        <v>-0.01418259015</v>
      </c>
      <c r="C163" s="120">
        <f t="shared" si="19"/>
        <v>0.03444985582</v>
      </c>
      <c r="D163" s="120">
        <f t="shared" si="16"/>
        <v>-0.04863244597</v>
      </c>
      <c r="E163" s="121">
        <f t="shared" si="17"/>
        <v>0.002365114801</v>
      </c>
      <c r="F163" s="111"/>
      <c r="G163" s="111"/>
      <c r="H163" s="111"/>
      <c r="I163" s="111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114" t="s">
        <v>1220</v>
      </c>
      <c r="B164" s="120">
        <f t="shared" si="18"/>
        <v>-0.01418259015</v>
      </c>
      <c r="C164" s="120">
        <f t="shared" si="19"/>
        <v>0.005249268363</v>
      </c>
      <c r="D164" s="120">
        <f t="shared" si="16"/>
        <v>-0.01943185851</v>
      </c>
      <c r="E164" s="121">
        <f t="shared" si="17"/>
        <v>0.0003775971252</v>
      </c>
      <c r="F164" s="111"/>
      <c r="G164" s="111"/>
      <c r="H164" s="111"/>
      <c r="I164" s="111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122"/>
      <c r="B165" s="97"/>
      <c r="C165" s="97"/>
      <c r="D165" s="123">
        <f t="shared" ref="D165:E165" si="20">SUM(D155:D164)</f>
        <v>0.03008207174</v>
      </c>
      <c r="E165" s="124">
        <f t="shared" si="20"/>
        <v>0.008032603812</v>
      </c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114" t="s">
        <v>1222</v>
      </c>
      <c r="B167" s="111" t="s">
        <v>1204</v>
      </c>
      <c r="C167" s="111" t="s">
        <v>1205</v>
      </c>
      <c r="D167" s="111" t="s">
        <v>1206</v>
      </c>
      <c r="E167" s="111" t="s">
        <v>1207</v>
      </c>
      <c r="F167" s="111" t="s">
        <v>1208</v>
      </c>
      <c r="G167" s="111" t="s">
        <v>1209</v>
      </c>
      <c r="H167" s="111" t="s">
        <v>1210</v>
      </c>
      <c r="I167" s="111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114" t="s">
        <v>1211</v>
      </c>
      <c r="B168" s="125">
        <f t="shared" ref="B168:B172" si="21">D2</f>
        <v>0.0002934619068</v>
      </c>
      <c r="C168" s="125">
        <f t="shared" ref="C168:C172" si="22">$D$7</f>
        <v>0.00044414656</v>
      </c>
      <c r="D168" s="125">
        <f t="shared" ref="D168:D177" si="23">B168-C168</f>
        <v>-0.0001506846532</v>
      </c>
      <c r="E168" s="121">
        <f t="shared" ref="E168:E177" si="24">D168^2</f>
        <v>0.0000000227058647</v>
      </c>
      <c r="F168" s="119">
        <f>(1/(10-1)*(E178-(E178^2/10)))^0.5</f>
        <v>0.0001905075116</v>
      </c>
      <c r="G168" s="111">
        <f>(D178/10)/(F168/10^0.5)</f>
        <v>-0.4509770335</v>
      </c>
      <c r="H168" s="111">
        <v>-2.228</v>
      </c>
      <c r="I168" s="111" t="str">
        <f>IF(G168&lt;H168,"DO NOT ACCEPT H0","ACCEPT H0")</f>
        <v>ACCEPT H0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114" t="s">
        <v>1212</v>
      </c>
      <c r="B169" s="125">
        <f t="shared" si="21"/>
        <v>0.0003153807473</v>
      </c>
      <c r="C169" s="125">
        <f t="shared" si="22"/>
        <v>0.00044414656</v>
      </c>
      <c r="D169" s="125">
        <f t="shared" si="23"/>
        <v>-0.0001287658127</v>
      </c>
      <c r="E169" s="121">
        <f t="shared" si="24"/>
        <v>0.00000001658063452</v>
      </c>
      <c r="F169" s="111"/>
      <c r="G169" s="111"/>
      <c r="H169" s="111"/>
      <c r="I169" s="111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114" t="s">
        <v>1213</v>
      </c>
      <c r="B170" s="125">
        <f t="shared" si="21"/>
        <v>0.0006479961644</v>
      </c>
      <c r="C170" s="125">
        <f t="shared" si="22"/>
        <v>0.00044414656</v>
      </c>
      <c r="D170" s="125">
        <f t="shared" si="23"/>
        <v>0.0002038496044</v>
      </c>
      <c r="E170" s="121">
        <f t="shared" si="24"/>
        <v>0.0000000415546612</v>
      </c>
      <c r="F170" s="111"/>
      <c r="G170" s="111"/>
      <c r="H170" s="111"/>
      <c r="I170" s="111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114" t="s">
        <v>1214</v>
      </c>
      <c r="B171" s="125">
        <f t="shared" si="21"/>
        <v>0.0007611821668</v>
      </c>
      <c r="C171" s="125">
        <f t="shared" si="22"/>
        <v>0.00044414656</v>
      </c>
      <c r="D171" s="125">
        <f t="shared" si="23"/>
        <v>0.0003170356068</v>
      </c>
      <c r="E171" s="121">
        <f t="shared" si="24"/>
        <v>0.000000100511576</v>
      </c>
      <c r="F171" s="111"/>
      <c r="G171" s="111"/>
      <c r="H171" s="111"/>
      <c r="I171" s="111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114" t="s">
        <v>1215</v>
      </c>
      <c r="B172" s="125">
        <f t="shared" si="21"/>
        <v>0.000607780582</v>
      </c>
      <c r="C172" s="125">
        <f t="shared" si="22"/>
        <v>0.00044414656</v>
      </c>
      <c r="D172" s="125">
        <f t="shared" si="23"/>
        <v>0.000163634022</v>
      </c>
      <c r="E172" s="121">
        <f t="shared" si="24"/>
        <v>0.00000002677609316</v>
      </c>
      <c r="F172" s="111"/>
      <c r="G172" s="111"/>
      <c r="H172" s="111"/>
      <c r="I172" s="111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114" t="s">
        <v>1216</v>
      </c>
      <c r="B173" s="125">
        <f t="shared" ref="B173:B177" si="25">$D$7</f>
        <v>0.00044414656</v>
      </c>
      <c r="C173" s="125">
        <f t="shared" ref="C173:C177" si="26">D8</f>
        <v>0.0004683190737</v>
      </c>
      <c r="D173" s="125">
        <f t="shared" si="23"/>
        <v>-0.00002417251368</v>
      </c>
      <c r="E173" s="121">
        <f t="shared" si="24"/>
        <v>0.0000000005843104175</v>
      </c>
      <c r="F173" s="111"/>
      <c r="G173" s="111"/>
      <c r="H173" s="111"/>
      <c r="I173" s="111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114" t="s">
        <v>1217</v>
      </c>
      <c r="B174" s="125">
        <f t="shared" si="25"/>
        <v>0.00044414656</v>
      </c>
      <c r="C174" s="125">
        <f t="shared" si="26"/>
        <v>0.0006446989</v>
      </c>
      <c r="D174" s="125">
        <f t="shared" si="23"/>
        <v>-0.0002005523401</v>
      </c>
      <c r="E174" s="121">
        <f t="shared" si="24"/>
        <v>0.0000000402212411</v>
      </c>
      <c r="F174" s="111"/>
      <c r="G174" s="111"/>
      <c r="H174" s="111"/>
      <c r="I174" s="111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114" t="s">
        <v>1218</v>
      </c>
      <c r="B175" s="125">
        <f t="shared" si="25"/>
        <v>0.00044414656</v>
      </c>
      <c r="C175" s="125">
        <f t="shared" si="26"/>
        <v>0.0005158035501</v>
      </c>
      <c r="D175" s="125">
        <f t="shared" si="23"/>
        <v>-0.00007165699015</v>
      </c>
      <c r="E175" s="121">
        <f t="shared" si="24"/>
        <v>0.000000005134724237</v>
      </c>
      <c r="F175" s="111"/>
      <c r="G175" s="111"/>
      <c r="H175" s="111"/>
      <c r="I175" s="111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114" t="s">
        <v>1219</v>
      </c>
      <c r="B176" s="125">
        <f t="shared" si="25"/>
        <v>0.00044414656</v>
      </c>
      <c r="C176" s="125">
        <f t="shared" si="26"/>
        <v>0.000644993618</v>
      </c>
      <c r="D176" s="125">
        <f t="shared" si="23"/>
        <v>-0.000200847058</v>
      </c>
      <c r="E176" s="121">
        <f t="shared" si="24"/>
        <v>0.00000004033954069</v>
      </c>
      <c r="F176" s="111"/>
      <c r="G176" s="111"/>
      <c r="H176" s="111"/>
      <c r="I176" s="111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114" t="s">
        <v>1220</v>
      </c>
      <c r="B177" s="125">
        <f t="shared" si="25"/>
        <v>0.00044414656</v>
      </c>
      <c r="C177" s="125">
        <f t="shared" si="26"/>
        <v>0.0006236719689</v>
      </c>
      <c r="D177" s="125">
        <f t="shared" si="23"/>
        <v>-0.0001795254089</v>
      </c>
      <c r="E177" s="121">
        <f t="shared" si="24"/>
        <v>0.00000003222937243</v>
      </c>
      <c r="F177" s="111"/>
      <c r="G177" s="111"/>
      <c r="H177" s="111"/>
      <c r="I177" s="111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122"/>
      <c r="B178" s="97"/>
      <c r="C178" s="97"/>
      <c r="D178" s="126">
        <f t="shared" ref="D178:E178" si="27">SUM(D168:D177)</f>
        <v>-0.0002716855434</v>
      </c>
      <c r="E178" s="124">
        <f t="shared" si="27"/>
        <v>0.0000003266380185</v>
      </c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  <row r="1001">
      <c r="A1001" s="97"/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</row>
    <row r="1002">
      <c r="A1002" s="97"/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</row>
    <row r="1003">
      <c r="A1003" s="97"/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</row>
    <row r="1004">
      <c r="A1004" s="97"/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</row>
    <row r="1005">
      <c r="A1005" s="97"/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</row>
    <row r="1006">
      <c r="A1006" s="97"/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</row>
    <row r="1007">
      <c r="A1007" s="97"/>
      <c r="B1007" s="97"/>
      <c r="C1007" s="97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</row>
    <row r="1008">
      <c r="A1008" s="97"/>
      <c r="B1008" s="97"/>
      <c r="C1008" s="97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</row>
    <row r="1009">
      <c r="A1009" s="97"/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</row>
    <row r="1010">
      <c r="A1010" s="97"/>
      <c r="B1010" s="97"/>
      <c r="C1010" s="97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</row>
    <row r="1011">
      <c r="A1011" s="97"/>
      <c r="B1011" s="97"/>
      <c r="C1011" s="97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</row>
    <row r="1012">
      <c r="A1012" s="97"/>
      <c r="B1012" s="97"/>
      <c r="C1012" s="97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</row>
    <row r="1013">
      <c r="A1013" s="97"/>
      <c r="B1013" s="97"/>
      <c r="C1013" s="97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</row>
    <row r="1014">
      <c r="A1014" s="97"/>
      <c r="B1014" s="97"/>
      <c r="C1014" s="97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</row>
    <row r="1015">
      <c r="A1015" s="97"/>
      <c r="B1015" s="97"/>
      <c r="C1015" s="97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</row>
    <row r="1016">
      <c r="A1016" s="97"/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</row>
    <row r="1017">
      <c r="A1017" s="97"/>
      <c r="B1017" s="97"/>
      <c r="C1017" s="97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</row>
    <row r="1018">
      <c r="A1018" s="97"/>
      <c r="B1018" s="97"/>
      <c r="C1018" s="97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</row>
    <row r="1019">
      <c r="A1019" s="97"/>
      <c r="B1019" s="97"/>
      <c r="C1019" s="97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</row>
    <row r="1020">
      <c r="A1020" s="97"/>
      <c r="B1020" s="97"/>
      <c r="C1020" s="97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</row>
    <row r="1021">
      <c r="A1021" s="97"/>
      <c r="B1021" s="97"/>
      <c r="C1021" s="97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</row>
    <row r="1022">
      <c r="A1022" s="97"/>
      <c r="B1022" s="97"/>
      <c r="C1022" s="97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</row>
    <row r="1023">
      <c r="A1023" s="97"/>
      <c r="B1023" s="97"/>
      <c r="C1023" s="97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</row>
    <row r="1024">
      <c r="A1024" s="97"/>
      <c r="B1024" s="97"/>
      <c r="C1024" s="97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</row>
    <row r="1025">
      <c r="A1025" s="97"/>
      <c r="B1025" s="97"/>
      <c r="C1025" s="97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</row>
    <row r="1026">
      <c r="A1026" s="97"/>
      <c r="B1026" s="97"/>
      <c r="C1026" s="97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</row>
    <row r="1027">
      <c r="A1027" s="97"/>
      <c r="B1027" s="97"/>
      <c r="C1027" s="97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</row>
    <row r="1028">
      <c r="A1028" s="97"/>
      <c r="B1028" s="97"/>
      <c r="C1028" s="97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</row>
    <row r="1029">
      <c r="A1029" s="97"/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</row>
    <row r="1030">
      <c r="A1030" s="97"/>
      <c r="B1030" s="97"/>
      <c r="C1030" s="97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</row>
    <row r="1031">
      <c r="A1031" s="97"/>
      <c r="B1031" s="97"/>
      <c r="C1031" s="97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</row>
    <row r="1032">
      <c r="A1032" s="97"/>
      <c r="B1032" s="97"/>
      <c r="C1032" s="97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</row>
    <row r="1033">
      <c r="A1033" s="97"/>
      <c r="B1033" s="97"/>
      <c r="C1033" s="97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</row>
    <row r="1034">
      <c r="A1034" s="97"/>
      <c r="B1034" s="97"/>
      <c r="C1034" s="97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</row>
    <row r="1035">
      <c r="A1035" s="97"/>
      <c r="B1035" s="97"/>
      <c r="C1035" s="97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</row>
    <row r="1036">
      <c r="A1036" s="97"/>
      <c r="B1036" s="97"/>
      <c r="C1036" s="97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</row>
    <row r="1037">
      <c r="A1037" s="97"/>
      <c r="B1037" s="97"/>
      <c r="C1037" s="97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</row>
    <row r="1038">
      <c r="A1038" s="97"/>
      <c r="B1038" s="97"/>
      <c r="C1038" s="97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</row>
    <row r="1039">
      <c r="A1039" s="97"/>
      <c r="B1039" s="97"/>
      <c r="C1039" s="97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</row>
    <row r="1040">
      <c r="A1040" s="97"/>
      <c r="B1040" s="97"/>
      <c r="C1040" s="97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</row>
    <row r="1041">
      <c r="A1041" s="97"/>
      <c r="B1041" s="97"/>
      <c r="C1041" s="97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</row>
    <row r="1042">
      <c r="A1042" s="97"/>
      <c r="B1042" s="97"/>
      <c r="C1042" s="97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</row>
    <row r="1043">
      <c r="A1043" s="97"/>
      <c r="B1043" s="97"/>
      <c r="C1043" s="97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</row>
    <row r="1044">
      <c r="A1044" s="97"/>
      <c r="B1044" s="97"/>
      <c r="C1044" s="97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</row>
    <row r="1045">
      <c r="A1045" s="97"/>
      <c r="B1045" s="97"/>
      <c r="C1045" s="97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</row>
    <row r="1046">
      <c r="A1046" s="97"/>
      <c r="B1046" s="97"/>
      <c r="C1046" s="97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</row>
    <row r="1047">
      <c r="A1047" s="97"/>
      <c r="B1047" s="97"/>
      <c r="C1047" s="97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</row>
    <row r="1048">
      <c r="A1048" s="97"/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</row>
    <row r="1049">
      <c r="A1049" s="97"/>
      <c r="B1049" s="97"/>
      <c r="C1049" s="97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</row>
    <row r="1050">
      <c r="A1050" s="97"/>
      <c r="B1050" s="97"/>
      <c r="C1050" s="97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</row>
    <row r="1051">
      <c r="A1051" s="97"/>
      <c r="B1051" s="97"/>
      <c r="C1051" s="97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</row>
    <row r="1052">
      <c r="A1052" s="97"/>
      <c r="B1052" s="97"/>
      <c r="C1052" s="97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</row>
    <row r="1053">
      <c r="A1053" s="97"/>
      <c r="B1053" s="97"/>
      <c r="C1053" s="97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</row>
    <row r="1054">
      <c r="A1054" s="97"/>
      <c r="B1054" s="97"/>
      <c r="C1054" s="97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</row>
    <row r="1055">
      <c r="A1055" s="97"/>
      <c r="B1055" s="97"/>
      <c r="C1055" s="97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</row>
    <row r="1056">
      <c r="A1056" s="97"/>
      <c r="B1056" s="97"/>
      <c r="C1056" s="97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</row>
    <row r="1057">
      <c r="A1057" s="97"/>
      <c r="B1057" s="97"/>
      <c r="C1057" s="97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</row>
    <row r="1058">
      <c r="A1058" s="97"/>
      <c r="B1058" s="97"/>
      <c r="C1058" s="97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</row>
    <row r="1059">
      <c r="A1059" s="97"/>
      <c r="B1059" s="97"/>
      <c r="C1059" s="97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</row>
    <row r="1060">
      <c r="A1060" s="97"/>
      <c r="B1060" s="97"/>
      <c r="C1060" s="97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</row>
    <row r="1061">
      <c r="A1061" s="97"/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</row>
    <row r="1062">
      <c r="A1062" s="97"/>
      <c r="B1062" s="97"/>
      <c r="C1062" s="97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</row>
    <row r="1063">
      <c r="A1063" s="97"/>
      <c r="B1063" s="97"/>
      <c r="C1063" s="97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</row>
    <row r="1064">
      <c r="A1064" s="97"/>
      <c r="B1064" s="97"/>
      <c r="C1064" s="97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</row>
    <row r="1065">
      <c r="A1065" s="97"/>
      <c r="B1065" s="97"/>
      <c r="C1065" s="97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</row>
    <row r="1066">
      <c r="A1066" s="97"/>
      <c r="B1066" s="97"/>
      <c r="C1066" s="97"/>
      <c r="D1066" s="97"/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</row>
    <row r="1067">
      <c r="A1067" s="97"/>
      <c r="B1067" s="97"/>
      <c r="C1067" s="97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</row>
    <row r="1068">
      <c r="A1068" s="97"/>
      <c r="B1068" s="97"/>
      <c r="C1068" s="97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</row>
    <row r="1069">
      <c r="A1069" s="97"/>
      <c r="B1069" s="97"/>
      <c r="C1069" s="97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</row>
    <row r="1070">
      <c r="A1070" s="97"/>
      <c r="B1070" s="97"/>
      <c r="C1070" s="97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</row>
    <row r="1071">
      <c r="A1071" s="97"/>
      <c r="B1071" s="97"/>
      <c r="C1071" s="97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</row>
    <row r="1072">
      <c r="A1072" s="97"/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</row>
    <row r="1073">
      <c r="A1073" s="97"/>
      <c r="B1073" s="97"/>
      <c r="C1073" s="97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</row>
    <row r="1074">
      <c r="A1074" s="97"/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</row>
    <row r="1075">
      <c r="A1075" s="97"/>
      <c r="B1075" s="97"/>
      <c r="C1075" s="97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</row>
    <row r="1076">
      <c r="A1076" s="97"/>
      <c r="B1076" s="97"/>
      <c r="C1076" s="97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</row>
    <row r="1077">
      <c r="A1077" s="97"/>
      <c r="B1077" s="97"/>
      <c r="C1077" s="97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</row>
    <row r="1078">
      <c r="A1078" s="97"/>
      <c r="B1078" s="97"/>
      <c r="C1078" s="97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</row>
    <row r="1079">
      <c r="A1079" s="97"/>
      <c r="B1079" s="97"/>
      <c r="C1079" s="97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</row>
    <row r="1080">
      <c r="A1080" s="97"/>
      <c r="B1080" s="97"/>
      <c r="C1080" s="97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</row>
    <row r="1081">
      <c r="A1081" s="97"/>
      <c r="B1081" s="97"/>
      <c r="C1081" s="97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</row>
    <row r="1082">
      <c r="A1082" s="97"/>
      <c r="B1082" s="97"/>
      <c r="C1082" s="97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</row>
    <row r="1083">
      <c r="A1083" s="97"/>
      <c r="B1083" s="97"/>
      <c r="C1083" s="97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</row>
    <row r="1084">
      <c r="A1084" s="97"/>
      <c r="B1084" s="97"/>
      <c r="C1084" s="97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</row>
    <row r="1085">
      <c r="A1085" s="97"/>
      <c r="B1085" s="97"/>
      <c r="C1085" s="97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</row>
    <row r="1086">
      <c r="A1086" s="97"/>
      <c r="B1086" s="97"/>
      <c r="C1086" s="97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</row>
    <row r="1087">
      <c r="A1087" s="97"/>
      <c r="B1087" s="97"/>
      <c r="C1087" s="97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</row>
    <row r="1088">
      <c r="A1088" s="97"/>
      <c r="B1088" s="97"/>
      <c r="C1088" s="97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</row>
    <row r="1089">
      <c r="A1089" s="97"/>
      <c r="B1089" s="97"/>
      <c r="C1089" s="97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</row>
    <row r="1090">
      <c r="A1090" s="97"/>
      <c r="B1090" s="97"/>
      <c r="C1090" s="97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</row>
    <row r="1091">
      <c r="A1091" s="97"/>
      <c r="B1091" s="97"/>
      <c r="C1091" s="97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</row>
    <row r="1092">
      <c r="A1092" s="97"/>
      <c r="B1092" s="97"/>
      <c r="C1092" s="97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</row>
    <row r="1093">
      <c r="A1093" s="97"/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</row>
    <row r="1094">
      <c r="A1094" s="97"/>
      <c r="B1094" s="97"/>
      <c r="C1094" s="97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</row>
    <row r="1095">
      <c r="A1095" s="97"/>
      <c r="B1095" s="97"/>
      <c r="C1095" s="97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</row>
    <row r="1096">
      <c r="A1096" s="97"/>
      <c r="B1096" s="97"/>
      <c r="C1096" s="97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</row>
    <row r="1097">
      <c r="A1097" s="97"/>
      <c r="B1097" s="97"/>
      <c r="C1097" s="97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</row>
    <row r="1098">
      <c r="A1098" s="97"/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</row>
    <row r="1099">
      <c r="A1099" s="97"/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</row>
    <row r="1100">
      <c r="A1100" s="97"/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</row>
    <row r="1101">
      <c r="A1101" s="97"/>
      <c r="B1101" s="97"/>
      <c r="C1101" s="97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</row>
    <row r="1102">
      <c r="A1102" s="97"/>
      <c r="B1102" s="97"/>
      <c r="C1102" s="97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</row>
    <row r="1103">
      <c r="A1103" s="97"/>
      <c r="B1103" s="97"/>
      <c r="C1103" s="97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</row>
    <row r="1104">
      <c r="A1104" s="97"/>
      <c r="B1104" s="97"/>
      <c r="C1104" s="97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</row>
    <row r="1105">
      <c r="A1105" s="97"/>
      <c r="B1105" s="97"/>
      <c r="C1105" s="97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</row>
    <row r="1106">
      <c r="A1106" s="97"/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</row>
    <row r="1107">
      <c r="A1107" s="97"/>
      <c r="B1107" s="97"/>
      <c r="C1107" s="97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</row>
    <row r="1108">
      <c r="A1108" s="97"/>
      <c r="B1108" s="97"/>
      <c r="C1108" s="97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</row>
    <row r="1109">
      <c r="A1109" s="97"/>
      <c r="B1109" s="97"/>
      <c r="C1109" s="97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</row>
    <row r="1110">
      <c r="A1110" s="97"/>
      <c r="B1110" s="97"/>
      <c r="C1110" s="97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</row>
    <row r="1111">
      <c r="A1111" s="97"/>
      <c r="B1111" s="97"/>
      <c r="C1111" s="97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</row>
    <row r="1112">
      <c r="A1112" s="97"/>
      <c r="B1112" s="97"/>
      <c r="C1112" s="97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customWidth="1" min="7" max="7" width="17.57"/>
    <col customWidth="1" min="8" max="12" width="18.29"/>
    <col customWidth="1" min="13" max="13" width="16.86"/>
    <col customWidth="1" min="14" max="14" width="20.0"/>
    <col hidden="1" min="17" max="20" width="14.43"/>
    <col customWidth="1" min="28" max="28" width="17.43"/>
    <col customWidth="1" min="29" max="29" width="20.29"/>
    <col hidden="1" min="32" max="35" width="14.43"/>
    <col customWidth="1" min="44" max="44" width="18.86"/>
    <col hidden="1" min="47" max="50" width="14.43"/>
    <col customWidth="1" min="55" max="55" width="18.57"/>
    <col customWidth="1" min="59" max="59" width="20.71"/>
    <col customWidth="1" min="60" max="60" width="22.0"/>
    <col customWidth="1" min="61" max="62" width="27.57"/>
  </cols>
  <sheetData>
    <row r="1">
      <c r="A1" s="127" t="s">
        <v>1223</v>
      </c>
      <c r="B1" s="127" t="s">
        <v>1224</v>
      </c>
      <c r="C1" s="128" t="s">
        <v>1225</v>
      </c>
      <c r="D1" s="127" t="s">
        <v>1226</v>
      </c>
      <c r="E1" s="127" t="s">
        <v>1227</v>
      </c>
      <c r="F1" s="127" t="s">
        <v>1228</v>
      </c>
      <c r="G1" s="127" t="s">
        <v>1229</v>
      </c>
      <c r="H1" s="127" t="s">
        <v>1230</v>
      </c>
      <c r="I1" s="127" t="s">
        <v>1231</v>
      </c>
      <c r="J1" s="127" t="s">
        <v>1232</v>
      </c>
      <c r="K1" s="127" t="s">
        <v>1136</v>
      </c>
      <c r="L1" s="127" t="s">
        <v>1233</v>
      </c>
      <c r="M1" s="129" t="s">
        <v>1234</v>
      </c>
      <c r="N1" s="129" t="s">
        <v>1235</v>
      </c>
      <c r="O1" s="130"/>
      <c r="P1" s="127" t="s">
        <v>1223</v>
      </c>
      <c r="Q1" s="127" t="s">
        <v>1224</v>
      </c>
      <c r="R1" s="127" t="s">
        <v>1225</v>
      </c>
      <c r="S1" s="127" t="s">
        <v>1226</v>
      </c>
      <c r="T1" s="127" t="s">
        <v>1227</v>
      </c>
      <c r="U1" s="127" t="s">
        <v>1228</v>
      </c>
      <c r="V1" s="127" t="s">
        <v>1229</v>
      </c>
      <c r="W1" s="127" t="s">
        <v>1230</v>
      </c>
      <c r="X1" s="127" t="s">
        <v>1231</v>
      </c>
      <c r="Y1" s="127" t="s">
        <v>1232</v>
      </c>
      <c r="Z1" s="127" t="s">
        <v>1136</v>
      </c>
      <c r="AA1" s="127" t="s">
        <v>1236</v>
      </c>
      <c r="AB1" s="129" t="s">
        <v>1234</v>
      </c>
      <c r="AC1" s="129" t="s">
        <v>1235</v>
      </c>
      <c r="AD1" s="130"/>
      <c r="AE1" s="127" t="s">
        <v>1223</v>
      </c>
      <c r="AF1" s="127" t="s">
        <v>1224</v>
      </c>
      <c r="AG1" s="127" t="s">
        <v>1225</v>
      </c>
      <c r="AH1" s="127" t="s">
        <v>1226</v>
      </c>
      <c r="AI1" s="127" t="s">
        <v>1227</v>
      </c>
      <c r="AJ1" s="127" t="s">
        <v>1228</v>
      </c>
      <c r="AK1" s="127" t="s">
        <v>1229</v>
      </c>
      <c r="AL1" s="127" t="s">
        <v>1230</v>
      </c>
      <c r="AM1" s="127" t="s">
        <v>1231</v>
      </c>
      <c r="AN1" s="127" t="s">
        <v>1232</v>
      </c>
      <c r="AO1" s="127" t="s">
        <v>1136</v>
      </c>
      <c r="AP1" s="127" t="s">
        <v>1236</v>
      </c>
      <c r="AQ1" s="129" t="s">
        <v>1234</v>
      </c>
      <c r="AR1" s="129" t="s">
        <v>1235</v>
      </c>
      <c r="AS1" s="130"/>
      <c r="AT1" s="127" t="s">
        <v>1223</v>
      </c>
      <c r="AU1" s="127" t="s">
        <v>1224</v>
      </c>
      <c r="AV1" s="127" t="s">
        <v>1225</v>
      </c>
      <c r="AW1" s="127" t="s">
        <v>1226</v>
      </c>
      <c r="AX1" s="127" t="s">
        <v>1227</v>
      </c>
      <c r="AY1" s="127" t="s">
        <v>1228</v>
      </c>
      <c r="AZ1" s="127" t="s">
        <v>1229</v>
      </c>
      <c r="BA1" s="127" t="s">
        <v>1230</v>
      </c>
      <c r="BB1" s="127" t="s">
        <v>1231</v>
      </c>
      <c r="BC1" s="127" t="s">
        <v>1232</v>
      </c>
      <c r="BD1" s="127" t="s">
        <v>1136</v>
      </c>
      <c r="BE1" s="127" t="s">
        <v>1236</v>
      </c>
      <c r="BF1" s="129" t="s">
        <v>1234</v>
      </c>
      <c r="BG1" s="127" t="s">
        <v>1235</v>
      </c>
      <c r="BH1" s="127" t="s">
        <v>1237</v>
      </c>
      <c r="BI1" s="127" t="s">
        <v>1238</v>
      </c>
      <c r="BJ1" s="127" t="s">
        <v>1239</v>
      </c>
    </row>
    <row r="2">
      <c r="A2" s="131" t="s">
        <v>1240</v>
      </c>
      <c r="B2" s="132">
        <v>5116393.0</v>
      </c>
      <c r="C2" s="132">
        <v>5209418.0</v>
      </c>
      <c r="D2" s="132">
        <v>4744292.0</v>
      </c>
      <c r="E2" s="132">
        <v>4837317.0</v>
      </c>
      <c r="F2" s="133">
        <v>476.7325</v>
      </c>
      <c r="G2" s="131">
        <v>5204.674</v>
      </c>
      <c r="H2" s="131"/>
      <c r="I2" s="131"/>
      <c r="J2" s="131"/>
      <c r="K2" s="131"/>
      <c r="L2" s="131">
        <v>4.9145967E7</v>
      </c>
      <c r="M2" s="132">
        <f>AB2/1.1633</f>
        <v>15398038303</v>
      </c>
      <c r="N2" s="134">
        <f t="shared" ref="N2:N34" si="2">L2/M2</f>
        <v>0.003191703127</v>
      </c>
      <c r="O2" s="134"/>
      <c r="P2" s="131" t="s">
        <v>1241</v>
      </c>
      <c r="Q2" s="131">
        <v>555.0</v>
      </c>
      <c r="R2" s="131">
        <v>560.0</v>
      </c>
      <c r="S2" s="131">
        <v>540.0</v>
      </c>
      <c r="T2" s="131">
        <v>545.0</v>
      </c>
      <c r="U2" s="135">
        <v>537.9624</v>
      </c>
      <c r="V2" s="131">
        <v>6063.245</v>
      </c>
      <c r="W2" s="131"/>
      <c r="X2" s="131"/>
      <c r="Y2" s="131"/>
      <c r="Z2" s="131"/>
      <c r="AA2" s="131">
        <v>4048300.0</v>
      </c>
      <c r="AB2" s="132">
        <v>1.7912537958E10</v>
      </c>
      <c r="AC2" s="134">
        <f t="shared" ref="AC2:AC34" si="4">AA2/AB2</f>
        <v>0.0002260037081</v>
      </c>
      <c r="AD2" s="134"/>
      <c r="AE2" s="131" t="s">
        <v>1242</v>
      </c>
      <c r="AF2" s="131">
        <v>310.0</v>
      </c>
      <c r="AG2" s="131">
        <v>312.0</v>
      </c>
      <c r="AH2" s="131">
        <v>306.0</v>
      </c>
      <c r="AI2" s="131">
        <v>308.0</v>
      </c>
      <c r="AJ2" s="135">
        <v>306.1348</v>
      </c>
      <c r="AK2" s="131">
        <v>6006.202</v>
      </c>
      <c r="AL2" s="131"/>
      <c r="AM2" s="131"/>
      <c r="AN2" s="131"/>
      <c r="AO2" s="131"/>
      <c r="AP2" s="131">
        <v>1316000.0</v>
      </c>
      <c r="AQ2" s="132">
        <v>2.134329023E10</v>
      </c>
      <c r="AR2" s="134">
        <f t="shared" ref="AR2:AR34" si="6">AP2/AQ2</f>
        <v>0.00006165872205</v>
      </c>
      <c r="AS2" s="134"/>
      <c r="AT2" s="131" t="s">
        <v>1243</v>
      </c>
      <c r="AU2" s="131">
        <v>189.0</v>
      </c>
      <c r="AV2" s="131">
        <v>191.0</v>
      </c>
      <c r="AW2" s="131">
        <v>184.0</v>
      </c>
      <c r="AX2" s="131">
        <v>186.0</v>
      </c>
      <c r="AY2" s="136">
        <v>186.0</v>
      </c>
      <c r="AZ2" s="131">
        <v>6155.109</v>
      </c>
      <c r="BA2" s="131"/>
      <c r="BB2" s="131"/>
      <c r="BC2" s="131"/>
      <c r="BD2" s="131"/>
      <c r="BE2" s="131">
        <v>2139200.0</v>
      </c>
      <c r="BF2" s="132">
        <v>2.134329023E10</v>
      </c>
      <c r="BG2" s="131">
        <f t="shared" ref="BG2:BG34" si="8">BE2/BF2</f>
        <v>0.0001002282205</v>
      </c>
      <c r="BH2" s="131"/>
      <c r="BI2" s="131"/>
      <c r="BJ2" s="131">
        <f t="shared" ref="BJ2:BJ34" si="9">average(BG2,AR2,AC2,N2)</f>
        <v>0.0008948984444</v>
      </c>
    </row>
    <row r="3">
      <c r="A3" s="131" t="s">
        <v>1244</v>
      </c>
      <c r="B3" s="132">
        <v>4930343.0</v>
      </c>
      <c r="C3" s="132">
        <v>4976855.0</v>
      </c>
      <c r="D3" s="132">
        <v>4372191.0</v>
      </c>
      <c r="E3" s="132">
        <v>4409401.0</v>
      </c>
      <c r="F3" s="133">
        <v>434.56</v>
      </c>
      <c r="G3" s="131">
        <v>5211.996</v>
      </c>
      <c r="H3" s="137">
        <f t="shared" ref="H3:I3" si="1">(F3-F2)/F2</f>
        <v>-0.08846155863</v>
      </c>
      <c r="I3" s="137">
        <f t="shared" si="1"/>
        <v>0.001406812415</v>
      </c>
      <c r="J3" s="131"/>
      <c r="K3" s="131"/>
      <c r="L3" s="131">
        <v>3.545948E7</v>
      </c>
      <c r="M3" s="132">
        <f t="shared" ref="M3:M34" si="11">M2</f>
        <v>15398038303</v>
      </c>
      <c r="N3" s="134">
        <f t="shared" si="2"/>
        <v>0.002302856981</v>
      </c>
      <c r="O3" s="134"/>
      <c r="P3" s="131" t="s">
        <v>1245</v>
      </c>
      <c r="Q3" s="131">
        <v>545.0</v>
      </c>
      <c r="R3" s="131">
        <v>545.0</v>
      </c>
      <c r="S3" s="131">
        <v>540.0</v>
      </c>
      <c r="T3" s="131">
        <v>540.0</v>
      </c>
      <c r="U3" s="135">
        <v>533.027</v>
      </c>
      <c r="V3" s="131">
        <v>6067.142</v>
      </c>
      <c r="W3" s="137">
        <f t="shared" ref="W3:X3" si="3">(U3-U2)/U2</f>
        <v>-0.009174247122</v>
      </c>
      <c r="X3" s="137">
        <f t="shared" si="3"/>
        <v>0.0006427251414</v>
      </c>
      <c r="Y3" s="131"/>
      <c r="Z3" s="131"/>
      <c r="AA3" s="131">
        <v>1596000.0</v>
      </c>
      <c r="AB3" s="132">
        <f t="shared" ref="AB3:AB34" si="13">AB2</f>
        <v>17912537958</v>
      </c>
      <c r="AC3" s="134">
        <f t="shared" si="4"/>
        <v>0.00008909960184</v>
      </c>
      <c r="AD3" s="134"/>
      <c r="AE3" s="131" t="s">
        <v>1246</v>
      </c>
      <c r="AF3" s="131">
        <v>308.0</v>
      </c>
      <c r="AG3" s="131">
        <v>310.0</v>
      </c>
      <c r="AH3" s="131">
        <v>306.0</v>
      </c>
      <c r="AI3" s="131">
        <v>308.0</v>
      </c>
      <c r="AJ3" s="135">
        <v>306.1348</v>
      </c>
      <c r="AK3" s="131">
        <v>6022.778</v>
      </c>
      <c r="AL3" s="137">
        <f t="shared" ref="AL3:AM3" si="5">(AJ3-AJ2)/AJ2</f>
        <v>0</v>
      </c>
      <c r="AM3" s="137">
        <f t="shared" si="5"/>
        <v>0.002759813939</v>
      </c>
      <c r="AN3" s="131"/>
      <c r="AO3" s="131"/>
      <c r="AP3" s="131">
        <v>1631300.0</v>
      </c>
      <c r="AQ3" s="132">
        <v>2.134329023E10</v>
      </c>
      <c r="AR3" s="134">
        <f t="shared" si="6"/>
        <v>0.00007643151465</v>
      </c>
      <c r="AS3" s="134"/>
      <c r="AT3" s="131" t="s">
        <v>1247</v>
      </c>
      <c r="AU3" s="131">
        <v>181.0</v>
      </c>
      <c r="AV3" s="131">
        <v>187.0</v>
      </c>
      <c r="AW3" s="131">
        <v>177.0</v>
      </c>
      <c r="AX3" s="131">
        <v>178.0</v>
      </c>
      <c r="AY3" s="136">
        <v>178.0</v>
      </c>
      <c r="AZ3" s="131">
        <v>6117.364</v>
      </c>
      <c r="BA3" s="137">
        <f t="shared" ref="BA3:BB3" si="7">(AY3-AY2)/AY2</f>
        <v>-0.04301075269</v>
      </c>
      <c r="BB3" s="137">
        <f t="shared" si="7"/>
        <v>-0.006132304075</v>
      </c>
      <c r="BC3" s="131"/>
      <c r="BD3" s="131"/>
      <c r="BE3" s="131">
        <v>3971100.0</v>
      </c>
      <c r="BF3" s="132">
        <v>2.134329023E10</v>
      </c>
      <c r="BG3" s="131">
        <f t="shared" si="8"/>
        <v>0.0001860584735</v>
      </c>
      <c r="BH3" s="137">
        <f t="shared" ref="BH3:BH34" si="16">average(H3,W3,AL3,BA3)</f>
        <v>-0.03516163961</v>
      </c>
      <c r="BI3" s="131"/>
      <c r="BJ3" s="131">
        <f t="shared" si="9"/>
        <v>0.0006636116428</v>
      </c>
    </row>
    <row r="4">
      <c r="A4" s="131" t="s">
        <v>1248</v>
      </c>
      <c r="B4" s="132">
        <v>433498.0</v>
      </c>
      <c r="C4" s="132">
        <v>4837317.0</v>
      </c>
      <c r="D4" s="132">
        <v>429777.0</v>
      </c>
      <c r="E4" s="132">
        <v>4502426.0</v>
      </c>
      <c r="F4" s="133">
        <v>443.7279</v>
      </c>
      <c r="G4" s="131">
        <v>5107.623</v>
      </c>
      <c r="H4" s="137">
        <f t="shared" ref="H4:I4" si="10">(F4-F3)/F3</f>
        <v>0.02109697165</v>
      </c>
      <c r="I4" s="137">
        <f t="shared" si="10"/>
        <v>-0.0200255334</v>
      </c>
      <c r="J4" s="131"/>
      <c r="K4" s="131"/>
      <c r="L4" s="131">
        <v>2.3750412E7</v>
      </c>
      <c r="M4" s="132">
        <f t="shared" si="11"/>
        <v>15398038303</v>
      </c>
      <c r="N4" s="134">
        <f t="shared" si="2"/>
        <v>0.001542431025</v>
      </c>
      <c r="O4" s="134"/>
      <c r="P4" s="131" t="s">
        <v>1249</v>
      </c>
      <c r="Q4" s="131">
        <v>540.0</v>
      </c>
      <c r="R4" s="131">
        <v>545.0</v>
      </c>
      <c r="S4" s="131">
        <v>535.0</v>
      </c>
      <c r="T4" s="131">
        <v>540.0</v>
      </c>
      <c r="U4" s="135">
        <v>533.027</v>
      </c>
      <c r="V4" s="131">
        <v>6064.589</v>
      </c>
      <c r="W4" s="137">
        <f t="shared" ref="W4:X4" si="12">(U4-U3)/U3</f>
        <v>0</v>
      </c>
      <c r="X4" s="137">
        <f t="shared" si="12"/>
        <v>-0.0004207912061</v>
      </c>
      <c r="Y4" s="131"/>
      <c r="Z4" s="131"/>
      <c r="AA4" s="131">
        <v>3387600.0</v>
      </c>
      <c r="AB4" s="132">
        <f t="shared" si="13"/>
        <v>17912537958</v>
      </c>
      <c r="AC4" s="134">
        <f t="shared" si="4"/>
        <v>0.0001891189293</v>
      </c>
      <c r="AD4" s="134"/>
      <c r="AE4" s="131" t="s">
        <v>1250</v>
      </c>
      <c r="AF4" s="131">
        <v>308.0</v>
      </c>
      <c r="AG4" s="131">
        <v>316.0</v>
      </c>
      <c r="AH4" s="131">
        <v>306.0</v>
      </c>
      <c r="AI4" s="131">
        <v>310.0</v>
      </c>
      <c r="AJ4" s="135">
        <v>308.1227</v>
      </c>
      <c r="AK4" s="131">
        <v>6013.589</v>
      </c>
      <c r="AL4" s="137">
        <f t="shared" ref="AL4:AM4" si="14">(AJ4-AJ3)/AJ3</f>
        <v>0.006493544674</v>
      </c>
      <c r="AM4" s="137">
        <f t="shared" si="14"/>
        <v>-0.001525707904</v>
      </c>
      <c r="AN4" s="131"/>
      <c r="AO4" s="131"/>
      <c r="AP4" s="131">
        <v>2.42661E7</v>
      </c>
      <c r="AQ4" s="132">
        <v>2.134329023E10</v>
      </c>
      <c r="AR4" s="134">
        <f t="shared" si="6"/>
        <v>0.001136942793</v>
      </c>
      <c r="AS4" s="134"/>
      <c r="AT4" s="131" t="s">
        <v>1251</v>
      </c>
      <c r="AU4" s="131">
        <v>178.0</v>
      </c>
      <c r="AV4" s="131">
        <v>178.0</v>
      </c>
      <c r="AW4" s="131">
        <v>160.0</v>
      </c>
      <c r="AX4" s="131">
        <v>164.0</v>
      </c>
      <c r="AY4" s="136">
        <v>164.0</v>
      </c>
      <c r="AZ4" s="131">
        <v>6100.242</v>
      </c>
      <c r="BA4" s="137">
        <f t="shared" ref="BA4:BB4" si="15">(AY4-AY3)/AY3</f>
        <v>-0.07865168539</v>
      </c>
      <c r="BB4" s="137">
        <f t="shared" si="15"/>
        <v>-0.002798917965</v>
      </c>
      <c r="BC4" s="131"/>
      <c r="BD4" s="131"/>
      <c r="BE4" s="131">
        <v>1.19258E7</v>
      </c>
      <c r="BF4" s="132">
        <v>2.134329023E10</v>
      </c>
      <c r="BG4" s="131">
        <f t="shared" si="8"/>
        <v>0.0005587610847</v>
      </c>
      <c r="BH4" s="137">
        <f t="shared" si="16"/>
        <v>-0.01276529227</v>
      </c>
      <c r="BI4" s="131"/>
      <c r="BJ4" s="131">
        <f t="shared" si="9"/>
        <v>0.0008568134579</v>
      </c>
    </row>
    <row r="5">
      <c r="A5" s="131" t="s">
        <v>1252</v>
      </c>
      <c r="B5" s="132">
        <v>4502426.0</v>
      </c>
      <c r="C5" s="132">
        <v>4744292.0</v>
      </c>
      <c r="D5" s="132">
        <v>4465216.0</v>
      </c>
      <c r="E5" s="132">
        <v>4576846.0</v>
      </c>
      <c r="F5" s="133">
        <v>451.0623</v>
      </c>
      <c r="G5" s="131">
        <v>5122.104</v>
      </c>
      <c r="H5" s="137">
        <f t="shared" ref="H5:I5" si="17">(F5-F4)/F4</f>
        <v>0.01652904855</v>
      </c>
      <c r="I5" s="137">
        <f t="shared" si="17"/>
        <v>0.002835174013</v>
      </c>
      <c r="J5" s="131"/>
      <c r="K5" s="131"/>
      <c r="L5" s="131">
        <v>2.8357759E7</v>
      </c>
      <c r="M5" s="132">
        <f t="shared" si="11"/>
        <v>15398038303</v>
      </c>
      <c r="N5" s="134">
        <f t="shared" si="2"/>
        <v>0.001841647517</v>
      </c>
      <c r="O5" s="134"/>
      <c r="P5" s="131" t="s">
        <v>1253</v>
      </c>
      <c r="Q5" s="131">
        <v>540.0</v>
      </c>
      <c r="R5" s="131">
        <v>545.0</v>
      </c>
      <c r="S5" s="131">
        <v>535.0</v>
      </c>
      <c r="T5" s="131">
        <v>540.0</v>
      </c>
      <c r="U5" s="135">
        <v>533.027</v>
      </c>
      <c r="V5" s="131">
        <v>6070.716</v>
      </c>
      <c r="W5" s="137">
        <f t="shared" ref="W5:X5" si="18">(U5-U4)/U4</f>
        <v>0</v>
      </c>
      <c r="X5" s="137">
        <f t="shared" si="18"/>
        <v>0.001010291052</v>
      </c>
      <c r="Y5" s="131"/>
      <c r="Z5" s="131"/>
      <c r="AA5" s="131">
        <v>5731800.0</v>
      </c>
      <c r="AB5" s="132">
        <f t="shared" si="13"/>
        <v>17912537958</v>
      </c>
      <c r="AC5" s="134">
        <f t="shared" si="4"/>
        <v>0.0003199881565</v>
      </c>
      <c r="AD5" s="134"/>
      <c r="AE5" s="131" t="s">
        <v>1254</v>
      </c>
      <c r="AF5" s="131">
        <v>310.0</v>
      </c>
      <c r="AG5" s="131">
        <v>322.0</v>
      </c>
      <c r="AH5" s="131">
        <v>310.0</v>
      </c>
      <c r="AI5" s="131">
        <v>312.0</v>
      </c>
      <c r="AJ5" s="135">
        <v>310.1106</v>
      </c>
      <c r="AK5" s="131">
        <v>5991.246</v>
      </c>
      <c r="AL5" s="137">
        <f t="shared" ref="AL5:AM5" si="19">(AJ5-AJ4)/AJ4</f>
        <v>0.006451650592</v>
      </c>
      <c r="AM5" s="137">
        <f t="shared" si="19"/>
        <v>-0.00371541853</v>
      </c>
      <c r="AN5" s="131"/>
      <c r="AO5" s="131"/>
      <c r="AP5" s="131">
        <v>7853600.0</v>
      </c>
      <c r="AQ5" s="132">
        <v>2.134329023E10</v>
      </c>
      <c r="AR5" s="134">
        <f t="shared" si="6"/>
        <v>0.0003679657595</v>
      </c>
      <c r="AS5" s="134"/>
      <c r="AT5" s="131" t="s">
        <v>1255</v>
      </c>
      <c r="AU5" s="131">
        <v>164.0</v>
      </c>
      <c r="AV5" s="131">
        <v>167.0</v>
      </c>
      <c r="AW5" s="131">
        <v>152.0</v>
      </c>
      <c r="AX5" s="131">
        <v>157.0</v>
      </c>
      <c r="AY5" s="136">
        <v>157.0</v>
      </c>
      <c r="AZ5" s="131">
        <v>6070.762</v>
      </c>
      <c r="BA5" s="137">
        <f t="shared" ref="BA5:BB5" si="20">(AY5-AY4)/AY4</f>
        <v>-0.04268292683</v>
      </c>
      <c r="BB5" s="137">
        <f t="shared" si="20"/>
        <v>-0.004832595166</v>
      </c>
      <c r="BC5" s="131"/>
      <c r="BD5" s="131"/>
      <c r="BE5" s="131">
        <v>1.07416E7</v>
      </c>
      <c r="BF5" s="132">
        <v>2.134329023E10</v>
      </c>
      <c r="BG5" s="131">
        <f t="shared" si="8"/>
        <v>0.0005032776055</v>
      </c>
      <c r="BH5" s="137">
        <f t="shared" si="16"/>
        <v>-0.004925556923</v>
      </c>
      <c r="BI5" s="131"/>
      <c r="BJ5" s="131">
        <f t="shared" si="9"/>
        <v>0.0007582197595</v>
      </c>
    </row>
    <row r="6">
      <c r="A6" s="131" t="s">
        <v>1256</v>
      </c>
      <c r="B6" s="132">
        <v>4576846.0</v>
      </c>
      <c r="C6" s="132">
        <v>4697779.0</v>
      </c>
      <c r="D6" s="132">
        <v>429777.0</v>
      </c>
      <c r="E6" s="132">
        <v>4502426.0</v>
      </c>
      <c r="F6" s="133">
        <v>443.7279</v>
      </c>
      <c r="G6" s="131">
        <v>5114.572</v>
      </c>
      <c r="H6" s="137">
        <f t="shared" ref="H6:I6" si="21">(F6-F5)/F5</f>
        <v>-0.01626028156</v>
      </c>
      <c r="I6" s="137">
        <f t="shared" si="21"/>
        <v>-0.001470489471</v>
      </c>
      <c r="J6" s="131"/>
      <c r="K6" s="131"/>
      <c r="L6" s="131">
        <v>2.0387457E7</v>
      </c>
      <c r="M6" s="132">
        <f t="shared" si="11"/>
        <v>15398038303</v>
      </c>
      <c r="N6" s="134">
        <f t="shared" si="2"/>
        <v>0.001324029503</v>
      </c>
      <c r="O6" s="134"/>
      <c r="P6" s="131" t="s">
        <v>1257</v>
      </c>
      <c r="Q6" s="131">
        <v>540.0</v>
      </c>
      <c r="R6" s="131">
        <v>545.0</v>
      </c>
      <c r="S6" s="131">
        <v>525.0</v>
      </c>
      <c r="T6" s="131">
        <v>535.0</v>
      </c>
      <c r="U6" s="135">
        <v>528.0915</v>
      </c>
      <c r="V6" s="131">
        <v>6061.367</v>
      </c>
      <c r="W6" s="137">
        <f t="shared" ref="W6:X6" si="22">(U6-U5)/U5</f>
        <v>-0.009259380857</v>
      </c>
      <c r="X6" s="137">
        <f t="shared" si="22"/>
        <v>-0.001540016038</v>
      </c>
      <c r="Y6" s="131"/>
      <c r="Z6" s="131"/>
      <c r="AA6" s="131">
        <v>5934100.0</v>
      </c>
      <c r="AB6" s="132">
        <f t="shared" si="13"/>
        <v>17912537958</v>
      </c>
      <c r="AC6" s="134">
        <f t="shared" si="4"/>
        <v>0.0003312819219</v>
      </c>
      <c r="AD6" s="134"/>
      <c r="AE6" s="131" t="s">
        <v>1258</v>
      </c>
      <c r="AF6" s="131">
        <v>318.0</v>
      </c>
      <c r="AG6" s="131">
        <v>318.0</v>
      </c>
      <c r="AH6" s="131">
        <v>312.0</v>
      </c>
      <c r="AI6" s="131">
        <v>312.0</v>
      </c>
      <c r="AJ6" s="135">
        <v>310.1106</v>
      </c>
      <c r="AK6" s="131">
        <v>6107.168</v>
      </c>
      <c r="AL6" s="137">
        <f t="shared" ref="AL6:AM6" si="23">(AJ6-AJ5)/AJ5</f>
        <v>0</v>
      </c>
      <c r="AM6" s="137">
        <f t="shared" si="23"/>
        <v>0.01934856289</v>
      </c>
      <c r="AN6" s="131"/>
      <c r="AO6" s="131"/>
      <c r="AP6" s="131">
        <v>4780800.0</v>
      </c>
      <c r="AQ6" s="132">
        <v>2.134329023E10</v>
      </c>
      <c r="AR6" s="134">
        <f t="shared" si="6"/>
        <v>0.0002239954547</v>
      </c>
      <c r="AS6" s="134"/>
      <c r="AT6" s="131" t="s">
        <v>1259</v>
      </c>
      <c r="AU6" s="131">
        <v>157.0</v>
      </c>
      <c r="AV6" s="131">
        <v>159.0</v>
      </c>
      <c r="AW6" s="131">
        <v>150.0</v>
      </c>
      <c r="AX6" s="131">
        <v>152.0</v>
      </c>
      <c r="AY6" s="136">
        <v>152.0</v>
      </c>
      <c r="AZ6" s="131">
        <v>6026.188</v>
      </c>
      <c r="BA6" s="137">
        <f t="shared" ref="BA6:BB6" si="24">(AY6-AY5)/AY5</f>
        <v>-0.03184713376</v>
      </c>
      <c r="BB6" s="137">
        <f t="shared" si="24"/>
        <v>-0.00734240611</v>
      </c>
      <c r="BC6" s="131"/>
      <c r="BD6" s="131"/>
      <c r="BE6" s="131">
        <v>5145600.0</v>
      </c>
      <c r="BF6" s="132">
        <v>2.134329023E10</v>
      </c>
      <c r="BG6" s="131">
        <f t="shared" si="8"/>
        <v>0.0002410874774</v>
      </c>
      <c r="BH6" s="137">
        <f t="shared" si="16"/>
        <v>-0.01434169904</v>
      </c>
      <c r="BI6" s="131"/>
      <c r="BJ6" s="131">
        <f t="shared" si="9"/>
        <v>0.0005300985892</v>
      </c>
    </row>
    <row r="7">
      <c r="A7" s="131" t="s">
        <v>1260</v>
      </c>
      <c r="B7" s="132">
        <v>4502426.0</v>
      </c>
      <c r="C7" s="132">
        <v>4595451.0</v>
      </c>
      <c r="D7" s="132">
        <v>4502426.0</v>
      </c>
      <c r="E7" s="132">
        <v>4502426.0</v>
      </c>
      <c r="F7" s="133">
        <v>443.7279</v>
      </c>
      <c r="G7" s="131">
        <v>5136.667</v>
      </c>
      <c r="H7" s="137">
        <f t="shared" ref="H7:I7" si="25">(F7-F6)/F6</f>
        <v>0</v>
      </c>
      <c r="I7" s="137">
        <f t="shared" si="25"/>
        <v>0.004320009573</v>
      </c>
      <c r="J7" s="131"/>
      <c r="K7" s="131"/>
      <c r="L7" s="131">
        <v>9103111.0</v>
      </c>
      <c r="M7" s="132">
        <f t="shared" si="11"/>
        <v>15398038303</v>
      </c>
      <c r="N7" s="134">
        <f t="shared" si="2"/>
        <v>0.0005911864109</v>
      </c>
      <c r="O7" s="134"/>
      <c r="P7" s="131" t="s">
        <v>1261</v>
      </c>
      <c r="Q7" s="131">
        <v>540.0</v>
      </c>
      <c r="R7" s="131">
        <v>540.0</v>
      </c>
      <c r="S7" s="131">
        <v>530.0</v>
      </c>
      <c r="T7" s="131">
        <v>535.0</v>
      </c>
      <c r="U7" s="135">
        <v>528.0915</v>
      </c>
      <c r="V7" s="131">
        <v>5952.138</v>
      </c>
      <c r="W7" s="137">
        <f t="shared" ref="W7:X7" si="26">(U7-U6)/U6</f>
        <v>0</v>
      </c>
      <c r="X7" s="137">
        <f t="shared" si="26"/>
        <v>-0.01802052243</v>
      </c>
      <c r="Y7" s="131"/>
      <c r="Z7" s="131"/>
      <c r="AA7" s="131">
        <v>4821600.0</v>
      </c>
      <c r="AB7" s="132">
        <f t="shared" si="13"/>
        <v>17912537958</v>
      </c>
      <c r="AC7" s="134">
        <f t="shared" si="4"/>
        <v>0.0002691745866</v>
      </c>
      <c r="AD7" s="134"/>
      <c r="AE7" s="131" t="s">
        <v>1262</v>
      </c>
      <c r="AF7" s="131">
        <v>314.0</v>
      </c>
      <c r="AG7" s="131">
        <v>316.0</v>
      </c>
      <c r="AH7" s="131">
        <v>308.0</v>
      </c>
      <c r="AI7" s="131">
        <v>308.0</v>
      </c>
      <c r="AJ7" s="135">
        <v>306.1348</v>
      </c>
      <c r="AK7" s="131">
        <v>6056.124</v>
      </c>
      <c r="AL7" s="137">
        <f t="shared" ref="AL7:AM7" si="27">(AJ7-AJ6)/AJ6</f>
        <v>-0.01282058724</v>
      </c>
      <c r="AM7" s="137">
        <f t="shared" si="27"/>
        <v>-0.008358047462</v>
      </c>
      <c r="AN7" s="131"/>
      <c r="AO7" s="131"/>
      <c r="AP7" s="131">
        <v>3147000.0</v>
      </c>
      <c r="AQ7" s="132">
        <v>2.134329023E10</v>
      </c>
      <c r="AR7" s="134">
        <f t="shared" si="6"/>
        <v>0.0001474468072</v>
      </c>
      <c r="AS7" s="134"/>
      <c r="AT7" s="131" t="s">
        <v>1263</v>
      </c>
      <c r="AU7" s="131">
        <v>152.0</v>
      </c>
      <c r="AV7" s="131">
        <v>152.0</v>
      </c>
      <c r="AW7" s="131">
        <v>145.0</v>
      </c>
      <c r="AX7" s="131">
        <v>145.0</v>
      </c>
      <c r="AY7" s="136">
        <v>145.0</v>
      </c>
      <c r="AZ7" s="131">
        <v>6023.039</v>
      </c>
      <c r="BA7" s="137">
        <f t="shared" ref="BA7:BB7" si="28">(AY7-AY6)/AY6</f>
        <v>-0.04605263158</v>
      </c>
      <c r="BB7" s="137">
        <f t="shared" si="28"/>
        <v>-0.0005225525656</v>
      </c>
      <c r="BC7" s="131"/>
      <c r="BD7" s="131"/>
      <c r="BE7" s="131">
        <v>7373200.0</v>
      </c>
      <c r="BF7" s="132">
        <v>2.134329023E10</v>
      </c>
      <c r="BG7" s="131">
        <f t="shared" si="8"/>
        <v>0.0003454575148</v>
      </c>
      <c r="BH7" s="137">
        <f t="shared" si="16"/>
        <v>-0.0147183047</v>
      </c>
      <c r="BI7" s="131"/>
      <c r="BJ7" s="131">
        <f t="shared" si="9"/>
        <v>0.0003383163299</v>
      </c>
    </row>
    <row r="8">
      <c r="A8" s="131" t="s">
        <v>1264</v>
      </c>
      <c r="B8" s="132">
        <v>4539636.0</v>
      </c>
      <c r="C8" s="132">
        <v>4558241.0</v>
      </c>
      <c r="D8" s="132">
        <v>4372191.0</v>
      </c>
      <c r="E8" s="132">
        <v>4446611.0</v>
      </c>
      <c r="F8" s="133">
        <v>438.2272</v>
      </c>
      <c r="G8" s="131">
        <v>5148.91</v>
      </c>
      <c r="H8" s="137">
        <f t="shared" ref="H8:I8" si="29">(F8-F7)/F7</f>
        <v>-0.01239656105</v>
      </c>
      <c r="I8" s="137">
        <f t="shared" si="29"/>
        <v>0.002383452149</v>
      </c>
      <c r="J8" s="131"/>
      <c r="K8" s="131"/>
      <c r="L8" s="131">
        <v>6310754.0</v>
      </c>
      <c r="M8" s="132">
        <f t="shared" si="11"/>
        <v>15398038303</v>
      </c>
      <c r="N8" s="134">
        <f t="shared" si="2"/>
        <v>0.0004098414276</v>
      </c>
      <c r="O8" s="134"/>
      <c r="P8" s="138">
        <v>42747.0</v>
      </c>
      <c r="Q8" s="131">
        <v>535.0</v>
      </c>
      <c r="R8" s="131">
        <v>535.0</v>
      </c>
      <c r="S8" s="131">
        <v>535.0</v>
      </c>
      <c r="T8" s="131">
        <v>535.0</v>
      </c>
      <c r="U8" s="135">
        <v>528.0915</v>
      </c>
      <c r="V8" s="131">
        <v>5952.138</v>
      </c>
      <c r="W8" s="137">
        <f t="shared" ref="W8:X8" si="30">(U8-U7)/U7</f>
        <v>0</v>
      </c>
      <c r="X8" s="137">
        <f t="shared" si="30"/>
        <v>0</v>
      </c>
      <c r="Y8" s="131"/>
      <c r="Z8" s="131"/>
      <c r="AA8" s="131">
        <v>0.0</v>
      </c>
      <c r="AB8" s="132">
        <f t="shared" si="13"/>
        <v>17912537958</v>
      </c>
      <c r="AC8" s="134">
        <f t="shared" si="4"/>
        <v>0</v>
      </c>
      <c r="AD8" s="134"/>
      <c r="AE8" s="138">
        <v>43171.0</v>
      </c>
      <c r="AF8" s="131">
        <v>310.0</v>
      </c>
      <c r="AG8" s="131">
        <v>316.0</v>
      </c>
      <c r="AH8" s="131">
        <v>310.0</v>
      </c>
      <c r="AI8" s="131">
        <v>312.0</v>
      </c>
      <c r="AJ8" s="135">
        <v>310.1106</v>
      </c>
      <c r="AK8" s="131">
        <v>6118.32</v>
      </c>
      <c r="AL8" s="137">
        <f t="shared" ref="AL8:AM8" si="31">(AJ8-AJ7)/AJ7</f>
        <v>0.01298708935</v>
      </c>
      <c r="AM8" s="137">
        <f t="shared" si="31"/>
        <v>0.01026993503</v>
      </c>
      <c r="AN8" s="131"/>
      <c r="AO8" s="131"/>
      <c r="AP8" s="131">
        <v>4040800.0</v>
      </c>
      <c r="AQ8" s="132">
        <v>2.134329023E10</v>
      </c>
      <c r="AR8" s="134">
        <f t="shared" si="6"/>
        <v>0.0001893241368</v>
      </c>
      <c r="AS8" s="134"/>
      <c r="AT8" s="131" t="s">
        <v>1265</v>
      </c>
      <c r="AU8" s="131">
        <v>145.0</v>
      </c>
      <c r="AV8" s="131">
        <v>147.0</v>
      </c>
      <c r="AW8" s="131">
        <v>141.0</v>
      </c>
      <c r="AX8" s="131">
        <v>141.0</v>
      </c>
      <c r="AY8" s="136">
        <v>141.0</v>
      </c>
      <c r="AZ8" s="131">
        <v>5953.06</v>
      </c>
      <c r="BA8" s="137">
        <f t="shared" ref="BA8:BB8" si="32">(AY8-AY7)/AY7</f>
        <v>-0.0275862069</v>
      </c>
      <c r="BB8" s="137">
        <f t="shared" si="32"/>
        <v>-0.01161855336</v>
      </c>
      <c r="BC8" s="131"/>
      <c r="BD8" s="131"/>
      <c r="BE8" s="131">
        <v>3856600.0</v>
      </c>
      <c r="BF8" s="132">
        <v>2.134329023E10</v>
      </c>
      <c r="BG8" s="131">
        <f t="shared" si="8"/>
        <v>0.0001806937899</v>
      </c>
      <c r="BH8" s="137">
        <f t="shared" si="16"/>
        <v>-0.006748919649</v>
      </c>
      <c r="BI8" s="131"/>
      <c r="BJ8" s="131">
        <f t="shared" si="9"/>
        <v>0.0001949648386</v>
      </c>
    </row>
    <row r="9">
      <c r="A9" s="138">
        <v>42381.0</v>
      </c>
      <c r="B9" s="132">
        <v>4446611.0</v>
      </c>
      <c r="C9" s="132">
        <v>5535007.0</v>
      </c>
      <c r="D9" s="132">
        <v>4446611.0</v>
      </c>
      <c r="E9" s="132">
        <v>4558241.0</v>
      </c>
      <c r="F9" s="133">
        <v>449.2287</v>
      </c>
      <c r="G9" s="131">
        <v>5198.755</v>
      </c>
      <c r="H9" s="137">
        <f t="shared" ref="H9:I9" si="33">(F9-F8)/F8</f>
        <v>0.02510455764</v>
      </c>
      <c r="I9" s="137">
        <f t="shared" si="33"/>
        <v>0.009680689699</v>
      </c>
      <c r="J9" s="131"/>
      <c r="K9" s="131"/>
      <c r="L9" s="131" t="s">
        <v>1266</v>
      </c>
      <c r="M9" s="132">
        <f t="shared" si="11"/>
        <v>15398038303</v>
      </c>
      <c r="N9" s="134">
        <f t="shared" si="2"/>
        <v>0.01448236429</v>
      </c>
      <c r="O9" s="134"/>
      <c r="P9" s="138">
        <v>42837.0</v>
      </c>
      <c r="Q9" s="131">
        <v>530.0</v>
      </c>
      <c r="R9" s="131">
        <v>545.0</v>
      </c>
      <c r="S9" s="131">
        <v>525.0</v>
      </c>
      <c r="T9" s="131">
        <v>525.0</v>
      </c>
      <c r="U9" s="135">
        <v>518.2207</v>
      </c>
      <c r="V9" s="131">
        <v>5998.195</v>
      </c>
      <c r="W9" s="137">
        <f t="shared" ref="W9:X9" si="34">(U9-U8)/U8</f>
        <v>-0.01869145783</v>
      </c>
      <c r="X9" s="137">
        <f t="shared" si="34"/>
        <v>0.00773789183</v>
      </c>
      <c r="Y9" s="131"/>
      <c r="Z9" s="131"/>
      <c r="AA9" s="131">
        <v>4577600.0</v>
      </c>
      <c r="AB9" s="132">
        <f t="shared" si="13"/>
        <v>17912537958</v>
      </c>
      <c r="AC9" s="134">
        <f t="shared" si="4"/>
        <v>0.000255552843</v>
      </c>
      <c r="AD9" s="134"/>
      <c r="AE9" s="138">
        <v>43202.0</v>
      </c>
      <c r="AF9" s="131">
        <v>314.0</v>
      </c>
      <c r="AG9" s="131">
        <v>316.0</v>
      </c>
      <c r="AH9" s="131">
        <v>310.0</v>
      </c>
      <c r="AI9" s="131">
        <v>310.0</v>
      </c>
      <c r="AJ9" s="135">
        <v>308.1227</v>
      </c>
      <c r="AK9" s="131">
        <v>6152.86</v>
      </c>
      <c r="AL9" s="137">
        <f t="shared" ref="AL9:AM9" si="35">(AJ9-AJ8)/AJ8</f>
        <v>-0.006410293618</v>
      </c>
      <c r="AM9" s="137">
        <f t="shared" si="35"/>
        <v>0.005645340551</v>
      </c>
      <c r="AN9" s="131"/>
      <c r="AO9" s="131"/>
      <c r="AP9" s="131">
        <v>2803400.0</v>
      </c>
      <c r="AQ9" s="132">
        <v>2.134329023E10</v>
      </c>
      <c r="AR9" s="134">
        <f t="shared" si="6"/>
        <v>0.000131348071</v>
      </c>
      <c r="AS9" s="134"/>
      <c r="AT9" s="131" t="s">
        <v>1267</v>
      </c>
      <c r="AU9" s="131">
        <v>140.0</v>
      </c>
      <c r="AV9" s="131">
        <v>144.0</v>
      </c>
      <c r="AW9" s="131">
        <v>140.0</v>
      </c>
      <c r="AX9" s="131">
        <v>140.0</v>
      </c>
      <c r="AY9" s="136">
        <v>140.0</v>
      </c>
      <c r="AZ9" s="131">
        <v>6011.83</v>
      </c>
      <c r="BA9" s="137">
        <f t="shared" ref="BA9:BB9" si="36">(AY9-AY8)/AY8</f>
        <v>-0.007092198582</v>
      </c>
      <c r="BB9" s="137">
        <f t="shared" si="36"/>
        <v>0.009872233776</v>
      </c>
      <c r="BC9" s="131"/>
      <c r="BD9" s="131"/>
      <c r="BE9" s="131">
        <v>1569200.0</v>
      </c>
      <c r="BF9" s="132">
        <v>2.134329023E10</v>
      </c>
      <c r="BG9" s="131">
        <f t="shared" si="8"/>
        <v>0.00007352193514</v>
      </c>
      <c r="BH9" s="137">
        <f t="shared" si="16"/>
        <v>-0.001772348097</v>
      </c>
      <c r="BI9" s="131"/>
      <c r="BJ9" s="131">
        <f t="shared" si="9"/>
        <v>0.003735696784</v>
      </c>
    </row>
    <row r="10">
      <c r="A10" s="138">
        <v>42412.0</v>
      </c>
      <c r="B10" s="132">
        <v>4595451.0</v>
      </c>
      <c r="C10" s="132">
        <v>488383.0</v>
      </c>
      <c r="D10" s="132">
        <v>4521031.0</v>
      </c>
      <c r="E10" s="132">
        <v>4632661.0</v>
      </c>
      <c r="F10" s="133">
        <v>456.563</v>
      </c>
      <c r="G10" s="131">
        <v>5245.956</v>
      </c>
      <c r="H10" s="137">
        <f t="shared" ref="H10:I10" si="37">(F10-F9)/F9</f>
        <v>0.01632642794</v>
      </c>
      <c r="I10" s="137">
        <f t="shared" si="37"/>
        <v>0.009079289176</v>
      </c>
      <c r="J10" s="131"/>
      <c r="K10" s="131"/>
      <c r="L10" s="131">
        <v>6.9798084E7</v>
      </c>
      <c r="M10" s="132">
        <f t="shared" si="11"/>
        <v>15398038303</v>
      </c>
      <c r="N10" s="134">
        <f t="shared" si="2"/>
        <v>0.004532920534</v>
      </c>
      <c r="O10" s="134"/>
      <c r="P10" s="138">
        <v>42867.0</v>
      </c>
      <c r="Q10" s="131">
        <v>525.0</v>
      </c>
      <c r="R10" s="131">
        <v>530.0</v>
      </c>
      <c r="S10" s="131">
        <v>515.0</v>
      </c>
      <c r="T10" s="131">
        <v>520.0</v>
      </c>
      <c r="U10" s="135">
        <v>513.2852</v>
      </c>
      <c r="V10" s="131">
        <v>6000.474</v>
      </c>
      <c r="W10" s="137">
        <f t="shared" ref="W10:X10" si="38">(U10-U9)/U9</f>
        <v>-0.009523934494</v>
      </c>
      <c r="X10" s="137">
        <f t="shared" si="38"/>
        <v>0.0003799476342</v>
      </c>
      <c r="Y10" s="131"/>
      <c r="Z10" s="131"/>
      <c r="AA10" s="131">
        <v>5663200.0</v>
      </c>
      <c r="AB10" s="132">
        <f t="shared" si="13"/>
        <v>17912537958</v>
      </c>
      <c r="AC10" s="134">
        <f t="shared" si="4"/>
        <v>0.0003161584368</v>
      </c>
      <c r="AD10" s="134"/>
      <c r="AE10" s="138">
        <v>43232.0</v>
      </c>
      <c r="AF10" s="131">
        <v>310.0</v>
      </c>
      <c r="AG10" s="131">
        <v>312.0</v>
      </c>
      <c r="AH10" s="131">
        <v>308.0</v>
      </c>
      <c r="AI10" s="131">
        <v>310.0</v>
      </c>
      <c r="AJ10" s="135">
        <v>308.1227</v>
      </c>
      <c r="AK10" s="131">
        <v>6133.12</v>
      </c>
      <c r="AL10" s="137">
        <f t="shared" ref="AL10:AM10" si="39">(AJ10-AJ9)/AJ9</f>
        <v>0</v>
      </c>
      <c r="AM10" s="137">
        <f t="shared" si="39"/>
        <v>-0.003208264124</v>
      </c>
      <c r="AN10" s="131"/>
      <c r="AO10" s="131"/>
      <c r="AP10" s="131">
        <v>3459700.0</v>
      </c>
      <c r="AQ10" s="132">
        <v>2.134329023E10</v>
      </c>
      <c r="AR10" s="134">
        <f t="shared" si="6"/>
        <v>0.0001620977817</v>
      </c>
      <c r="AS10" s="134"/>
      <c r="AT10" s="138">
        <v>43508.0</v>
      </c>
      <c r="AU10" s="131">
        <v>135.0</v>
      </c>
      <c r="AV10" s="131">
        <v>151.0</v>
      </c>
      <c r="AW10" s="131">
        <v>135.0</v>
      </c>
      <c r="AX10" s="131">
        <v>145.0</v>
      </c>
      <c r="AY10" s="136">
        <v>145.0</v>
      </c>
      <c r="AZ10" s="131">
        <v>6130.055</v>
      </c>
      <c r="BA10" s="137">
        <f t="shared" ref="BA10:BB10" si="40">(AY10-AY9)/AY9</f>
        <v>0.03571428571</v>
      </c>
      <c r="BB10" s="137">
        <f t="shared" si="40"/>
        <v>0.01966539307</v>
      </c>
      <c r="BC10" s="131"/>
      <c r="BD10" s="131"/>
      <c r="BE10" s="131">
        <v>4036900.0</v>
      </c>
      <c r="BF10" s="132">
        <v>2.134329023E10</v>
      </c>
      <c r="BG10" s="131">
        <f t="shared" si="8"/>
        <v>0.0001891414096</v>
      </c>
      <c r="BH10" s="137">
        <f t="shared" si="16"/>
        <v>0.01062919479</v>
      </c>
      <c r="BI10" s="131"/>
      <c r="BJ10" s="131">
        <f t="shared" si="9"/>
        <v>0.00130007954</v>
      </c>
    </row>
    <row r="11">
      <c r="A11" s="138">
        <v>42502.0</v>
      </c>
      <c r="B11" s="132">
        <v>3814039.0</v>
      </c>
      <c r="C11" s="132">
        <v>4576846.0</v>
      </c>
      <c r="D11" s="132">
        <v>3776829.0</v>
      </c>
      <c r="E11" s="132">
        <v>4446611.0</v>
      </c>
      <c r="F11" s="133">
        <v>438.2272</v>
      </c>
      <c r="G11" s="131">
        <v>5268.308</v>
      </c>
      <c r="H11" s="137">
        <f t="shared" ref="H11:I11" si="41">(F11-F10)/F10</f>
        <v>-0.04016050359</v>
      </c>
      <c r="I11" s="137">
        <f t="shared" si="41"/>
        <v>0.004260805847</v>
      </c>
      <c r="J11" s="131"/>
      <c r="K11" s="131"/>
      <c r="L11" s="131">
        <v>6.8221094E7</v>
      </c>
      <c r="M11" s="132">
        <f t="shared" si="11"/>
        <v>15398038303</v>
      </c>
      <c r="N11" s="134">
        <f t="shared" si="2"/>
        <v>0.00443050554</v>
      </c>
      <c r="O11" s="134"/>
      <c r="P11" s="138">
        <v>42898.0</v>
      </c>
      <c r="Q11" s="131">
        <v>520.0</v>
      </c>
      <c r="R11" s="131">
        <v>540.0</v>
      </c>
      <c r="S11" s="131">
        <v>520.0</v>
      </c>
      <c r="T11" s="131">
        <v>530.0</v>
      </c>
      <c r="U11" s="135">
        <v>523.1561</v>
      </c>
      <c r="V11" s="131">
        <v>6035.508</v>
      </c>
      <c r="W11" s="137">
        <f t="shared" ref="W11:X11" si="42">(U11-U10)/U10</f>
        <v>0.01923082918</v>
      </c>
      <c r="X11" s="137">
        <f t="shared" si="42"/>
        <v>0.005838538755</v>
      </c>
      <c r="Y11" s="131"/>
      <c r="Z11" s="131"/>
      <c r="AA11" s="131">
        <v>1.50969E7</v>
      </c>
      <c r="AB11" s="132">
        <f t="shared" si="13"/>
        <v>17912537958</v>
      </c>
      <c r="AC11" s="134">
        <f t="shared" si="4"/>
        <v>0.0008428118916</v>
      </c>
      <c r="AD11" s="134"/>
      <c r="AE11" s="138">
        <v>43263.0</v>
      </c>
      <c r="AF11" s="131">
        <v>310.0</v>
      </c>
      <c r="AG11" s="131">
        <v>312.0</v>
      </c>
      <c r="AH11" s="131">
        <v>306.0</v>
      </c>
      <c r="AI11" s="131">
        <v>306.0</v>
      </c>
      <c r="AJ11" s="135">
        <v>304.1469</v>
      </c>
      <c r="AK11" s="131">
        <v>6115.493</v>
      </c>
      <c r="AL11" s="137">
        <f t="shared" ref="AL11:AM11" si="43">(AJ11-AJ10)/AJ10</f>
        <v>-0.01290330118</v>
      </c>
      <c r="AM11" s="137">
        <f t="shared" si="43"/>
        <v>-0.002874067359</v>
      </c>
      <c r="AN11" s="131"/>
      <c r="AO11" s="131"/>
      <c r="AP11" s="131">
        <v>3750200.0</v>
      </c>
      <c r="AQ11" s="132">
        <v>2.134329023E10</v>
      </c>
      <c r="AR11" s="134">
        <f t="shared" si="6"/>
        <v>0.0001757086166</v>
      </c>
      <c r="AS11" s="134"/>
      <c r="AT11" s="138">
        <v>43536.0</v>
      </c>
      <c r="AU11" s="131">
        <v>146.0</v>
      </c>
      <c r="AV11" s="131">
        <v>149.0</v>
      </c>
      <c r="AW11" s="131">
        <v>146.0</v>
      </c>
      <c r="AX11" s="131">
        <v>149.0</v>
      </c>
      <c r="AY11" s="136">
        <v>149.0</v>
      </c>
      <c r="AZ11" s="131">
        <v>6133.896</v>
      </c>
      <c r="BA11" s="137">
        <f t="shared" ref="BA11:BB11" si="44">(AY11-AY10)/AY10</f>
        <v>0.0275862069</v>
      </c>
      <c r="BB11" s="137">
        <f t="shared" si="44"/>
        <v>0.0006265849164</v>
      </c>
      <c r="BC11" s="131"/>
      <c r="BD11" s="131"/>
      <c r="BE11" s="131">
        <v>1969900.0</v>
      </c>
      <c r="BF11" s="132">
        <v>2.134329023E10</v>
      </c>
      <c r="BG11" s="131">
        <f t="shared" si="8"/>
        <v>0.00009229598524</v>
      </c>
      <c r="BH11" s="137">
        <f t="shared" si="16"/>
        <v>-0.001561692175</v>
      </c>
      <c r="BI11" s="131"/>
      <c r="BJ11" s="131">
        <f t="shared" si="9"/>
        <v>0.001385330508</v>
      </c>
    </row>
    <row r="12">
      <c r="A12" s="138">
        <v>42533.0</v>
      </c>
      <c r="B12" s="132">
        <v>4502426.0</v>
      </c>
      <c r="C12" s="132">
        <v>4539636.0</v>
      </c>
      <c r="D12" s="132">
        <v>4279165.0</v>
      </c>
      <c r="E12" s="132">
        <v>4279165.0</v>
      </c>
      <c r="F12" s="133">
        <v>421.7249</v>
      </c>
      <c r="G12" s="131">
        <v>5272.965</v>
      </c>
      <c r="H12" s="137">
        <f t="shared" ref="H12:I12" si="45">(F12-F11)/F11</f>
        <v>-0.03765695055</v>
      </c>
      <c r="I12" s="137">
        <f t="shared" si="45"/>
        <v>0.0008839650225</v>
      </c>
      <c r="J12" s="131"/>
      <c r="K12" s="131"/>
      <c r="L12" s="131">
        <v>4.2802641E7</v>
      </c>
      <c r="M12" s="132">
        <f t="shared" si="11"/>
        <v>15398038303</v>
      </c>
      <c r="N12" s="134">
        <f t="shared" si="2"/>
        <v>0.002779746365</v>
      </c>
      <c r="O12" s="134"/>
      <c r="P12" s="138">
        <v>42928.0</v>
      </c>
      <c r="Q12" s="131">
        <v>535.0</v>
      </c>
      <c r="R12" s="131">
        <v>540.0</v>
      </c>
      <c r="S12" s="131">
        <v>520.0</v>
      </c>
      <c r="T12" s="131">
        <v>525.0</v>
      </c>
      <c r="U12" s="135">
        <v>518.2207</v>
      </c>
      <c r="V12" s="131">
        <v>6006.835</v>
      </c>
      <c r="W12" s="137">
        <f t="shared" ref="W12:X12" si="46">(U12-U11)/U11</f>
        <v>-0.009433895543</v>
      </c>
      <c r="X12" s="137">
        <f t="shared" si="46"/>
        <v>-0.004750718581</v>
      </c>
      <c r="Y12" s="131"/>
      <c r="Z12" s="131"/>
      <c r="AA12" s="131">
        <v>5639200.0</v>
      </c>
      <c r="AB12" s="132">
        <f t="shared" si="13"/>
        <v>17912537958</v>
      </c>
      <c r="AC12" s="134">
        <f t="shared" si="4"/>
        <v>0.0003148185932</v>
      </c>
      <c r="AD12" s="134"/>
      <c r="AE12" s="138">
        <v>43293.0</v>
      </c>
      <c r="AF12" s="131">
        <v>308.0</v>
      </c>
      <c r="AG12" s="131">
        <v>312.0</v>
      </c>
      <c r="AH12" s="131">
        <v>306.0</v>
      </c>
      <c r="AI12" s="131">
        <v>306.0</v>
      </c>
      <c r="AJ12" s="135">
        <v>304.1469</v>
      </c>
      <c r="AK12" s="131">
        <v>6126.356</v>
      </c>
      <c r="AL12" s="137">
        <f t="shared" ref="AL12:AM12" si="47">(AJ12-AJ11)/AJ11</f>
        <v>0</v>
      </c>
      <c r="AM12" s="137">
        <f t="shared" si="47"/>
        <v>0.001776308141</v>
      </c>
      <c r="AN12" s="131"/>
      <c r="AO12" s="131"/>
      <c r="AP12" s="131">
        <v>1656600.0</v>
      </c>
      <c r="AQ12" s="132">
        <v>2.134329023E10</v>
      </c>
      <c r="AR12" s="134">
        <f t="shared" si="6"/>
        <v>0.0000776168989</v>
      </c>
      <c r="AS12" s="134"/>
      <c r="AT12" s="138">
        <v>43567.0</v>
      </c>
      <c r="AU12" s="131">
        <v>149.0</v>
      </c>
      <c r="AV12" s="131">
        <v>152.0</v>
      </c>
      <c r="AW12" s="131">
        <v>148.0</v>
      </c>
      <c r="AX12" s="131">
        <v>151.0</v>
      </c>
      <c r="AY12" s="136">
        <v>151.0</v>
      </c>
      <c r="AZ12" s="131">
        <v>6112.879</v>
      </c>
      <c r="BA12" s="137">
        <f t="shared" ref="BA12:BB12" si="48">(AY12-AY11)/AY11</f>
        <v>0.01342281879</v>
      </c>
      <c r="BB12" s="137">
        <f t="shared" si="48"/>
        <v>-0.00342637045</v>
      </c>
      <c r="BC12" s="131"/>
      <c r="BD12" s="131"/>
      <c r="BE12" s="131">
        <v>1844400.0</v>
      </c>
      <c r="BF12" s="132">
        <v>2.134329023E10</v>
      </c>
      <c r="BG12" s="131">
        <f t="shared" si="8"/>
        <v>0.00008641591714</v>
      </c>
      <c r="BH12" s="137">
        <f t="shared" si="16"/>
        <v>-0.008417006825</v>
      </c>
      <c r="BI12" s="131"/>
      <c r="BJ12" s="131">
        <f t="shared" si="9"/>
        <v>0.0008146494435</v>
      </c>
    </row>
    <row r="13">
      <c r="A13" s="138">
        <v>42563.0</v>
      </c>
      <c r="B13" s="132">
        <v>433498.0</v>
      </c>
      <c r="C13" s="132">
        <v>4409401.0</v>
      </c>
      <c r="D13" s="132">
        <v>418614.0</v>
      </c>
      <c r="E13" s="132">
        <v>422335.0</v>
      </c>
      <c r="F13" s="133">
        <v>416.2242</v>
      </c>
      <c r="G13" s="131">
        <v>5265.368</v>
      </c>
      <c r="H13" s="137">
        <f t="shared" ref="H13:I13" si="49">(F13-F12)/F12</f>
        <v>-0.01304333702</v>
      </c>
      <c r="I13" s="137">
        <f t="shared" si="49"/>
        <v>-0.001440745387</v>
      </c>
      <c r="J13" s="131"/>
      <c r="K13" s="131"/>
      <c r="L13" s="131">
        <v>2.4886769E7</v>
      </c>
      <c r="M13" s="132">
        <f t="shared" si="11"/>
        <v>15398038303</v>
      </c>
      <c r="N13" s="134">
        <f t="shared" si="2"/>
        <v>0.001616229841</v>
      </c>
      <c r="O13" s="134"/>
      <c r="P13" s="138">
        <v>42959.0</v>
      </c>
      <c r="Q13" s="131">
        <v>525.0</v>
      </c>
      <c r="R13" s="131">
        <v>535.0</v>
      </c>
      <c r="S13" s="131">
        <v>520.0</v>
      </c>
      <c r="T13" s="131">
        <v>520.0</v>
      </c>
      <c r="U13" s="135">
        <v>513.2852</v>
      </c>
      <c r="V13" s="131">
        <v>6030.958</v>
      </c>
      <c r="W13" s="137">
        <f t="shared" ref="W13:X13" si="50">(U13-U12)/U12</f>
        <v>-0.009523934494</v>
      </c>
      <c r="X13" s="137">
        <f t="shared" si="50"/>
        <v>0.004015925192</v>
      </c>
      <c r="Y13" s="131"/>
      <c r="Z13" s="131"/>
      <c r="AA13" s="131">
        <v>5316800.0</v>
      </c>
      <c r="AB13" s="132">
        <f t="shared" si="13"/>
        <v>17912537958</v>
      </c>
      <c r="AC13" s="134">
        <f t="shared" si="4"/>
        <v>0.000296820027</v>
      </c>
      <c r="AD13" s="134"/>
      <c r="AE13" s="138">
        <v>43385.0</v>
      </c>
      <c r="AF13" s="131">
        <v>308.0</v>
      </c>
      <c r="AG13" s="131">
        <v>308.0</v>
      </c>
      <c r="AH13" s="131">
        <v>304.0</v>
      </c>
      <c r="AI13" s="131">
        <v>304.0</v>
      </c>
      <c r="AJ13" s="135">
        <v>302.1591</v>
      </c>
      <c r="AK13" s="131">
        <v>6111.36</v>
      </c>
      <c r="AL13" s="137">
        <f t="shared" ref="AL13:AM13" si="51">(AJ13-AJ12)/AJ12</f>
        <v>-0.006535657605</v>
      </c>
      <c r="AM13" s="137">
        <f t="shared" si="51"/>
        <v>-0.002447784621</v>
      </c>
      <c r="AN13" s="131"/>
      <c r="AO13" s="131"/>
      <c r="AP13" s="131">
        <v>1232000.0</v>
      </c>
      <c r="AQ13" s="132">
        <v>2.134329023E10</v>
      </c>
      <c r="AR13" s="134">
        <f t="shared" si="6"/>
        <v>0.00005772305894</v>
      </c>
      <c r="AS13" s="134"/>
      <c r="AT13" s="138">
        <v>43597.0</v>
      </c>
      <c r="AU13" s="131">
        <v>152.0</v>
      </c>
      <c r="AV13" s="131">
        <v>177.0</v>
      </c>
      <c r="AW13" s="131">
        <v>151.0</v>
      </c>
      <c r="AX13" s="131">
        <v>177.0</v>
      </c>
      <c r="AY13" s="136">
        <v>177.0</v>
      </c>
      <c r="AZ13" s="131">
        <v>6152.117</v>
      </c>
      <c r="BA13" s="137">
        <f t="shared" ref="BA13:BB13" si="52">(AY13-AY12)/AY12</f>
        <v>0.1721854305</v>
      </c>
      <c r="BB13" s="137">
        <f t="shared" si="52"/>
        <v>0.006418906705</v>
      </c>
      <c r="BC13" s="131"/>
      <c r="BD13" s="131"/>
      <c r="BE13" s="131">
        <v>2.50104E7</v>
      </c>
      <c r="BF13" s="132">
        <v>2.134329023E10</v>
      </c>
      <c r="BG13" s="131">
        <f t="shared" si="8"/>
        <v>0.001171815579</v>
      </c>
      <c r="BH13" s="137">
        <f t="shared" si="16"/>
        <v>0.03577062534</v>
      </c>
      <c r="BI13" s="131"/>
      <c r="BJ13" s="131">
        <f t="shared" si="9"/>
        <v>0.0007856471265</v>
      </c>
    </row>
    <row r="14">
      <c r="A14" s="138">
        <v>42594.0</v>
      </c>
      <c r="B14" s="132">
        <v>4241955.0</v>
      </c>
      <c r="C14" s="132">
        <v>4241955.0</v>
      </c>
      <c r="D14" s="132">
        <v>4055905.0</v>
      </c>
      <c r="E14" s="132">
        <v>411172.0</v>
      </c>
      <c r="F14" s="133">
        <v>405.2226</v>
      </c>
      <c r="G14" s="131">
        <v>5303.734</v>
      </c>
      <c r="H14" s="137">
        <f t="shared" ref="H14:I14" si="53">(F14-F13)/F13</f>
        <v>-0.02643190857</v>
      </c>
      <c r="I14" s="137">
        <f t="shared" si="53"/>
        <v>0.007286480261</v>
      </c>
      <c r="J14" s="131"/>
      <c r="K14" s="131"/>
      <c r="L14" s="131">
        <v>2.1969177E7</v>
      </c>
      <c r="M14" s="132">
        <f t="shared" si="11"/>
        <v>15398038303</v>
      </c>
      <c r="N14" s="134">
        <f t="shared" si="2"/>
        <v>0.001426751679</v>
      </c>
      <c r="O14" s="134"/>
      <c r="P14" s="138">
        <v>43051.0</v>
      </c>
      <c r="Q14" s="131">
        <v>520.0</v>
      </c>
      <c r="R14" s="131">
        <v>525.0</v>
      </c>
      <c r="S14" s="131">
        <v>510.0</v>
      </c>
      <c r="T14" s="131">
        <v>510.0</v>
      </c>
      <c r="U14" s="135">
        <v>503.4143</v>
      </c>
      <c r="V14" s="131">
        <v>6026.633</v>
      </c>
      <c r="W14" s="137">
        <f t="shared" ref="W14:X14" si="54">(U14-U13)/U13</f>
        <v>-0.01923082918</v>
      </c>
      <c r="X14" s="137">
        <f t="shared" si="54"/>
        <v>-0.0007171331652</v>
      </c>
      <c r="Y14" s="131"/>
      <c r="Z14" s="131"/>
      <c r="AA14" s="131">
        <v>3736000.0</v>
      </c>
      <c r="AB14" s="132">
        <f t="shared" si="13"/>
        <v>17912537958</v>
      </c>
      <c r="AC14" s="134">
        <f t="shared" si="4"/>
        <v>0.0002085689928</v>
      </c>
      <c r="AD14" s="134"/>
      <c r="AE14" s="138">
        <v>43416.0</v>
      </c>
      <c r="AF14" s="131">
        <v>304.0</v>
      </c>
      <c r="AG14" s="131">
        <v>306.0</v>
      </c>
      <c r="AH14" s="131">
        <v>304.0</v>
      </c>
      <c r="AI14" s="131">
        <v>304.0</v>
      </c>
      <c r="AJ14" s="135">
        <v>302.1591</v>
      </c>
      <c r="AK14" s="131">
        <v>6076.587</v>
      </c>
      <c r="AL14" s="137">
        <f t="shared" ref="AL14:AM14" si="55">(AJ14-AJ13)/AJ13</f>
        <v>0</v>
      </c>
      <c r="AM14" s="137">
        <f t="shared" si="55"/>
        <v>-0.005689895539</v>
      </c>
      <c r="AN14" s="131"/>
      <c r="AO14" s="131"/>
      <c r="AP14" s="131">
        <v>1994600.0</v>
      </c>
      <c r="AQ14" s="132">
        <v>2.134329023E10</v>
      </c>
      <c r="AR14" s="134">
        <f t="shared" si="6"/>
        <v>0.0000934532576</v>
      </c>
      <c r="AS14" s="134"/>
      <c r="AT14" s="138">
        <v>43628.0</v>
      </c>
      <c r="AU14" s="131">
        <v>178.0</v>
      </c>
      <c r="AV14" s="131">
        <v>186.0</v>
      </c>
      <c r="AW14" s="131">
        <v>167.0</v>
      </c>
      <c r="AX14" s="131">
        <v>171.0</v>
      </c>
      <c r="AY14" s="136">
        <v>171.0</v>
      </c>
      <c r="AZ14" s="131">
        <v>6186.868</v>
      </c>
      <c r="BA14" s="137">
        <f t="shared" ref="BA14:BB14" si="56">(AY14-AY13)/AY13</f>
        <v>-0.03389830508</v>
      </c>
      <c r="BB14" s="137">
        <f t="shared" si="56"/>
        <v>0.005648624693</v>
      </c>
      <c r="BC14" s="131"/>
      <c r="BD14" s="131"/>
      <c r="BE14" s="131">
        <v>1.37536E7</v>
      </c>
      <c r="BF14" s="132">
        <v>2.134329023E10</v>
      </c>
      <c r="BG14" s="131">
        <f t="shared" si="8"/>
        <v>0.0006443992398</v>
      </c>
      <c r="BH14" s="137">
        <f t="shared" si="16"/>
        <v>-0.01989026071</v>
      </c>
      <c r="BI14" s="131"/>
      <c r="BJ14" s="131">
        <f t="shared" si="9"/>
        <v>0.0005932932923</v>
      </c>
    </row>
    <row r="15">
      <c r="A15" s="138">
        <v>42625.0</v>
      </c>
      <c r="B15" s="132">
        <v>411172.0</v>
      </c>
      <c r="C15" s="132">
        <v>422335.0</v>
      </c>
      <c r="D15" s="132">
        <v>3888459.0</v>
      </c>
      <c r="E15" s="132">
        <v>3907064.0</v>
      </c>
      <c r="F15" s="133">
        <v>385.0532</v>
      </c>
      <c r="G15" s="131">
        <v>5308.126</v>
      </c>
      <c r="H15" s="137">
        <f t="shared" ref="H15:I15" si="57">(F15-F14)/F14</f>
        <v>-0.04977363059</v>
      </c>
      <c r="I15" s="137">
        <f t="shared" si="57"/>
        <v>0.0008280958283</v>
      </c>
      <c r="J15" s="131"/>
      <c r="K15" s="131"/>
      <c r="L15" s="131">
        <v>4.117287E7</v>
      </c>
      <c r="M15" s="132">
        <f t="shared" si="11"/>
        <v>15398038303</v>
      </c>
      <c r="N15" s="134">
        <f t="shared" si="2"/>
        <v>0.002673903597</v>
      </c>
      <c r="O15" s="134"/>
      <c r="P15" s="138">
        <v>43081.0</v>
      </c>
      <c r="Q15" s="131">
        <v>510.0</v>
      </c>
      <c r="R15" s="131">
        <v>515.0</v>
      </c>
      <c r="S15" s="131">
        <v>500.0</v>
      </c>
      <c r="T15" s="131">
        <v>505.0</v>
      </c>
      <c r="U15" s="135">
        <v>498.4789</v>
      </c>
      <c r="V15" s="131">
        <v>6032.371</v>
      </c>
      <c r="W15" s="137">
        <f t="shared" ref="W15:X15" si="58">(U15-U14)/U14</f>
        <v>-0.009803853407</v>
      </c>
      <c r="X15" s="137">
        <f t="shared" si="58"/>
        <v>0.0009521070887</v>
      </c>
      <c r="Y15" s="131"/>
      <c r="Z15" s="131"/>
      <c r="AA15" s="131">
        <v>4289300.0</v>
      </c>
      <c r="AB15" s="132">
        <f t="shared" si="13"/>
        <v>17912537958</v>
      </c>
      <c r="AC15" s="134">
        <f t="shared" si="4"/>
        <v>0.0002394579713</v>
      </c>
      <c r="AD15" s="134"/>
      <c r="AE15" s="138">
        <v>43446.0</v>
      </c>
      <c r="AF15" s="131">
        <v>306.0</v>
      </c>
      <c r="AG15" s="131">
        <v>310.0</v>
      </c>
      <c r="AH15" s="131">
        <v>306.0</v>
      </c>
      <c r="AI15" s="131">
        <v>308.0</v>
      </c>
      <c r="AJ15" s="135">
        <v>306.1348</v>
      </c>
      <c r="AK15" s="131">
        <v>6115.577</v>
      </c>
      <c r="AL15" s="137">
        <f t="shared" ref="AL15:AM15" si="59">(AJ15-AJ14)/AJ14</f>
        <v>0.01315763781</v>
      </c>
      <c r="AM15" s="137">
        <f t="shared" si="59"/>
        <v>0.006416430802</v>
      </c>
      <c r="AN15" s="131"/>
      <c r="AO15" s="131"/>
      <c r="AP15" s="131">
        <v>1755600.0</v>
      </c>
      <c r="AQ15" s="132">
        <v>2.134329023E10</v>
      </c>
      <c r="AR15" s="134">
        <f t="shared" si="6"/>
        <v>0.00008225535899</v>
      </c>
      <c r="AS15" s="134"/>
      <c r="AT15" s="138">
        <v>43720.0</v>
      </c>
      <c r="AU15" s="131">
        <v>170.0</v>
      </c>
      <c r="AV15" s="131">
        <v>179.0</v>
      </c>
      <c r="AW15" s="131">
        <v>168.0</v>
      </c>
      <c r="AX15" s="131">
        <v>168.0</v>
      </c>
      <c r="AY15" s="136">
        <v>168.0</v>
      </c>
      <c r="AZ15" s="131">
        <v>6193.791</v>
      </c>
      <c r="BA15" s="137">
        <f t="shared" ref="BA15:BB15" si="60">(AY15-AY14)/AY14</f>
        <v>-0.01754385965</v>
      </c>
      <c r="BB15" s="137">
        <f t="shared" si="60"/>
        <v>0.001118982981</v>
      </c>
      <c r="BC15" s="131"/>
      <c r="BD15" s="131"/>
      <c r="BE15" s="131">
        <v>4921300.0</v>
      </c>
      <c r="BF15" s="132">
        <v>2.134329023E10</v>
      </c>
      <c r="BG15" s="131">
        <f t="shared" si="8"/>
        <v>0.0002305783198</v>
      </c>
      <c r="BH15" s="137">
        <f t="shared" si="16"/>
        <v>-0.01599092646</v>
      </c>
      <c r="BI15" s="131"/>
      <c r="BJ15" s="131">
        <f t="shared" si="9"/>
        <v>0.0008065488117</v>
      </c>
    </row>
    <row r="16">
      <c r="A16" s="131" t="s">
        <v>1268</v>
      </c>
      <c r="B16" s="132">
        <v>3907064.0</v>
      </c>
      <c r="C16" s="132">
        <v>4000089.0</v>
      </c>
      <c r="D16" s="132">
        <v>3832644.0</v>
      </c>
      <c r="E16" s="132">
        <v>3869854.0</v>
      </c>
      <c r="F16" s="133">
        <v>381.386</v>
      </c>
      <c r="G16" s="131">
        <v>5293.619</v>
      </c>
      <c r="H16" s="137">
        <f t="shared" ref="H16:I16" si="61">(F16-F15)/F15</f>
        <v>-0.009523878778</v>
      </c>
      <c r="I16" s="137">
        <f t="shared" si="61"/>
        <v>-0.002732979586</v>
      </c>
      <c r="J16" s="131"/>
      <c r="K16" s="131"/>
      <c r="L16" s="131">
        <v>1.6583439E7</v>
      </c>
      <c r="M16" s="132">
        <f t="shared" si="11"/>
        <v>15398038303</v>
      </c>
      <c r="N16" s="134">
        <f t="shared" si="2"/>
        <v>0.001076983878</v>
      </c>
      <c r="O16" s="134"/>
      <c r="P16" s="131" t="s">
        <v>1269</v>
      </c>
      <c r="Q16" s="131">
        <v>510.0</v>
      </c>
      <c r="R16" s="131">
        <v>540.0</v>
      </c>
      <c r="S16" s="131">
        <v>505.0</v>
      </c>
      <c r="T16" s="131">
        <v>530.0</v>
      </c>
      <c r="U16" s="135">
        <v>523.1561</v>
      </c>
      <c r="V16" s="131">
        <v>6054.604</v>
      </c>
      <c r="W16" s="137">
        <f t="shared" ref="W16:X16" si="62">(U16-U15)/U15</f>
        <v>0.04950500412</v>
      </c>
      <c r="X16" s="137">
        <f t="shared" si="62"/>
        <v>0.00368561549</v>
      </c>
      <c r="Y16" s="131"/>
      <c r="Z16" s="131"/>
      <c r="AA16" s="131">
        <v>1.18303E7</v>
      </c>
      <c r="AB16" s="132">
        <f t="shared" si="13"/>
        <v>17912537958</v>
      </c>
      <c r="AC16" s="134">
        <f t="shared" si="4"/>
        <v>0.0006604480073</v>
      </c>
      <c r="AD16" s="134"/>
      <c r="AE16" s="131" t="s">
        <v>1270</v>
      </c>
      <c r="AF16" s="131">
        <v>310.0</v>
      </c>
      <c r="AG16" s="131">
        <v>324.0</v>
      </c>
      <c r="AH16" s="131">
        <v>308.0</v>
      </c>
      <c r="AI16" s="131">
        <v>314.0</v>
      </c>
      <c r="AJ16" s="135">
        <v>312.0985</v>
      </c>
      <c r="AK16" s="131">
        <v>6177.72</v>
      </c>
      <c r="AL16" s="137">
        <f t="shared" ref="AL16:AM16" si="63">(AJ16-AJ15)/AJ15</f>
        <v>0.01948063402</v>
      </c>
      <c r="AM16" s="137">
        <f t="shared" si="63"/>
        <v>0.01016142876</v>
      </c>
      <c r="AN16" s="131"/>
      <c r="AO16" s="131"/>
      <c r="AP16" s="131">
        <v>2.60706E7</v>
      </c>
      <c r="AQ16" s="132">
        <v>2.134329023E10</v>
      </c>
      <c r="AR16" s="134">
        <f t="shared" si="6"/>
        <v>0.00122148927</v>
      </c>
      <c r="AS16" s="134"/>
      <c r="AT16" s="138">
        <v>43750.0</v>
      </c>
      <c r="AU16" s="131">
        <v>168.0</v>
      </c>
      <c r="AV16" s="131">
        <v>174.0</v>
      </c>
      <c r="AW16" s="131">
        <v>168.0</v>
      </c>
      <c r="AX16" s="131">
        <v>169.0</v>
      </c>
      <c r="AY16" s="136">
        <v>169.0</v>
      </c>
      <c r="AZ16" s="131">
        <v>6183.505</v>
      </c>
      <c r="BA16" s="137">
        <f t="shared" ref="BA16:BB16" si="64">(AY16-AY15)/AY15</f>
        <v>0.005952380952</v>
      </c>
      <c r="BB16" s="137">
        <f t="shared" si="64"/>
        <v>-0.001660695364</v>
      </c>
      <c r="BC16" s="131"/>
      <c r="BD16" s="131"/>
      <c r="BE16" s="131">
        <v>1533600.0</v>
      </c>
      <c r="BF16" s="132">
        <v>2.134329023E10</v>
      </c>
      <c r="BG16" s="131">
        <f t="shared" si="8"/>
        <v>0.00007185396363</v>
      </c>
      <c r="BH16" s="137">
        <f t="shared" si="16"/>
        <v>0.01635353508</v>
      </c>
      <c r="BI16" s="131"/>
      <c r="BJ16" s="131">
        <f t="shared" si="9"/>
        <v>0.0007576937796</v>
      </c>
    </row>
    <row r="17">
      <c r="A17" s="131" t="s">
        <v>1271</v>
      </c>
      <c r="B17" s="132">
        <v>3907064.0</v>
      </c>
      <c r="C17" s="132">
        <v>414893.0</v>
      </c>
      <c r="D17" s="132">
        <v>3832644.0</v>
      </c>
      <c r="E17" s="132">
        <v>4018694.0</v>
      </c>
      <c r="F17" s="133">
        <v>396.0547</v>
      </c>
      <c r="G17" s="131">
        <v>5262.817</v>
      </c>
      <c r="H17" s="137">
        <f t="shared" ref="H17:I17" si="65">(F17-F16)/F16</f>
        <v>0.03846155863</v>
      </c>
      <c r="I17" s="137">
        <f t="shared" si="65"/>
        <v>-0.005818703613</v>
      </c>
      <c r="J17" s="131"/>
      <c r="K17" s="131"/>
      <c r="L17" s="131">
        <v>6.5801323E7</v>
      </c>
      <c r="M17" s="132">
        <f t="shared" si="11"/>
        <v>15398038303</v>
      </c>
      <c r="N17" s="134">
        <f t="shared" si="2"/>
        <v>0.004273357535</v>
      </c>
      <c r="O17" s="134"/>
      <c r="P17" s="131" t="s">
        <v>1272</v>
      </c>
      <c r="Q17" s="131">
        <v>530.0</v>
      </c>
      <c r="R17" s="131">
        <v>540.0</v>
      </c>
      <c r="S17" s="131">
        <v>525.0</v>
      </c>
      <c r="T17" s="131">
        <v>530.0</v>
      </c>
      <c r="U17" s="135">
        <v>523.1561</v>
      </c>
      <c r="V17" s="131">
        <v>6113.653</v>
      </c>
      <c r="W17" s="137">
        <f t="shared" ref="W17:X17" si="66">(U17-U16)/U16</f>
        <v>0</v>
      </c>
      <c r="X17" s="137">
        <f t="shared" si="66"/>
        <v>0.009752743532</v>
      </c>
      <c r="Y17" s="131"/>
      <c r="Z17" s="131"/>
      <c r="AA17" s="131">
        <v>7249700.0</v>
      </c>
      <c r="AB17" s="132">
        <f t="shared" si="13"/>
        <v>17912537958</v>
      </c>
      <c r="AC17" s="134">
        <f t="shared" si="4"/>
        <v>0.0004047276839</v>
      </c>
      <c r="AD17" s="134"/>
      <c r="AE17" s="131" t="s">
        <v>1273</v>
      </c>
      <c r="AF17" s="131">
        <v>314.0</v>
      </c>
      <c r="AG17" s="131">
        <v>326.0</v>
      </c>
      <c r="AH17" s="131">
        <v>314.0</v>
      </c>
      <c r="AI17" s="131">
        <v>324.0</v>
      </c>
      <c r="AJ17" s="135">
        <v>322.038</v>
      </c>
      <c r="AK17" s="131">
        <v>6169.843</v>
      </c>
      <c r="AL17" s="137">
        <f t="shared" ref="AL17:AM17" si="67">(AJ17-AJ16)/AJ16</f>
        <v>0.03184731743</v>
      </c>
      <c r="AM17" s="137">
        <f t="shared" si="67"/>
        <v>-0.001275065882</v>
      </c>
      <c r="AN17" s="131"/>
      <c r="AO17" s="131"/>
      <c r="AP17" s="131">
        <v>1.04479E7</v>
      </c>
      <c r="AQ17" s="132">
        <v>2.134329023E10</v>
      </c>
      <c r="AR17" s="134">
        <f t="shared" si="6"/>
        <v>0.0004895168405</v>
      </c>
      <c r="AS17" s="134"/>
      <c r="AT17" s="138">
        <v>43781.0</v>
      </c>
      <c r="AU17" s="131">
        <v>170.0</v>
      </c>
      <c r="AV17" s="131">
        <v>172.0</v>
      </c>
      <c r="AW17" s="131">
        <v>169.0</v>
      </c>
      <c r="AX17" s="131">
        <v>169.0</v>
      </c>
      <c r="AY17" s="136">
        <v>169.0</v>
      </c>
      <c r="AZ17" s="131">
        <v>6180.099</v>
      </c>
      <c r="BA17" s="137">
        <f t="shared" ref="BA17:BB17" si="68">(AY17-AY16)/AY16</f>
        <v>0</v>
      </c>
      <c r="BB17" s="137">
        <f t="shared" si="68"/>
        <v>-0.0005508202872</v>
      </c>
      <c r="BC17" s="131"/>
      <c r="BD17" s="131"/>
      <c r="BE17" s="131">
        <v>947600.0</v>
      </c>
      <c r="BF17" s="132">
        <v>2.134329023E10</v>
      </c>
      <c r="BG17" s="131">
        <f t="shared" si="8"/>
        <v>0.00004439802813</v>
      </c>
      <c r="BH17" s="137">
        <f t="shared" si="16"/>
        <v>0.01757721902</v>
      </c>
      <c r="BI17" s="131"/>
      <c r="BJ17" s="131">
        <f t="shared" si="9"/>
        <v>0.001303000022</v>
      </c>
    </row>
    <row r="18">
      <c r="A18" s="131" t="s">
        <v>1274</v>
      </c>
      <c r="B18" s="132">
        <v>4018694.0</v>
      </c>
      <c r="C18" s="132">
        <v>4130325.0</v>
      </c>
      <c r="D18" s="132">
        <v>3851249.0</v>
      </c>
      <c r="E18" s="132">
        <v>3851249.0</v>
      </c>
      <c r="F18" s="133">
        <v>379.5524</v>
      </c>
      <c r="G18" s="131">
        <v>5254.362</v>
      </c>
      <c r="H18" s="137">
        <f t="shared" ref="H18:I18" si="69">(F18-F17)/F17</f>
        <v>-0.04166671927</v>
      </c>
      <c r="I18" s="137">
        <f t="shared" si="69"/>
        <v>-0.001606554057</v>
      </c>
      <c r="J18" s="131"/>
      <c r="K18" s="131"/>
      <c r="L18" s="131">
        <v>7.2069293E7</v>
      </c>
      <c r="M18" s="132">
        <f t="shared" si="11"/>
        <v>15398038303</v>
      </c>
      <c r="N18" s="134">
        <f t="shared" si="2"/>
        <v>0.004680420426</v>
      </c>
      <c r="O18" s="134"/>
      <c r="P18" s="131" t="s">
        <v>1275</v>
      </c>
      <c r="Q18" s="131">
        <v>530.0</v>
      </c>
      <c r="R18" s="131">
        <v>535.0</v>
      </c>
      <c r="S18" s="131">
        <v>520.0</v>
      </c>
      <c r="T18" s="131">
        <v>525.0</v>
      </c>
      <c r="U18" s="135">
        <v>518.2207</v>
      </c>
      <c r="V18" s="131">
        <v>6119.419</v>
      </c>
      <c r="W18" s="137">
        <f t="shared" ref="W18:X18" si="70">(U18-U17)/U17</f>
        <v>-0.009433895543</v>
      </c>
      <c r="X18" s="137">
        <f t="shared" si="70"/>
        <v>0.00094313498</v>
      </c>
      <c r="Y18" s="131"/>
      <c r="Z18" s="131"/>
      <c r="AA18" s="131">
        <v>6868400.0</v>
      </c>
      <c r="AB18" s="132">
        <f t="shared" si="13"/>
        <v>17912537958</v>
      </c>
      <c r="AC18" s="134">
        <f t="shared" si="4"/>
        <v>0.0003834409181</v>
      </c>
      <c r="AD18" s="134"/>
      <c r="AE18" s="131" t="s">
        <v>1276</v>
      </c>
      <c r="AF18" s="131">
        <v>326.0</v>
      </c>
      <c r="AG18" s="131">
        <v>336.0</v>
      </c>
      <c r="AH18" s="131">
        <v>322.0</v>
      </c>
      <c r="AI18" s="131">
        <v>326.0</v>
      </c>
      <c r="AJ18" s="135">
        <v>324.0258</v>
      </c>
      <c r="AK18" s="131">
        <v>6089.305</v>
      </c>
      <c r="AL18" s="137">
        <f t="shared" ref="AL18:AM18" si="71">(AJ18-AJ17)/AJ17</f>
        <v>0.006172563486</v>
      </c>
      <c r="AM18" s="137">
        <f t="shared" si="71"/>
        <v>-0.01305349261</v>
      </c>
      <c r="AN18" s="131"/>
      <c r="AO18" s="131"/>
      <c r="AP18" s="131">
        <v>1.13093E7</v>
      </c>
      <c r="AQ18" s="132">
        <v>2.134329023E10</v>
      </c>
      <c r="AR18" s="134">
        <f t="shared" si="6"/>
        <v>0.0005298761287</v>
      </c>
      <c r="AS18" s="134"/>
      <c r="AT18" s="138">
        <v>43811.0</v>
      </c>
      <c r="AU18" s="131">
        <v>169.0</v>
      </c>
      <c r="AV18" s="131">
        <v>174.0</v>
      </c>
      <c r="AW18" s="131">
        <v>169.0</v>
      </c>
      <c r="AX18" s="131">
        <v>170.0</v>
      </c>
      <c r="AY18" s="136">
        <v>170.0</v>
      </c>
      <c r="AZ18" s="131">
        <v>6139.397</v>
      </c>
      <c r="BA18" s="137">
        <f t="shared" ref="BA18:BB18" si="72">(AY18-AY17)/AY17</f>
        <v>0.005917159763</v>
      </c>
      <c r="BB18" s="137">
        <f t="shared" si="72"/>
        <v>-0.006585978639</v>
      </c>
      <c r="BC18" s="131"/>
      <c r="BD18" s="131"/>
      <c r="BE18" s="131">
        <v>1201700.0</v>
      </c>
      <c r="BF18" s="132">
        <v>2.134329023E10</v>
      </c>
      <c r="BG18" s="131">
        <f t="shared" si="8"/>
        <v>0.00005630340904</v>
      </c>
      <c r="BH18" s="137">
        <f t="shared" si="16"/>
        <v>-0.009752722891</v>
      </c>
      <c r="BI18" s="131"/>
      <c r="BJ18" s="131">
        <f t="shared" si="9"/>
        <v>0.001412510221</v>
      </c>
    </row>
    <row r="19">
      <c r="A19" s="131" t="s">
        <v>1277</v>
      </c>
      <c r="B19" s="132">
        <v>3851249.0</v>
      </c>
      <c r="C19" s="132">
        <v>3925669.0</v>
      </c>
      <c r="D19" s="132">
        <v>3479147.0</v>
      </c>
      <c r="E19" s="132">
        <v>3479147.0</v>
      </c>
      <c r="F19" s="133">
        <v>342.8807</v>
      </c>
      <c r="G19" s="131">
        <v>5231.652</v>
      </c>
      <c r="H19" s="137">
        <f t="shared" ref="H19:I19" si="73">(F19-F18)/F18</f>
        <v>-0.09661827985</v>
      </c>
      <c r="I19" s="137">
        <f t="shared" si="73"/>
        <v>-0.004322123219</v>
      </c>
      <c r="J19" s="131"/>
      <c r="K19" s="131"/>
      <c r="L19" s="131" t="s">
        <v>1278</v>
      </c>
      <c r="M19" s="132">
        <f t="shared" si="11"/>
        <v>15398038303</v>
      </c>
      <c r="N19" s="134">
        <f t="shared" si="2"/>
        <v>0.01162485743</v>
      </c>
      <c r="O19" s="134"/>
      <c r="P19" s="131" t="s">
        <v>1279</v>
      </c>
      <c r="Q19" s="131">
        <v>530.0</v>
      </c>
      <c r="R19" s="131">
        <v>530.0</v>
      </c>
      <c r="S19" s="131">
        <v>520.0</v>
      </c>
      <c r="T19" s="131">
        <v>525.0</v>
      </c>
      <c r="U19" s="135">
        <v>518.2207</v>
      </c>
      <c r="V19" s="131">
        <v>6133.963</v>
      </c>
      <c r="W19" s="137">
        <f t="shared" ref="W19:X19" si="74">(U19-U18)/U18</f>
        <v>0</v>
      </c>
      <c r="X19" s="137">
        <f t="shared" si="74"/>
        <v>0.002376696219</v>
      </c>
      <c r="Y19" s="131"/>
      <c r="Z19" s="131"/>
      <c r="AA19" s="131">
        <v>1998500.0</v>
      </c>
      <c r="AB19" s="132">
        <f t="shared" si="13"/>
        <v>17912537958</v>
      </c>
      <c r="AC19" s="134">
        <f t="shared" si="4"/>
        <v>0.0001115698962</v>
      </c>
      <c r="AD19" s="134"/>
      <c r="AE19" s="131" t="s">
        <v>1280</v>
      </c>
      <c r="AF19" s="131">
        <v>326.0</v>
      </c>
      <c r="AG19" s="131">
        <v>326.0</v>
      </c>
      <c r="AH19" s="131">
        <v>316.0</v>
      </c>
      <c r="AI19" s="131">
        <v>316.0</v>
      </c>
      <c r="AJ19" s="135">
        <v>314.0864</v>
      </c>
      <c r="AK19" s="131">
        <v>6081.867</v>
      </c>
      <c r="AL19" s="137">
        <f t="shared" ref="AL19:AM19" si="75">(AJ19-AJ18)/AJ18</f>
        <v>-0.03067471788</v>
      </c>
      <c r="AM19" s="137">
        <f t="shared" si="75"/>
        <v>-0.001221485867</v>
      </c>
      <c r="AN19" s="131"/>
      <c r="AO19" s="131"/>
      <c r="AP19" s="131">
        <v>5655100.0</v>
      </c>
      <c r="AQ19" s="132">
        <v>2.134329023E10</v>
      </c>
      <c r="AR19" s="134">
        <f t="shared" si="6"/>
        <v>0.0002649591482</v>
      </c>
      <c r="AS19" s="134"/>
      <c r="AT19" s="131" t="s">
        <v>1281</v>
      </c>
      <c r="AU19" s="131">
        <v>170.0</v>
      </c>
      <c r="AV19" s="131">
        <v>175.0</v>
      </c>
      <c r="AW19" s="131">
        <v>169.0</v>
      </c>
      <c r="AX19" s="131">
        <v>170.0</v>
      </c>
      <c r="AY19" s="136">
        <v>170.0</v>
      </c>
      <c r="AZ19" s="131">
        <v>6197.318</v>
      </c>
      <c r="BA19" s="137">
        <f t="shared" ref="BA19:BB19" si="76">(AY19-AY18)/AY18</f>
        <v>0</v>
      </c>
      <c r="BB19" s="137">
        <f t="shared" si="76"/>
        <v>0.009434314152</v>
      </c>
      <c r="BC19" s="131"/>
      <c r="BD19" s="131"/>
      <c r="BE19" s="131">
        <v>2173400.0</v>
      </c>
      <c r="BF19" s="132">
        <v>2.134329023E10</v>
      </c>
      <c r="BG19" s="131">
        <f t="shared" si="8"/>
        <v>0.0001018305977</v>
      </c>
      <c r="BH19" s="137">
        <f t="shared" si="16"/>
        <v>-0.03182324943</v>
      </c>
      <c r="BI19" s="131"/>
      <c r="BJ19" s="131">
        <f t="shared" si="9"/>
        <v>0.003025804268</v>
      </c>
    </row>
    <row r="20">
      <c r="A20" s="131" t="s">
        <v>1282</v>
      </c>
      <c r="B20" s="132">
        <v>3479147.0</v>
      </c>
      <c r="C20" s="132">
        <v>3683803.0</v>
      </c>
      <c r="D20" s="132">
        <v>3423332.0</v>
      </c>
      <c r="E20" s="132">
        <v>3553568.0</v>
      </c>
      <c r="F20" s="133">
        <v>350.215</v>
      </c>
      <c r="G20" s="131">
        <v>5191.912</v>
      </c>
      <c r="H20" s="137">
        <f t="shared" ref="H20:I20" si="77">(F20-F19)/F19</f>
        <v>0.02139023865</v>
      </c>
      <c r="I20" s="137">
        <f t="shared" si="77"/>
        <v>-0.007596070992</v>
      </c>
      <c r="J20" s="131"/>
      <c r="K20" s="131"/>
      <c r="L20" s="131">
        <v>6.2678195E7</v>
      </c>
      <c r="M20" s="132">
        <f t="shared" si="11"/>
        <v>15398038303</v>
      </c>
      <c r="N20" s="134">
        <f t="shared" si="2"/>
        <v>0.004070531178</v>
      </c>
      <c r="O20" s="134"/>
      <c r="P20" s="131" t="s">
        <v>1283</v>
      </c>
      <c r="Q20" s="131">
        <v>525.0</v>
      </c>
      <c r="R20" s="131">
        <v>530.0</v>
      </c>
      <c r="S20" s="131">
        <v>520.0</v>
      </c>
      <c r="T20" s="131">
        <v>525.0</v>
      </c>
      <c r="U20" s="135">
        <v>518.2207</v>
      </c>
      <c r="V20" s="131">
        <v>6167.666</v>
      </c>
      <c r="W20" s="137">
        <f t="shared" ref="W20:X20" si="78">(U20-U19)/U19</f>
        <v>0</v>
      </c>
      <c r="X20" s="137">
        <f t="shared" si="78"/>
        <v>0.005494490267</v>
      </c>
      <c r="Y20" s="131"/>
      <c r="Z20" s="131"/>
      <c r="AA20" s="131">
        <v>3687200.0</v>
      </c>
      <c r="AB20" s="132">
        <f t="shared" si="13"/>
        <v>17912537958</v>
      </c>
      <c r="AC20" s="134">
        <f t="shared" si="4"/>
        <v>0.0002058446441</v>
      </c>
      <c r="AD20" s="134"/>
      <c r="AE20" s="131" t="s">
        <v>1284</v>
      </c>
      <c r="AF20" s="131">
        <v>316.0</v>
      </c>
      <c r="AG20" s="131">
        <v>320.0</v>
      </c>
      <c r="AH20" s="131">
        <v>314.0</v>
      </c>
      <c r="AI20" s="131">
        <v>316.0</v>
      </c>
      <c r="AJ20" s="135">
        <v>314.0864</v>
      </c>
      <c r="AK20" s="131">
        <v>6176.094</v>
      </c>
      <c r="AL20" s="137">
        <f t="shared" ref="AL20:AM20" si="79">(AJ20-AJ19)/AJ19</f>
        <v>0</v>
      </c>
      <c r="AM20" s="137">
        <f t="shared" si="79"/>
        <v>0.01549310434</v>
      </c>
      <c r="AN20" s="131"/>
      <c r="AO20" s="131"/>
      <c r="AP20" s="131">
        <v>3829700.0</v>
      </c>
      <c r="AQ20" s="132">
        <v>2.134329023E10</v>
      </c>
      <c r="AR20" s="134">
        <f t="shared" si="6"/>
        <v>0.0001794334406</v>
      </c>
      <c r="AS20" s="134"/>
      <c r="AT20" s="131" t="s">
        <v>1285</v>
      </c>
      <c r="AU20" s="131">
        <v>171.0</v>
      </c>
      <c r="AV20" s="131">
        <v>174.0</v>
      </c>
      <c r="AW20" s="131">
        <v>170.0</v>
      </c>
      <c r="AX20" s="131">
        <v>171.0</v>
      </c>
      <c r="AY20" s="136">
        <v>171.0</v>
      </c>
      <c r="AZ20" s="131">
        <v>6211.592</v>
      </c>
      <c r="BA20" s="137">
        <f t="shared" ref="BA20:BB20" si="80">(AY20-AY19)/AY19</f>
        <v>0.005882352941</v>
      </c>
      <c r="BB20" s="137">
        <f t="shared" si="80"/>
        <v>0.002303254408</v>
      </c>
      <c r="BC20" s="131"/>
      <c r="BD20" s="131"/>
      <c r="BE20" s="131">
        <v>1088300.0</v>
      </c>
      <c r="BF20" s="132">
        <v>2.134329023E10</v>
      </c>
      <c r="BG20" s="131">
        <f t="shared" si="8"/>
        <v>0.00005099026384</v>
      </c>
      <c r="BH20" s="137">
        <f t="shared" si="16"/>
        <v>0.006818147897</v>
      </c>
      <c r="BI20" s="131"/>
      <c r="BJ20" s="131">
        <f t="shared" si="9"/>
        <v>0.001126699882</v>
      </c>
    </row>
    <row r="21">
      <c r="A21" s="131" t="s">
        <v>1286</v>
      </c>
      <c r="B21" s="132">
        <v>3553568.0</v>
      </c>
      <c r="C21" s="132">
        <v>3609383.0</v>
      </c>
      <c r="D21" s="132">
        <v>3479147.0</v>
      </c>
      <c r="E21" s="132">
        <v>3479147.0</v>
      </c>
      <c r="F21" s="133">
        <v>342.8807</v>
      </c>
      <c r="G21" s="131">
        <v>5162.477</v>
      </c>
      <c r="H21" s="137">
        <f t="shared" ref="H21:I21" si="81">(F21-F20)/F20</f>
        <v>-0.02094227831</v>
      </c>
      <c r="I21" s="137">
        <f t="shared" si="81"/>
        <v>-0.005669395013</v>
      </c>
      <c r="J21" s="131"/>
      <c r="K21" s="131"/>
      <c r="L21" s="131">
        <v>1.4336632E7</v>
      </c>
      <c r="M21" s="132">
        <f t="shared" si="11"/>
        <v>15398038303</v>
      </c>
      <c r="N21" s="134">
        <f t="shared" si="2"/>
        <v>0.0009310687321</v>
      </c>
      <c r="O21" s="134"/>
      <c r="P21" s="131" t="s">
        <v>1287</v>
      </c>
      <c r="Q21" s="131">
        <v>520.0</v>
      </c>
      <c r="R21" s="131">
        <v>530.0</v>
      </c>
      <c r="S21" s="131">
        <v>515.0</v>
      </c>
      <c r="T21" s="131">
        <v>520.0</v>
      </c>
      <c r="U21" s="135">
        <v>513.2852</v>
      </c>
      <c r="V21" s="131">
        <v>6109.482</v>
      </c>
      <c r="W21" s="137">
        <f t="shared" ref="W21:X21" si="82">(U21-U20)/U20</f>
        <v>-0.009523934494</v>
      </c>
      <c r="X21" s="137">
        <f t="shared" si="82"/>
        <v>-0.009433714472</v>
      </c>
      <c r="Y21" s="131"/>
      <c r="Z21" s="131"/>
      <c r="AA21" s="131">
        <v>6509600.0</v>
      </c>
      <c r="AB21" s="132">
        <f t="shared" si="13"/>
        <v>17912537958</v>
      </c>
      <c r="AC21" s="134">
        <f t="shared" si="4"/>
        <v>0.0003634102557</v>
      </c>
      <c r="AD21" s="134"/>
      <c r="AE21" s="131" t="s">
        <v>1288</v>
      </c>
      <c r="AF21" s="131">
        <v>316.0</v>
      </c>
      <c r="AG21" s="131">
        <v>320.0</v>
      </c>
      <c r="AH21" s="131">
        <v>310.0</v>
      </c>
      <c r="AI21" s="131">
        <v>312.0</v>
      </c>
      <c r="AJ21" s="135">
        <v>310.1106</v>
      </c>
      <c r="AK21" s="131">
        <v>6147.876</v>
      </c>
      <c r="AL21" s="137">
        <f t="shared" ref="AL21:AM21" si="83">(AJ21-AJ20)/AJ20</f>
        <v>-0.01265830039</v>
      </c>
      <c r="AM21" s="137">
        <f t="shared" si="83"/>
        <v>-0.004568907144</v>
      </c>
      <c r="AN21" s="131"/>
      <c r="AO21" s="131"/>
      <c r="AP21" s="131">
        <v>3100000.0</v>
      </c>
      <c r="AQ21" s="132">
        <v>2.134329023E10</v>
      </c>
      <c r="AR21" s="134">
        <f t="shared" si="6"/>
        <v>0.00014524471</v>
      </c>
      <c r="AS21" s="134"/>
      <c r="AT21" s="131" t="s">
        <v>1289</v>
      </c>
      <c r="AU21" s="131">
        <v>171.0</v>
      </c>
      <c r="AV21" s="131">
        <v>172.0</v>
      </c>
      <c r="AW21" s="131">
        <v>168.0</v>
      </c>
      <c r="AX21" s="131">
        <v>170.0</v>
      </c>
      <c r="AY21" s="136">
        <v>170.0</v>
      </c>
      <c r="AZ21" s="131">
        <v>6244.352</v>
      </c>
      <c r="BA21" s="137">
        <f t="shared" ref="BA21:BB21" si="84">(AY21-AY20)/AY20</f>
        <v>-0.005847953216</v>
      </c>
      <c r="BB21" s="137">
        <f t="shared" si="84"/>
        <v>0.00527401027</v>
      </c>
      <c r="BC21" s="131"/>
      <c r="BD21" s="131"/>
      <c r="BE21" s="131">
        <v>2703800.0</v>
      </c>
      <c r="BF21" s="132">
        <v>2.134329023E10</v>
      </c>
      <c r="BG21" s="131">
        <f t="shared" si="8"/>
        <v>0.000126681499</v>
      </c>
      <c r="BH21" s="137">
        <f t="shared" si="16"/>
        <v>-0.0122431166</v>
      </c>
      <c r="BI21" s="131"/>
      <c r="BJ21" s="131">
        <f t="shared" si="9"/>
        <v>0.0003916012992</v>
      </c>
    </row>
    <row r="22">
      <c r="A22" s="131" t="s">
        <v>1290</v>
      </c>
      <c r="B22" s="132">
        <v>3479147.0</v>
      </c>
      <c r="C22" s="132">
        <v>3497752.0</v>
      </c>
      <c r="D22" s="132">
        <v>3237281.0</v>
      </c>
      <c r="E22" s="132">
        <v>3293097.0</v>
      </c>
      <c r="F22" s="133">
        <v>324.5448</v>
      </c>
      <c r="G22" s="131">
        <v>5111.392</v>
      </c>
      <c r="H22" s="137">
        <f t="shared" ref="H22:I22" si="85">(F22-F21)/F21</f>
        <v>-0.05347603408</v>
      </c>
      <c r="I22" s="137">
        <f t="shared" si="85"/>
        <v>-0.009895443602</v>
      </c>
      <c r="J22" s="131"/>
      <c r="K22" s="131"/>
      <c r="L22" s="131">
        <v>7.0055863E7</v>
      </c>
      <c r="M22" s="132">
        <f t="shared" si="11"/>
        <v>15398038303</v>
      </c>
      <c r="N22" s="134">
        <f t="shared" si="2"/>
        <v>0.004549661562</v>
      </c>
      <c r="O22" s="134"/>
      <c r="P22" s="131" t="s">
        <v>1291</v>
      </c>
      <c r="Q22" s="131">
        <v>520.0</v>
      </c>
      <c r="R22" s="131">
        <v>535.0</v>
      </c>
      <c r="S22" s="131">
        <v>515.0</v>
      </c>
      <c r="T22" s="131">
        <v>525.0</v>
      </c>
      <c r="U22" s="135">
        <v>518.2207</v>
      </c>
      <c r="V22" s="131">
        <v>6183.391</v>
      </c>
      <c r="W22" s="137">
        <f t="shared" ref="W22:X22" si="86">(U22-U21)/U21</f>
        <v>0.009615512</v>
      </c>
      <c r="X22" s="137">
        <f t="shared" si="86"/>
        <v>0.01209742495</v>
      </c>
      <c r="Y22" s="131"/>
      <c r="Z22" s="131"/>
      <c r="AA22" s="131">
        <v>5162700.0</v>
      </c>
      <c r="AB22" s="132">
        <f t="shared" si="13"/>
        <v>17912537958</v>
      </c>
      <c r="AC22" s="134">
        <f t="shared" si="4"/>
        <v>0.0002882171143</v>
      </c>
      <c r="AD22" s="134"/>
      <c r="AE22" s="131" t="s">
        <v>1292</v>
      </c>
      <c r="AF22" s="131">
        <v>312.0</v>
      </c>
      <c r="AG22" s="131">
        <v>314.0</v>
      </c>
      <c r="AH22" s="131">
        <v>308.0</v>
      </c>
      <c r="AI22" s="131">
        <v>312.0</v>
      </c>
      <c r="AJ22" s="135">
        <v>310.1106</v>
      </c>
      <c r="AK22" s="131">
        <v>6163.596</v>
      </c>
      <c r="AL22" s="137">
        <f t="shared" ref="AL22:AM22" si="87">(AJ22-AJ21)/AJ21</f>
        <v>0</v>
      </c>
      <c r="AM22" s="137">
        <f t="shared" si="87"/>
        <v>0.002556980655</v>
      </c>
      <c r="AN22" s="131"/>
      <c r="AO22" s="131"/>
      <c r="AP22" s="131">
        <v>1700400.0</v>
      </c>
      <c r="AQ22" s="132">
        <v>2.134329023E10</v>
      </c>
      <c r="AR22" s="134">
        <f t="shared" si="6"/>
        <v>0.00007966906609</v>
      </c>
      <c r="AS22" s="134"/>
      <c r="AT22" s="131" t="s">
        <v>1293</v>
      </c>
      <c r="AU22" s="131">
        <v>170.0</v>
      </c>
      <c r="AV22" s="131">
        <v>196.0</v>
      </c>
      <c r="AW22" s="131">
        <v>169.0</v>
      </c>
      <c r="AX22" s="131">
        <v>187.0</v>
      </c>
      <c r="AY22" s="136">
        <v>187.0</v>
      </c>
      <c r="AZ22" s="131">
        <v>6287.25</v>
      </c>
      <c r="BA22" s="137">
        <f t="shared" ref="BA22:BB22" si="88">(AY22-AY21)/AY21</f>
        <v>0.1</v>
      </c>
      <c r="BB22" s="137">
        <f t="shared" si="88"/>
        <v>0.006869888181</v>
      </c>
      <c r="BC22" s="131"/>
      <c r="BD22" s="131"/>
      <c r="BE22" s="131">
        <v>2.41744E7</v>
      </c>
      <c r="BF22" s="132">
        <v>2.134329023E10</v>
      </c>
      <c r="BG22" s="131">
        <f t="shared" si="8"/>
        <v>0.00113264636</v>
      </c>
      <c r="BH22" s="137">
        <f t="shared" si="16"/>
        <v>0.01403486948</v>
      </c>
      <c r="BI22" s="131"/>
      <c r="BJ22" s="131">
        <f t="shared" si="9"/>
        <v>0.001512548526</v>
      </c>
    </row>
    <row r="23">
      <c r="A23" s="131" t="s">
        <v>1294</v>
      </c>
      <c r="B23" s="132">
        <v>3293097.0</v>
      </c>
      <c r="C23" s="132">
        <v>3479147.0</v>
      </c>
      <c r="D23" s="132">
        <v>3218676.0</v>
      </c>
      <c r="E23" s="132">
        <v>3274492.0</v>
      </c>
      <c r="F23" s="133">
        <v>322.7112</v>
      </c>
      <c r="G23" s="131">
        <v>5042.87</v>
      </c>
      <c r="H23" s="137">
        <f t="shared" ref="H23:I23" si="89">(F23-F22)/F22</f>
        <v>-0.005649759294</v>
      </c>
      <c r="I23" s="137">
        <f t="shared" si="89"/>
        <v>-0.01340574153</v>
      </c>
      <c r="J23" s="131"/>
      <c r="K23" s="131"/>
      <c r="L23" s="131">
        <v>4.1607268E7</v>
      </c>
      <c r="M23" s="132">
        <f t="shared" si="11"/>
        <v>15398038303</v>
      </c>
      <c r="N23" s="134">
        <f t="shared" si="2"/>
        <v>0.002702114853</v>
      </c>
      <c r="O23" s="134"/>
      <c r="P23" s="131" t="s">
        <v>1295</v>
      </c>
      <c r="Q23" s="131">
        <v>530.0</v>
      </c>
      <c r="R23" s="131">
        <v>530.0</v>
      </c>
      <c r="S23" s="131">
        <v>520.0</v>
      </c>
      <c r="T23" s="131">
        <v>525.0</v>
      </c>
      <c r="U23" s="135">
        <v>518.2207</v>
      </c>
      <c r="V23" s="131">
        <v>6221.013</v>
      </c>
      <c r="W23" s="137">
        <f t="shared" ref="W23:X23" si="90">(U23-U22)/U22</f>
        <v>0</v>
      </c>
      <c r="X23" s="137">
        <f t="shared" si="90"/>
        <v>0.006084363742</v>
      </c>
      <c r="Y23" s="131"/>
      <c r="Z23" s="131"/>
      <c r="AA23" s="131">
        <v>2472500.0</v>
      </c>
      <c r="AB23" s="132">
        <f t="shared" si="13"/>
        <v>17912537958</v>
      </c>
      <c r="AC23" s="134">
        <f t="shared" si="4"/>
        <v>0.000138031808</v>
      </c>
      <c r="AD23" s="134"/>
      <c r="AE23" s="131" t="s">
        <v>1296</v>
      </c>
      <c r="AF23" s="131">
        <v>312.0</v>
      </c>
      <c r="AG23" s="131">
        <v>312.0</v>
      </c>
      <c r="AH23" s="131">
        <v>312.0</v>
      </c>
      <c r="AI23" s="131">
        <v>312.0</v>
      </c>
      <c r="AJ23" s="135">
        <v>310.1106</v>
      </c>
      <c r="AK23" s="131">
        <v>6163.596</v>
      </c>
      <c r="AL23" s="137">
        <f t="shared" ref="AL23:AM23" si="91">(AJ23-AJ22)/AJ22</f>
        <v>0</v>
      </c>
      <c r="AM23" s="137">
        <f t="shared" si="91"/>
        <v>0</v>
      </c>
      <c r="AN23" s="131"/>
      <c r="AO23" s="131"/>
      <c r="AP23" s="131">
        <v>0.0</v>
      </c>
      <c r="AQ23" s="132">
        <v>2.134329023E10</v>
      </c>
      <c r="AR23" s="134">
        <f t="shared" si="6"/>
        <v>0</v>
      </c>
      <c r="AS23" s="134"/>
      <c r="AT23" s="131" t="s">
        <v>1297</v>
      </c>
      <c r="AU23" s="131">
        <v>187.0</v>
      </c>
      <c r="AV23" s="131">
        <v>204.0</v>
      </c>
      <c r="AW23" s="131">
        <v>183.0</v>
      </c>
      <c r="AX23" s="131">
        <v>191.0</v>
      </c>
      <c r="AY23" s="136">
        <v>191.0</v>
      </c>
      <c r="AZ23" s="131">
        <v>6249.93</v>
      </c>
      <c r="BA23" s="137">
        <f t="shared" ref="BA23:BB23" si="92">(AY23-AY22)/AY22</f>
        <v>0.02139037433</v>
      </c>
      <c r="BB23" s="137">
        <f t="shared" si="92"/>
        <v>-0.005935822498</v>
      </c>
      <c r="BC23" s="131"/>
      <c r="BD23" s="131"/>
      <c r="BE23" s="131">
        <v>2.58829E7</v>
      </c>
      <c r="BF23" s="132">
        <v>2.134329023E10</v>
      </c>
      <c r="BG23" s="131">
        <f t="shared" si="8"/>
        <v>0.001212694937</v>
      </c>
      <c r="BH23" s="137">
        <f t="shared" si="16"/>
        <v>0.003935153759</v>
      </c>
      <c r="BI23" s="131"/>
      <c r="BJ23" s="131">
        <f t="shared" si="9"/>
        <v>0.001013210399</v>
      </c>
    </row>
    <row r="24">
      <c r="A24" s="139" t="s">
        <v>1298</v>
      </c>
      <c r="B24" s="140">
        <v>3255887.0</v>
      </c>
      <c r="C24" s="140">
        <v>3330307.0</v>
      </c>
      <c r="D24" s="140">
        <v>3162861.0</v>
      </c>
      <c r="E24" s="140">
        <v>3162861.0</v>
      </c>
      <c r="F24" s="141">
        <v>311.7097</v>
      </c>
      <c r="G24" s="139">
        <v>5027.704</v>
      </c>
      <c r="H24" s="142">
        <f t="shared" ref="H24:I24" si="93">(F24-F23)/F23</f>
        <v>-0.03409085275</v>
      </c>
      <c r="I24" s="142">
        <f t="shared" si="93"/>
        <v>-0.003007414429</v>
      </c>
      <c r="J24" s="142">
        <f t="shared" ref="J24:J34" si="98">$G$65+(I24*$G$66)</f>
        <v>-0.01380116166</v>
      </c>
      <c r="K24" s="142">
        <f t="shared" ref="K24:K34" si="99">H24-J24</f>
        <v>-0.02028969109</v>
      </c>
      <c r="L24" s="139">
        <v>1.5928456E7</v>
      </c>
      <c r="M24" s="140">
        <f t="shared" si="11"/>
        <v>15398038303</v>
      </c>
      <c r="N24" s="143">
        <f t="shared" si="2"/>
        <v>0.001034447096</v>
      </c>
      <c r="O24" s="143"/>
      <c r="P24" s="139" t="s">
        <v>1299</v>
      </c>
      <c r="Q24" s="139">
        <v>525.0</v>
      </c>
      <c r="R24" s="139">
        <v>525.0</v>
      </c>
      <c r="S24" s="139">
        <v>525.0</v>
      </c>
      <c r="T24" s="139">
        <v>525.0</v>
      </c>
      <c r="U24" s="144">
        <v>518.2207</v>
      </c>
      <c r="V24" s="139">
        <v>6221.013</v>
      </c>
      <c r="W24" s="142">
        <f t="shared" ref="W24:X24" si="94">(U24-U23)/U23</f>
        <v>0</v>
      </c>
      <c r="X24" s="142">
        <f t="shared" si="94"/>
        <v>0</v>
      </c>
      <c r="Y24" s="142">
        <f t="shared" ref="Y24:Y34" si="101">$V$65+(X24*$V$66)</f>
        <v>-0.00163</v>
      </c>
      <c r="Z24" s="142">
        <f t="shared" ref="Z24:Z34" si="102">W24-Y24</f>
        <v>0.00163</v>
      </c>
      <c r="AA24" s="139">
        <v>0.0</v>
      </c>
      <c r="AB24" s="140">
        <f t="shared" si="13"/>
        <v>17912537958</v>
      </c>
      <c r="AC24" s="143">
        <f t="shared" si="4"/>
        <v>0</v>
      </c>
      <c r="AD24" s="143"/>
      <c r="AE24" s="139" t="s">
        <v>1300</v>
      </c>
      <c r="AF24" s="139">
        <v>312.0</v>
      </c>
      <c r="AG24" s="139">
        <v>312.0</v>
      </c>
      <c r="AH24" s="139">
        <v>312.0</v>
      </c>
      <c r="AI24" s="139">
        <v>312.0</v>
      </c>
      <c r="AJ24" s="144">
        <v>310.1106</v>
      </c>
      <c r="AK24" s="139">
        <v>6127.85</v>
      </c>
      <c r="AL24" s="142">
        <f t="shared" ref="AL24:AM24" si="95">(AJ24-AJ23)/AJ23</f>
        <v>0</v>
      </c>
      <c r="AM24" s="142">
        <f t="shared" si="95"/>
        <v>-0.005799536504</v>
      </c>
      <c r="AN24" s="142">
        <f t="shared" ref="AN24:AN34" si="104">$AK$65+(AM24*$AK$66)</f>
        <v>-0.001194673878</v>
      </c>
      <c r="AO24" s="142">
        <f t="shared" ref="AO24:AO34" si="105">AL24-AN24</f>
        <v>0.001194673878</v>
      </c>
      <c r="AP24" s="139">
        <v>1121301.0</v>
      </c>
      <c r="AQ24" s="140">
        <v>2.134329023E10</v>
      </c>
      <c r="AR24" s="143">
        <f t="shared" si="6"/>
        <v>0.00005253646406</v>
      </c>
      <c r="AS24" s="143"/>
      <c r="AT24" s="139" t="s">
        <v>1301</v>
      </c>
      <c r="AU24" s="139">
        <v>192.0</v>
      </c>
      <c r="AV24" s="139">
        <v>222.0</v>
      </c>
      <c r="AW24" s="139">
        <v>192.0</v>
      </c>
      <c r="AX24" s="139">
        <v>216.0</v>
      </c>
      <c r="AY24" s="145">
        <v>216.0</v>
      </c>
      <c r="AZ24" s="139">
        <v>6284.372</v>
      </c>
      <c r="BA24" s="142">
        <f t="shared" ref="BA24:BB24" si="96">(AY24-AY23)/AY23</f>
        <v>0.1308900524</v>
      </c>
      <c r="BB24" s="142">
        <f t="shared" si="96"/>
        <v>0.005510781721</v>
      </c>
      <c r="BC24" s="146">
        <f t="shared" ref="BC24:BC34" si="107">$AZ$65+(BB24*$AZ$66)</f>
        <v>0.01766865145</v>
      </c>
      <c r="BD24" s="142">
        <f t="shared" ref="BD24:BD34" si="108">BA24-BC24</f>
        <v>0.1132214009</v>
      </c>
      <c r="BE24" s="139">
        <v>3.52213E7</v>
      </c>
      <c r="BF24" s="140">
        <v>2.134329023E10</v>
      </c>
      <c r="BG24" s="139">
        <f t="shared" si="8"/>
        <v>0.001650228227</v>
      </c>
      <c r="BH24" s="144">
        <f t="shared" si="16"/>
        <v>0.0241997999</v>
      </c>
      <c r="BI24" s="144">
        <f t="shared" ref="BI24:BI34" si="109">average(BD24,AO24,Z24,K24)</f>
        <v>0.02393909592</v>
      </c>
      <c r="BJ24" s="139">
        <f t="shared" si="9"/>
        <v>0.0006843029467</v>
      </c>
    </row>
    <row r="25">
      <c r="A25" s="131" t="s">
        <v>1302</v>
      </c>
      <c r="B25" s="132">
        <v>3181466.0</v>
      </c>
      <c r="C25" s="132">
        <v>3516357.0</v>
      </c>
      <c r="D25" s="132">
        <v>3125651.0</v>
      </c>
      <c r="E25" s="132">
        <v>3423332.0</v>
      </c>
      <c r="F25" s="133">
        <v>337.3799</v>
      </c>
      <c r="G25" s="131">
        <v>5102.954</v>
      </c>
      <c r="H25" s="137">
        <f t="shared" ref="H25:I25" si="97">(F25-F24)/F24</f>
        <v>0.08235290721</v>
      </c>
      <c r="I25" s="137">
        <f t="shared" si="97"/>
        <v>0.01496707046</v>
      </c>
      <c r="J25" s="137">
        <f t="shared" si="98"/>
        <v>0.01351940828</v>
      </c>
      <c r="K25" s="137">
        <f t="shared" si="99"/>
        <v>0.06883349893</v>
      </c>
      <c r="L25" s="131">
        <v>6.9471506E7</v>
      </c>
      <c r="M25" s="132">
        <f t="shared" si="11"/>
        <v>15398038303</v>
      </c>
      <c r="N25" s="134">
        <f t="shared" si="2"/>
        <v>0.004511711468</v>
      </c>
      <c r="O25" s="134"/>
      <c r="P25" s="131" t="s">
        <v>1303</v>
      </c>
      <c r="Q25" s="131">
        <v>525.0</v>
      </c>
      <c r="R25" s="131">
        <v>525.0</v>
      </c>
      <c r="S25" s="131">
        <v>525.0</v>
      </c>
      <c r="T25" s="131">
        <v>525.0</v>
      </c>
      <c r="U25" s="135">
        <v>518.2207</v>
      </c>
      <c r="V25" s="131">
        <v>6277.165</v>
      </c>
      <c r="W25" s="137">
        <f t="shared" ref="W25:X25" si="100">(U25-U24)/U24</f>
        <v>0</v>
      </c>
      <c r="X25" s="137">
        <f t="shared" si="100"/>
        <v>0.009026182713</v>
      </c>
      <c r="Y25" s="137">
        <f t="shared" si="101"/>
        <v>0.001468742683</v>
      </c>
      <c r="Z25" s="137">
        <f t="shared" si="102"/>
        <v>-0.001468742683</v>
      </c>
      <c r="AA25" s="131">
        <v>0.0</v>
      </c>
      <c r="AB25" s="132">
        <f t="shared" si="13"/>
        <v>17912537958</v>
      </c>
      <c r="AC25" s="134">
        <f t="shared" si="4"/>
        <v>0</v>
      </c>
      <c r="AD25" s="134"/>
      <c r="AE25" s="131" t="s">
        <v>1304</v>
      </c>
      <c r="AF25" s="131">
        <v>312.0</v>
      </c>
      <c r="AG25" s="131">
        <v>312.0</v>
      </c>
      <c r="AH25" s="131">
        <v>306.0</v>
      </c>
      <c r="AI25" s="131">
        <v>306.0</v>
      </c>
      <c r="AJ25" s="135">
        <v>304.1469</v>
      </c>
      <c r="AK25" s="131">
        <v>6127.85</v>
      </c>
      <c r="AL25" s="137">
        <f t="shared" ref="AL25:AM25" si="103">(AJ25-AJ24)/AJ24</f>
        <v>-0.01923088085</v>
      </c>
      <c r="AM25" s="137">
        <f t="shared" si="103"/>
        <v>0</v>
      </c>
      <c r="AN25" s="137">
        <f t="shared" si="104"/>
        <v>0.001432</v>
      </c>
      <c r="AO25" s="137">
        <f t="shared" si="105"/>
        <v>-0.02066288085</v>
      </c>
      <c r="AP25" s="131">
        <v>2063200.0</v>
      </c>
      <c r="AQ25" s="132">
        <v>2.134329023E10</v>
      </c>
      <c r="AR25" s="134">
        <f t="shared" si="6"/>
        <v>0.00009666738248</v>
      </c>
      <c r="AS25" s="134"/>
      <c r="AT25" s="131" t="s">
        <v>1305</v>
      </c>
      <c r="AU25" s="131">
        <v>218.0</v>
      </c>
      <c r="AV25" s="131">
        <v>222.0</v>
      </c>
      <c r="AW25" s="131">
        <v>204.0</v>
      </c>
      <c r="AX25" s="131">
        <v>206.0</v>
      </c>
      <c r="AY25" s="136">
        <v>206.0</v>
      </c>
      <c r="AZ25" s="131">
        <v>6305.91</v>
      </c>
      <c r="BA25" s="137">
        <f t="shared" ref="BA25:BB25" si="106">(AY25-AY24)/AY24</f>
        <v>-0.0462962963</v>
      </c>
      <c r="BB25" s="137">
        <f t="shared" si="106"/>
        <v>0.00342723187</v>
      </c>
      <c r="BC25" s="147">
        <f t="shared" si="107"/>
        <v>0.01101473291</v>
      </c>
      <c r="BD25" s="137">
        <f t="shared" si="108"/>
        <v>-0.05731102921</v>
      </c>
      <c r="BE25" s="131">
        <v>1.33495E7</v>
      </c>
      <c r="BF25" s="132">
        <v>2.134329023E10</v>
      </c>
      <c r="BG25" s="131">
        <f t="shared" si="8"/>
        <v>0.0006254658891</v>
      </c>
      <c r="BH25" s="135">
        <f t="shared" si="16"/>
        <v>0.004206432515</v>
      </c>
      <c r="BI25" s="135">
        <f t="shared" si="109"/>
        <v>-0.002652288453</v>
      </c>
      <c r="BJ25" s="131">
        <f t="shared" si="9"/>
        <v>0.001308461185</v>
      </c>
    </row>
    <row r="26">
      <c r="A26" s="131" t="s">
        <v>1306</v>
      </c>
      <c r="B26" s="132">
        <v>3441937.0</v>
      </c>
      <c r="C26" s="132">
        <v>3721013.0</v>
      </c>
      <c r="D26" s="132">
        <v>3441937.0</v>
      </c>
      <c r="E26" s="132">
        <v>3646593.0</v>
      </c>
      <c r="F26" s="133">
        <v>359.383</v>
      </c>
      <c r="G26" s="131">
        <v>5209.445</v>
      </c>
      <c r="H26" s="137">
        <f t="shared" ref="H26:I26" si="110">(F26-F25)/F25</f>
        <v>0.06521757817</v>
      </c>
      <c r="I26" s="137">
        <f t="shared" si="110"/>
        <v>0.02086850087</v>
      </c>
      <c r="J26" s="137">
        <f t="shared" si="98"/>
        <v>0.02248937006</v>
      </c>
      <c r="K26" s="137">
        <f t="shared" si="99"/>
        <v>0.04272820811</v>
      </c>
      <c r="L26" s="131" t="s">
        <v>1307</v>
      </c>
      <c r="M26" s="132">
        <f t="shared" si="11"/>
        <v>15398038303</v>
      </c>
      <c r="N26" s="134">
        <f t="shared" si="2"/>
        <v>0.007728257175</v>
      </c>
      <c r="O26" s="134"/>
      <c r="P26" s="131" t="s">
        <v>1308</v>
      </c>
      <c r="Q26" s="131">
        <v>525.0</v>
      </c>
      <c r="R26" s="131">
        <v>530.0</v>
      </c>
      <c r="S26" s="131">
        <v>525.0</v>
      </c>
      <c r="T26" s="131">
        <v>525.0</v>
      </c>
      <c r="U26" s="135">
        <v>518.2207</v>
      </c>
      <c r="V26" s="131">
        <v>6277.165</v>
      </c>
      <c r="W26" s="137">
        <f t="shared" ref="W26:X26" si="111">(U26-U25)/U25</f>
        <v>0</v>
      </c>
      <c r="X26" s="137">
        <f t="shared" si="111"/>
        <v>0</v>
      </c>
      <c r="Y26" s="137">
        <f t="shared" si="101"/>
        <v>-0.00163</v>
      </c>
      <c r="Z26" s="137">
        <f t="shared" si="102"/>
        <v>0.00163</v>
      </c>
      <c r="AA26" s="131">
        <v>1301200.0</v>
      </c>
      <c r="AB26" s="132">
        <f t="shared" si="13"/>
        <v>17912537958</v>
      </c>
      <c r="AC26" s="134">
        <f t="shared" si="4"/>
        <v>0.00007264185584</v>
      </c>
      <c r="AD26" s="134"/>
      <c r="AE26" s="131" t="s">
        <v>1309</v>
      </c>
      <c r="AF26" s="131">
        <v>308.0</v>
      </c>
      <c r="AG26" s="131">
        <v>312.0</v>
      </c>
      <c r="AH26" s="131">
        <v>308.0</v>
      </c>
      <c r="AI26" s="131">
        <v>312.0</v>
      </c>
      <c r="AJ26" s="135">
        <v>310.1106</v>
      </c>
      <c r="AK26" s="131">
        <v>6190.643</v>
      </c>
      <c r="AL26" s="137">
        <f t="shared" ref="AL26:AM26" si="112">(AJ26-AJ25)/AJ25</f>
        <v>0.01960795918</v>
      </c>
      <c r="AM26" s="137">
        <f t="shared" si="112"/>
        <v>0.01024715031</v>
      </c>
      <c r="AN26" s="137">
        <f t="shared" si="104"/>
        <v>0.006073047092</v>
      </c>
      <c r="AO26" s="137">
        <f t="shared" si="105"/>
        <v>0.01353491209</v>
      </c>
      <c r="AP26" s="131">
        <v>1999400.0</v>
      </c>
      <c r="AQ26" s="132">
        <v>2.134329023E10</v>
      </c>
      <c r="AR26" s="134">
        <f t="shared" si="6"/>
        <v>0.00009367815264</v>
      </c>
      <c r="AS26" s="134"/>
      <c r="AT26" s="131" t="s">
        <v>1310</v>
      </c>
      <c r="AU26" s="131">
        <v>210.0</v>
      </c>
      <c r="AV26" s="131">
        <v>222.0</v>
      </c>
      <c r="AW26" s="131">
        <v>202.0</v>
      </c>
      <c r="AX26" s="131">
        <v>214.0</v>
      </c>
      <c r="AY26" s="136">
        <v>214.0</v>
      </c>
      <c r="AZ26" s="131">
        <v>6319.443</v>
      </c>
      <c r="BA26" s="137">
        <f t="shared" ref="BA26:BB26" si="113">(AY26-AY25)/AY25</f>
        <v>0.03883495146</v>
      </c>
      <c r="BB26" s="137">
        <f t="shared" si="113"/>
        <v>0.002146082009</v>
      </c>
      <c r="BC26" s="147">
        <f t="shared" si="107"/>
        <v>0.006923318053</v>
      </c>
      <c r="BD26" s="137">
        <f t="shared" si="108"/>
        <v>0.0319116334</v>
      </c>
      <c r="BE26" s="131">
        <v>7071800.0</v>
      </c>
      <c r="BF26" s="132">
        <v>2.134329023E10</v>
      </c>
      <c r="BG26" s="131">
        <f t="shared" si="8"/>
        <v>0.0003313359807</v>
      </c>
      <c r="BH26" s="135">
        <f t="shared" si="16"/>
        <v>0.0309151222</v>
      </c>
      <c r="BI26" s="135">
        <f t="shared" si="109"/>
        <v>0.0224511884</v>
      </c>
      <c r="BJ26" s="131">
        <f t="shared" si="9"/>
        <v>0.002056478291</v>
      </c>
    </row>
    <row r="27">
      <c r="A27" s="131" t="s">
        <v>1311</v>
      </c>
      <c r="B27" s="132">
        <v>3665198.0</v>
      </c>
      <c r="C27" s="132">
        <v>3869854.0</v>
      </c>
      <c r="D27" s="132">
        <v>3627988.0</v>
      </c>
      <c r="E27" s="132">
        <v>3739618.0</v>
      </c>
      <c r="F27" s="133">
        <v>368.5509</v>
      </c>
      <c r="G27" s="131">
        <v>5302.566</v>
      </c>
      <c r="H27" s="137">
        <f t="shared" ref="H27:I27" si="114">(F27-F26)/F26</f>
        <v>0.02551011038</v>
      </c>
      <c r="I27" s="137">
        <f t="shared" si="114"/>
        <v>0.01787541667</v>
      </c>
      <c r="J27" s="137">
        <f t="shared" si="98"/>
        <v>0.01793998983</v>
      </c>
      <c r="K27" s="137">
        <f t="shared" si="99"/>
        <v>0.007570120559</v>
      </c>
      <c r="L27" s="131">
        <v>9.7594276E7</v>
      </c>
      <c r="M27" s="132">
        <f t="shared" si="11"/>
        <v>15398038303</v>
      </c>
      <c r="N27" s="134">
        <f t="shared" si="2"/>
        <v>0.006338098015</v>
      </c>
      <c r="O27" s="134"/>
      <c r="P27" s="131" t="s">
        <v>1312</v>
      </c>
      <c r="Q27" s="131">
        <v>530.0</v>
      </c>
      <c r="R27" s="131">
        <v>540.0</v>
      </c>
      <c r="S27" s="131">
        <v>525.0</v>
      </c>
      <c r="T27" s="131">
        <v>530.0</v>
      </c>
      <c r="U27" s="135">
        <v>523.1561</v>
      </c>
      <c r="V27" s="131">
        <v>6314.046</v>
      </c>
      <c r="W27" s="137">
        <f t="shared" ref="W27:X27" si="115">(U27-U26)/U26</f>
        <v>0.009523741526</v>
      </c>
      <c r="X27" s="137">
        <f t="shared" si="115"/>
        <v>0.005875423061</v>
      </c>
      <c r="Y27" s="137">
        <f t="shared" si="101"/>
        <v>0.0003870679895</v>
      </c>
      <c r="Z27" s="137">
        <f t="shared" si="102"/>
        <v>0.009136673536</v>
      </c>
      <c r="AA27" s="131">
        <v>4264900.0</v>
      </c>
      <c r="AB27" s="132">
        <f t="shared" si="13"/>
        <v>17912537958</v>
      </c>
      <c r="AC27" s="134">
        <f t="shared" si="4"/>
        <v>0.0002380957969</v>
      </c>
      <c r="AD27" s="134"/>
      <c r="AE27" s="131" t="s">
        <v>1313</v>
      </c>
      <c r="AF27" s="131">
        <v>314.0</v>
      </c>
      <c r="AG27" s="131">
        <v>314.0</v>
      </c>
      <c r="AH27" s="131">
        <v>308.0</v>
      </c>
      <c r="AI27" s="131">
        <v>310.0</v>
      </c>
      <c r="AJ27" s="135">
        <v>308.1227</v>
      </c>
      <c r="AK27" s="131">
        <v>6194.498</v>
      </c>
      <c r="AL27" s="137">
        <f t="shared" ref="AL27:AM27" si="116">(AJ27-AJ26)/AJ26</f>
        <v>-0.006410293618</v>
      </c>
      <c r="AM27" s="137">
        <f t="shared" si="116"/>
        <v>0.0006227139895</v>
      </c>
      <c r="AN27" s="137">
        <f t="shared" si="104"/>
        <v>0.001714034016</v>
      </c>
      <c r="AO27" s="137">
        <f t="shared" si="105"/>
        <v>-0.008124327634</v>
      </c>
      <c r="AP27" s="131">
        <v>2039400.0</v>
      </c>
      <c r="AQ27" s="132">
        <v>2.134329023E10</v>
      </c>
      <c r="AR27" s="134">
        <f t="shared" si="6"/>
        <v>0.00009555227793</v>
      </c>
      <c r="AS27" s="134"/>
      <c r="AT27" s="131" t="s">
        <v>1314</v>
      </c>
      <c r="AU27" s="131">
        <v>220.0</v>
      </c>
      <c r="AV27" s="131">
        <v>220.0</v>
      </c>
      <c r="AW27" s="131">
        <v>206.0</v>
      </c>
      <c r="AX27" s="131">
        <v>208.0</v>
      </c>
      <c r="AY27" s="136">
        <v>208.0</v>
      </c>
      <c r="AZ27" s="131">
        <v>6329.314</v>
      </c>
      <c r="BA27" s="137">
        <f t="shared" ref="BA27:BB27" si="117">(AY27-AY26)/AY26</f>
        <v>-0.02803738318</v>
      </c>
      <c r="BB27" s="137">
        <f t="shared" si="117"/>
        <v>0.001562004753</v>
      </c>
      <c r="BC27" s="147">
        <f t="shared" si="107"/>
        <v>0.005058038716</v>
      </c>
      <c r="BD27" s="137">
        <f t="shared" si="108"/>
        <v>-0.03309542189</v>
      </c>
      <c r="BE27" s="131">
        <v>5591000.0</v>
      </c>
      <c r="BF27" s="132">
        <v>2.134329023E10</v>
      </c>
      <c r="BG27" s="131">
        <f t="shared" si="8"/>
        <v>0.0002619558625</v>
      </c>
      <c r="BH27" s="135">
        <f t="shared" si="16"/>
        <v>0.0001465437785</v>
      </c>
      <c r="BI27" s="135">
        <f t="shared" si="109"/>
        <v>-0.006128238858</v>
      </c>
      <c r="BJ27" s="131">
        <f t="shared" si="9"/>
        <v>0.001733425488</v>
      </c>
    </row>
    <row r="28">
      <c r="A28" s="131" t="s">
        <v>1315</v>
      </c>
      <c r="B28" s="132">
        <v>3758224.0</v>
      </c>
      <c r="C28" s="132">
        <v>3851249.0</v>
      </c>
      <c r="D28" s="132">
        <v>3590778.0</v>
      </c>
      <c r="E28" s="132">
        <v>3590778.0</v>
      </c>
      <c r="F28" s="133">
        <v>353.8822</v>
      </c>
      <c r="G28" s="131">
        <v>5296.711</v>
      </c>
      <c r="H28" s="137">
        <f t="shared" ref="H28:I28" si="118">(F28-F27)/F27</f>
        <v>-0.03980101527</v>
      </c>
      <c r="I28" s="137">
        <f t="shared" si="118"/>
        <v>-0.00110418239</v>
      </c>
      <c r="J28" s="137">
        <f t="shared" si="98"/>
        <v>-0.01090831748</v>
      </c>
      <c r="K28" s="137">
        <f t="shared" si="99"/>
        <v>-0.02889269779</v>
      </c>
      <c r="L28" s="131">
        <v>4.6623106E7</v>
      </c>
      <c r="M28" s="132">
        <f t="shared" si="11"/>
        <v>15398038303</v>
      </c>
      <c r="N28" s="134">
        <f t="shared" si="2"/>
        <v>0.003027860113</v>
      </c>
      <c r="O28" s="134"/>
      <c r="P28" s="131" t="s">
        <v>1316</v>
      </c>
      <c r="Q28" s="131">
        <v>535.0</v>
      </c>
      <c r="R28" s="131">
        <v>535.0</v>
      </c>
      <c r="S28" s="131">
        <v>520.0</v>
      </c>
      <c r="T28" s="131">
        <v>525.0</v>
      </c>
      <c r="U28" s="135">
        <v>518.2207</v>
      </c>
      <c r="V28" s="131">
        <v>6355.654</v>
      </c>
      <c r="W28" s="137">
        <f t="shared" ref="W28:X28" si="119">(U28-U27)/U27</f>
        <v>-0.009433895543</v>
      </c>
      <c r="X28" s="137">
        <f t="shared" si="119"/>
        <v>0.006589752434</v>
      </c>
      <c r="Y28" s="137">
        <f t="shared" si="101"/>
        <v>0.0006323015493</v>
      </c>
      <c r="Z28" s="137">
        <f t="shared" si="102"/>
        <v>-0.01006619709</v>
      </c>
      <c r="AA28" s="131">
        <v>3601900.0</v>
      </c>
      <c r="AB28" s="132">
        <f t="shared" si="13"/>
        <v>17912537958</v>
      </c>
      <c r="AC28" s="134">
        <f t="shared" si="4"/>
        <v>0.0002010826165</v>
      </c>
      <c r="AD28" s="134"/>
      <c r="AE28" s="131" t="s">
        <v>1317</v>
      </c>
      <c r="AF28" s="131">
        <v>310.0</v>
      </c>
      <c r="AG28" s="131">
        <v>310.0</v>
      </c>
      <c r="AH28" s="131">
        <v>310.0</v>
      </c>
      <c r="AI28" s="131">
        <v>310.0</v>
      </c>
      <c r="AJ28" s="135">
        <v>308.1227</v>
      </c>
      <c r="AK28" s="131">
        <v>6194.498</v>
      </c>
      <c r="AL28" s="137">
        <f t="shared" ref="AL28:AM28" si="120">(AJ28-AJ27)/AJ27</f>
        <v>0</v>
      </c>
      <c r="AM28" s="137">
        <f t="shared" si="120"/>
        <v>0</v>
      </c>
      <c r="AN28" s="137">
        <f t="shared" si="104"/>
        <v>0.001432</v>
      </c>
      <c r="AO28" s="137">
        <f t="shared" si="105"/>
        <v>-0.001432</v>
      </c>
      <c r="AP28" s="131">
        <v>0.0</v>
      </c>
      <c r="AQ28" s="132">
        <v>2.134329023E10</v>
      </c>
      <c r="AR28" s="134">
        <f t="shared" si="6"/>
        <v>0</v>
      </c>
      <c r="AS28" s="134"/>
      <c r="AT28" s="131" t="s">
        <v>1318</v>
      </c>
      <c r="AU28" s="131">
        <v>210.0</v>
      </c>
      <c r="AV28" s="131">
        <v>212.0</v>
      </c>
      <c r="AW28" s="131">
        <v>196.0</v>
      </c>
      <c r="AX28" s="131">
        <v>198.0</v>
      </c>
      <c r="AY28" s="136">
        <v>198.0</v>
      </c>
      <c r="AZ28" s="131">
        <v>6299.539</v>
      </c>
      <c r="BA28" s="137">
        <f t="shared" ref="BA28:BB28" si="121">(AY28-AY27)/AY27</f>
        <v>-0.04807692308</v>
      </c>
      <c r="BB28" s="137">
        <f t="shared" si="121"/>
        <v>-0.004704301288</v>
      </c>
      <c r="BC28" s="147">
        <f t="shared" si="107"/>
        <v>-0.01495371667</v>
      </c>
      <c r="BD28" s="137">
        <f t="shared" si="108"/>
        <v>-0.0331232064</v>
      </c>
      <c r="BE28" s="131">
        <v>7523800.0</v>
      </c>
      <c r="BF28" s="132">
        <v>2.134329023E10</v>
      </c>
      <c r="BG28" s="131">
        <f t="shared" si="8"/>
        <v>0.0003525135965</v>
      </c>
      <c r="BH28" s="135">
        <f t="shared" si="16"/>
        <v>-0.02432795847</v>
      </c>
      <c r="BI28" s="135">
        <f t="shared" si="109"/>
        <v>-0.01837852532</v>
      </c>
      <c r="BJ28" s="131">
        <f t="shared" si="9"/>
        <v>0.0008953640815</v>
      </c>
    </row>
    <row r="29">
      <c r="A29" s="148">
        <v>42795.0</v>
      </c>
      <c r="B29" s="149">
        <v>3609383.0</v>
      </c>
      <c r="C29" s="149">
        <v>3758224.0</v>
      </c>
      <c r="D29" s="149">
        <v>3553568.0</v>
      </c>
      <c r="E29" s="149">
        <v>3702408.0</v>
      </c>
      <c r="F29" s="150">
        <v>364.8837</v>
      </c>
      <c r="G29" s="151">
        <v>5275.971</v>
      </c>
      <c r="H29" s="152">
        <f t="shared" ref="H29:I29" si="122">(F29-F28)/F28</f>
        <v>0.03108802873</v>
      </c>
      <c r="I29" s="152">
        <f t="shared" si="122"/>
        <v>-0.003915637459</v>
      </c>
      <c r="J29" s="152">
        <f t="shared" si="98"/>
        <v>-0.01518162797</v>
      </c>
      <c r="K29" s="152">
        <f t="shared" si="99"/>
        <v>0.0462696567</v>
      </c>
      <c r="L29" s="151">
        <v>3.7074847E7</v>
      </c>
      <c r="M29" s="149">
        <f t="shared" si="11"/>
        <v>15398038303</v>
      </c>
      <c r="N29" s="153">
        <f t="shared" si="2"/>
        <v>0.002407764305</v>
      </c>
      <c r="O29" s="153"/>
      <c r="P29" s="148">
        <v>43132.0</v>
      </c>
      <c r="Q29" s="151">
        <v>525.0</v>
      </c>
      <c r="R29" s="151">
        <v>535.0</v>
      </c>
      <c r="S29" s="151">
        <v>520.0</v>
      </c>
      <c r="T29" s="151">
        <v>520.0</v>
      </c>
      <c r="U29" s="154">
        <v>513.2852</v>
      </c>
      <c r="V29" s="151">
        <v>6339.238</v>
      </c>
      <c r="W29" s="152">
        <f t="shared" ref="W29:X29" si="123">(U29-U28)/U28</f>
        <v>-0.009523934494</v>
      </c>
      <c r="X29" s="152">
        <f t="shared" si="123"/>
        <v>-0.002582897055</v>
      </c>
      <c r="Y29" s="152">
        <f t="shared" si="101"/>
        <v>-0.002516724056</v>
      </c>
      <c r="Z29" s="152">
        <f t="shared" si="102"/>
        <v>-0.007007210437</v>
      </c>
      <c r="AA29" s="151">
        <v>6369900.0</v>
      </c>
      <c r="AB29" s="149">
        <f t="shared" si="13"/>
        <v>17912537958</v>
      </c>
      <c r="AC29" s="153">
        <f t="shared" si="4"/>
        <v>0.0003556112492</v>
      </c>
      <c r="AD29" s="153"/>
      <c r="AE29" s="148">
        <v>43497.0</v>
      </c>
      <c r="AF29" s="151">
        <v>312.0</v>
      </c>
      <c r="AG29" s="151">
        <v>312.0</v>
      </c>
      <c r="AH29" s="151">
        <v>308.0</v>
      </c>
      <c r="AI29" s="151">
        <v>310.0</v>
      </c>
      <c r="AJ29" s="154">
        <v>308.1227</v>
      </c>
      <c r="AK29" s="151">
        <v>6181.175</v>
      </c>
      <c r="AL29" s="152">
        <f t="shared" ref="AL29:AM29" si="124">(AJ29-AJ28)/AJ28</f>
        <v>0</v>
      </c>
      <c r="AM29" s="152">
        <f t="shared" si="124"/>
        <v>-0.002150779611</v>
      </c>
      <c r="AN29" s="152">
        <f t="shared" si="104"/>
        <v>0.0004578882555</v>
      </c>
      <c r="AO29" s="152">
        <f t="shared" si="105"/>
        <v>-0.0004578882555</v>
      </c>
      <c r="AP29" s="151">
        <v>1144000.0</v>
      </c>
      <c r="AQ29" s="149">
        <v>2.134329023E10</v>
      </c>
      <c r="AR29" s="153">
        <f t="shared" si="6"/>
        <v>0.0000535999833</v>
      </c>
      <c r="AS29" s="153"/>
      <c r="AT29" s="148">
        <v>43862.0</v>
      </c>
      <c r="AU29" s="151">
        <v>199.0</v>
      </c>
      <c r="AV29" s="151">
        <v>204.0</v>
      </c>
      <c r="AW29" s="151">
        <v>197.0</v>
      </c>
      <c r="AX29" s="151">
        <v>197.0</v>
      </c>
      <c r="AY29" s="155">
        <v>197.0</v>
      </c>
      <c r="AZ29" s="151">
        <v>6283.581</v>
      </c>
      <c r="BA29" s="152">
        <f t="shared" ref="BA29:BB29" si="125">(AY29-AY28)/AY28</f>
        <v>-0.005050505051</v>
      </c>
      <c r="BB29" s="152">
        <f t="shared" si="125"/>
        <v>-0.002533201239</v>
      </c>
      <c r="BC29" s="156">
        <f t="shared" si="107"/>
        <v>-0.008020202284</v>
      </c>
      <c r="BD29" s="152">
        <f t="shared" si="108"/>
        <v>0.002969697233</v>
      </c>
      <c r="BE29" s="151">
        <v>2467200.0</v>
      </c>
      <c r="BF29" s="149">
        <v>2.134329023E10</v>
      </c>
      <c r="BG29" s="151">
        <f t="shared" si="8"/>
        <v>0.0001155960479</v>
      </c>
      <c r="BH29" s="154">
        <f t="shared" si="16"/>
        <v>0.004128397296</v>
      </c>
      <c r="BI29" s="154">
        <f t="shared" si="109"/>
        <v>0.01044356381</v>
      </c>
      <c r="BJ29" s="151">
        <f t="shared" si="9"/>
        <v>0.0007331428965</v>
      </c>
    </row>
    <row r="30">
      <c r="A30" s="138">
        <v>42826.0</v>
      </c>
      <c r="B30" s="132">
        <v>3702408.0</v>
      </c>
      <c r="C30" s="132">
        <v>3795434.0</v>
      </c>
      <c r="D30" s="132">
        <v>3665198.0</v>
      </c>
      <c r="E30" s="132">
        <v>3721013.0</v>
      </c>
      <c r="F30" s="133">
        <v>366.7173</v>
      </c>
      <c r="G30" s="131">
        <v>5301.183</v>
      </c>
      <c r="H30" s="137">
        <f t="shared" ref="H30:I30" si="126">(F30-F29)/F29</f>
        <v>0.005025162812</v>
      </c>
      <c r="I30" s="137">
        <f t="shared" si="126"/>
        <v>0.004778646433</v>
      </c>
      <c r="J30" s="137">
        <f t="shared" si="98"/>
        <v>-0.001966629453</v>
      </c>
      <c r="K30" s="137">
        <f t="shared" si="99"/>
        <v>0.006991792265</v>
      </c>
      <c r="L30" s="131">
        <v>3.1093143E7</v>
      </c>
      <c r="M30" s="132">
        <f t="shared" si="11"/>
        <v>15398038303</v>
      </c>
      <c r="N30" s="134">
        <f t="shared" si="2"/>
        <v>0.002019292483</v>
      </c>
      <c r="O30" s="134"/>
      <c r="P30" s="138">
        <v>43160.0</v>
      </c>
      <c r="Q30" s="131">
        <v>525.0</v>
      </c>
      <c r="R30" s="131">
        <v>530.0</v>
      </c>
      <c r="S30" s="131">
        <v>520.0</v>
      </c>
      <c r="T30" s="131">
        <v>520.0</v>
      </c>
      <c r="U30" s="135">
        <v>513.2852</v>
      </c>
      <c r="V30" s="131">
        <v>6251.479</v>
      </c>
      <c r="W30" s="137">
        <f t="shared" ref="W30:X30" si="127">(U30-U29)/U29</f>
        <v>0</v>
      </c>
      <c r="X30" s="137">
        <f t="shared" si="127"/>
        <v>-0.01384377744</v>
      </c>
      <c r="Y30" s="137">
        <f t="shared" si="101"/>
        <v>-0.006382651857</v>
      </c>
      <c r="Z30" s="137">
        <f t="shared" si="102"/>
        <v>0.006382651857</v>
      </c>
      <c r="AA30" s="131">
        <v>3549200.0</v>
      </c>
      <c r="AB30" s="132">
        <f t="shared" si="13"/>
        <v>17912537958</v>
      </c>
      <c r="AC30" s="134">
        <f t="shared" si="4"/>
        <v>0.0001981405431</v>
      </c>
      <c r="AD30" s="134"/>
      <c r="AE30" s="138">
        <v>43525.0</v>
      </c>
      <c r="AF30" s="131">
        <v>310.0</v>
      </c>
      <c r="AG30" s="131">
        <v>320.0</v>
      </c>
      <c r="AH30" s="131">
        <v>310.0</v>
      </c>
      <c r="AI30" s="131">
        <v>312.0</v>
      </c>
      <c r="AJ30" s="135">
        <v>310.1106</v>
      </c>
      <c r="AK30" s="131">
        <v>6221.01</v>
      </c>
      <c r="AL30" s="137">
        <f t="shared" ref="AL30:AM30" si="128">(AJ30-AJ29)/AJ29</f>
        <v>0.006451650592</v>
      </c>
      <c r="AM30" s="137">
        <f t="shared" si="128"/>
        <v>0.006444567578</v>
      </c>
      <c r="AN30" s="137">
        <f t="shared" si="104"/>
        <v>0.004350815546</v>
      </c>
      <c r="AO30" s="137">
        <f t="shared" si="105"/>
        <v>0.002100835046</v>
      </c>
      <c r="AP30" s="131">
        <v>3416800.0</v>
      </c>
      <c r="AQ30" s="132">
        <v>2.134329023E10</v>
      </c>
      <c r="AR30" s="134">
        <f t="shared" si="6"/>
        <v>0.0001600877823</v>
      </c>
      <c r="AS30" s="134"/>
      <c r="AT30" s="138">
        <v>43891.0</v>
      </c>
      <c r="AU30" s="131">
        <v>197.0</v>
      </c>
      <c r="AV30" s="131">
        <v>206.0</v>
      </c>
      <c r="AW30" s="131">
        <v>194.0</v>
      </c>
      <c r="AX30" s="131">
        <v>199.0</v>
      </c>
      <c r="AY30" s="136">
        <v>199.0</v>
      </c>
      <c r="AZ30" s="131">
        <v>6323.466</v>
      </c>
      <c r="BA30" s="137">
        <f t="shared" ref="BA30:BB30" si="129">(AY30-AY29)/AY29</f>
        <v>0.01015228426</v>
      </c>
      <c r="BB30" s="137">
        <f t="shared" si="129"/>
        <v>0.006347495162</v>
      </c>
      <c r="BC30" s="147">
        <f t="shared" si="107"/>
        <v>0.02034073683</v>
      </c>
      <c r="BD30" s="137">
        <f t="shared" si="108"/>
        <v>-0.01018845256</v>
      </c>
      <c r="BE30" s="131">
        <v>4323900.0</v>
      </c>
      <c r="BF30" s="132">
        <v>2.134329023E10</v>
      </c>
      <c r="BG30" s="131">
        <f t="shared" si="8"/>
        <v>0.0002025882586</v>
      </c>
      <c r="BH30" s="135">
        <f t="shared" si="16"/>
        <v>0.005407274417</v>
      </c>
      <c r="BI30" s="135">
        <f t="shared" si="109"/>
        <v>0.001321706651</v>
      </c>
      <c r="BJ30" s="131">
        <f t="shared" si="9"/>
        <v>0.0006450272668</v>
      </c>
    </row>
    <row r="31">
      <c r="A31" s="138">
        <v>42856.0</v>
      </c>
      <c r="B31" s="132">
        <v>3758224.0</v>
      </c>
      <c r="C31" s="132">
        <v>3758224.0</v>
      </c>
      <c r="D31" s="132">
        <v>3627988.0</v>
      </c>
      <c r="E31" s="132">
        <v>3627988.0</v>
      </c>
      <c r="F31" s="133">
        <v>357.5494</v>
      </c>
      <c r="G31" s="131">
        <v>5325.504</v>
      </c>
      <c r="H31" s="137">
        <f t="shared" ref="H31:I31" si="130">(F31-F30)/F30</f>
        <v>-0.02499991138</v>
      </c>
      <c r="I31" s="137">
        <f t="shared" si="130"/>
        <v>0.004587843883</v>
      </c>
      <c r="J31" s="137">
        <f t="shared" si="98"/>
        <v>-0.00225664246</v>
      </c>
      <c r="K31" s="137">
        <f t="shared" si="99"/>
        <v>-0.02274326892</v>
      </c>
      <c r="L31" s="131">
        <v>2.372214E7</v>
      </c>
      <c r="M31" s="132">
        <f t="shared" si="11"/>
        <v>15398038303</v>
      </c>
      <c r="N31" s="134">
        <f t="shared" si="2"/>
        <v>0.001540594947</v>
      </c>
      <c r="O31" s="134"/>
      <c r="P31" s="138">
        <v>43191.0</v>
      </c>
      <c r="Q31" s="131">
        <v>550.0</v>
      </c>
      <c r="R31" s="131">
        <v>550.0</v>
      </c>
      <c r="S31" s="131">
        <v>520.0</v>
      </c>
      <c r="T31" s="131">
        <v>525.0</v>
      </c>
      <c r="U31" s="135">
        <v>518.2207</v>
      </c>
      <c r="V31" s="131">
        <v>6292.321</v>
      </c>
      <c r="W31" s="137">
        <f t="shared" ref="W31:X31" si="131">(U31-U30)/U30</f>
        <v>0.009615512</v>
      </c>
      <c r="X31" s="137">
        <f t="shared" si="131"/>
        <v>0.00653317399</v>
      </c>
      <c r="Y31" s="137">
        <f t="shared" si="101"/>
        <v>0.0006128778297</v>
      </c>
      <c r="Z31" s="137">
        <f t="shared" si="102"/>
        <v>0.00900263417</v>
      </c>
      <c r="AA31" s="131">
        <v>3747900.0</v>
      </c>
      <c r="AB31" s="132">
        <f t="shared" si="13"/>
        <v>17912537958</v>
      </c>
      <c r="AC31" s="134">
        <f t="shared" si="4"/>
        <v>0.0002092333319</v>
      </c>
      <c r="AD31" s="134"/>
      <c r="AE31" s="138">
        <v>43556.0</v>
      </c>
      <c r="AF31" s="131">
        <v>312.0</v>
      </c>
      <c r="AG31" s="131">
        <v>318.0</v>
      </c>
      <c r="AH31" s="131">
        <v>310.0</v>
      </c>
      <c r="AI31" s="131">
        <v>316.0</v>
      </c>
      <c r="AJ31" s="135">
        <v>314.0864</v>
      </c>
      <c r="AK31" s="131">
        <v>6274.54</v>
      </c>
      <c r="AL31" s="137">
        <f t="shared" ref="AL31:AM31" si="132">(AJ31-AJ30)/AJ30</f>
        <v>0.01282058724</v>
      </c>
      <c r="AM31" s="137">
        <f t="shared" si="132"/>
        <v>0.008604712097</v>
      </c>
      <c r="AN31" s="137">
        <f t="shared" si="104"/>
        <v>0.00532916876</v>
      </c>
      <c r="AO31" s="137">
        <f t="shared" si="105"/>
        <v>0.007491418475</v>
      </c>
      <c r="AP31" s="131">
        <v>5293500.0</v>
      </c>
      <c r="AQ31" s="132">
        <v>2.134329023E10</v>
      </c>
      <c r="AR31" s="134">
        <f t="shared" si="6"/>
        <v>0.0002480170556</v>
      </c>
      <c r="AS31" s="134"/>
      <c r="AT31" s="138">
        <v>43983.0</v>
      </c>
      <c r="AU31" s="131">
        <v>199.0</v>
      </c>
      <c r="AV31" s="131">
        <v>202.0</v>
      </c>
      <c r="AW31" s="131">
        <v>196.0</v>
      </c>
      <c r="AX31" s="131">
        <v>196.0</v>
      </c>
      <c r="AY31" s="136">
        <v>196.0</v>
      </c>
      <c r="AZ31" s="131">
        <v>6257.403</v>
      </c>
      <c r="BA31" s="137">
        <f t="shared" ref="BA31:BB31" si="133">(AY31-AY30)/AY30</f>
        <v>-0.01507537688</v>
      </c>
      <c r="BB31" s="137">
        <f t="shared" si="133"/>
        <v>-0.01044727686</v>
      </c>
      <c r="BC31" s="147">
        <f t="shared" si="107"/>
        <v>-0.03329419056</v>
      </c>
      <c r="BD31" s="137">
        <f t="shared" si="108"/>
        <v>0.01821881368</v>
      </c>
      <c r="BE31" s="131">
        <v>2285000.0</v>
      </c>
      <c r="BF31" s="132">
        <v>2.134329023E10</v>
      </c>
      <c r="BG31" s="131">
        <f t="shared" si="8"/>
        <v>0.0001070594072</v>
      </c>
      <c r="BH31" s="135">
        <f t="shared" si="16"/>
        <v>-0.004409797256</v>
      </c>
      <c r="BI31" s="135">
        <f t="shared" si="109"/>
        <v>0.002992399351</v>
      </c>
      <c r="BJ31" s="131">
        <f t="shared" si="9"/>
        <v>0.0005262261854</v>
      </c>
    </row>
    <row r="32">
      <c r="A32" s="138">
        <v>42887.0</v>
      </c>
      <c r="B32" s="132">
        <v>3627988.0</v>
      </c>
      <c r="C32" s="132">
        <v>3683803.0</v>
      </c>
      <c r="D32" s="132">
        <v>3590778.0</v>
      </c>
      <c r="E32" s="132">
        <v>3590778.0</v>
      </c>
      <c r="F32" s="133">
        <v>353.8822</v>
      </c>
      <c r="G32" s="131">
        <v>5347.022</v>
      </c>
      <c r="H32" s="137">
        <f t="shared" ref="H32:I32" si="134">(F32-F31)/F31</f>
        <v>-0.01025648484</v>
      </c>
      <c r="I32" s="137">
        <f t="shared" si="134"/>
        <v>0.004040556537</v>
      </c>
      <c r="J32" s="137">
        <f t="shared" si="98"/>
        <v>-0.003088499524</v>
      </c>
      <c r="K32" s="137">
        <f t="shared" si="99"/>
        <v>-0.007167985314</v>
      </c>
      <c r="L32" s="131">
        <v>2.0664693E7</v>
      </c>
      <c r="M32" s="132">
        <f t="shared" si="11"/>
        <v>15398038303</v>
      </c>
      <c r="N32" s="134">
        <f t="shared" si="2"/>
        <v>0.001342034134</v>
      </c>
      <c r="O32" s="134"/>
      <c r="P32" s="138">
        <v>43221.0</v>
      </c>
      <c r="Q32" s="131">
        <v>525.0</v>
      </c>
      <c r="R32" s="131">
        <v>530.0</v>
      </c>
      <c r="S32" s="131">
        <v>520.0</v>
      </c>
      <c r="T32" s="131">
        <v>520.0</v>
      </c>
      <c r="U32" s="135">
        <v>513.2852</v>
      </c>
      <c r="V32" s="131">
        <v>6353.738</v>
      </c>
      <c r="W32" s="137">
        <f t="shared" ref="W32:X32" si="135">(U32-U31)/U31</f>
        <v>-0.009523934494</v>
      </c>
      <c r="X32" s="137">
        <f t="shared" si="135"/>
        <v>0.009760627279</v>
      </c>
      <c r="Y32" s="137">
        <f t="shared" si="101"/>
        <v>0.001720881909</v>
      </c>
      <c r="Z32" s="137">
        <f t="shared" si="102"/>
        <v>-0.0112448164</v>
      </c>
      <c r="AA32" s="131">
        <v>3995200.0</v>
      </c>
      <c r="AB32" s="132">
        <f t="shared" si="13"/>
        <v>17912537958</v>
      </c>
      <c r="AC32" s="134">
        <f t="shared" si="4"/>
        <v>0.0002230393041</v>
      </c>
      <c r="AD32" s="134"/>
      <c r="AE32" s="138">
        <v>43647.0</v>
      </c>
      <c r="AF32" s="131">
        <v>316.0</v>
      </c>
      <c r="AG32" s="131">
        <v>324.0</v>
      </c>
      <c r="AH32" s="131">
        <v>316.0</v>
      </c>
      <c r="AI32" s="131">
        <v>320.0</v>
      </c>
      <c r="AJ32" s="135">
        <v>318.0622</v>
      </c>
      <c r="AK32" s="131">
        <v>6287.224</v>
      </c>
      <c r="AL32" s="137">
        <f t="shared" ref="AL32:AM32" si="136">(AJ32-AJ31)/AJ31</f>
        <v>0.01265830039</v>
      </c>
      <c r="AM32" s="137">
        <f t="shared" si="136"/>
        <v>0.002021502772</v>
      </c>
      <c r="AN32" s="137">
        <f t="shared" si="104"/>
        <v>0.002347560842</v>
      </c>
      <c r="AO32" s="137">
        <f t="shared" si="105"/>
        <v>0.01031073955</v>
      </c>
      <c r="AP32" s="131">
        <v>8836600.0</v>
      </c>
      <c r="AQ32" s="132">
        <v>2.134329023E10</v>
      </c>
      <c r="AR32" s="134">
        <f t="shared" si="6"/>
        <v>0.0004140223885</v>
      </c>
      <c r="AS32" s="134"/>
      <c r="AT32" s="138">
        <v>44013.0</v>
      </c>
      <c r="AU32" s="131">
        <v>196.0</v>
      </c>
      <c r="AV32" s="131">
        <v>199.0</v>
      </c>
      <c r="AW32" s="131">
        <v>196.0</v>
      </c>
      <c r="AX32" s="131">
        <v>199.0</v>
      </c>
      <c r="AY32" s="136">
        <v>199.0</v>
      </c>
      <c r="AZ32" s="131">
        <v>6279.346</v>
      </c>
      <c r="BA32" s="137">
        <f t="shared" ref="BA32:BB32" si="137">(AY32-AY31)/AY31</f>
        <v>0.01530612245</v>
      </c>
      <c r="BB32" s="137">
        <f t="shared" si="137"/>
        <v>0.003506726353</v>
      </c>
      <c r="BC32" s="147">
        <f t="shared" si="107"/>
        <v>0.01126860244</v>
      </c>
      <c r="BD32" s="137">
        <f t="shared" si="108"/>
        <v>0.004037520012</v>
      </c>
      <c r="BE32" s="131">
        <v>1191700.0</v>
      </c>
      <c r="BF32" s="132">
        <v>2.134329023E10</v>
      </c>
      <c r="BG32" s="131">
        <f t="shared" si="8"/>
        <v>0.00005583487771</v>
      </c>
      <c r="BH32" s="135">
        <f t="shared" si="16"/>
        <v>0.002046000877</v>
      </c>
      <c r="BI32" s="135">
        <f t="shared" si="109"/>
        <v>-0.001016135539</v>
      </c>
      <c r="BJ32" s="131">
        <f t="shared" si="9"/>
        <v>0.0005087326761</v>
      </c>
    </row>
    <row r="33">
      <c r="A33" s="138">
        <v>42979.0</v>
      </c>
      <c r="B33" s="132">
        <v>3590778.0</v>
      </c>
      <c r="C33" s="132">
        <v>3702408.0</v>
      </c>
      <c r="D33" s="132">
        <v>3590778.0</v>
      </c>
      <c r="E33" s="132">
        <v>3646593.0</v>
      </c>
      <c r="F33" s="133">
        <v>359.383</v>
      </c>
      <c r="G33" s="131">
        <v>5316.364</v>
      </c>
      <c r="H33" s="137">
        <f t="shared" ref="H33:I33" si="138">(F33-F32)/F32</f>
        <v>0.01554415565</v>
      </c>
      <c r="I33" s="137">
        <f t="shared" si="138"/>
        <v>-0.005733658848</v>
      </c>
      <c r="J33" s="137">
        <f t="shared" si="98"/>
        <v>-0.01794495504</v>
      </c>
      <c r="K33" s="137">
        <f t="shared" si="99"/>
        <v>0.03348911069</v>
      </c>
      <c r="L33" s="131">
        <v>2.9459287E7</v>
      </c>
      <c r="M33" s="132">
        <f t="shared" si="11"/>
        <v>15398038303</v>
      </c>
      <c r="N33" s="134">
        <f t="shared" si="2"/>
        <v>0.001913184421</v>
      </c>
      <c r="O33" s="134"/>
      <c r="P33" s="138">
        <v>43313.0</v>
      </c>
      <c r="Q33" s="131">
        <v>520.0</v>
      </c>
      <c r="R33" s="131">
        <v>530.0</v>
      </c>
      <c r="S33" s="131">
        <v>515.0</v>
      </c>
      <c r="T33" s="131">
        <v>525.0</v>
      </c>
      <c r="U33" s="135">
        <v>518.2207</v>
      </c>
      <c r="V33" s="131">
        <v>6385.404</v>
      </c>
      <c r="W33" s="137">
        <f t="shared" ref="W33:X33" si="139">(U33-U32)/U32</f>
        <v>0.009615512</v>
      </c>
      <c r="X33" s="137">
        <f t="shared" si="139"/>
        <v>0.00498383786</v>
      </c>
      <c r="Y33" s="137">
        <f t="shared" si="101"/>
        <v>0.00008098144053</v>
      </c>
      <c r="Z33" s="137">
        <f t="shared" si="102"/>
        <v>0.009534530559</v>
      </c>
      <c r="AA33" s="131">
        <v>7089600.0</v>
      </c>
      <c r="AB33" s="132">
        <f t="shared" si="13"/>
        <v>17912537958</v>
      </c>
      <c r="AC33" s="134">
        <f t="shared" si="4"/>
        <v>0.0003957898103</v>
      </c>
      <c r="AD33" s="134"/>
      <c r="AE33" s="138">
        <v>43678.0</v>
      </c>
      <c r="AF33" s="131">
        <v>322.0</v>
      </c>
      <c r="AG33" s="131">
        <v>330.0</v>
      </c>
      <c r="AH33" s="131">
        <v>322.0</v>
      </c>
      <c r="AI33" s="131">
        <v>328.0</v>
      </c>
      <c r="AJ33" s="135">
        <v>326.0137</v>
      </c>
      <c r="AK33" s="131">
        <v>6262.847</v>
      </c>
      <c r="AL33" s="137">
        <f t="shared" ref="AL33:AM33" si="140">(AJ33-AJ32)/AJ32</f>
        <v>0.02499982708</v>
      </c>
      <c r="AM33" s="137">
        <f t="shared" si="140"/>
        <v>-0.003877227851</v>
      </c>
      <c r="AN33" s="137">
        <f t="shared" si="104"/>
        <v>-0.0003240391433</v>
      </c>
      <c r="AO33" s="137">
        <f t="shared" si="105"/>
        <v>0.02532386622</v>
      </c>
      <c r="AP33" s="131">
        <v>9508200.0</v>
      </c>
      <c r="AQ33" s="132">
        <v>2.134329023E10</v>
      </c>
      <c r="AR33" s="134">
        <f t="shared" si="6"/>
        <v>0.0004454889522</v>
      </c>
      <c r="AS33" s="134"/>
      <c r="AT33" s="138">
        <v>44044.0</v>
      </c>
      <c r="AU33" s="131">
        <v>197.0</v>
      </c>
      <c r="AV33" s="131">
        <v>202.0</v>
      </c>
      <c r="AW33" s="131">
        <v>191.0</v>
      </c>
      <c r="AX33" s="131">
        <v>192.0</v>
      </c>
      <c r="AY33" s="136">
        <v>192.0</v>
      </c>
      <c r="AZ33" s="131">
        <v>6225.686</v>
      </c>
      <c r="BA33" s="137">
        <f t="shared" ref="BA33:BB33" si="141">(AY33-AY32)/AY32</f>
        <v>-0.0351758794</v>
      </c>
      <c r="BB33" s="137">
        <f t="shared" si="141"/>
        <v>-0.008545475914</v>
      </c>
      <c r="BC33" s="147">
        <f t="shared" si="107"/>
        <v>-0.02722069606</v>
      </c>
      <c r="BD33" s="137">
        <f t="shared" si="108"/>
        <v>-0.007955183337</v>
      </c>
      <c r="BE33" s="131">
        <v>5405200.0</v>
      </c>
      <c r="BF33" s="132">
        <v>2.134329023E10</v>
      </c>
      <c r="BG33" s="131">
        <f t="shared" si="8"/>
        <v>0.0002532505505</v>
      </c>
      <c r="BH33" s="135">
        <f t="shared" si="16"/>
        <v>0.003745903834</v>
      </c>
      <c r="BI33" s="135">
        <f t="shared" si="109"/>
        <v>0.01509808103</v>
      </c>
      <c r="BJ33" s="131">
        <f t="shared" si="9"/>
        <v>0.0007519284336</v>
      </c>
    </row>
    <row r="34">
      <c r="A34" s="138">
        <v>43009.0</v>
      </c>
      <c r="B34" s="132">
        <v>3646593.0</v>
      </c>
      <c r="C34" s="132">
        <v>3683803.0</v>
      </c>
      <c r="D34" s="132">
        <v>3627988.0</v>
      </c>
      <c r="E34" s="132">
        <v>3627988.0</v>
      </c>
      <c r="F34" s="133">
        <v>357.5494</v>
      </c>
      <c r="G34" s="131">
        <v>5309.924</v>
      </c>
      <c r="H34" s="137">
        <f t="shared" ref="H34:I34" si="142">(F34-F33)/F33</f>
        <v>-0.005102077728</v>
      </c>
      <c r="I34" s="137">
        <f t="shared" si="142"/>
        <v>-0.001211354226</v>
      </c>
      <c r="J34" s="137">
        <f t="shared" si="98"/>
        <v>-0.01107121482</v>
      </c>
      <c r="K34" s="137">
        <f t="shared" si="99"/>
        <v>0.005969137088</v>
      </c>
      <c r="L34" s="131">
        <v>1.274857E7</v>
      </c>
      <c r="M34" s="132">
        <f t="shared" si="11"/>
        <v>15398038303</v>
      </c>
      <c r="N34" s="134">
        <f t="shared" si="2"/>
        <v>0.0008279346855</v>
      </c>
      <c r="O34" s="134"/>
      <c r="P34" s="138">
        <v>43344.0</v>
      </c>
      <c r="Q34" s="131">
        <v>530.0</v>
      </c>
      <c r="R34" s="131">
        <v>530.0</v>
      </c>
      <c r="S34" s="131">
        <v>520.0</v>
      </c>
      <c r="T34" s="131">
        <v>525.0</v>
      </c>
      <c r="U34" s="135">
        <v>518.2207</v>
      </c>
      <c r="V34" s="131">
        <v>6373.144</v>
      </c>
      <c r="W34" s="137">
        <f t="shared" ref="W34:X34" si="143">(U34-U33)/U33</f>
        <v>0</v>
      </c>
      <c r="X34" s="137">
        <f t="shared" si="143"/>
        <v>-0.001920003809</v>
      </c>
      <c r="Y34" s="137">
        <f t="shared" si="101"/>
        <v>-0.002289148828</v>
      </c>
      <c r="Z34" s="137">
        <f t="shared" si="102"/>
        <v>0.002289148828</v>
      </c>
      <c r="AA34" s="131">
        <v>3769100.0</v>
      </c>
      <c r="AB34" s="132">
        <f t="shared" si="13"/>
        <v>17912537958</v>
      </c>
      <c r="AC34" s="134">
        <f t="shared" si="4"/>
        <v>0.0002104168605</v>
      </c>
      <c r="AD34" s="134"/>
      <c r="AE34" s="138">
        <v>43709.0</v>
      </c>
      <c r="AF34" s="131">
        <v>328.0</v>
      </c>
      <c r="AG34" s="131">
        <v>334.0</v>
      </c>
      <c r="AH34" s="131">
        <v>328.0</v>
      </c>
      <c r="AI34" s="131">
        <v>328.0</v>
      </c>
      <c r="AJ34" s="135">
        <v>326.0137</v>
      </c>
      <c r="AK34" s="131">
        <v>6272.238</v>
      </c>
      <c r="AL34" s="137">
        <f t="shared" ref="AL34:AM34" si="144">(AJ34-AJ33)/AJ33</f>
        <v>0</v>
      </c>
      <c r="AM34" s="137">
        <f t="shared" si="144"/>
        <v>0.001499477793</v>
      </c>
      <c r="AN34" s="137">
        <f t="shared" si="104"/>
        <v>0.002111129987</v>
      </c>
      <c r="AO34" s="137">
        <f t="shared" si="105"/>
        <v>-0.002111129987</v>
      </c>
      <c r="AP34" s="131">
        <v>6806900.0</v>
      </c>
      <c r="AQ34" s="132">
        <v>2.134329023E10</v>
      </c>
      <c r="AR34" s="134">
        <f t="shared" si="6"/>
        <v>0.000318924586</v>
      </c>
      <c r="AS34" s="134"/>
      <c r="AT34" s="138">
        <v>44075.0</v>
      </c>
      <c r="AU34" s="131">
        <v>195.0</v>
      </c>
      <c r="AV34" s="131">
        <v>195.0</v>
      </c>
      <c r="AW34" s="131">
        <v>188.0</v>
      </c>
      <c r="AX34" s="131">
        <v>191.0</v>
      </c>
      <c r="AY34" s="136">
        <v>191.0</v>
      </c>
      <c r="AZ34" s="131">
        <v>6274.493</v>
      </c>
      <c r="BA34" s="137">
        <f t="shared" ref="BA34:BB34" si="145">(AY34-AY33)/AY33</f>
        <v>-0.005208333333</v>
      </c>
      <c r="BB34" s="137">
        <f t="shared" si="145"/>
        <v>0.007839617996</v>
      </c>
      <c r="BC34" s="147">
        <f t="shared" si="107"/>
        <v>0.02510590421</v>
      </c>
      <c r="BD34" s="137">
        <f t="shared" si="108"/>
        <v>-0.03031423754</v>
      </c>
      <c r="BE34" s="131">
        <v>6721800.0</v>
      </c>
      <c r="BF34" s="132">
        <v>2.134329023E10</v>
      </c>
      <c r="BG34" s="131">
        <f t="shared" si="8"/>
        <v>0.0003149373844</v>
      </c>
      <c r="BH34" s="135">
        <f t="shared" si="16"/>
        <v>-0.002577602765</v>
      </c>
      <c r="BI34" s="135">
        <f t="shared" si="109"/>
        <v>-0.006041770404</v>
      </c>
      <c r="BJ34" s="131">
        <f t="shared" si="9"/>
        <v>0.0004180533791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50">A24</f>
        <v>12/23/2016</v>
      </c>
      <c r="G37" s="161">
        <f t="shared" ref="G37:J37" si="146">H24</f>
        <v>-0.03409085275</v>
      </c>
      <c r="H37" s="161">
        <f t="shared" si="146"/>
        <v>-0.003007414429</v>
      </c>
      <c r="I37" s="161">
        <f t="shared" si="146"/>
        <v>-0.01380116166</v>
      </c>
      <c r="J37" s="161">
        <f t="shared" si="146"/>
        <v>-0.02028969109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2">P24</f>
        <v>12/25/2017</v>
      </c>
      <c r="V37" s="161">
        <f t="shared" ref="V37:Y37" si="147">W24</f>
        <v>0</v>
      </c>
      <c r="W37" s="161">
        <f t="shared" si="147"/>
        <v>0</v>
      </c>
      <c r="X37" s="161">
        <f t="shared" si="147"/>
        <v>-0.00163</v>
      </c>
      <c r="Y37" s="161">
        <f t="shared" si="147"/>
        <v>0.00163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4">AE24</f>
        <v>12/25/2018</v>
      </c>
      <c r="AK37" s="161">
        <f t="shared" ref="AK37:AN37" si="148">AL24</f>
        <v>0</v>
      </c>
      <c r="AL37" s="161">
        <f t="shared" si="148"/>
        <v>-0.005799536504</v>
      </c>
      <c r="AM37" s="161">
        <f t="shared" si="148"/>
        <v>-0.001194673878</v>
      </c>
      <c r="AN37" s="161">
        <f t="shared" si="148"/>
        <v>0.001194673878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6">AT24</f>
        <v>12/20/2019</v>
      </c>
      <c r="AZ37" s="161">
        <f t="shared" ref="AZ37:BC37" si="149">BA24</f>
        <v>0.1308900524</v>
      </c>
      <c r="BA37" s="161">
        <f t="shared" si="149"/>
        <v>0.005510781721</v>
      </c>
      <c r="BB37" s="161">
        <f t="shared" si="149"/>
        <v>0.01766865145</v>
      </c>
      <c r="BC37" s="161">
        <f t="shared" si="149"/>
        <v>0.1132214009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50"/>
        <v>12/27/2016</v>
      </c>
      <c r="G38" s="161">
        <f t="shared" ref="G38:J38" si="151">H25</f>
        <v>0.08235290721</v>
      </c>
      <c r="H38" s="161">
        <f t="shared" si="151"/>
        <v>0.01496707046</v>
      </c>
      <c r="I38" s="161">
        <f t="shared" si="151"/>
        <v>0.01351940828</v>
      </c>
      <c r="J38" s="161">
        <f t="shared" si="151"/>
        <v>0.06883349893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2"/>
        <v>12/26/2017</v>
      </c>
      <c r="V38" s="161">
        <f t="shared" ref="V38:Y38" si="153">W25</f>
        <v>0</v>
      </c>
      <c r="W38" s="161">
        <f t="shared" si="153"/>
        <v>0.009026182713</v>
      </c>
      <c r="X38" s="161">
        <f t="shared" si="153"/>
        <v>0.001468742683</v>
      </c>
      <c r="Y38" s="161">
        <f t="shared" si="153"/>
        <v>-0.001468742683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4"/>
        <v>12/26/2018</v>
      </c>
      <c r="AK38" s="161">
        <f t="shared" ref="AK38:AN38" si="155">AL25</f>
        <v>-0.01923088085</v>
      </c>
      <c r="AL38" s="161">
        <f t="shared" si="155"/>
        <v>0</v>
      </c>
      <c r="AM38" s="161">
        <f t="shared" si="155"/>
        <v>0.001432</v>
      </c>
      <c r="AN38" s="161">
        <f t="shared" si="155"/>
        <v>-0.02066288085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6"/>
        <v>12/23/2019</v>
      </c>
      <c r="AZ38" s="161">
        <f t="shared" ref="AZ38:BC38" si="157">BA25</f>
        <v>-0.0462962963</v>
      </c>
      <c r="BA38" s="161">
        <f t="shared" si="157"/>
        <v>0.00342723187</v>
      </c>
      <c r="BB38" s="161">
        <f t="shared" si="157"/>
        <v>0.01101473291</v>
      </c>
      <c r="BC38" s="161">
        <f t="shared" si="157"/>
        <v>-0.05731102921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50"/>
        <v>12/28/2016</v>
      </c>
      <c r="G39" s="161">
        <f t="shared" ref="G39:J39" si="158">H26</f>
        <v>0.06521757817</v>
      </c>
      <c r="H39" s="161">
        <f t="shared" si="158"/>
        <v>0.02086850087</v>
      </c>
      <c r="I39" s="161">
        <f t="shared" si="158"/>
        <v>0.02248937006</v>
      </c>
      <c r="J39" s="161">
        <f t="shared" si="158"/>
        <v>0.04272820811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2"/>
        <v>12/27/2017</v>
      </c>
      <c r="V39" s="161">
        <f t="shared" ref="V39:Y39" si="159">W26</f>
        <v>0</v>
      </c>
      <c r="W39" s="161">
        <f t="shared" si="159"/>
        <v>0</v>
      </c>
      <c r="X39" s="161">
        <f t="shared" si="159"/>
        <v>-0.00163</v>
      </c>
      <c r="Y39" s="161">
        <f t="shared" si="159"/>
        <v>0.00163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4"/>
        <v>12/27/2018</v>
      </c>
      <c r="AK39" s="161">
        <f t="shared" ref="AK39:AN39" si="160">AL26</f>
        <v>0.01960795918</v>
      </c>
      <c r="AL39" s="161">
        <f t="shared" si="160"/>
        <v>0.01024715031</v>
      </c>
      <c r="AM39" s="161">
        <f t="shared" si="160"/>
        <v>0.006073047092</v>
      </c>
      <c r="AN39" s="161">
        <f t="shared" si="160"/>
        <v>0.01353491209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6"/>
        <v>12/26/2019</v>
      </c>
      <c r="AZ39" s="161">
        <f t="shared" ref="AZ39:BC39" si="161">BA26</f>
        <v>0.03883495146</v>
      </c>
      <c r="BA39" s="161">
        <f t="shared" si="161"/>
        <v>0.002146082009</v>
      </c>
      <c r="BB39" s="161">
        <f t="shared" si="161"/>
        <v>0.006923318053</v>
      </c>
      <c r="BC39" s="161">
        <f t="shared" si="161"/>
        <v>0.0319116334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50"/>
        <v>12/29/2016</v>
      </c>
      <c r="G40" s="161">
        <f t="shared" ref="G40:J40" si="162">H27</f>
        <v>0.02551011038</v>
      </c>
      <c r="H40" s="161">
        <f t="shared" si="162"/>
        <v>0.01787541667</v>
      </c>
      <c r="I40" s="161">
        <f t="shared" si="162"/>
        <v>0.01793998983</v>
      </c>
      <c r="J40" s="161">
        <f t="shared" si="162"/>
        <v>0.007570120559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2"/>
        <v>12/28/2017</v>
      </c>
      <c r="V40" s="161">
        <f t="shared" ref="V40:Y40" si="163">W27</f>
        <v>0.009523741526</v>
      </c>
      <c r="W40" s="161">
        <f t="shared" si="163"/>
        <v>0.005875423061</v>
      </c>
      <c r="X40" s="161">
        <f t="shared" si="163"/>
        <v>0.0003870679895</v>
      </c>
      <c r="Y40" s="161">
        <f t="shared" si="163"/>
        <v>0.009136673536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4"/>
        <v>12/28/2018</v>
      </c>
      <c r="AK40" s="161">
        <f t="shared" ref="AK40:AN40" si="164">AL27</f>
        <v>-0.006410293618</v>
      </c>
      <c r="AL40" s="161">
        <f t="shared" si="164"/>
        <v>0.0006227139895</v>
      </c>
      <c r="AM40" s="161">
        <f t="shared" si="164"/>
        <v>0.001714034016</v>
      </c>
      <c r="AN40" s="161">
        <f t="shared" si="164"/>
        <v>-0.008124327634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6"/>
        <v>12/27/2019</v>
      </c>
      <c r="AZ40" s="161">
        <f t="shared" ref="AZ40:BC40" si="165">BA27</f>
        <v>-0.02803738318</v>
      </c>
      <c r="BA40" s="161">
        <f t="shared" si="165"/>
        <v>0.001562004753</v>
      </c>
      <c r="BB40" s="161">
        <f t="shared" si="165"/>
        <v>0.005058038716</v>
      </c>
      <c r="BC40" s="161">
        <f t="shared" si="165"/>
        <v>-0.03309542189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50"/>
        <v>12/30/2016</v>
      </c>
      <c r="G41" s="161">
        <f t="shared" ref="G41:J41" si="166">H28</f>
        <v>-0.03980101527</v>
      </c>
      <c r="H41" s="161">
        <f t="shared" si="166"/>
        <v>-0.00110418239</v>
      </c>
      <c r="I41" s="161">
        <f t="shared" si="166"/>
        <v>-0.01090831748</v>
      </c>
      <c r="J41" s="161">
        <f t="shared" si="166"/>
        <v>-0.02889269779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2"/>
        <v>12/29/2017</v>
      </c>
      <c r="V41" s="161">
        <f t="shared" ref="V41:Y41" si="167">W28</f>
        <v>-0.009433895543</v>
      </c>
      <c r="W41" s="161">
        <f t="shared" si="167"/>
        <v>0.006589752434</v>
      </c>
      <c r="X41" s="161">
        <f t="shared" si="167"/>
        <v>0.0006323015493</v>
      </c>
      <c r="Y41" s="161">
        <f t="shared" si="167"/>
        <v>-0.01006619709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4"/>
        <v>12/31/2018</v>
      </c>
      <c r="AK41" s="161">
        <f t="shared" ref="AK41:AN41" si="168">AL28</f>
        <v>0</v>
      </c>
      <c r="AL41" s="161">
        <f t="shared" si="168"/>
        <v>0</v>
      </c>
      <c r="AM41" s="161">
        <f t="shared" si="168"/>
        <v>0.001432</v>
      </c>
      <c r="AN41" s="161">
        <f t="shared" si="168"/>
        <v>-0.001432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6"/>
        <v>12/30/2019</v>
      </c>
      <c r="AZ41" s="161">
        <f t="shared" ref="AZ41:BC41" si="169">BA28</f>
        <v>-0.04807692308</v>
      </c>
      <c r="BA41" s="161">
        <f t="shared" si="169"/>
        <v>-0.004704301288</v>
      </c>
      <c r="BB41" s="161">
        <f t="shared" si="169"/>
        <v>-0.01495371667</v>
      </c>
      <c r="BC41" s="161">
        <f t="shared" si="169"/>
        <v>-0.0331232064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50"/>
        <v>42795</v>
      </c>
      <c r="G42" s="161">
        <f t="shared" ref="G42:J42" si="170">H29</f>
        <v>0.03108802873</v>
      </c>
      <c r="H42" s="161">
        <f t="shared" si="170"/>
        <v>-0.003915637459</v>
      </c>
      <c r="I42" s="161">
        <f t="shared" si="170"/>
        <v>-0.01518162797</v>
      </c>
      <c r="J42" s="161">
        <f t="shared" si="170"/>
        <v>0.0462696567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2"/>
        <v>43132</v>
      </c>
      <c r="V42" s="161">
        <f t="shared" ref="V42:Y42" si="171">W29</f>
        <v>-0.009523934494</v>
      </c>
      <c r="W42" s="161">
        <f t="shared" si="171"/>
        <v>-0.002582897055</v>
      </c>
      <c r="X42" s="161">
        <f t="shared" si="171"/>
        <v>-0.002516724056</v>
      </c>
      <c r="Y42" s="161">
        <f t="shared" si="171"/>
        <v>-0.007007210437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4"/>
        <v>43497</v>
      </c>
      <c r="AK42" s="161">
        <f t="shared" ref="AK42:AN42" si="172">AL29</f>
        <v>0</v>
      </c>
      <c r="AL42" s="161">
        <f t="shared" si="172"/>
        <v>-0.002150779611</v>
      </c>
      <c r="AM42" s="161">
        <f t="shared" si="172"/>
        <v>0.0004578882555</v>
      </c>
      <c r="AN42" s="161">
        <f t="shared" si="172"/>
        <v>-0.0004578882555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6"/>
        <v>43862</v>
      </c>
      <c r="AZ42" s="161">
        <f t="shared" ref="AZ42:BC42" si="173">BA29</f>
        <v>-0.005050505051</v>
      </c>
      <c r="BA42" s="161">
        <f t="shared" si="173"/>
        <v>-0.002533201239</v>
      </c>
      <c r="BB42" s="161">
        <f t="shared" si="173"/>
        <v>-0.008020202284</v>
      </c>
      <c r="BC42" s="161">
        <f t="shared" si="173"/>
        <v>0.002969697233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50"/>
        <v>42826</v>
      </c>
      <c r="G43" s="161">
        <f t="shared" ref="G43:J43" si="174">H30</f>
        <v>0.005025162812</v>
      </c>
      <c r="H43" s="161">
        <f t="shared" si="174"/>
        <v>0.004778646433</v>
      </c>
      <c r="I43" s="161">
        <f t="shared" si="174"/>
        <v>-0.001966629453</v>
      </c>
      <c r="J43" s="161">
        <f t="shared" si="174"/>
        <v>0.006991792265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2"/>
        <v>43160</v>
      </c>
      <c r="V43" s="161">
        <f t="shared" ref="V43:Y43" si="175">W30</f>
        <v>0</v>
      </c>
      <c r="W43" s="161">
        <f t="shared" si="175"/>
        <v>-0.01384377744</v>
      </c>
      <c r="X43" s="161">
        <f t="shared" si="175"/>
        <v>-0.006382651857</v>
      </c>
      <c r="Y43" s="161">
        <f t="shared" si="175"/>
        <v>0.006382651857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4"/>
        <v>43525</v>
      </c>
      <c r="AK43" s="161">
        <f t="shared" ref="AK43:AN43" si="176">AL30</f>
        <v>0.006451650592</v>
      </c>
      <c r="AL43" s="161">
        <f t="shared" si="176"/>
        <v>0.006444567578</v>
      </c>
      <c r="AM43" s="161">
        <f t="shared" si="176"/>
        <v>0.004350815546</v>
      </c>
      <c r="AN43" s="161">
        <f t="shared" si="176"/>
        <v>0.002100835046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6"/>
        <v>43891</v>
      </c>
      <c r="AZ43" s="161">
        <f t="shared" ref="AZ43:BC43" si="177">BA30</f>
        <v>0.01015228426</v>
      </c>
      <c r="BA43" s="161">
        <f t="shared" si="177"/>
        <v>0.006347495162</v>
      </c>
      <c r="BB43" s="161">
        <f t="shared" si="177"/>
        <v>0.02034073683</v>
      </c>
      <c r="BC43" s="161">
        <f t="shared" si="177"/>
        <v>-0.01018845256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50"/>
        <v>42856</v>
      </c>
      <c r="G44" s="161">
        <f t="shared" ref="G44:J44" si="178">H31</f>
        <v>-0.02499991138</v>
      </c>
      <c r="H44" s="161">
        <f t="shared" si="178"/>
        <v>0.004587843883</v>
      </c>
      <c r="I44" s="161">
        <f t="shared" si="178"/>
        <v>-0.00225664246</v>
      </c>
      <c r="J44" s="161">
        <f t="shared" si="178"/>
        <v>-0.02274326892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2"/>
        <v>43191</v>
      </c>
      <c r="V44" s="161">
        <f t="shared" ref="V44:Y44" si="179">W31</f>
        <v>0.009615512</v>
      </c>
      <c r="W44" s="161">
        <f t="shared" si="179"/>
        <v>0.00653317399</v>
      </c>
      <c r="X44" s="161">
        <f t="shared" si="179"/>
        <v>0.0006128778297</v>
      </c>
      <c r="Y44" s="161">
        <f t="shared" si="179"/>
        <v>0.00900263417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4"/>
        <v>43556</v>
      </c>
      <c r="AK44" s="161">
        <f t="shared" ref="AK44:AN44" si="180">AL31</f>
        <v>0.01282058724</v>
      </c>
      <c r="AL44" s="161">
        <f t="shared" si="180"/>
        <v>0.008604712097</v>
      </c>
      <c r="AM44" s="161">
        <f t="shared" si="180"/>
        <v>0.00532916876</v>
      </c>
      <c r="AN44" s="161">
        <f t="shared" si="180"/>
        <v>0.007491418475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6"/>
        <v>43983</v>
      </c>
      <c r="AZ44" s="161">
        <f t="shared" ref="AZ44:BC44" si="181">BA31</f>
        <v>-0.01507537688</v>
      </c>
      <c r="BA44" s="161">
        <f t="shared" si="181"/>
        <v>-0.01044727686</v>
      </c>
      <c r="BB44" s="161">
        <f t="shared" si="181"/>
        <v>-0.03329419056</v>
      </c>
      <c r="BC44" s="161">
        <f t="shared" si="181"/>
        <v>0.01821881368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50"/>
        <v>42887</v>
      </c>
      <c r="G45" s="161">
        <f t="shared" ref="G45:J45" si="182">H32</f>
        <v>-0.01025648484</v>
      </c>
      <c r="H45" s="161">
        <f t="shared" si="182"/>
        <v>0.004040556537</v>
      </c>
      <c r="I45" s="161">
        <f t="shared" si="182"/>
        <v>-0.003088499524</v>
      </c>
      <c r="J45" s="161">
        <f t="shared" si="182"/>
        <v>-0.007167985314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2"/>
        <v>43221</v>
      </c>
      <c r="V45" s="161">
        <f t="shared" ref="V45:Y45" si="183">W32</f>
        <v>-0.009523934494</v>
      </c>
      <c r="W45" s="161">
        <f t="shared" si="183"/>
        <v>0.009760627279</v>
      </c>
      <c r="X45" s="161">
        <f t="shared" si="183"/>
        <v>0.001720881909</v>
      </c>
      <c r="Y45" s="161">
        <f t="shared" si="183"/>
        <v>-0.0112448164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4"/>
        <v>43647</v>
      </c>
      <c r="AK45" s="161">
        <f t="shared" ref="AK45:AN45" si="184">AL32</f>
        <v>0.01265830039</v>
      </c>
      <c r="AL45" s="161">
        <f t="shared" si="184"/>
        <v>0.002021502772</v>
      </c>
      <c r="AM45" s="161">
        <f t="shared" si="184"/>
        <v>0.002347560842</v>
      </c>
      <c r="AN45" s="161">
        <f t="shared" si="184"/>
        <v>0.01031073955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6"/>
        <v>44013</v>
      </c>
      <c r="AZ45" s="161">
        <f t="shared" ref="AZ45:BC45" si="185">BA32</f>
        <v>0.01530612245</v>
      </c>
      <c r="BA45" s="161">
        <f t="shared" si="185"/>
        <v>0.003506726353</v>
      </c>
      <c r="BB45" s="161">
        <f t="shared" si="185"/>
        <v>0.01126860244</v>
      </c>
      <c r="BC45" s="161">
        <f t="shared" si="185"/>
        <v>0.004037520012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50"/>
        <v>42979</v>
      </c>
      <c r="G46" s="161">
        <f t="shared" ref="G46:J46" si="186">H33</f>
        <v>0.01554415565</v>
      </c>
      <c r="H46" s="161">
        <f t="shared" si="186"/>
        <v>-0.005733658848</v>
      </c>
      <c r="I46" s="161">
        <f t="shared" si="186"/>
        <v>-0.01794495504</v>
      </c>
      <c r="J46" s="161">
        <f t="shared" si="186"/>
        <v>0.03348911069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2"/>
        <v>43313</v>
      </c>
      <c r="V46" s="161">
        <f t="shared" ref="V46:Y46" si="187">W33</f>
        <v>0.009615512</v>
      </c>
      <c r="W46" s="161">
        <f t="shared" si="187"/>
        <v>0.00498383786</v>
      </c>
      <c r="X46" s="161">
        <f t="shared" si="187"/>
        <v>0.00008098144053</v>
      </c>
      <c r="Y46" s="161">
        <f t="shared" si="187"/>
        <v>0.009534530559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4"/>
        <v>43678</v>
      </c>
      <c r="AK46" s="161">
        <f t="shared" ref="AK46:AN46" si="188">AL33</f>
        <v>0.02499982708</v>
      </c>
      <c r="AL46" s="161">
        <f t="shared" si="188"/>
        <v>-0.003877227851</v>
      </c>
      <c r="AM46" s="161">
        <f t="shared" si="188"/>
        <v>-0.0003240391433</v>
      </c>
      <c r="AN46" s="161">
        <f t="shared" si="188"/>
        <v>0.02532386622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6"/>
        <v>44044</v>
      </c>
      <c r="AZ46" s="161">
        <f t="shared" ref="AZ46:BC46" si="189">BA33</f>
        <v>-0.0351758794</v>
      </c>
      <c r="BA46" s="161">
        <f t="shared" si="189"/>
        <v>-0.008545475914</v>
      </c>
      <c r="BB46" s="161">
        <f t="shared" si="189"/>
        <v>-0.02722069606</v>
      </c>
      <c r="BC46" s="161">
        <f t="shared" si="189"/>
        <v>-0.007955183337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50"/>
        <v>43009</v>
      </c>
      <c r="G47" s="161">
        <f t="shared" ref="G47:J47" si="190">H34</f>
        <v>-0.005102077728</v>
      </c>
      <c r="H47" s="161">
        <f t="shared" si="190"/>
        <v>-0.001211354226</v>
      </c>
      <c r="I47" s="161">
        <f t="shared" si="190"/>
        <v>-0.01107121482</v>
      </c>
      <c r="J47" s="161">
        <f t="shared" si="190"/>
        <v>0.005969137088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2"/>
        <v>43344</v>
      </c>
      <c r="V47" s="161">
        <f t="shared" ref="V47:Y47" si="191">W34</f>
        <v>0</v>
      </c>
      <c r="W47" s="161">
        <f t="shared" si="191"/>
        <v>-0.001920003809</v>
      </c>
      <c r="X47" s="161">
        <f t="shared" si="191"/>
        <v>-0.002289148828</v>
      </c>
      <c r="Y47" s="161">
        <f t="shared" si="191"/>
        <v>0.002289148828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4"/>
        <v>43709</v>
      </c>
      <c r="AK47" s="161">
        <f t="shared" ref="AK47:AN47" si="192">AL34</f>
        <v>0</v>
      </c>
      <c r="AL47" s="161">
        <f t="shared" si="192"/>
        <v>0.001499477793</v>
      </c>
      <c r="AM47" s="161">
        <f t="shared" si="192"/>
        <v>0.002111129987</v>
      </c>
      <c r="AN47" s="161">
        <f t="shared" si="192"/>
        <v>-0.002111129987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6"/>
        <v>44075</v>
      </c>
      <c r="AZ47" s="161">
        <f t="shared" ref="AZ47:BC47" si="193">BA34</f>
        <v>-0.005208333333</v>
      </c>
      <c r="BA47" s="161">
        <f t="shared" si="193"/>
        <v>0.007839617996</v>
      </c>
      <c r="BB47" s="161">
        <f t="shared" si="193"/>
        <v>0.02510590421</v>
      </c>
      <c r="BC47" s="161">
        <f t="shared" si="193"/>
        <v>-0.03031423754</v>
      </c>
      <c r="BD47" s="157"/>
      <c r="BE47" s="157"/>
      <c r="BF47" s="157"/>
      <c r="BG47" s="157"/>
      <c r="BH47" s="157"/>
      <c r="BI47" s="157"/>
      <c r="BJ47" s="157"/>
    </row>
    <row r="48">
      <c r="A48" s="138"/>
      <c r="B48" s="131"/>
      <c r="C48" s="131"/>
      <c r="D48" s="131"/>
      <c r="E48" s="131"/>
      <c r="F48" s="132"/>
      <c r="G48" s="131"/>
      <c r="H48" s="131"/>
      <c r="I48" s="131"/>
      <c r="J48" s="131"/>
      <c r="K48" s="131"/>
      <c r="L48" s="131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</row>
    <row r="49">
      <c r="A49" s="138"/>
      <c r="B49" s="131"/>
      <c r="C49" s="131"/>
      <c r="D49" s="131"/>
      <c r="E49" s="131"/>
      <c r="F49" s="1" t="s">
        <v>1320</v>
      </c>
      <c r="H49" s="162"/>
      <c r="I49" s="162"/>
      <c r="J49" s="162"/>
      <c r="K49" s="162"/>
      <c r="L49" s="162"/>
      <c r="M49" s="14"/>
      <c r="N49" s="14"/>
      <c r="O49" s="157"/>
      <c r="P49" s="157"/>
      <c r="Q49" s="157"/>
      <c r="R49" s="157"/>
      <c r="S49" s="157"/>
      <c r="T49" s="157"/>
      <c r="U49" s="1" t="s">
        <v>1320</v>
      </c>
      <c r="W49" s="14"/>
      <c r="X49" s="14"/>
      <c r="Y49" s="14"/>
      <c r="Z49" s="14"/>
      <c r="AA49" s="14"/>
      <c r="AB49" s="14"/>
      <c r="AC49" s="14"/>
      <c r="AD49" s="157"/>
      <c r="AE49" s="157"/>
      <c r="AF49" s="157"/>
      <c r="AG49" s="157"/>
      <c r="AH49" s="157"/>
      <c r="AI49" s="157"/>
      <c r="AJ49" s="1" t="s">
        <v>1320</v>
      </c>
      <c r="AL49" s="14"/>
      <c r="AM49" s="14"/>
      <c r="AN49" s="14"/>
      <c r="AO49" s="14"/>
      <c r="AP49" s="14"/>
      <c r="AQ49" s="14"/>
      <c r="AR49" s="14"/>
      <c r="AS49" s="157"/>
      <c r="AT49" s="157"/>
      <c r="AU49" s="157"/>
      <c r="AV49" s="157"/>
      <c r="AW49" s="157"/>
      <c r="AX49" s="157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A50" s="138"/>
      <c r="B50" s="131"/>
      <c r="C50" s="131"/>
      <c r="D50" s="131"/>
      <c r="E50" s="131"/>
      <c r="F50" s="163"/>
      <c r="G50" s="162"/>
      <c r="H50" s="162"/>
      <c r="I50" s="162"/>
      <c r="J50" s="162"/>
      <c r="K50" s="162"/>
      <c r="L50" s="162"/>
      <c r="M50" s="14"/>
      <c r="N50" s="14"/>
      <c r="O50" s="157"/>
      <c r="P50" s="157"/>
      <c r="Q50" s="157"/>
      <c r="R50" s="157"/>
      <c r="S50" s="157"/>
      <c r="T50" s="157"/>
      <c r="U50" s="14"/>
      <c r="V50" s="14"/>
      <c r="W50" s="14"/>
      <c r="X50" s="14"/>
      <c r="Y50" s="14"/>
      <c r="Z50" s="14"/>
      <c r="AA50" s="14"/>
      <c r="AB50" s="14"/>
      <c r="AC50" s="14"/>
      <c r="AD50" s="157"/>
      <c r="AE50" s="157"/>
      <c r="AF50" s="157"/>
      <c r="AG50" s="157"/>
      <c r="AH50" s="157"/>
      <c r="AI50" s="157"/>
      <c r="AJ50" s="14"/>
      <c r="AK50" s="14"/>
      <c r="AL50" s="14"/>
      <c r="AM50" s="14"/>
      <c r="AN50" s="14"/>
      <c r="AO50" s="14"/>
      <c r="AP50" s="14"/>
      <c r="AQ50" s="14"/>
      <c r="AR50" s="14"/>
      <c r="AS50" s="157"/>
      <c r="AT50" s="157"/>
      <c r="AU50" s="157"/>
      <c r="AV50" s="157"/>
      <c r="AW50" s="157"/>
      <c r="AX50" s="157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A51" s="138"/>
      <c r="B51" s="131"/>
      <c r="C51" s="131"/>
      <c r="D51" s="131"/>
      <c r="E51" s="131"/>
      <c r="F51" s="164" t="s">
        <v>1321</v>
      </c>
      <c r="G51" s="11"/>
      <c r="H51" s="162"/>
      <c r="I51" s="162"/>
      <c r="J51" s="162"/>
      <c r="K51" s="162"/>
      <c r="L51" s="162"/>
      <c r="M51" s="14"/>
      <c r="N51" s="14"/>
      <c r="O51" s="157"/>
      <c r="P51" s="157"/>
      <c r="Q51" s="157"/>
      <c r="R51" s="157"/>
      <c r="S51" s="157"/>
      <c r="T51" s="157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D51" s="157"/>
      <c r="AE51" s="157"/>
      <c r="AF51" s="157"/>
      <c r="AG51" s="157"/>
      <c r="AH51" s="157"/>
      <c r="AI51" s="157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S51" s="157"/>
      <c r="AT51" s="157"/>
      <c r="AU51" s="157"/>
      <c r="AV51" s="157"/>
      <c r="AW51" s="157"/>
      <c r="AX51" s="157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A52" s="138"/>
      <c r="B52" s="131"/>
      <c r="C52" s="131"/>
      <c r="D52" s="131"/>
      <c r="E52" s="131"/>
      <c r="F52" s="165" t="s">
        <v>1322</v>
      </c>
      <c r="G52" s="166">
        <v>0.32945</v>
      </c>
      <c r="H52" s="162"/>
      <c r="I52" s="162"/>
      <c r="J52" s="162"/>
      <c r="K52" s="162"/>
      <c r="L52" s="162"/>
      <c r="M52" s="14"/>
      <c r="N52" s="14"/>
      <c r="O52" s="157"/>
      <c r="P52" s="157"/>
      <c r="Q52" s="157"/>
      <c r="R52" s="157"/>
      <c r="S52" s="157"/>
      <c r="T52" s="157"/>
      <c r="U52" s="1" t="s">
        <v>1322</v>
      </c>
      <c r="V52" s="166">
        <v>0.17932</v>
      </c>
      <c r="W52" s="14"/>
      <c r="X52" s="14"/>
      <c r="Y52" s="14"/>
      <c r="Z52" s="14"/>
      <c r="AA52" s="14"/>
      <c r="AB52" s="14"/>
      <c r="AC52" s="14"/>
      <c r="AD52" s="157"/>
      <c r="AE52" s="157"/>
      <c r="AF52" s="157"/>
      <c r="AG52" s="157"/>
      <c r="AH52" s="157"/>
      <c r="AI52" s="157"/>
      <c r="AJ52" s="1" t="s">
        <v>1322</v>
      </c>
      <c r="AK52" s="166">
        <v>0.24505</v>
      </c>
      <c r="AL52" s="14"/>
      <c r="AM52" s="14"/>
      <c r="AN52" s="14"/>
      <c r="AO52" s="14"/>
      <c r="AP52" s="14"/>
      <c r="AQ52" s="14"/>
      <c r="AR52" s="14"/>
      <c r="AS52" s="157"/>
      <c r="AT52" s="157"/>
      <c r="AU52" s="157"/>
      <c r="AV52" s="157"/>
      <c r="AW52" s="157"/>
      <c r="AX52" s="157"/>
      <c r="AY52" s="1" t="s">
        <v>1322</v>
      </c>
      <c r="AZ52" s="166">
        <v>0.419281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A53" s="138"/>
      <c r="B53" s="131"/>
      <c r="C53" s="131"/>
      <c r="D53" s="131"/>
      <c r="E53" s="131"/>
      <c r="F53" s="165" t="s">
        <v>1323</v>
      </c>
      <c r="G53" s="166">
        <v>0.108537</v>
      </c>
      <c r="H53" s="162"/>
      <c r="I53" s="162"/>
      <c r="J53" s="162"/>
      <c r="K53" s="162"/>
      <c r="L53" s="162"/>
      <c r="M53" s="14"/>
      <c r="N53" s="14"/>
      <c r="O53" s="157"/>
      <c r="P53" s="157"/>
      <c r="Q53" s="157"/>
      <c r="R53" s="157"/>
      <c r="S53" s="157"/>
      <c r="T53" s="157"/>
      <c r="U53" s="1" t="s">
        <v>1323</v>
      </c>
      <c r="V53" s="166">
        <v>0.032155</v>
      </c>
      <c r="W53" s="14"/>
      <c r="X53" s="14"/>
      <c r="Y53" s="14"/>
      <c r="Z53" s="14"/>
      <c r="AA53" s="14"/>
      <c r="AB53" s="14"/>
      <c r="AC53" s="14"/>
      <c r="AD53" s="157"/>
      <c r="AE53" s="157"/>
      <c r="AF53" s="157"/>
      <c r="AG53" s="157"/>
      <c r="AH53" s="157"/>
      <c r="AI53" s="157"/>
      <c r="AJ53" s="1" t="s">
        <v>1323</v>
      </c>
      <c r="AK53" s="166">
        <v>0.06005</v>
      </c>
      <c r="AL53" s="14"/>
      <c r="AM53" s="14"/>
      <c r="AN53" s="14"/>
      <c r="AO53" s="14"/>
      <c r="AP53" s="14"/>
      <c r="AQ53" s="14"/>
      <c r="AR53" s="14"/>
      <c r="AS53" s="157"/>
      <c r="AT53" s="157"/>
      <c r="AU53" s="157"/>
      <c r="AV53" s="157"/>
      <c r="AW53" s="157"/>
      <c r="AX53" s="157"/>
      <c r="AY53" s="1" t="s">
        <v>1323</v>
      </c>
      <c r="AZ53" s="166">
        <v>0.175796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A54" s="131"/>
      <c r="B54" s="131"/>
      <c r="C54" s="131"/>
      <c r="D54" s="131"/>
      <c r="E54" s="131"/>
      <c r="F54" s="165" t="s">
        <v>1324</v>
      </c>
      <c r="G54" s="166">
        <v>0.078822</v>
      </c>
      <c r="H54" s="162"/>
      <c r="I54" s="162"/>
      <c r="J54" s="162"/>
      <c r="K54" s="162"/>
      <c r="L54" s="162"/>
      <c r="M54" s="14"/>
      <c r="N54" s="14"/>
      <c r="O54" s="157"/>
      <c r="P54" s="157"/>
      <c r="Q54" s="157"/>
      <c r="R54" s="157"/>
      <c r="S54" s="157"/>
      <c r="T54" s="157"/>
      <c r="U54" s="1" t="s">
        <v>1324</v>
      </c>
      <c r="V54" s="166">
        <v>-1.1E-4</v>
      </c>
      <c r="W54" s="14"/>
      <c r="X54" s="14"/>
      <c r="Y54" s="14"/>
      <c r="Z54" s="14"/>
      <c r="AA54" s="14"/>
      <c r="AB54" s="14"/>
      <c r="AC54" s="14"/>
      <c r="AD54" s="157"/>
      <c r="AE54" s="157"/>
      <c r="AF54" s="157"/>
      <c r="AG54" s="157"/>
      <c r="AH54" s="157"/>
      <c r="AI54" s="157"/>
      <c r="AJ54" s="1" t="s">
        <v>1324</v>
      </c>
      <c r="AK54" s="166">
        <v>0.028718</v>
      </c>
      <c r="AL54" s="14"/>
      <c r="AM54" s="14"/>
      <c r="AN54" s="14"/>
      <c r="AO54" s="14"/>
      <c r="AP54" s="14"/>
      <c r="AQ54" s="14"/>
      <c r="AR54" s="14"/>
      <c r="AS54" s="157"/>
      <c r="AT54" s="157"/>
      <c r="AU54" s="157"/>
      <c r="AV54" s="157"/>
      <c r="AW54" s="157"/>
      <c r="AX54" s="157"/>
      <c r="AY54" s="1" t="s">
        <v>1324</v>
      </c>
      <c r="AZ54" s="166">
        <v>0.148323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A55" s="131"/>
      <c r="B55" s="131"/>
      <c r="C55" s="131"/>
      <c r="D55" s="131"/>
      <c r="E55" s="131"/>
      <c r="F55" s="165" t="s">
        <v>1325</v>
      </c>
      <c r="G55" s="166">
        <v>0.037351</v>
      </c>
      <c r="H55" s="162"/>
      <c r="I55" s="162"/>
      <c r="J55" s="162"/>
      <c r="K55" s="162"/>
      <c r="L55" s="162"/>
      <c r="M55" s="14"/>
      <c r="N55" s="14"/>
      <c r="O55" s="157"/>
      <c r="P55" s="157"/>
      <c r="Q55" s="157"/>
      <c r="R55" s="157"/>
      <c r="S55" s="157"/>
      <c r="T55" s="157"/>
      <c r="U55" s="1" t="s">
        <v>1325</v>
      </c>
      <c r="V55" s="166">
        <v>0.012508</v>
      </c>
      <c r="W55" s="14"/>
      <c r="X55" s="14"/>
      <c r="Y55" s="14"/>
      <c r="Z55" s="14"/>
      <c r="AA55" s="14"/>
      <c r="AB55" s="14"/>
      <c r="AC55" s="14"/>
      <c r="AD55" s="157"/>
      <c r="AE55" s="157"/>
      <c r="AF55" s="157"/>
      <c r="AG55" s="157"/>
      <c r="AH55" s="157"/>
      <c r="AI55" s="157"/>
      <c r="AJ55" s="1" t="s">
        <v>1325</v>
      </c>
      <c r="AK55" s="166">
        <v>0.012549</v>
      </c>
      <c r="AL55" s="14"/>
      <c r="AM55" s="14"/>
      <c r="AN55" s="14"/>
      <c r="AO55" s="14"/>
      <c r="AP55" s="14"/>
      <c r="AQ55" s="14"/>
      <c r="AR55" s="14"/>
      <c r="AS55" s="157"/>
      <c r="AT55" s="157"/>
      <c r="AU55" s="157"/>
      <c r="AV55" s="157"/>
      <c r="AW55" s="157"/>
      <c r="AX55" s="157"/>
      <c r="AY55" s="1" t="s">
        <v>1325</v>
      </c>
      <c r="AZ55" s="166">
        <v>0.04785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A56" s="131"/>
      <c r="B56" s="131"/>
      <c r="C56" s="131"/>
      <c r="D56" s="131"/>
      <c r="E56" s="131"/>
      <c r="F56" s="167" t="s">
        <v>1326</v>
      </c>
      <c r="G56" s="168">
        <v>32.0</v>
      </c>
      <c r="H56" s="162"/>
      <c r="I56" s="162"/>
      <c r="J56" s="162"/>
      <c r="K56" s="162"/>
      <c r="L56" s="162"/>
      <c r="M56" s="14"/>
      <c r="N56" s="14"/>
      <c r="O56" s="157"/>
      <c r="P56" s="157"/>
      <c r="Q56" s="157"/>
      <c r="R56" s="157"/>
      <c r="S56" s="157"/>
      <c r="T56" s="157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D56" s="157"/>
      <c r="AE56" s="157"/>
      <c r="AF56" s="157"/>
      <c r="AG56" s="157"/>
      <c r="AH56" s="157"/>
      <c r="AI56" s="157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S56" s="157"/>
      <c r="AT56" s="157"/>
      <c r="AU56" s="157"/>
      <c r="AV56" s="157"/>
      <c r="AW56" s="157"/>
      <c r="AX56" s="157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A57" s="131"/>
      <c r="B57" s="131"/>
      <c r="C57" s="131"/>
      <c r="D57" s="131"/>
      <c r="E57" s="131"/>
      <c r="F57" s="163"/>
      <c r="G57" s="162"/>
      <c r="H57" s="162"/>
      <c r="I57" s="162"/>
      <c r="J57" s="162"/>
      <c r="K57" s="162"/>
      <c r="L57" s="162"/>
      <c r="M57" s="14"/>
      <c r="N57" s="14"/>
      <c r="O57" s="157"/>
      <c r="P57" s="157"/>
      <c r="Q57" s="157"/>
      <c r="R57" s="157"/>
      <c r="S57" s="157"/>
      <c r="T57" s="157"/>
      <c r="U57" s="14"/>
      <c r="V57" s="14"/>
      <c r="W57" s="14"/>
      <c r="X57" s="14"/>
      <c r="Y57" s="14"/>
      <c r="Z57" s="14"/>
      <c r="AA57" s="14"/>
      <c r="AB57" s="14"/>
      <c r="AC57" s="14"/>
      <c r="AD57" s="157"/>
      <c r="AE57" s="157"/>
      <c r="AF57" s="157"/>
      <c r="AG57" s="157"/>
      <c r="AH57" s="157"/>
      <c r="AI57" s="157"/>
      <c r="AJ57" s="14"/>
      <c r="AK57" s="14"/>
      <c r="AL57" s="14"/>
      <c r="AM57" s="14"/>
      <c r="AN57" s="14"/>
      <c r="AO57" s="14"/>
      <c r="AP57" s="14"/>
      <c r="AQ57" s="14"/>
      <c r="AR57" s="14"/>
      <c r="AS57" s="157"/>
      <c r="AT57" s="157"/>
      <c r="AU57" s="157"/>
      <c r="AV57" s="157"/>
      <c r="AW57" s="157"/>
      <c r="AX57" s="157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A58" s="131"/>
      <c r="B58" s="131"/>
      <c r="C58" s="131"/>
      <c r="D58" s="131"/>
      <c r="E58" s="131"/>
      <c r="F58" s="165" t="s">
        <v>1327</v>
      </c>
      <c r="G58" s="162"/>
      <c r="H58" s="162"/>
      <c r="I58" s="162"/>
      <c r="J58" s="162"/>
      <c r="K58" s="162"/>
      <c r="L58" s="162"/>
      <c r="M58" s="14"/>
      <c r="N58" s="14"/>
      <c r="O58" s="157"/>
      <c r="P58" s="157"/>
      <c r="Q58" s="157"/>
      <c r="R58" s="157"/>
      <c r="S58" s="157"/>
      <c r="T58" s="157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D58" s="157"/>
      <c r="AE58" s="157"/>
      <c r="AF58" s="157"/>
      <c r="AG58" s="157"/>
      <c r="AH58" s="157"/>
      <c r="AI58" s="157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S58" s="157"/>
      <c r="AT58" s="157"/>
      <c r="AU58" s="157"/>
      <c r="AV58" s="157"/>
      <c r="AW58" s="157"/>
      <c r="AX58" s="157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A59" s="131"/>
      <c r="B59" s="131"/>
      <c r="C59" s="131"/>
      <c r="D59" s="131"/>
      <c r="E59" s="131"/>
      <c r="F59" s="170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62"/>
      <c r="M59" s="14"/>
      <c r="N59" s="14"/>
      <c r="O59" s="157"/>
      <c r="P59" s="157"/>
      <c r="Q59" s="157"/>
      <c r="R59" s="157"/>
      <c r="S59" s="157"/>
      <c r="T59" s="157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D59" s="157"/>
      <c r="AE59" s="157"/>
      <c r="AF59" s="157"/>
      <c r="AG59" s="157"/>
      <c r="AH59" s="157"/>
      <c r="AI59" s="157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S59" s="157"/>
      <c r="AT59" s="157"/>
      <c r="AU59" s="157"/>
      <c r="AV59" s="157"/>
      <c r="AW59" s="157"/>
      <c r="AX59" s="157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A60" s="131"/>
      <c r="B60" s="131"/>
      <c r="C60" s="131"/>
      <c r="D60" s="131"/>
      <c r="E60" s="131"/>
      <c r="F60" s="165" t="s">
        <v>1332</v>
      </c>
      <c r="G60" s="166">
        <v>1.0</v>
      </c>
      <c r="H60" s="166">
        <v>0.005096</v>
      </c>
      <c r="I60" s="166">
        <v>0.005096</v>
      </c>
      <c r="J60" s="166">
        <v>3.65256</v>
      </c>
      <c r="K60" s="166">
        <v>0.065579</v>
      </c>
      <c r="L60" s="162"/>
      <c r="M60" s="14"/>
      <c r="N60" s="14"/>
      <c r="O60" s="157"/>
      <c r="P60" s="157"/>
      <c r="Q60" s="157"/>
      <c r="R60" s="157"/>
      <c r="S60" s="157"/>
      <c r="T60" s="157"/>
      <c r="U60" s="1" t="s">
        <v>1332</v>
      </c>
      <c r="V60" s="166">
        <v>1.0</v>
      </c>
      <c r="W60" s="166">
        <v>1.56E-4</v>
      </c>
      <c r="X60" s="166">
        <v>1.56E-4</v>
      </c>
      <c r="Y60" s="166">
        <v>0.996715</v>
      </c>
      <c r="Z60" s="166">
        <v>0.326092</v>
      </c>
      <c r="AA60" s="14"/>
      <c r="AB60" s="14"/>
      <c r="AC60" s="14"/>
      <c r="AD60" s="157"/>
      <c r="AE60" s="157"/>
      <c r="AF60" s="157"/>
      <c r="AG60" s="157"/>
      <c r="AH60" s="157"/>
      <c r="AI60" s="157"/>
      <c r="AJ60" s="1" t="s">
        <v>1332</v>
      </c>
      <c r="AK60" s="166">
        <v>1.0</v>
      </c>
      <c r="AL60" s="166">
        <v>3.02E-4</v>
      </c>
      <c r="AM60" s="166">
        <v>3.02E-4</v>
      </c>
      <c r="AN60" s="166">
        <v>1.91658</v>
      </c>
      <c r="AO60" s="166">
        <v>0.176446</v>
      </c>
      <c r="AP60" s="14"/>
      <c r="AQ60" s="14"/>
      <c r="AR60" s="14"/>
      <c r="AS60" s="157"/>
      <c r="AT60" s="157"/>
      <c r="AU60" s="157"/>
      <c r="AV60" s="157"/>
      <c r="AW60" s="157"/>
      <c r="AX60" s="157"/>
      <c r="AY60" s="1" t="s">
        <v>1332</v>
      </c>
      <c r="AZ60" s="166">
        <v>1.0</v>
      </c>
      <c r="BA60" s="166">
        <v>0.014651</v>
      </c>
      <c r="BB60" s="166">
        <v>0.014651</v>
      </c>
      <c r="BC60" s="166">
        <v>6.398769</v>
      </c>
      <c r="BD60" s="166">
        <v>0.016909</v>
      </c>
      <c r="BE60" s="14"/>
      <c r="BF60" s="14"/>
      <c r="BG60" s="14"/>
      <c r="BH60" s="14"/>
      <c r="BI60" s="14"/>
      <c r="BJ60" s="14"/>
    </row>
    <row r="61">
      <c r="A61" s="131"/>
      <c r="B61" s="131"/>
      <c r="C61" s="131"/>
      <c r="D61" s="131"/>
      <c r="E61" s="131"/>
      <c r="F61" s="165" t="s">
        <v>1333</v>
      </c>
      <c r="G61" s="166">
        <v>30.0</v>
      </c>
      <c r="H61" s="166">
        <v>0.041853</v>
      </c>
      <c r="I61" s="166">
        <v>0.001395</v>
      </c>
      <c r="J61" s="162"/>
      <c r="K61" s="162"/>
      <c r="L61" s="162"/>
      <c r="M61" s="14"/>
      <c r="N61" s="14"/>
      <c r="O61" s="157"/>
      <c r="P61" s="157"/>
      <c r="Q61" s="157"/>
      <c r="R61" s="157"/>
      <c r="S61" s="157"/>
      <c r="T61" s="157"/>
      <c r="U61" s="1" t="s">
        <v>1333</v>
      </c>
      <c r="V61" s="166">
        <v>30.0</v>
      </c>
      <c r="W61" s="166">
        <v>0.004693</v>
      </c>
      <c r="X61" s="166">
        <v>1.56E-4</v>
      </c>
      <c r="Y61" s="14"/>
      <c r="Z61" s="14"/>
      <c r="AA61" s="14"/>
      <c r="AB61" s="14"/>
      <c r="AC61" s="14"/>
      <c r="AD61" s="157"/>
      <c r="AE61" s="157"/>
      <c r="AF61" s="157"/>
      <c r="AG61" s="157"/>
      <c r="AH61" s="157"/>
      <c r="AI61" s="157"/>
      <c r="AJ61" s="1" t="s">
        <v>1333</v>
      </c>
      <c r="AK61" s="166">
        <v>30.0</v>
      </c>
      <c r="AL61" s="166">
        <v>0.004724</v>
      </c>
      <c r="AM61" s="166">
        <v>1.57E-4</v>
      </c>
      <c r="AN61" s="14"/>
      <c r="AO61" s="14"/>
      <c r="AP61" s="14"/>
      <c r="AQ61" s="14"/>
      <c r="AR61" s="14"/>
      <c r="AS61" s="157"/>
      <c r="AT61" s="157"/>
      <c r="AU61" s="157"/>
      <c r="AV61" s="157"/>
      <c r="AW61" s="157"/>
      <c r="AX61" s="157"/>
      <c r="AY61" s="1" t="s">
        <v>1333</v>
      </c>
      <c r="AZ61" s="166">
        <v>30.0</v>
      </c>
      <c r="BA61" s="166">
        <v>0.068688</v>
      </c>
      <c r="BB61" s="166">
        <v>0.00229</v>
      </c>
      <c r="BC61" s="14"/>
      <c r="BD61" s="14"/>
      <c r="BE61" s="14"/>
      <c r="BF61" s="14"/>
      <c r="BG61" s="14"/>
      <c r="BH61" s="14"/>
      <c r="BI61" s="14"/>
      <c r="BJ61" s="14"/>
    </row>
    <row r="62">
      <c r="A62" s="131"/>
      <c r="B62" s="131"/>
      <c r="C62" s="131"/>
      <c r="D62" s="131"/>
      <c r="E62" s="131"/>
      <c r="F62" s="167" t="s">
        <v>1334</v>
      </c>
      <c r="G62" s="168">
        <v>31.0</v>
      </c>
      <c r="H62" s="168">
        <v>0.046949</v>
      </c>
      <c r="I62" s="172"/>
      <c r="J62" s="172"/>
      <c r="K62" s="172"/>
      <c r="L62" s="162"/>
      <c r="M62" s="14"/>
      <c r="N62" s="14"/>
      <c r="O62" s="157"/>
      <c r="P62" s="157"/>
      <c r="Q62" s="157"/>
      <c r="R62" s="157"/>
      <c r="S62" s="157"/>
      <c r="T62" s="157"/>
      <c r="U62" s="169" t="s">
        <v>1334</v>
      </c>
      <c r="V62" s="168">
        <v>31.0</v>
      </c>
      <c r="W62" s="168">
        <v>0.004849</v>
      </c>
      <c r="X62" s="173"/>
      <c r="Y62" s="173"/>
      <c r="Z62" s="173"/>
      <c r="AA62" s="14"/>
      <c r="AB62" s="14"/>
      <c r="AC62" s="14"/>
      <c r="AD62" s="157"/>
      <c r="AE62" s="157"/>
      <c r="AF62" s="157"/>
      <c r="AG62" s="157"/>
      <c r="AH62" s="157"/>
      <c r="AI62" s="157"/>
      <c r="AJ62" s="169" t="s">
        <v>1334</v>
      </c>
      <c r="AK62" s="168">
        <v>31.0</v>
      </c>
      <c r="AL62" s="168">
        <v>0.005026</v>
      </c>
      <c r="AM62" s="173"/>
      <c r="AN62" s="173"/>
      <c r="AO62" s="173"/>
      <c r="AP62" s="14"/>
      <c r="AQ62" s="14"/>
      <c r="AR62" s="14"/>
      <c r="AS62" s="157"/>
      <c r="AT62" s="157"/>
      <c r="AU62" s="157"/>
      <c r="AV62" s="157"/>
      <c r="AW62" s="157"/>
      <c r="AX62" s="157"/>
      <c r="AY62" s="169" t="s">
        <v>1334</v>
      </c>
      <c r="AZ62" s="168">
        <v>31.0</v>
      </c>
      <c r="BA62" s="168">
        <v>0.083339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A63" s="131"/>
      <c r="B63" s="131"/>
      <c r="C63" s="131"/>
      <c r="D63" s="131"/>
      <c r="E63" s="131"/>
      <c r="F63" s="163"/>
      <c r="G63" s="162"/>
      <c r="H63" s="162"/>
      <c r="I63" s="162"/>
      <c r="J63" s="162"/>
      <c r="K63" s="162"/>
      <c r="L63" s="162"/>
      <c r="M63" s="14"/>
      <c r="N63" s="14"/>
      <c r="O63" s="157"/>
      <c r="P63" s="157"/>
      <c r="Q63" s="157"/>
      <c r="R63" s="157"/>
      <c r="S63" s="157"/>
      <c r="T63" s="157"/>
      <c r="U63" s="14"/>
      <c r="V63" s="14"/>
      <c r="W63" s="14"/>
      <c r="X63" s="14"/>
      <c r="Y63" s="14"/>
      <c r="Z63" s="14"/>
      <c r="AA63" s="14"/>
      <c r="AB63" s="14"/>
      <c r="AC63" s="14"/>
      <c r="AD63" s="157"/>
      <c r="AE63" s="157"/>
      <c r="AF63" s="157"/>
      <c r="AG63" s="157"/>
      <c r="AH63" s="157"/>
      <c r="AI63" s="157"/>
      <c r="AJ63" s="14"/>
      <c r="AK63" s="14"/>
      <c r="AL63" s="14"/>
      <c r="AM63" s="14"/>
      <c r="AN63" s="14"/>
      <c r="AO63" s="14"/>
      <c r="AP63" s="14"/>
      <c r="AQ63" s="14"/>
      <c r="AR63" s="14"/>
      <c r="AS63" s="157"/>
      <c r="AT63" s="157"/>
      <c r="AU63" s="157"/>
      <c r="AV63" s="157"/>
      <c r="AW63" s="157"/>
      <c r="AX63" s="157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A64" s="131"/>
      <c r="B64" s="131"/>
      <c r="C64" s="131"/>
      <c r="D64" s="131"/>
      <c r="E64" s="131"/>
      <c r="F64" s="170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O64" s="157"/>
      <c r="P64" s="157"/>
      <c r="Q64" s="157"/>
      <c r="R64" s="157"/>
      <c r="S64" s="157"/>
      <c r="T64" s="157"/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D64" s="157"/>
      <c r="AE64" s="157"/>
      <c r="AF64" s="157"/>
      <c r="AG64" s="157"/>
      <c r="AH64" s="157"/>
      <c r="AI64" s="157"/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S64" s="157"/>
      <c r="AT64" s="157"/>
      <c r="AU64" s="157"/>
      <c r="AV64" s="157"/>
      <c r="AW64" s="157"/>
      <c r="AX64" s="157"/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A65" s="131"/>
      <c r="B65" s="131"/>
      <c r="C65" s="131"/>
      <c r="D65" s="131"/>
      <c r="E65" s="131"/>
      <c r="F65" s="165" t="s">
        <v>1342</v>
      </c>
      <c r="G65" s="166">
        <v>-0.00923</v>
      </c>
      <c r="H65" s="166">
        <v>0.006624</v>
      </c>
      <c r="I65" s="166">
        <v>-1.39322</v>
      </c>
      <c r="J65" s="166">
        <v>0.17379</v>
      </c>
      <c r="K65" s="166">
        <v>-0.02276</v>
      </c>
      <c r="L65" s="166">
        <v>0.004299</v>
      </c>
      <c r="M65" s="166">
        <v>-0.02276</v>
      </c>
      <c r="N65" s="166">
        <v>0.004299</v>
      </c>
      <c r="O65" s="157"/>
      <c r="P65" s="157"/>
      <c r="Q65" s="157"/>
      <c r="R65" s="157"/>
      <c r="S65" s="157"/>
      <c r="T65" s="157"/>
      <c r="U65" s="1" t="s">
        <v>1342</v>
      </c>
      <c r="V65" s="166">
        <v>-0.00163</v>
      </c>
      <c r="W65" s="166">
        <v>0.002277</v>
      </c>
      <c r="X65" s="166">
        <v>-0.71778</v>
      </c>
      <c r="Y65" s="166">
        <v>0.478448</v>
      </c>
      <c r="Z65" s="166">
        <v>-0.00629</v>
      </c>
      <c r="AA65" s="166">
        <v>0.003016</v>
      </c>
      <c r="AB65" s="166">
        <v>-0.00629</v>
      </c>
      <c r="AC65" s="166">
        <v>0.003016</v>
      </c>
      <c r="AD65" s="157"/>
      <c r="AE65" s="157"/>
      <c r="AF65" s="157"/>
      <c r="AG65" s="157"/>
      <c r="AH65" s="157"/>
      <c r="AI65" s="157"/>
      <c r="AJ65" s="1" t="s">
        <v>1342</v>
      </c>
      <c r="AK65" s="166">
        <v>0.001432</v>
      </c>
      <c r="AL65" s="166">
        <v>0.002263</v>
      </c>
      <c r="AM65" s="166">
        <v>0.632605</v>
      </c>
      <c r="AN65" s="166">
        <v>0.531784</v>
      </c>
      <c r="AO65" s="166">
        <v>-0.00319</v>
      </c>
      <c r="AP65" s="166">
        <v>0.006054</v>
      </c>
      <c r="AQ65" s="166">
        <v>-0.00319</v>
      </c>
      <c r="AR65" s="166">
        <v>0.006054</v>
      </c>
      <c r="AS65" s="157"/>
      <c r="AT65" s="157"/>
      <c r="AU65" s="157"/>
      <c r="AV65" s="157"/>
      <c r="AW65" s="157"/>
      <c r="AX65" s="157"/>
      <c r="AY65" s="1" t="s">
        <v>1342</v>
      </c>
      <c r="AZ65" s="175">
        <v>6.97E-5</v>
      </c>
      <c r="BA65" s="166">
        <v>0.008495</v>
      </c>
      <c r="BB65" s="166">
        <v>0.008199</v>
      </c>
      <c r="BC65" s="166">
        <v>0.993512</v>
      </c>
      <c r="BD65" s="166">
        <v>-0.01728</v>
      </c>
      <c r="BE65" s="166">
        <v>0.01742</v>
      </c>
      <c r="BF65" s="166">
        <v>-0.01728</v>
      </c>
      <c r="BG65" s="166"/>
      <c r="BH65" s="166">
        <v>0.01742</v>
      </c>
      <c r="BI65" s="166"/>
      <c r="BJ65" s="166"/>
    </row>
    <row r="66">
      <c r="A66" s="138"/>
      <c r="B66" s="131"/>
      <c r="C66" s="131"/>
      <c r="D66" s="131"/>
      <c r="E66" s="131"/>
      <c r="F66" s="167" t="s">
        <v>1343</v>
      </c>
      <c r="G66" s="168">
        <v>1.519964</v>
      </c>
      <c r="H66" s="168">
        <v>0.795307</v>
      </c>
      <c r="I66" s="168">
        <v>1.911167</v>
      </c>
      <c r="J66" s="168">
        <v>0.065579</v>
      </c>
      <c r="K66" s="168">
        <v>-0.10427</v>
      </c>
      <c r="L66" s="168">
        <v>3.144198</v>
      </c>
      <c r="M66" s="168">
        <v>-0.10427</v>
      </c>
      <c r="N66" s="168">
        <v>3.144198</v>
      </c>
      <c r="O66" s="157"/>
      <c r="P66" s="157"/>
      <c r="Q66" s="157"/>
      <c r="R66" s="157"/>
      <c r="S66" s="157"/>
      <c r="T66" s="157"/>
      <c r="U66" s="169" t="s">
        <v>1343</v>
      </c>
      <c r="V66" s="168">
        <v>0.343306</v>
      </c>
      <c r="W66" s="168">
        <v>0.343871</v>
      </c>
      <c r="X66" s="168">
        <v>0.998356</v>
      </c>
      <c r="Y66" s="168">
        <v>0.326092</v>
      </c>
      <c r="Z66" s="168">
        <v>-0.35897</v>
      </c>
      <c r="AA66" s="168">
        <v>1.045584</v>
      </c>
      <c r="AB66" s="168">
        <v>-0.35897</v>
      </c>
      <c r="AC66" s="168">
        <v>1.045584</v>
      </c>
      <c r="AD66" s="157"/>
      <c r="AE66" s="157"/>
      <c r="AF66" s="157"/>
      <c r="AG66" s="157"/>
      <c r="AH66" s="157"/>
      <c r="AI66" s="157"/>
      <c r="AJ66" s="169" t="s">
        <v>1343</v>
      </c>
      <c r="AK66" s="168">
        <v>0.452911</v>
      </c>
      <c r="AL66" s="168">
        <v>0.327152</v>
      </c>
      <c r="AM66" s="168">
        <v>1.384406</v>
      </c>
      <c r="AN66" s="168">
        <v>0.176446</v>
      </c>
      <c r="AO66" s="168">
        <v>-0.21522</v>
      </c>
      <c r="AP66" s="168">
        <v>1.121045</v>
      </c>
      <c r="AQ66" s="168">
        <v>-0.21522</v>
      </c>
      <c r="AR66" s="168">
        <v>1.121045</v>
      </c>
      <c r="AS66" s="157"/>
      <c r="AT66" s="157"/>
      <c r="AU66" s="157"/>
      <c r="AV66" s="157"/>
      <c r="AW66" s="157"/>
      <c r="AX66" s="157"/>
      <c r="AY66" s="169" t="s">
        <v>1343</v>
      </c>
      <c r="AZ66" s="168">
        <v>3.193549</v>
      </c>
      <c r="BA66" s="168">
        <v>1.262483</v>
      </c>
      <c r="BB66" s="168">
        <v>2.529579</v>
      </c>
      <c r="BC66" s="168">
        <v>0.016909</v>
      </c>
      <c r="BD66" s="168">
        <v>0.615216</v>
      </c>
      <c r="BE66" s="168">
        <v>5.771883</v>
      </c>
      <c r="BF66" s="168">
        <v>0.615216</v>
      </c>
      <c r="BG66" s="168"/>
      <c r="BH66" s="168">
        <v>5.771883</v>
      </c>
      <c r="BI66" s="166"/>
      <c r="BJ66" s="166"/>
    </row>
    <row r="67">
      <c r="A67" s="138"/>
      <c r="B67" s="131"/>
      <c r="C67" s="131"/>
      <c r="D67" s="131"/>
      <c r="E67" s="131"/>
      <c r="F67" s="132"/>
      <c r="G67" s="131"/>
      <c r="H67" s="131"/>
      <c r="I67" s="131"/>
      <c r="J67" s="131"/>
      <c r="K67" s="131"/>
      <c r="L67" s="131"/>
      <c r="M67" s="157"/>
      <c r="N67" s="157"/>
      <c r="O67" s="157"/>
      <c r="P67" s="157"/>
      <c r="Q67" s="157"/>
      <c r="R67" s="157"/>
      <c r="S67" s="157"/>
      <c r="T67" s="157"/>
      <c r="U67" s="14"/>
      <c r="V67" s="14"/>
      <c r="W67" s="14"/>
      <c r="X67" s="14"/>
      <c r="Y67" s="14"/>
      <c r="Z67" s="14"/>
      <c r="AA67" s="14"/>
      <c r="AB67" s="14"/>
      <c r="AC67" s="14"/>
      <c r="AD67" s="157"/>
      <c r="AE67" s="157"/>
      <c r="AF67" s="157"/>
      <c r="AG67" s="157"/>
      <c r="AH67" s="157"/>
      <c r="AI67" s="157"/>
      <c r="AJ67" s="14"/>
      <c r="AK67" s="14"/>
      <c r="AL67" s="14"/>
      <c r="AM67" s="14"/>
      <c r="AN67" s="14"/>
      <c r="AO67" s="14"/>
      <c r="AP67" s="14"/>
      <c r="AQ67" s="14"/>
      <c r="AR67" s="14"/>
      <c r="AS67" s="157"/>
      <c r="AT67" s="157"/>
      <c r="AU67" s="157"/>
      <c r="AV67" s="157"/>
      <c r="AW67" s="157"/>
      <c r="AX67" s="157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A68" s="138"/>
      <c r="B68" s="131"/>
      <c r="C68" s="131"/>
      <c r="D68" s="131"/>
      <c r="E68" s="131"/>
      <c r="F68" s="132"/>
      <c r="G68" s="131"/>
      <c r="H68" s="131"/>
      <c r="I68" s="131"/>
      <c r="J68" s="131"/>
      <c r="K68" s="131"/>
      <c r="L68" s="131"/>
      <c r="M68" s="157"/>
      <c r="N68" s="157"/>
      <c r="O68" s="157"/>
      <c r="P68" s="157"/>
      <c r="Q68" s="157"/>
      <c r="R68" s="157"/>
      <c r="S68" s="157"/>
      <c r="T68" s="157"/>
      <c r="U68" s="14"/>
      <c r="V68" s="14"/>
      <c r="W68" s="14"/>
      <c r="X68" s="14"/>
      <c r="Y68" s="14"/>
      <c r="Z68" s="14"/>
      <c r="AA68" s="14"/>
      <c r="AB68" s="14"/>
      <c r="AC68" s="14"/>
      <c r="AD68" s="157"/>
      <c r="AE68" s="157"/>
      <c r="AF68" s="157"/>
      <c r="AG68" s="157"/>
      <c r="AH68" s="157"/>
      <c r="AI68" s="157"/>
      <c r="AJ68" s="14"/>
      <c r="AK68" s="14"/>
      <c r="AL68" s="14"/>
      <c r="AM68" s="14"/>
      <c r="AN68" s="14"/>
      <c r="AO68" s="14"/>
      <c r="AP68" s="14"/>
      <c r="AQ68" s="14"/>
      <c r="AR68" s="14"/>
      <c r="AS68" s="157"/>
      <c r="AT68" s="157"/>
      <c r="AU68" s="157"/>
      <c r="AV68" s="157"/>
      <c r="AW68" s="157"/>
      <c r="AX68" s="157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A69" s="138"/>
      <c r="B69" s="131"/>
      <c r="C69" s="131"/>
      <c r="D69" s="131"/>
      <c r="E69" s="131"/>
      <c r="F69" s="132"/>
      <c r="G69" s="131"/>
      <c r="H69" s="131"/>
      <c r="I69" s="131"/>
      <c r="J69" s="131"/>
      <c r="K69" s="131"/>
      <c r="L69" s="131"/>
      <c r="M69" s="157"/>
      <c r="N69" s="157"/>
      <c r="O69" s="157"/>
      <c r="P69" s="157"/>
      <c r="Q69" s="157"/>
      <c r="R69" s="157"/>
      <c r="S69" s="157"/>
      <c r="T69" s="157"/>
      <c r="U69" s="14"/>
      <c r="V69" s="14"/>
      <c r="W69" s="14"/>
      <c r="X69" s="14"/>
      <c r="Y69" s="14"/>
      <c r="Z69" s="14"/>
      <c r="AA69" s="14"/>
      <c r="AB69" s="14"/>
      <c r="AC69" s="14"/>
      <c r="AD69" s="157"/>
      <c r="AE69" s="157"/>
      <c r="AF69" s="157"/>
      <c r="AG69" s="157"/>
      <c r="AH69" s="157"/>
      <c r="AI69" s="157"/>
      <c r="AJ69" s="14"/>
      <c r="AK69" s="14"/>
      <c r="AL69" s="14"/>
      <c r="AM69" s="14"/>
      <c r="AN69" s="14"/>
      <c r="AO69" s="14"/>
      <c r="AP69" s="14"/>
      <c r="AQ69" s="14"/>
      <c r="AR69" s="14"/>
      <c r="AS69" s="157"/>
      <c r="AT69" s="157"/>
      <c r="AU69" s="157"/>
      <c r="AV69" s="157"/>
      <c r="AW69" s="157"/>
      <c r="AX69" s="157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  <row r="70">
      <c r="A70" s="138"/>
      <c r="B70" s="131"/>
      <c r="C70" s="131"/>
      <c r="D70" s="131"/>
      <c r="E70" s="131"/>
      <c r="F70" s="132"/>
      <c r="G70" s="131"/>
      <c r="H70" s="131"/>
      <c r="I70" s="131"/>
      <c r="J70" s="131"/>
      <c r="K70" s="131"/>
      <c r="L70" s="131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</row>
    <row r="71">
      <c r="A71" s="138"/>
      <c r="B71" s="131"/>
      <c r="C71" s="131"/>
      <c r="D71" s="131"/>
      <c r="E71" s="131"/>
      <c r="F71" s="132"/>
      <c r="G71" s="131"/>
      <c r="H71" s="131"/>
      <c r="I71" s="131"/>
      <c r="J71" s="131"/>
      <c r="K71" s="131"/>
      <c r="L71" s="131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</row>
    <row r="72">
      <c r="A72" s="138"/>
      <c r="B72" s="131"/>
      <c r="C72" s="131"/>
      <c r="D72" s="131"/>
      <c r="E72" s="131"/>
      <c r="F72" s="132"/>
      <c r="G72" s="131"/>
      <c r="H72" s="131"/>
      <c r="I72" s="131"/>
      <c r="J72" s="131"/>
      <c r="K72" s="131"/>
      <c r="L72" s="131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</row>
    <row r="73">
      <c r="A73" s="138"/>
      <c r="B73" s="131"/>
      <c r="C73" s="131"/>
      <c r="D73" s="131"/>
      <c r="E73" s="131"/>
      <c r="F73" s="132"/>
      <c r="G73" s="131"/>
      <c r="H73" s="131"/>
      <c r="I73" s="131"/>
      <c r="J73" s="131"/>
      <c r="K73" s="131"/>
      <c r="L73" s="131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</row>
    <row r="74">
      <c r="A74" s="131"/>
      <c r="B74" s="131"/>
      <c r="C74" s="131"/>
      <c r="D74" s="131"/>
      <c r="E74" s="131"/>
      <c r="F74" s="132"/>
      <c r="G74" s="131"/>
      <c r="H74" s="131"/>
      <c r="I74" s="131"/>
      <c r="J74" s="131"/>
      <c r="K74" s="131"/>
      <c r="L74" s="131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</row>
    <row r="75">
      <c r="A75" s="131"/>
      <c r="B75" s="131"/>
      <c r="C75" s="131"/>
      <c r="D75" s="131"/>
      <c r="E75" s="131"/>
      <c r="F75" s="132"/>
      <c r="G75" s="131"/>
      <c r="H75" s="131"/>
      <c r="I75" s="131"/>
      <c r="J75" s="131"/>
      <c r="K75" s="131"/>
      <c r="L75" s="131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</row>
    <row r="76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</row>
    <row r="77">
      <c r="A77" s="131"/>
      <c r="B77" s="131"/>
      <c r="C77" s="131"/>
      <c r="D77" s="131"/>
      <c r="E77" s="131"/>
      <c r="F77" s="132"/>
      <c r="G77" s="131"/>
      <c r="H77" s="131"/>
      <c r="I77" s="131"/>
      <c r="J77" s="131"/>
      <c r="K77" s="131"/>
      <c r="L77" s="131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</row>
    <row r="78">
      <c r="A78" s="131"/>
      <c r="B78" s="131"/>
      <c r="C78" s="131"/>
      <c r="D78" s="131"/>
      <c r="E78" s="131"/>
      <c r="F78" s="132"/>
      <c r="G78" s="131"/>
      <c r="H78" s="131"/>
      <c r="I78" s="131"/>
      <c r="J78" s="131"/>
      <c r="K78" s="131"/>
      <c r="L78" s="131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</row>
    <row r="79">
      <c r="A79" s="131"/>
      <c r="B79" s="131"/>
      <c r="C79" s="131"/>
      <c r="D79" s="131"/>
      <c r="E79" s="131"/>
      <c r="F79" s="132"/>
      <c r="G79" s="131"/>
      <c r="H79" s="131"/>
      <c r="I79" s="131"/>
      <c r="J79" s="131"/>
      <c r="K79" s="131"/>
      <c r="L79" s="131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</row>
    <row r="80">
      <c r="A80" s="131"/>
      <c r="B80" s="131"/>
      <c r="C80" s="131"/>
      <c r="D80" s="131"/>
      <c r="E80" s="131"/>
      <c r="F80" s="132"/>
      <c r="G80" s="131"/>
      <c r="H80" s="131"/>
      <c r="I80" s="131"/>
      <c r="J80" s="131"/>
      <c r="K80" s="131"/>
      <c r="L80" s="131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</row>
    <row r="81">
      <c r="A81" s="131"/>
      <c r="B81" s="131"/>
      <c r="C81" s="131"/>
      <c r="D81" s="131"/>
      <c r="E81" s="131"/>
      <c r="F81" s="132"/>
      <c r="G81" s="131"/>
      <c r="H81" s="131"/>
      <c r="I81" s="131"/>
      <c r="J81" s="131"/>
      <c r="K81" s="131"/>
      <c r="L81" s="131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</row>
    <row r="82">
      <c r="A82" s="131"/>
      <c r="B82" s="131"/>
      <c r="C82" s="131"/>
      <c r="D82" s="131"/>
      <c r="E82" s="131"/>
      <c r="F82" s="132"/>
      <c r="G82" s="131"/>
      <c r="H82" s="131"/>
      <c r="I82" s="131"/>
      <c r="J82" s="131"/>
      <c r="K82" s="131"/>
      <c r="L82" s="131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</row>
    <row r="83">
      <c r="A83" s="131"/>
      <c r="B83" s="131"/>
      <c r="C83" s="131"/>
      <c r="D83" s="131"/>
      <c r="E83" s="131"/>
      <c r="F83" s="132"/>
      <c r="G83" s="131"/>
      <c r="H83" s="131"/>
      <c r="I83" s="131"/>
      <c r="J83" s="131"/>
      <c r="K83" s="131"/>
      <c r="L83" s="131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</row>
    <row r="84">
      <c r="A84" s="131"/>
      <c r="B84" s="131"/>
      <c r="C84" s="131"/>
      <c r="D84" s="131"/>
      <c r="E84" s="131"/>
      <c r="F84" s="132"/>
      <c r="G84" s="131"/>
      <c r="H84" s="131"/>
      <c r="I84" s="131"/>
      <c r="J84" s="131"/>
      <c r="K84" s="131"/>
      <c r="L84" s="131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</row>
    <row r="85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</row>
    <row r="86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</row>
    <row r="87">
      <c r="A87" s="138"/>
      <c r="B87" s="131"/>
      <c r="C87" s="131"/>
      <c r="D87" s="131"/>
      <c r="E87" s="131"/>
      <c r="F87" s="132"/>
      <c r="G87" s="131"/>
      <c r="H87" s="131"/>
      <c r="I87" s="131"/>
      <c r="J87" s="131"/>
      <c r="K87" s="131"/>
      <c r="L87" s="131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</row>
    <row r="88">
      <c r="A88" s="138"/>
      <c r="B88" s="131"/>
      <c r="C88" s="131"/>
      <c r="D88" s="131"/>
      <c r="E88" s="131"/>
      <c r="F88" s="132"/>
      <c r="G88" s="131"/>
      <c r="H88" s="131"/>
      <c r="I88" s="131"/>
      <c r="J88" s="131"/>
      <c r="K88" s="131"/>
      <c r="L88" s="131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</row>
    <row r="89">
      <c r="A89" s="138"/>
      <c r="B89" s="131"/>
      <c r="C89" s="131"/>
      <c r="D89" s="131"/>
      <c r="E89" s="131"/>
      <c r="F89" s="132"/>
      <c r="G89" s="131"/>
      <c r="H89" s="131"/>
      <c r="I89" s="131"/>
      <c r="J89" s="131"/>
      <c r="K89" s="131"/>
      <c r="L89" s="131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</row>
    <row r="90">
      <c r="A90" s="138"/>
      <c r="B90" s="131"/>
      <c r="C90" s="131"/>
      <c r="D90" s="131"/>
      <c r="E90" s="131"/>
      <c r="F90" s="132"/>
      <c r="G90" s="131"/>
      <c r="H90" s="131"/>
      <c r="I90" s="131"/>
      <c r="J90" s="131"/>
      <c r="K90" s="131"/>
      <c r="L90" s="131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</row>
    <row r="91">
      <c r="A91" s="138"/>
      <c r="B91" s="131"/>
      <c r="C91" s="131"/>
      <c r="D91" s="131"/>
      <c r="E91" s="131"/>
      <c r="F91" s="132"/>
      <c r="G91" s="131"/>
      <c r="H91" s="131"/>
      <c r="I91" s="131"/>
      <c r="J91" s="131"/>
      <c r="K91" s="131"/>
      <c r="L91" s="131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</row>
    <row r="92">
      <c r="A92" s="138"/>
      <c r="B92" s="131"/>
      <c r="C92" s="131"/>
      <c r="D92" s="131"/>
      <c r="E92" s="131"/>
      <c r="F92" s="132"/>
      <c r="G92" s="131"/>
      <c r="H92" s="131"/>
      <c r="I92" s="131"/>
      <c r="J92" s="131"/>
      <c r="K92" s="131"/>
      <c r="L92" s="131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</row>
    <row r="93">
      <c r="A93" s="138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</row>
    <row r="94">
      <c r="A94" s="138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</row>
    <row r="95">
      <c r="A95" s="138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</row>
    <row r="96">
      <c r="A96" s="138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</row>
    <row r="97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</row>
    <row r="98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</row>
    <row r="99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</row>
    <row r="100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</row>
    <row r="10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</row>
    <row r="102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</row>
    <row r="103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</row>
    <row r="104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</row>
    <row r="105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</row>
    <row r="106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</row>
    <row r="107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</row>
    <row r="108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</row>
    <row r="109">
      <c r="A109" s="138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</row>
    <row r="110">
      <c r="A110" s="138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</row>
    <row r="111">
      <c r="A111" s="138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</row>
    <row r="112">
      <c r="A112" s="138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</row>
    <row r="113">
      <c r="A113" s="138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  <c r="BI113" s="157"/>
      <c r="BJ113" s="157"/>
    </row>
    <row r="114">
      <c r="A114" s="138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</row>
    <row r="115">
      <c r="A115" s="138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</row>
    <row r="116">
      <c r="A116" s="138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</row>
    <row r="117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</row>
    <row r="118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</row>
    <row r="119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</row>
    <row r="120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</row>
    <row r="121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</row>
    <row r="122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</row>
    <row r="123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</row>
    <row r="124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</row>
    <row r="125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</row>
    <row r="126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</row>
    <row r="127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  <c r="BI127" s="157"/>
      <c r="BJ127" s="157"/>
    </row>
    <row r="128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</row>
    <row r="129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</row>
    <row r="130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</row>
    <row r="131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</row>
    <row r="132">
      <c r="A132" s="138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</row>
    <row r="133">
      <c r="A133" s="138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</row>
    <row r="134">
      <c r="A134" s="138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</row>
    <row r="135">
      <c r="A135" s="138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</row>
    <row r="136">
      <c r="A136" s="138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</row>
    <row r="137">
      <c r="A137" s="138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</row>
    <row r="138">
      <c r="A138" s="138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</row>
    <row r="139">
      <c r="A139" s="138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</row>
    <row r="140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</row>
    <row r="141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</row>
    <row r="142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</row>
    <row r="143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</row>
    <row r="144">
      <c r="A144" s="131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</row>
    <row r="145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</row>
    <row r="146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</row>
    <row r="147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7"/>
      <c r="BF147" s="157"/>
      <c r="BG147" s="157"/>
      <c r="BH147" s="157"/>
      <c r="BI147" s="157"/>
      <c r="BJ147" s="157"/>
    </row>
    <row r="148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</row>
    <row r="149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7"/>
    </row>
    <row r="150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</row>
    <row r="151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57"/>
      <c r="BD151" s="157"/>
      <c r="BE151" s="157"/>
      <c r="BF151" s="157"/>
      <c r="BG151" s="157"/>
      <c r="BH151" s="157"/>
      <c r="BI151" s="157"/>
      <c r="BJ151" s="157"/>
    </row>
    <row r="152">
      <c r="A152" s="138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7"/>
      <c r="BF152" s="157"/>
      <c r="BG152" s="157"/>
      <c r="BH152" s="157"/>
      <c r="BI152" s="157"/>
      <c r="BJ152" s="157"/>
    </row>
    <row r="153">
      <c r="A153" s="138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57"/>
    </row>
    <row r="154">
      <c r="A154" s="138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57"/>
      <c r="BD154" s="157"/>
      <c r="BE154" s="157"/>
      <c r="BF154" s="157"/>
      <c r="BG154" s="157"/>
      <c r="BH154" s="157"/>
      <c r="BI154" s="157"/>
      <c r="BJ154" s="157"/>
    </row>
    <row r="155">
      <c r="A155" s="138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57"/>
      <c r="BD155" s="157"/>
      <c r="BE155" s="157"/>
      <c r="BF155" s="157"/>
      <c r="BG155" s="157"/>
      <c r="BH155" s="157"/>
      <c r="BI155" s="157"/>
      <c r="BJ155" s="157"/>
    </row>
    <row r="156">
      <c r="A156" s="138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57"/>
      <c r="BD156" s="157"/>
      <c r="BE156" s="157"/>
      <c r="BF156" s="157"/>
      <c r="BG156" s="157"/>
      <c r="BH156" s="157"/>
      <c r="BI156" s="157"/>
      <c r="BJ156" s="157"/>
    </row>
    <row r="157">
      <c r="A157" s="138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57"/>
      <c r="BD157" s="157"/>
      <c r="BE157" s="157"/>
      <c r="BF157" s="157"/>
      <c r="BG157" s="157"/>
      <c r="BH157" s="157"/>
      <c r="BI157" s="157"/>
      <c r="BJ157" s="157"/>
    </row>
    <row r="158">
      <c r="A158" s="138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7"/>
      <c r="BF158" s="157"/>
      <c r="BG158" s="157"/>
      <c r="BH158" s="157"/>
      <c r="BI158" s="157"/>
      <c r="BJ158" s="157"/>
    </row>
    <row r="159">
      <c r="A159" s="138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  <c r="BI159" s="157"/>
      <c r="BJ159" s="157"/>
    </row>
    <row r="160">
      <c r="A160" s="138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</row>
    <row r="161">
      <c r="A161" s="138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57"/>
    </row>
    <row r="162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57"/>
    </row>
    <row r="163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57"/>
    </row>
    <row r="164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57"/>
      <c r="BD164" s="157"/>
      <c r="BE164" s="157"/>
      <c r="BF164" s="157"/>
      <c r="BG164" s="157"/>
      <c r="BH164" s="157"/>
      <c r="BI164" s="157"/>
      <c r="BJ164" s="157"/>
    </row>
    <row r="165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</row>
    <row r="166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57"/>
    </row>
    <row r="167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57"/>
      <c r="BD167" s="157"/>
      <c r="BE167" s="157"/>
      <c r="BF167" s="157"/>
      <c r="BG167" s="157"/>
      <c r="BH167" s="157"/>
      <c r="BI167" s="157"/>
      <c r="BJ167" s="157"/>
    </row>
    <row r="168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</row>
    <row r="169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</row>
    <row r="170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</row>
    <row r="171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</row>
    <row r="172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</row>
    <row r="173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</row>
    <row r="174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</row>
    <row r="175">
      <c r="A175" s="138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</row>
    <row r="176">
      <c r="A176" s="138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</row>
    <row r="177">
      <c r="A177" s="138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</row>
    <row r="178">
      <c r="A178" s="138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57"/>
    </row>
    <row r="179">
      <c r="A179" s="138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57"/>
    </row>
    <row r="180">
      <c r="A180" s="138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</row>
    <row r="181">
      <c r="A181" s="138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  <c r="BI181" s="157"/>
      <c r="BJ181" s="157"/>
    </row>
    <row r="182">
      <c r="A182" s="138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</row>
    <row r="183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57"/>
    </row>
    <row r="184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57"/>
    </row>
    <row r="185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57"/>
      <c r="BD185" s="157"/>
      <c r="BE185" s="157"/>
      <c r="BF185" s="157"/>
      <c r="BG185" s="157"/>
      <c r="BH185" s="157"/>
      <c r="BI185" s="157"/>
      <c r="BJ185" s="157"/>
    </row>
    <row r="186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</row>
    <row r="187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</row>
    <row r="188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</row>
    <row r="189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7"/>
      <c r="BH189" s="157"/>
      <c r="BI189" s="157"/>
      <c r="BJ189" s="157"/>
    </row>
    <row r="190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7"/>
      <c r="BH190" s="157"/>
      <c r="BI190" s="157"/>
      <c r="BJ190" s="157"/>
    </row>
    <row r="191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57"/>
    </row>
    <row r="192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</row>
    <row r="193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7"/>
      <c r="BH193" s="157"/>
      <c r="BI193" s="157"/>
      <c r="BJ193" s="157"/>
    </row>
    <row r="194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57"/>
      <c r="BD194" s="157"/>
      <c r="BE194" s="157"/>
      <c r="BF194" s="157"/>
      <c r="BG194" s="157"/>
      <c r="BH194" s="157"/>
      <c r="BI194" s="157"/>
      <c r="BJ194" s="157"/>
    </row>
    <row r="195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57"/>
    </row>
    <row r="196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57"/>
      <c r="BD196" s="157"/>
      <c r="BE196" s="157"/>
      <c r="BF196" s="157"/>
      <c r="BG196" s="157"/>
      <c r="BH196" s="157"/>
      <c r="BI196" s="157"/>
      <c r="BJ196" s="157"/>
    </row>
    <row r="197">
      <c r="A197" s="138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57"/>
      <c r="BD197" s="157"/>
      <c r="BE197" s="157"/>
      <c r="BF197" s="157"/>
      <c r="BG197" s="157"/>
      <c r="BH197" s="157"/>
      <c r="BI197" s="157"/>
      <c r="BJ197" s="157"/>
    </row>
    <row r="198">
      <c r="A198" s="138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57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57"/>
    </row>
    <row r="199">
      <c r="A199" s="138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57"/>
    </row>
    <row r="200">
      <c r="A200" s="138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57"/>
    </row>
    <row r="201">
      <c r="A201" s="138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157"/>
      <c r="BG201" s="157"/>
      <c r="BH201" s="157"/>
      <c r="BI201" s="157"/>
      <c r="BJ201" s="157"/>
    </row>
    <row r="202">
      <c r="A202" s="138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57"/>
      <c r="BD202" s="157"/>
      <c r="BE202" s="157"/>
      <c r="BF202" s="157"/>
      <c r="BG202" s="157"/>
      <c r="BH202" s="157"/>
      <c r="BI202" s="157"/>
      <c r="BJ202" s="157"/>
    </row>
    <row r="203">
      <c r="A203" s="138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7"/>
      <c r="BF203" s="157"/>
      <c r="BG203" s="157"/>
      <c r="BH203" s="157"/>
      <c r="BI203" s="157"/>
      <c r="BJ203" s="157"/>
    </row>
    <row r="204">
      <c r="A204" s="138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</row>
    <row r="205">
      <c r="A205" s="138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</row>
    <row r="206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57"/>
      <c r="BD206" s="157"/>
      <c r="BE206" s="157"/>
      <c r="BF206" s="157"/>
      <c r="BG206" s="157"/>
      <c r="BH206" s="157"/>
      <c r="BI206" s="157"/>
      <c r="BJ206" s="157"/>
    </row>
    <row r="207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</row>
    <row r="208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7"/>
      <c r="BF208" s="157"/>
      <c r="BG208" s="157"/>
      <c r="BH208" s="157"/>
      <c r="BI208" s="157"/>
      <c r="BJ208" s="157"/>
    </row>
    <row r="209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7"/>
    </row>
    <row r="210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57"/>
      <c r="BD210" s="157"/>
      <c r="BE210" s="157"/>
      <c r="BF210" s="157"/>
      <c r="BG210" s="157"/>
      <c r="BH210" s="157"/>
      <c r="BI210" s="157"/>
      <c r="BJ210" s="157"/>
    </row>
    <row r="211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</row>
    <row r="212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</row>
    <row r="213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</row>
    <row r="214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/>
      <c r="BG214" s="157"/>
      <c r="BH214" s="157"/>
      <c r="BI214" s="157"/>
      <c r="BJ214" s="157"/>
    </row>
    <row r="215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</row>
    <row r="216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</row>
    <row r="217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57"/>
      <c r="BD217" s="157"/>
      <c r="BE217" s="157"/>
      <c r="BF217" s="157"/>
      <c r="BG217" s="157"/>
      <c r="BH217" s="157"/>
      <c r="BI217" s="157"/>
      <c r="BJ217" s="157"/>
    </row>
    <row r="218">
      <c r="A218" s="138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57"/>
      <c r="BD218" s="157"/>
      <c r="BE218" s="157"/>
      <c r="BF218" s="157"/>
      <c r="BG218" s="157"/>
      <c r="BH218" s="157"/>
      <c r="BI218" s="157"/>
      <c r="BJ218" s="157"/>
    </row>
    <row r="219">
      <c r="A219" s="138"/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</row>
    <row r="220">
      <c r="A220" s="138"/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</row>
    <row r="221">
      <c r="A221" s="138"/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</row>
    <row r="222">
      <c r="A222" s="138"/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57"/>
      <c r="BD222" s="157"/>
      <c r="BE222" s="157"/>
      <c r="BF222" s="157"/>
      <c r="BG222" s="157"/>
      <c r="BH222" s="157"/>
      <c r="BI222" s="157"/>
      <c r="BJ222" s="157"/>
    </row>
    <row r="223">
      <c r="A223" s="138"/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</row>
    <row r="224">
      <c r="A224" s="138"/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</row>
    <row r="225">
      <c r="A225" s="138"/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</row>
    <row r="226">
      <c r="A226" s="138"/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157"/>
      <c r="AZ226" s="157"/>
      <c r="BA226" s="157"/>
      <c r="BB226" s="157"/>
      <c r="BC226" s="157"/>
      <c r="BD226" s="157"/>
      <c r="BE226" s="157"/>
      <c r="BF226" s="157"/>
      <c r="BG226" s="157"/>
      <c r="BH226" s="157"/>
      <c r="BI226" s="157"/>
      <c r="BJ226" s="157"/>
    </row>
    <row r="227">
      <c r="A227" s="131"/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</row>
    <row r="228">
      <c r="A228" s="131"/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57"/>
      <c r="BD228" s="157"/>
      <c r="BE228" s="157"/>
      <c r="BF228" s="157"/>
      <c r="BG228" s="157"/>
      <c r="BH228" s="157"/>
      <c r="BI228" s="157"/>
      <c r="BJ228" s="157"/>
    </row>
    <row r="229">
      <c r="A229" s="131"/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</row>
    <row r="230">
      <c r="A230" s="131"/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</row>
    <row r="231">
      <c r="A231" s="131"/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</row>
    <row r="232">
      <c r="A232" s="131"/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</row>
    <row r="233">
      <c r="A233" s="131"/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</row>
    <row r="234">
      <c r="A234" s="131"/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</row>
    <row r="235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57"/>
      <c r="BD235" s="157"/>
      <c r="BE235" s="157"/>
      <c r="BF235" s="157"/>
      <c r="BG235" s="157"/>
      <c r="BH235" s="157"/>
      <c r="BI235" s="157"/>
      <c r="BJ235" s="157"/>
    </row>
    <row r="236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</row>
    <row r="237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</row>
    <row r="238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57"/>
      <c r="BD238" s="157"/>
      <c r="BE238" s="157"/>
      <c r="BF238" s="157"/>
      <c r="BG238" s="157"/>
      <c r="BH238" s="157"/>
      <c r="BI238" s="157"/>
      <c r="BJ238" s="157"/>
    </row>
    <row r="239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57"/>
      <c r="BD239" s="157"/>
      <c r="BE239" s="157"/>
      <c r="BF239" s="157"/>
      <c r="BG239" s="157"/>
      <c r="BH239" s="157"/>
      <c r="BI239" s="157"/>
      <c r="BJ239" s="157"/>
    </row>
    <row r="240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</row>
    <row r="241">
      <c r="A241" s="138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</row>
    <row r="242">
      <c r="A242" s="138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</row>
    <row r="243">
      <c r="A243" s="138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</row>
    <row r="244">
      <c r="A244" s="138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</row>
    <row r="245">
      <c r="A245" s="138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</row>
    <row r="246">
      <c r="A246" s="138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</row>
    <row r="247">
      <c r="A247" s="138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</row>
    <row r="248">
      <c r="A248" s="138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</row>
    <row r="249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</row>
    <row r="250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</row>
    <row r="251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</row>
    <row r="252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7"/>
      <c r="BH252" s="157"/>
      <c r="BI252" s="157"/>
      <c r="BJ252" s="157"/>
    </row>
    <row r="253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57"/>
      <c r="BD253" s="157"/>
      <c r="BE253" s="157"/>
      <c r="BF253" s="157"/>
      <c r="BG253" s="157"/>
      <c r="BH253" s="157"/>
      <c r="BI253" s="157"/>
      <c r="BJ253" s="157"/>
    </row>
    <row r="254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  <c r="AO254" s="157"/>
      <c r="AP254" s="157"/>
      <c r="AQ254" s="157"/>
      <c r="AR254" s="157"/>
      <c r="AS254" s="157"/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57"/>
      <c r="BD254" s="157"/>
      <c r="BE254" s="157"/>
      <c r="BF254" s="157"/>
      <c r="BG254" s="157"/>
      <c r="BH254" s="157"/>
      <c r="BI254" s="157"/>
      <c r="BJ254" s="157"/>
    </row>
    <row r="255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  <c r="AO255" s="157"/>
      <c r="AP255" s="157"/>
      <c r="AQ255" s="157"/>
      <c r="AR255" s="157"/>
      <c r="AS255" s="157"/>
      <c r="AT255" s="157"/>
      <c r="AU255" s="157"/>
      <c r="AV255" s="157"/>
      <c r="AW255" s="157"/>
      <c r="AX255" s="157"/>
      <c r="AY255" s="157"/>
      <c r="AZ255" s="157"/>
      <c r="BA255" s="157"/>
      <c r="BB255" s="157"/>
      <c r="BC255" s="157"/>
      <c r="BD255" s="157"/>
      <c r="BE255" s="157"/>
      <c r="BF255" s="157"/>
      <c r="BG255" s="157"/>
      <c r="BH255" s="157"/>
      <c r="BI255" s="157"/>
      <c r="BJ255" s="157"/>
    </row>
    <row r="256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157"/>
      <c r="AZ256" s="157"/>
      <c r="BA256" s="157"/>
      <c r="BB256" s="157"/>
      <c r="BC256" s="157"/>
      <c r="BD256" s="157"/>
      <c r="BE256" s="157"/>
      <c r="BF256" s="157"/>
      <c r="BG256" s="157"/>
      <c r="BH256" s="157"/>
      <c r="BI256" s="157"/>
      <c r="BJ256" s="157"/>
    </row>
    <row r="257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157"/>
      <c r="AZ257" s="157"/>
      <c r="BA257" s="157"/>
      <c r="BB257" s="157"/>
      <c r="BC257" s="157"/>
      <c r="BD257" s="157"/>
      <c r="BE257" s="157"/>
      <c r="BF257" s="157"/>
      <c r="BG257" s="157"/>
      <c r="BH257" s="157"/>
      <c r="BI257" s="157"/>
      <c r="BJ257" s="157"/>
    </row>
    <row r="258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57"/>
      <c r="BD258" s="157"/>
      <c r="BE258" s="157"/>
      <c r="BF258" s="157"/>
      <c r="BG258" s="157"/>
      <c r="BH258" s="157"/>
      <c r="BI258" s="157"/>
      <c r="BJ258" s="157"/>
    </row>
    <row r="259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57"/>
      <c r="BD259" s="157"/>
      <c r="BE259" s="157"/>
      <c r="BF259" s="157"/>
      <c r="BG259" s="157"/>
      <c r="BH259" s="157"/>
      <c r="BI259" s="157"/>
      <c r="BJ259" s="157"/>
    </row>
    <row r="260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57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157"/>
      <c r="AZ260" s="157"/>
      <c r="BA260" s="157"/>
      <c r="BB260" s="157"/>
      <c r="BC260" s="157"/>
      <c r="BD260" s="157"/>
      <c r="BE260" s="157"/>
      <c r="BF260" s="157"/>
      <c r="BG260" s="157"/>
      <c r="BH260" s="157"/>
      <c r="BI260" s="157"/>
      <c r="BJ260" s="157"/>
    </row>
    <row r="261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157"/>
      <c r="AZ261" s="157"/>
      <c r="BA261" s="157"/>
      <c r="BB261" s="157"/>
      <c r="BC261" s="157"/>
      <c r="BD261" s="157"/>
      <c r="BE261" s="157"/>
      <c r="BF261" s="157"/>
      <c r="BG261" s="157"/>
      <c r="BH261" s="157"/>
      <c r="BI261" s="157"/>
      <c r="BJ261" s="157"/>
    </row>
    <row r="262">
      <c r="A262" s="138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157"/>
      <c r="AZ262" s="157"/>
      <c r="BA262" s="157"/>
      <c r="BB262" s="157"/>
      <c r="BC262" s="157"/>
      <c r="BD262" s="157"/>
      <c r="BE262" s="157"/>
      <c r="BF262" s="157"/>
      <c r="BG262" s="157"/>
      <c r="BH262" s="157"/>
      <c r="BI262" s="157"/>
      <c r="BJ262" s="157"/>
    </row>
    <row r="263">
      <c r="A263" s="138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157"/>
      <c r="AZ263" s="157"/>
      <c r="BA263" s="157"/>
      <c r="BB263" s="157"/>
      <c r="BC263" s="157"/>
      <c r="BD263" s="157"/>
      <c r="BE263" s="157"/>
      <c r="BF263" s="157"/>
      <c r="BG263" s="157"/>
      <c r="BH263" s="157"/>
      <c r="BI263" s="157"/>
      <c r="BJ263" s="157"/>
    </row>
    <row r="264">
      <c r="A264" s="138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7"/>
      <c r="AY264" s="157"/>
      <c r="AZ264" s="157"/>
      <c r="BA264" s="157"/>
      <c r="BB264" s="157"/>
      <c r="BC264" s="157"/>
      <c r="BD264" s="157"/>
      <c r="BE264" s="157"/>
      <c r="BF264" s="157"/>
      <c r="BG264" s="157"/>
      <c r="BH264" s="157"/>
      <c r="BI264" s="157"/>
      <c r="BJ264" s="157"/>
    </row>
    <row r="265">
      <c r="A265" s="138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157"/>
      <c r="AZ265" s="157"/>
      <c r="BA265" s="157"/>
      <c r="BB265" s="157"/>
      <c r="BC265" s="157"/>
      <c r="BD265" s="157"/>
      <c r="BE265" s="157"/>
      <c r="BF265" s="157"/>
      <c r="BG265" s="157"/>
      <c r="BH265" s="157"/>
      <c r="BI265" s="157"/>
      <c r="BJ265" s="157"/>
    </row>
    <row r="266">
      <c r="A266" s="138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57"/>
      <c r="BD266" s="157"/>
      <c r="BE266" s="157"/>
      <c r="BF266" s="157"/>
      <c r="BG266" s="157"/>
      <c r="BH266" s="157"/>
      <c r="BI266" s="157"/>
      <c r="BJ266" s="157"/>
    </row>
    <row r="267">
      <c r="A267" s="138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7"/>
      <c r="BG267" s="157"/>
      <c r="BH267" s="157"/>
      <c r="BI267" s="157"/>
      <c r="BJ267" s="157"/>
    </row>
    <row r="268">
      <c r="A268" s="138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57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  <c r="AO268" s="157"/>
      <c r="AP268" s="157"/>
      <c r="AQ268" s="157"/>
      <c r="AR268" s="157"/>
      <c r="AS268" s="157"/>
      <c r="AT268" s="157"/>
      <c r="AU268" s="157"/>
      <c r="AV268" s="157"/>
      <c r="AW268" s="157"/>
      <c r="AX268" s="157"/>
      <c r="AY268" s="157"/>
      <c r="AZ268" s="157"/>
      <c r="BA268" s="157"/>
      <c r="BB268" s="157"/>
      <c r="BC268" s="157"/>
      <c r="BD268" s="157"/>
      <c r="BE268" s="157"/>
      <c r="BF268" s="157"/>
      <c r="BG268" s="157"/>
      <c r="BH268" s="157"/>
      <c r="BI268" s="157"/>
      <c r="BJ268" s="157"/>
    </row>
    <row r="269">
      <c r="A269" s="138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  <c r="AO269" s="157"/>
      <c r="AP269" s="157"/>
      <c r="AQ269" s="157"/>
      <c r="AR269" s="157"/>
      <c r="AS269" s="157"/>
      <c r="AT269" s="157"/>
      <c r="AU269" s="157"/>
      <c r="AV269" s="157"/>
      <c r="AW269" s="157"/>
      <c r="AX269" s="157"/>
      <c r="AY269" s="157"/>
      <c r="AZ269" s="157"/>
      <c r="BA269" s="157"/>
      <c r="BB269" s="157"/>
      <c r="BC269" s="157"/>
      <c r="BD269" s="157"/>
      <c r="BE269" s="157"/>
      <c r="BF269" s="157"/>
      <c r="BG269" s="157"/>
      <c r="BH269" s="157"/>
      <c r="BI269" s="157"/>
      <c r="BJ269" s="157"/>
    </row>
    <row r="270">
      <c r="A270" s="138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157"/>
      <c r="AZ270" s="157"/>
      <c r="BA270" s="157"/>
      <c r="BB270" s="157"/>
      <c r="BC270" s="157"/>
      <c r="BD270" s="157"/>
      <c r="BE270" s="157"/>
      <c r="BF270" s="157"/>
      <c r="BG270" s="157"/>
      <c r="BH270" s="157"/>
      <c r="BI270" s="157"/>
      <c r="BJ270" s="157"/>
    </row>
    <row r="271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  <c r="AA271" s="157"/>
      <c r="AB271" s="157"/>
      <c r="AC271" s="157"/>
      <c r="AD271" s="157"/>
      <c r="AE271" s="157"/>
      <c r="AF271" s="157"/>
      <c r="AG271" s="157"/>
      <c r="AH271" s="157"/>
      <c r="AI271" s="157"/>
      <c r="AJ271" s="157"/>
      <c r="AK271" s="157"/>
      <c r="AL271" s="157"/>
      <c r="AM271" s="157"/>
      <c r="AN271" s="157"/>
      <c r="AO271" s="157"/>
      <c r="AP271" s="157"/>
      <c r="AQ271" s="157"/>
      <c r="AR271" s="157"/>
      <c r="AS271" s="157"/>
      <c r="AT271" s="157"/>
      <c r="AU271" s="157"/>
      <c r="AV271" s="157"/>
      <c r="AW271" s="157"/>
      <c r="AX271" s="157"/>
      <c r="AY271" s="157"/>
      <c r="AZ271" s="157"/>
      <c r="BA271" s="157"/>
      <c r="BB271" s="157"/>
      <c r="BC271" s="157"/>
      <c r="BD271" s="157"/>
      <c r="BE271" s="157"/>
      <c r="BF271" s="157"/>
      <c r="BG271" s="157"/>
      <c r="BH271" s="157"/>
      <c r="BI271" s="157"/>
      <c r="BJ271" s="157"/>
    </row>
    <row r="272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  <c r="AO272" s="157"/>
      <c r="AP272" s="157"/>
      <c r="AQ272" s="157"/>
      <c r="AR272" s="157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/>
      <c r="BG272" s="157"/>
      <c r="BH272" s="157"/>
      <c r="BI272" s="157"/>
      <c r="BJ272" s="157"/>
    </row>
    <row r="273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  <c r="AA273" s="157"/>
      <c r="AB273" s="157"/>
      <c r="AC273" s="157"/>
      <c r="AD273" s="157"/>
      <c r="AE273" s="157"/>
      <c r="AF273" s="157"/>
      <c r="AG273" s="157"/>
      <c r="AH273" s="157"/>
      <c r="AI273" s="157"/>
      <c r="AJ273" s="157"/>
      <c r="AK273" s="157"/>
      <c r="AL273" s="157"/>
      <c r="AM273" s="157"/>
      <c r="AN273" s="157"/>
      <c r="AO273" s="157"/>
      <c r="AP273" s="157"/>
      <c r="AQ273" s="157"/>
      <c r="AR273" s="157"/>
      <c r="AS273" s="157"/>
      <c r="AT273" s="157"/>
      <c r="AU273" s="157"/>
      <c r="AV273" s="157"/>
      <c r="AW273" s="157"/>
      <c r="AX273" s="157"/>
      <c r="AY273" s="157"/>
      <c r="AZ273" s="157"/>
      <c r="BA273" s="157"/>
      <c r="BB273" s="157"/>
      <c r="BC273" s="157"/>
      <c r="BD273" s="157"/>
      <c r="BE273" s="157"/>
      <c r="BF273" s="157"/>
      <c r="BG273" s="157"/>
      <c r="BH273" s="157"/>
      <c r="BI273" s="157"/>
      <c r="BJ273" s="157"/>
    </row>
    <row r="274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  <c r="AA274" s="157"/>
      <c r="AB274" s="157"/>
      <c r="AC274" s="157"/>
      <c r="AD274" s="157"/>
      <c r="AE274" s="157"/>
      <c r="AF274" s="157"/>
      <c r="AG274" s="157"/>
      <c r="AH274" s="157"/>
      <c r="AI274" s="157"/>
      <c r="AJ274" s="157"/>
      <c r="AK274" s="157"/>
      <c r="AL274" s="157"/>
      <c r="AM274" s="157"/>
      <c r="AN274" s="157"/>
      <c r="AO274" s="157"/>
      <c r="AP274" s="157"/>
      <c r="AQ274" s="157"/>
      <c r="AR274" s="157"/>
      <c r="AS274" s="157"/>
      <c r="AT274" s="157"/>
      <c r="AU274" s="157"/>
      <c r="AV274" s="157"/>
      <c r="AW274" s="157"/>
      <c r="AX274" s="157"/>
      <c r="AY274" s="157"/>
      <c r="AZ274" s="157"/>
      <c r="BA274" s="157"/>
      <c r="BB274" s="157"/>
      <c r="BC274" s="157"/>
      <c r="BD274" s="157"/>
      <c r="BE274" s="157"/>
      <c r="BF274" s="157"/>
      <c r="BG274" s="157"/>
      <c r="BH274" s="157"/>
      <c r="BI274" s="157"/>
      <c r="BJ274" s="157"/>
    </row>
    <row r="275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  <c r="AA275" s="157"/>
      <c r="AB275" s="157"/>
      <c r="AC275" s="157"/>
      <c r="AD275" s="157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  <c r="AO275" s="157"/>
      <c r="AP275" s="157"/>
      <c r="AQ275" s="157"/>
      <c r="AR275" s="157"/>
      <c r="AS275" s="157"/>
      <c r="AT275" s="157"/>
      <c r="AU275" s="157"/>
      <c r="AV275" s="157"/>
      <c r="AW275" s="157"/>
      <c r="AX275" s="157"/>
      <c r="AY275" s="157"/>
      <c r="AZ275" s="157"/>
      <c r="BA275" s="157"/>
      <c r="BB275" s="157"/>
      <c r="BC275" s="157"/>
      <c r="BD275" s="157"/>
      <c r="BE275" s="157"/>
      <c r="BF275" s="157"/>
      <c r="BG275" s="157"/>
      <c r="BH275" s="157"/>
      <c r="BI275" s="157"/>
      <c r="BJ275" s="157"/>
    </row>
    <row r="276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  <c r="AO276" s="157"/>
      <c r="AP276" s="157"/>
      <c r="AQ276" s="157"/>
      <c r="AR276" s="157"/>
      <c r="AS276" s="157"/>
      <c r="AT276" s="157"/>
      <c r="AU276" s="157"/>
      <c r="AV276" s="157"/>
      <c r="AW276" s="157"/>
      <c r="AX276" s="157"/>
      <c r="AY276" s="157"/>
      <c r="AZ276" s="157"/>
      <c r="BA276" s="157"/>
      <c r="BB276" s="157"/>
      <c r="BC276" s="157"/>
      <c r="BD276" s="157"/>
      <c r="BE276" s="157"/>
      <c r="BF276" s="157"/>
      <c r="BG276" s="157"/>
      <c r="BH276" s="157"/>
      <c r="BI276" s="157"/>
      <c r="BJ276" s="157"/>
    </row>
    <row r="277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7"/>
      <c r="BJ277" s="157"/>
    </row>
    <row r="278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157"/>
      <c r="AZ278" s="157"/>
      <c r="BA278" s="157"/>
      <c r="BB278" s="157"/>
      <c r="BC278" s="157"/>
      <c r="BD278" s="157"/>
      <c r="BE278" s="157"/>
      <c r="BF278" s="157"/>
      <c r="BG278" s="157"/>
      <c r="BH278" s="157"/>
      <c r="BI278" s="157"/>
      <c r="BJ278" s="157"/>
    </row>
    <row r="279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  <c r="AA279" s="157"/>
      <c r="AB279" s="157"/>
      <c r="AC279" s="157"/>
      <c r="AD279" s="157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  <c r="AO279" s="157"/>
      <c r="AP279" s="157"/>
      <c r="AQ279" s="157"/>
      <c r="AR279" s="157"/>
      <c r="AS279" s="157"/>
      <c r="AT279" s="157"/>
      <c r="AU279" s="157"/>
      <c r="AV279" s="157"/>
      <c r="AW279" s="157"/>
      <c r="AX279" s="157"/>
      <c r="AY279" s="157"/>
      <c r="AZ279" s="157"/>
      <c r="BA279" s="157"/>
      <c r="BB279" s="157"/>
      <c r="BC279" s="157"/>
      <c r="BD279" s="157"/>
      <c r="BE279" s="157"/>
      <c r="BF279" s="157"/>
      <c r="BG279" s="157"/>
      <c r="BH279" s="157"/>
      <c r="BI279" s="157"/>
      <c r="BJ279" s="157"/>
    </row>
    <row r="280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  <c r="AO280" s="157"/>
      <c r="AP280" s="157"/>
      <c r="AQ280" s="157"/>
      <c r="AR280" s="157"/>
      <c r="AS280" s="157"/>
      <c r="AT280" s="157"/>
      <c r="AU280" s="157"/>
      <c r="AV280" s="157"/>
      <c r="AW280" s="157"/>
      <c r="AX280" s="157"/>
      <c r="AY280" s="157"/>
      <c r="AZ280" s="157"/>
      <c r="BA280" s="157"/>
      <c r="BB280" s="157"/>
      <c r="BC280" s="157"/>
      <c r="BD280" s="157"/>
      <c r="BE280" s="157"/>
      <c r="BF280" s="157"/>
      <c r="BG280" s="157"/>
      <c r="BH280" s="157"/>
      <c r="BI280" s="157"/>
      <c r="BJ280" s="157"/>
    </row>
    <row r="281">
      <c r="A281" s="138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57"/>
      <c r="BD281" s="157"/>
      <c r="BE281" s="157"/>
      <c r="BF281" s="157"/>
      <c r="BG281" s="157"/>
      <c r="BH281" s="157"/>
      <c r="BI281" s="157"/>
      <c r="BJ281" s="157"/>
    </row>
    <row r="282">
      <c r="A282" s="138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  <c r="AO282" s="157"/>
      <c r="AP282" s="157"/>
      <c r="AQ282" s="157"/>
      <c r="AR282" s="157"/>
      <c r="AS282" s="157"/>
      <c r="AT282" s="157"/>
      <c r="AU282" s="157"/>
      <c r="AV282" s="157"/>
      <c r="AW282" s="157"/>
      <c r="AX282" s="157"/>
      <c r="AY282" s="157"/>
      <c r="AZ282" s="157"/>
      <c r="BA282" s="157"/>
      <c r="BB282" s="157"/>
      <c r="BC282" s="157"/>
      <c r="BD282" s="157"/>
      <c r="BE282" s="157"/>
      <c r="BF282" s="157"/>
      <c r="BG282" s="157"/>
      <c r="BH282" s="157"/>
      <c r="BI282" s="157"/>
      <c r="BJ282" s="157"/>
    </row>
    <row r="283">
      <c r="A283" s="138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  <c r="AA283" s="157"/>
      <c r="AB283" s="157"/>
      <c r="AC283" s="157"/>
      <c r="AD283" s="157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57"/>
      <c r="BD283" s="157"/>
      <c r="BE283" s="157"/>
      <c r="BF283" s="157"/>
      <c r="BG283" s="157"/>
      <c r="BH283" s="157"/>
      <c r="BI283" s="157"/>
      <c r="BJ283" s="157"/>
    </row>
    <row r="284">
      <c r="A284" s="138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57"/>
      <c r="BD284" s="157"/>
      <c r="BE284" s="157"/>
      <c r="BF284" s="157"/>
      <c r="BG284" s="157"/>
      <c r="BH284" s="157"/>
      <c r="BI284" s="157"/>
      <c r="BJ284" s="157"/>
    </row>
    <row r="285">
      <c r="A285" s="138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  <c r="AO285" s="157"/>
      <c r="AP285" s="157"/>
      <c r="AQ285" s="157"/>
      <c r="AR285" s="157"/>
      <c r="AS285" s="157"/>
      <c r="AT285" s="157"/>
      <c r="AU285" s="157"/>
      <c r="AV285" s="157"/>
      <c r="AW285" s="157"/>
      <c r="AX285" s="157"/>
      <c r="AY285" s="157"/>
      <c r="AZ285" s="157"/>
      <c r="BA285" s="157"/>
      <c r="BB285" s="157"/>
      <c r="BC285" s="157"/>
      <c r="BD285" s="157"/>
      <c r="BE285" s="157"/>
      <c r="BF285" s="157"/>
      <c r="BG285" s="157"/>
      <c r="BH285" s="157"/>
      <c r="BI285" s="157"/>
      <c r="BJ285" s="157"/>
    </row>
    <row r="286">
      <c r="A286" s="138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  <c r="AA286" s="157"/>
      <c r="AB286" s="157"/>
      <c r="AC286" s="157"/>
      <c r="AD286" s="157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  <c r="AO286" s="157"/>
      <c r="AP286" s="157"/>
      <c r="AQ286" s="157"/>
      <c r="AR286" s="157"/>
      <c r="AS286" s="157"/>
      <c r="AT286" s="157"/>
      <c r="AU286" s="157"/>
      <c r="AV286" s="157"/>
      <c r="AW286" s="157"/>
      <c r="AX286" s="157"/>
      <c r="AY286" s="157"/>
      <c r="AZ286" s="157"/>
      <c r="BA286" s="157"/>
      <c r="BB286" s="157"/>
      <c r="BC286" s="157"/>
      <c r="BD286" s="157"/>
      <c r="BE286" s="157"/>
      <c r="BF286" s="157"/>
      <c r="BG286" s="157"/>
      <c r="BH286" s="157"/>
      <c r="BI286" s="157"/>
      <c r="BJ286" s="157"/>
    </row>
    <row r="287">
      <c r="A287" s="138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  <c r="AA287" s="157"/>
      <c r="AB287" s="157"/>
      <c r="AC287" s="157"/>
      <c r="AD287" s="157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  <c r="AO287" s="157"/>
      <c r="AP287" s="157"/>
      <c r="AQ287" s="157"/>
      <c r="AR287" s="157"/>
      <c r="AS287" s="157"/>
      <c r="AT287" s="157"/>
      <c r="AU287" s="157"/>
      <c r="AV287" s="157"/>
      <c r="AW287" s="157"/>
      <c r="AX287" s="157"/>
      <c r="AY287" s="157"/>
      <c r="AZ287" s="157"/>
      <c r="BA287" s="157"/>
      <c r="BB287" s="157"/>
      <c r="BC287" s="157"/>
      <c r="BD287" s="157"/>
      <c r="BE287" s="157"/>
      <c r="BF287" s="157"/>
      <c r="BG287" s="157"/>
      <c r="BH287" s="157"/>
      <c r="BI287" s="157"/>
      <c r="BJ287" s="157"/>
    </row>
    <row r="288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  <c r="AO288" s="157"/>
      <c r="AP288" s="157"/>
      <c r="AQ288" s="157"/>
      <c r="AR288" s="157"/>
      <c r="AS288" s="157"/>
      <c r="AT288" s="157"/>
      <c r="AU288" s="157"/>
      <c r="AV288" s="157"/>
      <c r="AW288" s="157"/>
      <c r="AX288" s="157"/>
      <c r="AY288" s="157"/>
      <c r="AZ288" s="157"/>
      <c r="BA288" s="157"/>
      <c r="BB288" s="157"/>
      <c r="BC288" s="157"/>
      <c r="BD288" s="157"/>
      <c r="BE288" s="157"/>
      <c r="BF288" s="157"/>
      <c r="BG288" s="157"/>
      <c r="BH288" s="157"/>
      <c r="BI288" s="157"/>
      <c r="BJ288" s="157"/>
    </row>
    <row r="289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57"/>
      <c r="BD289" s="157"/>
      <c r="BE289" s="157"/>
      <c r="BF289" s="157"/>
      <c r="BG289" s="157"/>
      <c r="BH289" s="157"/>
      <c r="BI289" s="157"/>
      <c r="BJ289" s="157"/>
    </row>
    <row r="290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  <c r="AA290" s="157"/>
      <c r="AB290" s="157"/>
      <c r="AC290" s="157"/>
      <c r="AD290" s="157"/>
      <c r="AE290" s="157"/>
      <c r="AF290" s="157"/>
      <c r="AG290" s="157"/>
      <c r="AH290" s="157"/>
      <c r="AI290" s="157"/>
      <c r="AJ290" s="157"/>
      <c r="AK290" s="157"/>
      <c r="AL290" s="157"/>
      <c r="AM290" s="157"/>
      <c r="AN290" s="157"/>
      <c r="AO290" s="157"/>
      <c r="AP290" s="157"/>
      <c r="AQ290" s="157"/>
      <c r="AR290" s="157"/>
      <c r="AS290" s="157"/>
      <c r="AT290" s="157"/>
      <c r="AU290" s="157"/>
      <c r="AV290" s="157"/>
      <c r="AW290" s="157"/>
      <c r="AX290" s="157"/>
      <c r="AY290" s="157"/>
      <c r="AZ290" s="157"/>
      <c r="BA290" s="157"/>
      <c r="BB290" s="157"/>
      <c r="BC290" s="157"/>
      <c r="BD290" s="157"/>
      <c r="BE290" s="157"/>
      <c r="BF290" s="157"/>
      <c r="BG290" s="157"/>
      <c r="BH290" s="157"/>
      <c r="BI290" s="157"/>
      <c r="BJ290" s="157"/>
    </row>
    <row r="291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  <c r="AA291" s="157"/>
      <c r="AB291" s="157"/>
      <c r="AC291" s="157"/>
      <c r="AD291" s="157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  <c r="AO291" s="157"/>
      <c r="AP291" s="157"/>
      <c r="AQ291" s="157"/>
      <c r="AR291" s="157"/>
      <c r="AS291" s="157"/>
      <c r="AT291" s="157"/>
      <c r="AU291" s="157"/>
      <c r="AV291" s="157"/>
      <c r="AW291" s="157"/>
      <c r="AX291" s="157"/>
      <c r="AY291" s="157"/>
      <c r="AZ291" s="157"/>
      <c r="BA291" s="157"/>
      <c r="BB291" s="157"/>
      <c r="BC291" s="157"/>
      <c r="BD291" s="157"/>
      <c r="BE291" s="157"/>
      <c r="BF291" s="157"/>
      <c r="BG291" s="157"/>
      <c r="BH291" s="157"/>
      <c r="BI291" s="157"/>
      <c r="BJ291" s="157"/>
    </row>
    <row r="292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  <c r="AO292" s="157"/>
      <c r="AP292" s="157"/>
      <c r="AQ292" s="157"/>
      <c r="AR292" s="157"/>
      <c r="AS292" s="157"/>
      <c r="AT292" s="157"/>
      <c r="AU292" s="157"/>
      <c r="AV292" s="157"/>
      <c r="AW292" s="157"/>
      <c r="AX292" s="157"/>
      <c r="AY292" s="157"/>
      <c r="AZ292" s="157"/>
      <c r="BA292" s="157"/>
      <c r="BB292" s="157"/>
      <c r="BC292" s="157"/>
      <c r="BD292" s="157"/>
      <c r="BE292" s="157"/>
      <c r="BF292" s="157"/>
      <c r="BG292" s="157"/>
      <c r="BH292" s="157"/>
      <c r="BI292" s="157"/>
      <c r="BJ292" s="157"/>
    </row>
    <row r="293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  <c r="AA293" s="157"/>
      <c r="AB293" s="157"/>
      <c r="AC293" s="157"/>
      <c r="AD293" s="157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  <c r="AO293" s="157"/>
      <c r="AP293" s="157"/>
      <c r="AQ293" s="157"/>
      <c r="AR293" s="157"/>
      <c r="AS293" s="157"/>
      <c r="AT293" s="157"/>
      <c r="AU293" s="157"/>
      <c r="AV293" s="157"/>
      <c r="AW293" s="157"/>
      <c r="AX293" s="157"/>
      <c r="AY293" s="157"/>
      <c r="AZ293" s="157"/>
      <c r="BA293" s="157"/>
      <c r="BB293" s="157"/>
      <c r="BC293" s="157"/>
      <c r="BD293" s="157"/>
      <c r="BE293" s="157"/>
      <c r="BF293" s="157"/>
      <c r="BG293" s="157"/>
      <c r="BH293" s="157"/>
      <c r="BI293" s="157"/>
      <c r="BJ293" s="157"/>
    </row>
    <row r="294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  <c r="AA294" s="157"/>
      <c r="AB294" s="157"/>
      <c r="AC294" s="157"/>
      <c r="AD294" s="157"/>
      <c r="AE294" s="157"/>
      <c r="AF294" s="157"/>
      <c r="AG294" s="157"/>
      <c r="AH294" s="157"/>
      <c r="AI294" s="157"/>
      <c r="AJ294" s="157"/>
      <c r="AK294" s="157"/>
      <c r="AL294" s="157"/>
      <c r="AM294" s="157"/>
      <c r="AN294" s="157"/>
      <c r="AO294" s="157"/>
      <c r="AP294" s="157"/>
      <c r="AQ294" s="157"/>
      <c r="AR294" s="157"/>
      <c r="AS294" s="157"/>
      <c r="AT294" s="157"/>
      <c r="AU294" s="157"/>
      <c r="AV294" s="157"/>
      <c r="AW294" s="157"/>
      <c r="AX294" s="157"/>
      <c r="AY294" s="157"/>
      <c r="AZ294" s="157"/>
      <c r="BA294" s="157"/>
      <c r="BB294" s="157"/>
      <c r="BC294" s="157"/>
      <c r="BD294" s="157"/>
      <c r="BE294" s="157"/>
      <c r="BF294" s="157"/>
      <c r="BG294" s="157"/>
      <c r="BH294" s="157"/>
      <c r="BI294" s="157"/>
      <c r="BJ294" s="157"/>
    </row>
    <row r="295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  <c r="AA295" s="157"/>
      <c r="AB295" s="157"/>
      <c r="AC295" s="157"/>
      <c r="AD295" s="157"/>
      <c r="AE295" s="157"/>
      <c r="AF295" s="157"/>
      <c r="AG295" s="157"/>
      <c r="AH295" s="157"/>
      <c r="AI295" s="157"/>
      <c r="AJ295" s="157"/>
      <c r="AK295" s="157"/>
      <c r="AL295" s="157"/>
      <c r="AM295" s="157"/>
      <c r="AN295" s="157"/>
      <c r="AO295" s="157"/>
      <c r="AP295" s="157"/>
      <c r="AQ295" s="157"/>
      <c r="AR295" s="157"/>
      <c r="AS295" s="157"/>
      <c r="AT295" s="157"/>
      <c r="AU295" s="157"/>
      <c r="AV295" s="157"/>
      <c r="AW295" s="157"/>
      <c r="AX295" s="157"/>
      <c r="AY295" s="157"/>
      <c r="AZ295" s="157"/>
      <c r="BA295" s="157"/>
      <c r="BB295" s="157"/>
      <c r="BC295" s="157"/>
      <c r="BD295" s="157"/>
      <c r="BE295" s="157"/>
      <c r="BF295" s="157"/>
      <c r="BG295" s="157"/>
      <c r="BH295" s="157"/>
      <c r="BI295" s="157"/>
      <c r="BJ295" s="157"/>
    </row>
    <row r="296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  <c r="AA296" s="157"/>
      <c r="AB296" s="157"/>
      <c r="AC296" s="157"/>
      <c r="AD296" s="157"/>
      <c r="AE296" s="157"/>
      <c r="AF296" s="157"/>
      <c r="AG296" s="157"/>
      <c r="AH296" s="157"/>
      <c r="AI296" s="157"/>
      <c r="AJ296" s="157"/>
      <c r="AK296" s="157"/>
      <c r="AL296" s="157"/>
      <c r="AM296" s="157"/>
      <c r="AN296" s="157"/>
      <c r="AO296" s="157"/>
      <c r="AP296" s="157"/>
      <c r="AQ296" s="157"/>
      <c r="AR296" s="157"/>
      <c r="AS296" s="157"/>
      <c r="AT296" s="157"/>
      <c r="AU296" s="157"/>
      <c r="AV296" s="157"/>
      <c r="AW296" s="157"/>
      <c r="AX296" s="157"/>
      <c r="AY296" s="157"/>
      <c r="AZ296" s="157"/>
      <c r="BA296" s="157"/>
      <c r="BB296" s="157"/>
      <c r="BC296" s="157"/>
      <c r="BD296" s="157"/>
      <c r="BE296" s="157"/>
      <c r="BF296" s="157"/>
      <c r="BG296" s="157"/>
      <c r="BH296" s="157"/>
      <c r="BI296" s="157"/>
      <c r="BJ296" s="157"/>
    </row>
    <row r="297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  <c r="AA297" s="157"/>
      <c r="AB297" s="157"/>
      <c r="AC297" s="157"/>
      <c r="AD297" s="157"/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  <c r="AO297" s="157"/>
      <c r="AP297" s="157"/>
      <c r="AQ297" s="157"/>
      <c r="AR297" s="157"/>
      <c r="AS297" s="157"/>
      <c r="AT297" s="157"/>
      <c r="AU297" s="157"/>
      <c r="AV297" s="157"/>
      <c r="AW297" s="157"/>
      <c r="AX297" s="157"/>
      <c r="AY297" s="157"/>
      <c r="AZ297" s="157"/>
      <c r="BA297" s="157"/>
      <c r="BB297" s="157"/>
      <c r="BC297" s="157"/>
      <c r="BD297" s="157"/>
      <c r="BE297" s="157"/>
      <c r="BF297" s="157"/>
      <c r="BG297" s="157"/>
      <c r="BH297" s="157"/>
      <c r="BI297" s="157"/>
      <c r="BJ297" s="157"/>
    </row>
    <row r="298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  <c r="AA298" s="157"/>
      <c r="AB298" s="157"/>
      <c r="AC298" s="157"/>
      <c r="AD298" s="157"/>
      <c r="AE298" s="157"/>
      <c r="AF298" s="157"/>
      <c r="AG298" s="157"/>
      <c r="AH298" s="157"/>
      <c r="AI298" s="157"/>
      <c r="AJ298" s="157"/>
      <c r="AK298" s="157"/>
      <c r="AL298" s="157"/>
      <c r="AM298" s="157"/>
      <c r="AN298" s="157"/>
      <c r="AO298" s="157"/>
      <c r="AP298" s="157"/>
      <c r="AQ298" s="157"/>
      <c r="AR298" s="157"/>
      <c r="AS298" s="157"/>
      <c r="AT298" s="157"/>
      <c r="AU298" s="157"/>
      <c r="AV298" s="157"/>
      <c r="AW298" s="157"/>
      <c r="AX298" s="157"/>
      <c r="AY298" s="157"/>
      <c r="AZ298" s="157"/>
      <c r="BA298" s="157"/>
      <c r="BB298" s="157"/>
      <c r="BC298" s="157"/>
      <c r="BD298" s="157"/>
      <c r="BE298" s="157"/>
      <c r="BF298" s="157"/>
      <c r="BG298" s="157"/>
      <c r="BH298" s="157"/>
      <c r="BI298" s="157"/>
      <c r="BJ298" s="157"/>
    </row>
    <row r="299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57"/>
      <c r="BF299" s="157"/>
      <c r="BG299" s="157"/>
      <c r="BH299" s="157"/>
      <c r="BI299" s="157"/>
      <c r="BJ299" s="157"/>
    </row>
    <row r="300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/>
      <c r="BG300" s="157"/>
      <c r="BH300" s="157"/>
      <c r="BI300" s="157"/>
      <c r="BJ300" s="157"/>
    </row>
    <row r="301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  <c r="Z301" s="157"/>
      <c r="AA301" s="157"/>
      <c r="AB301" s="157"/>
      <c r="AC301" s="157"/>
      <c r="AD301" s="157"/>
      <c r="AE301" s="157"/>
      <c r="AF301" s="157"/>
      <c r="AG301" s="157"/>
      <c r="AH301" s="157"/>
      <c r="AI301" s="157"/>
      <c r="AJ301" s="157"/>
      <c r="AK301" s="157"/>
      <c r="AL301" s="157"/>
      <c r="AM301" s="157"/>
      <c r="AN301" s="157"/>
      <c r="AO301" s="157"/>
      <c r="AP301" s="157"/>
      <c r="AQ301" s="157"/>
      <c r="AR301" s="157"/>
      <c r="AS301" s="157"/>
      <c r="AT301" s="157"/>
      <c r="AU301" s="157"/>
      <c r="AV301" s="157"/>
      <c r="AW301" s="157"/>
      <c r="AX301" s="157"/>
      <c r="AY301" s="157"/>
      <c r="AZ301" s="157"/>
      <c r="BA301" s="157"/>
      <c r="BB301" s="157"/>
      <c r="BC301" s="157"/>
      <c r="BD301" s="157"/>
      <c r="BE301" s="157"/>
      <c r="BF301" s="157"/>
      <c r="BG301" s="157"/>
      <c r="BH301" s="157"/>
      <c r="BI301" s="157"/>
      <c r="BJ301" s="157"/>
    </row>
    <row r="302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  <c r="AA302" s="157"/>
      <c r="AB302" s="157"/>
      <c r="AC302" s="157"/>
      <c r="AD302" s="157"/>
      <c r="AE302" s="157"/>
      <c r="AF302" s="157"/>
      <c r="AG302" s="157"/>
      <c r="AH302" s="157"/>
      <c r="AI302" s="157"/>
      <c r="AJ302" s="157"/>
      <c r="AK302" s="157"/>
      <c r="AL302" s="157"/>
      <c r="AM302" s="157"/>
      <c r="AN302" s="157"/>
      <c r="AO302" s="157"/>
      <c r="AP302" s="157"/>
      <c r="AQ302" s="157"/>
      <c r="AR302" s="157"/>
      <c r="AS302" s="157"/>
      <c r="AT302" s="157"/>
      <c r="AU302" s="157"/>
      <c r="AV302" s="157"/>
      <c r="AW302" s="157"/>
      <c r="AX302" s="157"/>
      <c r="AY302" s="157"/>
      <c r="AZ302" s="157"/>
      <c r="BA302" s="157"/>
      <c r="BB302" s="157"/>
      <c r="BC302" s="157"/>
      <c r="BD302" s="157"/>
      <c r="BE302" s="157"/>
      <c r="BF302" s="157"/>
      <c r="BG302" s="157"/>
      <c r="BH302" s="157"/>
      <c r="BI302" s="157"/>
      <c r="BJ302" s="157"/>
    </row>
    <row r="303">
      <c r="A303" s="138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  <c r="AA303" s="157"/>
      <c r="AB303" s="157"/>
      <c r="AC303" s="157"/>
      <c r="AD303" s="157"/>
      <c r="AE303" s="157"/>
      <c r="AF303" s="157"/>
      <c r="AG303" s="157"/>
      <c r="AH303" s="157"/>
      <c r="AI303" s="157"/>
      <c r="AJ303" s="157"/>
      <c r="AK303" s="157"/>
      <c r="AL303" s="157"/>
      <c r="AM303" s="157"/>
      <c r="AN303" s="157"/>
      <c r="AO303" s="157"/>
      <c r="AP303" s="157"/>
      <c r="AQ303" s="157"/>
      <c r="AR303" s="157"/>
      <c r="AS303" s="157"/>
      <c r="AT303" s="157"/>
      <c r="AU303" s="157"/>
      <c r="AV303" s="157"/>
      <c r="AW303" s="157"/>
      <c r="AX303" s="157"/>
      <c r="AY303" s="157"/>
      <c r="AZ303" s="157"/>
      <c r="BA303" s="157"/>
      <c r="BB303" s="157"/>
      <c r="BC303" s="157"/>
      <c r="BD303" s="157"/>
      <c r="BE303" s="157"/>
      <c r="BF303" s="157"/>
      <c r="BG303" s="157"/>
      <c r="BH303" s="157"/>
      <c r="BI303" s="157"/>
      <c r="BJ303" s="157"/>
    </row>
    <row r="304">
      <c r="A304" s="138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57"/>
      <c r="BD304" s="157"/>
      <c r="BE304" s="157"/>
      <c r="BF304" s="157"/>
      <c r="BG304" s="157"/>
      <c r="BH304" s="157"/>
      <c r="BI304" s="157"/>
      <c r="BJ304" s="157"/>
    </row>
    <row r="305">
      <c r="A305" s="138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  <c r="Z305" s="157"/>
      <c r="AA305" s="157"/>
      <c r="AB305" s="157"/>
      <c r="AC305" s="157"/>
      <c r="AD305" s="157"/>
      <c r="AE305" s="157"/>
      <c r="AF305" s="157"/>
      <c r="AG305" s="157"/>
      <c r="AH305" s="157"/>
      <c r="AI305" s="157"/>
      <c r="AJ305" s="157"/>
      <c r="AK305" s="157"/>
      <c r="AL305" s="157"/>
      <c r="AM305" s="157"/>
      <c r="AN305" s="157"/>
      <c r="AO305" s="157"/>
      <c r="AP305" s="157"/>
      <c r="AQ305" s="157"/>
      <c r="AR305" s="157"/>
      <c r="AS305" s="157"/>
      <c r="AT305" s="157"/>
      <c r="AU305" s="157"/>
      <c r="AV305" s="157"/>
      <c r="AW305" s="157"/>
      <c r="AX305" s="157"/>
      <c r="AY305" s="157"/>
      <c r="AZ305" s="157"/>
      <c r="BA305" s="157"/>
      <c r="BB305" s="157"/>
      <c r="BC305" s="157"/>
      <c r="BD305" s="157"/>
      <c r="BE305" s="157"/>
      <c r="BF305" s="157"/>
      <c r="BG305" s="157"/>
      <c r="BH305" s="157"/>
      <c r="BI305" s="157"/>
      <c r="BJ305" s="157"/>
    </row>
    <row r="306">
      <c r="A306" s="138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157"/>
      <c r="AZ306" s="157"/>
      <c r="BA306" s="157"/>
      <c r="BB306" s="157"/>
      <c r="BC306" s="157"/>
      <c r="BD306" s="157"/>
      <c r="BE306" s="157"/>
      <c r="BF306" s="157"/>
      <c r="BG306" s="157"/>
      <c r="BH306" s="157"/>
      <c r="BI306" s="157"/>
      <c r="BJ306" s="157"/>
    </row>
    <row r="307">
      <c r="A307" s="138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57"/>
      <c r="AX307" s="157"/>
      <c r="AY307" s="157"/>
      <c r="AZ307" s="157"/>
      <c r="BA307" s="157"/>
      <c r="BB307" s="157"/>
      <c r="BC307" s="157"/>
      <c r="BD307" s="157"/>
      <c r="BE307" s="157"/>
      <c r="BF307" s="157"/>
      <c r="BG307" s="157"/>
      <c r="BH307" s="157"/>
      <c r="BI307" s="157"/>
      <c r="BJ307" s="157"/>
    </row>
    <row r="308">
      <c r="A308" s="138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  <c r="Z308" s="157"/>
      <c r="AA308" s="157"/>
      <c r="AB308" s="157"/>
      <c r="AC308" s="157"/>
      <c r="AD308" s="157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  <c r="AO308" s="157"/>
      <c r="AP308" s="157"/>
      <c r="AQ308" s="157"/>
      <c r="AR308" s="157"/>
      <c r="AS308" s="157"/>
      <c r="AT308" s="157"/>
      <c r="AU308" s="157"/>
      <c r="AV308" s="157"/>
      <c r="AW308" s="157"/>
      <c r="AX308" s="157"/>
      <c r="AY308" s="157"/>
      <c r="AZ308" s="157"/>
      <c r="BA308" s="157"/>
      <c r="BB308" s="157"/>
      <c r="BC308" s="157"/>
      <c r="BD308" s="157"/>
      <c r="BE308" s="157"/>
      <c r="BF308" s="157"/>
      <c r="BG308" s="157"/>
      <c r="BH308" s="157"/>
      <c r="BI308" s="157"/>
      <c r="BJ308" s="157"/>
    </row>
    <row r="309">
      <c r="A309" s="138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  <c r="Z309" s="157"/>
      <c r="AA309" s="157"/>
      <c r="AB309" s="157"/>
      <c r="AC309" s="157"/>
      <c r="AD309" s="157"/>
      <c r="AE309" s="157"/>
      <c r="AF309" s="157"/>
      <c r="AG309" s="157"/>
      <c r="AH309" s="157"/>
      <c r="AI309" s="157"/>
      <c r="AJ309" s="157"/>
      <c r="AK309" s="157"/>
      <c r="AL309" s="157"/>
      <c r="AM309" s="157"/>
      <c r="AN309" s="157"/>
      <c r="AO309" s="157"/>
      <c r="AP309" s="157"/>
      <c r="AQ309" s="157"/>
      <c r="AR309" s="157"/>
      <c r="AS309" s="157"/>
      <c r="AT309" s="157"/>
      <c r="AU309" s="157"/>
      <c r="AV309" s="157"/>
      <c r="AW309" s="157"/>
      <c r="AX309" s="157"/>
      <c r="AY309" s="157"/>
      <c r="AZ309" s="157"/>
      <c r="BA309" s="157"/>
      <c r="BB309" s="157"/>
      <c r="BC309" s="157"/>
      <c r="BD309" s="157"/>
      <c r="BE309" s="157"/>
      <c r="BF309" s="157"/>
      <c r="BG309" s="157"/>
      <c r="BH309" s="157"/>
      <c r="BI309" s="157"/>
      <c r="BJ309" s="157"/>
    </row>
    <row r="310">
      <c r="A310" s="138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57"/>
      <c r="Z310" s="157"/>
      <c r="AA310" s="157"/>
      <c r="AB310" s="157"/>
      <c r="AC310" s="157"/>
      <c r="AD310" s="157"/>
      <c r="AE310" s="157"/>
      <c r="AF310" s="157"/>
      <c r="AG310" s="157"/>
      <c r="AH310" s="157"/>
      <c r="AI310" s="157"/>
      <c r="AJ310" s="157"/>
      <c r="AK310" s="157"/>
      <c r="AL310" s="157"/>
      <c r="AM310" s="157"/>
      <c r="AN310" s="157"/>
      <c r="AO310" s="157"/>
      <c r="AP310" s="157"/>
      <c r="AQ310" s="157"/>
      <c r="AR310" s="157"/>
      <c r="AS310" s="157"/>
      <c r="AT310" s="157"/>
      <c r="AU310" s="157"/>
      <c r="AV310" s="157"/>
      <c r="AW310" s="157"/>
      <c r="AX310" s="157"/>
      <c r="AY310" s="157"/>
      <c r="AZ310" s="157"/>
      <c r="BA310" s="157"/>
      <c r="BB310" s="157"/>
      <c r="BC310" s="157"/>
      <c r="BD310" s="157"/>
      <c r="BE310" s="157"/>
      <c r="BF310" s="157"/>
      <c r="BG310" s="157"/>
      <c r="BH310" s="157"/>
      <c r="BI310" s="157"/>
      <c r="BJ310" s="157"/>
    </row>
    <row r="31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  <c r="Z311" s="157"/>
      <c r="AA311" s="157"/>
      <c r="AB311" s="157"/>
      <c r="AC311" s="157"/>
      <c r="AD311" s="157"/>
      <c r="AE311" s="157"/>
      <c r="AF311" s="157"/>
      <c r="AG311" s="157"/>
      <c r="AH311" s="157"/>
      <c r="AI311" s="157"/>
      <c r="AJ311" s="157"/>
      <c r="AK311" s="157"/>
      <c r="AL311" s="157"/>
      <c r="AM311" s="157"/>
      <c r="AN311" s="157"/>
      <c r="AO311" s="157"/>
      <c r="AP311" s="157"/>
      <c r="AQ311" s="157"/>
      <c r="AR311" s="157"/>
      <c r="AS311" s="157"/>
      <c r="AT311" s="157"/>
      <c r="AU311" s="157"/>
      <c r="AV311" s="157"/>
      <c r="AW311" s="157"/>
      <c r="AX311" s="157"/>
      <c r="AY311" s="157"/>
      <c r="AZ311" s="157"/>
      <c r="BA311" s="157"/>
      <c r="BB311" s="157"/>
      <c r="BC311" s="157"/>
      <c r="BD311" s="157"/>
      <c r="BE311" s="157"/>
      <c r="BF311" s="157"/>
      <c r="BG311" s="157"/>
      <c r="BH311" s="157"/>
      <c r="BI311" s="157"/>
      <c r="BJ311" s="157"/>
    </row>
    <row r="312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  <c r="Z312" s="157"/>
      <c r="AA312" s="157"/>
      <c r="AB312" s="157"/>
      <c r="AC312" s="157"/>
      <c r="AD312" s="157"/>
      <c r="AE312" s="157"/>
      <c r="AF312" s="157"/>
      <c r="AG312" s="157"/>
      <c r="AH312" s="157"/>
      <c r="AI312" s="157"/>
      <c r="AJ312" s="157"/>
      <c r="AK312" s="157"/>
      <c r="AL312" s="157"/>
      <c r="AM312" s="157"/>
      <c r="AN312" s="157"/>
      <c r="AO312" s="157"/>
      <c r="AP312" s="157"/>
      <c r="AQ312" s="157"/>
      <c r="AR312" s="157"/>
      <c r="AS312" s="157"/>
      <c r="AT312" s="157"/>
      <c r="AU312" s="157"/>
      <c r="AV312" s="157"/>
      <c r="AW312" s="157"/>
      <c r="AX312" s="157"/>
      <c r="AY312" s="157"/>
      <c r="AZ312" s="157"/>
      <c r="BA312" s="157"/>
      <c r="BB312" s="157"/>
      <c r="BC312" s="157"/>
      <c r="BD312" s="157"/>
      <c r="BE312" s="157"/>
      <c r="BF312" s="157"/>
      <c r="BG312" s="157"/>
      <c r="BH312" s="157"/>
      <c r="BI312" s="157"/>
      <c r="BJ312" s="157"/>
    </row>
    <row r="313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  <c r="Z313" s="157"/>
      <c r="AA313" s="157"/>
      <c r="AB313" s="157"/>
      <c r="AC313" s="157"/>
      <c r="AD313" s="157"/>
      <c r="AE313" s="157"/>
      <c r="AF313" s="157"/>
      <c r="AG313" s="157"/>
      <c r="AH313" s="157"/>
      <c r="AI313" s="157"/>
      <c r="AJ313" s="157"/>
      <c r="AK313" s="157"/>
      <c r="AL313" s="157"/>
      <c r="AM313" s="157"/>
      <c r="AN313" s="157"/>
      <c r="AO313" s="157"/>
      <c r="AP313" s="157"/>
      <c r="AQ313" s="157"/>
      <c r="AR313" s="157"/>
      <c r="AS313" s="157"/>
      <c r="AT313" s="157"/>
      <c r="AU313" s="157"/>
      <c r="AV313" s="157"/>
      <c r="AW313" s="157"/>
      <c r="AX313" s="157"/>
      <c r="AY313" s="157"/>
      <c r="AZ313" s="157"/>
      <c r="BA313" s="157"/>
      <c r="BB313" s="157"/>
      <c r="BC313" s="157"/>
      <c r="BD313" s="157"/>
      <c r="BE313" s="157"/>
      <c r="BF313" s="157"/>
      <c r="BG313" s="157"/>
      <c r="BH313" s="157"/>
      <c r="BI313" s="157"/>
      <c r="BJ313" s="157"/>
    </row>
    <row r="314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57"/>
      <c r="Z314" s="157"/>
      <c r="AA314" s="157"/>
      <c r="AB314" s="157"/>
      <c r="AC314" s="157"/>
      <c r="AD314" s="157"/>
      <c r="AE314" s="157"/>
      <c r="AF314" s="157"/>
      <c r="AG314" s="157"/>
      <c r="AH314" s="157"/>
      <c r="AI314" s="157"/>
      <c r="AJ314" s="157"/>
      <c r="AK314" s="157"/>
      <c r="AL314" s="157"/>
      <c r="AM314" s="157"/>
      <c r="AN314" s="157"/>
      <c r="AO314" s="157"/>
      <c r="AP314" s="157"/>
      <c r="AQ314" s="157"/>
      <c r="AR314" s="157"/>
      <c r="AS314" s="157"/>
      <c r="AT314" s="157"/>
      <c r="AU314" s="157"/>
      <c r="AV314" s="157"/>
      <c r="AW314" s="157"/>
      <c r="AX314" s="157"/>
      <c r="AY314" s="157"/>
      <c r="AZ314" s="157"/>
      <c r="BA314" s="157"/>
      <c r="BB314" s="157"/>
      <c r="BC314" s="157"/>
      <c r="BD314" s="157"/>
      <c r="BE314" s="157"/>
      <c r="BF314" s="157"/>
      <c r="BG314" s="157"/>
      <c r="BH314" s="157"/>
      <c r="BI314" s="157"/>
      <c r="BJ314" s="157"/>
    </row>
    <row r="315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  <c r="Z315" s="157"/>
      <c r="AA315" s="157"/>
      <c r="AB315" s="157"/>
      <c r="AC315" s="157"/>
      <c r="AD315" s="157"/>
      <c r="AE315" s="157"/>
      <c r="AF315" s="157"/>
      <c r="AG315" s="157"/>
      <c r="AH315" s="157"/>
      <c r="AI315" s="157"/>
      <c r="AJ315" s="157"/>
      <c r="AK315" s="157"/>
      <c r="AL315" s="157"/>
      <c r="AM315" s="157"/>
      <c r="AN315" s="157"/>
      <c r="AO315" s="157"/>
      <c r="AP315" s="157"/>
      <c r="AQ315" s="157"/>
      <c r="AR315" s="157"/>
      <c r="AS315" s="157"/>
      <c r="AT315" s="157"/>
      <c r="AU315" s="157"/>
      <c r="AV315" s="157"/>
      <c r="AW315" s="157"/>
      <c r="AX315" s="157"/>
      <c r="AY315" s="157"/>
      <c r="AZ315" s="157"/>
      <c r="BA315" s="157"/>
      <c r="BB315" s="157"/>
      <c r="BC315" s="157"/>
      <c r="BD315" s="157"/>
      <c r="BE315" s="157"/>
      <c r="BF315" s="157"/>
      <c r="BG315" s="157"/>
      <c r="BH315" s="157"/>
      <c r="BI315" s="157"/>
      <c r="BJ315" s="157"/>
    </row>
    <row r="316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  <c r="Z316" s="157"/>
      <c r="AA316" s="157"/>
      <c r="AB316" s="157"/>
      <c r="AC316" s="157"/>
      <c r="AD316" s="157"/>
      <c r="AE316" s="157"/>
      <c r="AF316" s="157"/>
      <c r="AG316" s="157"/>
      <c r="AH316" s="157"/>
      <c r="AI316" s="157"/>
      <c r="AJ316" s="157"/>
      <c r="AK316" s="157"/>
      <c r="AL316" s="157"/>
      <c r="AM316" s="157"/>
      <c r="AN316" s="157"/>
      <c r="AO316" s="157"/>
      <c r="AP316" s="157"/>
      <c r="AQ316" s="157"/>
      <c r="AR316" s="157"/>
      <c r="AS316" s="157"/>
      <c r="AT316" s="157"/>
      <c r="AU316" s="157"/>
      <c r="AV316" s="157"/>
      <c r="AW316" s="157"/>
      <c r="AX316" s="157"/>
      <c r="AY316" s="157"/>
      <c r="AZ316" s="157"/>
      <c r="BA316" s="157"/>
      <c r="BB316" s="157"/>
      <c r="BC316" s="157"/>
      <c r="BD316" s="157"/>
      <c r="BE316" s="157"/>
      <c r="BF316" s="157"/>
      <c r="BG316" s="157"/>
      <c r="BH316" s="157"/>
      <c r="BI316" s="157"/>
      <c r="BJ316" s="157"/>
    </row>
    <row r="317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7"/>
      <c r="Z317" s="157"/>
      <c r="AA317" s="157"/>
      <c r="AB317" s="157"/>
      <c r="AC317" s="157"/>
      <c r="AD317" s="157"/>
      <c r="AE317" s="157"/>
      <c r="AF317" s="157"/>
      <c r="AG317" s="157"/>
      <c r="AH317" s="157"/>
      <c r="AI317" s="157"/>
      <c r="AJ317" s="157"/>
      <c r="AK317" s="157"/>
      <c r="AL317" s="157"/>
      <c r="AM317" s="157"/>
      <c r="AN317" s="157"/>
      <c r="AO317" s="157"/>
      <c r="AP317" s="157"/>
      <c r="AQ317" s="157"/>
      <c r="AR317" s="157"/>
      <c r="AS317" s="157"/>
      <c r="AT317" s="157"/>
      <c r="AU317" s="157"/>
      <c r="AV317" s="157"/>
      <c r="AW317" s="157"/>
      <c r="AX317" s="157"/>
      <c r="AY317" s="157"/>
      <c r="AZ317" s="157"/>
      <c r="BA317" s="157"/>
      <c r="BB317" s="157"/>
      <c r="BC317" s="157"/>
      <c r="BD317" s="157"/>
      <c r="BE317" s="157"/>
      <c r="BF317" s="157"/>
      <c r="BG317" s="157"/>
      <c r="BH317" s="157"/>
      <c r="BI317" s="157"/>
      <c r="BJ317" s="157"/>
    </row>
    <row r="318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7"/>
      <c r="Z318" s="157"/>
      <c r="AA318" s="157"/>
      <c r="AB318" s="157"/>
      <c r="AC318" s="157"/>
      <c r="AD318" s="157"/>
      <c r="AE318" s="157"/>
      <c r="AF318" s="157"/>
      <c r="AG318" s="157"/>
      <c r="AH318" s="157"/>
      <c r="AI318" s="157"/>
      <c r="AJ318" s="157"/>
      <c r="AK318" s="157"/>
      <c r="AL318" s="157"/>
      <c r="AM318" s="157"/>
      <c r="AN318" s="157"/>
      <c r="AO318" s="157"/>
      <c r="AP318" s="157"/>
      <c r="AQ318" s="157"/>
      <c r="AR318" s="157"/>
      <c r="AS318" s="157"/>
      <c r="AT318" s="157"/>
      <c r="AU318" s="157"/>
      <c r="AV318" s="157"/>
      <c r="AW318" s="157"/>
      <c r="AX318" s="157"/>
      <c r="AY318" s="157"/>
      <c r="AZ318" s="157"/>
      <c r="BA318" s="157"/>
      <c r="BB318" s="157"/>
      <c r="BC318" s="157"/>
      <c r="BD318" s="157"/>
      <c r="BE318" s="157"/>
      <c r="BF318" s="157"/>
      <c r="BG318" s="157"/>
      <c r="BH318" s="157"/>
      <c r="BI318" s="157"/>
      <c r="BJ318" s="157"/>
    </row>
    <row r="319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57"/>
      <c r="Z319" s="157"/>
      <c r="AA319" s="157"/>
      <c r="AB319" s="157"/>
      <c r="AC319" s="157"/>
      <c r="AD319" s="157"/>
      <c r="AE319" s="157"/>
      <c r="AF319" s="157"/>
      <c r="AG319" s="157"/>
      <c r="AH319" s="157"/>
      <c r="AI319" s="157"/>
      <c r="AJ319" s="157"/>
      <c r="AK319" s="157"/>
      <c r="AL319" s="157"/>
      <c r="AM319" s="157"/>
      <c r="AN319" s="157"/>
      <c r="AO319" s="157"/>
      <c r="AP319" s="157"/>
      <c r="AQ319" s="157"/>
      <c r="AR319" s="157"/>
      <c r="AS319" s="157"/>
      <c r="AT319" s="157"/>
      <c r="AU319" s="157"/>
      <c r="AV319" s="157"/>
      <c r="AW319" s="157"/>
      <c r="AX319" s="157"/>
      <c r="AY319" s="157"/>
      <c r="AZ319" s="157"/>
      <c r="BA319" s="157"/>
      <c r="BB319" s="157"/>
      <c r="BC319" s="157"/>
      <c r="BD319" s="157"/>
      <c r="BE319" s="157"/>
      <c r="BF319" s="157"/>
      <c r="BG319" s="157"/>
      <c r="BH319" s="157"/>
      <c r="BI319" s="157"/>
      <c r="BJ319" s="157"/>
    </row>
    <row r="320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  <c r="Z320" s="157"/>
      <c r="AA320" s="157"/>
      <c r="AB320" s="157"/>
      <c r="AC320" s="157"/>
      <c r="AD320" s="157"/>
      <c r="AE320" s="157"/>
      <c r="AF320" s="157"/>
      <c r="AG320" s="157"/>
      <c r="AH320" s="157"/>
      <c r="AI320" s="157"/>
      <c r="AJ320" s="157"/>
      <c r="AK320" s="157"/>
      <c r="AL320" s="157"/>
      <c r="AM320" s="157"/>
      <c r="AN320" s="157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  <c r="BG320" s="157"/>
      <c r="BH320" s="157"/>
      <c r="BI320" s="157"/>
      <c r="BJ320" s="157"/>
    </row>
    <row r="32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  <c r="Z321" s="157"/>
      <c r="AA321" s="157"/>
      <c r="AB321" s="157"/>
      <c r="AC321" s="157"/>
      <c r="AD321" s="157"/>
      <c r="AE321" s="157"/>
      <c r="AF321" s="157"/>
      <c r="AG321" s="157"/>
      <c r="AH321" s="157"/>
      <c r="AI321" s="157"/>
      <c r="AJ321" s="157"/>
      <c r="AK321" s="157"/>
      <c r="AL321" s="157"/>
      <c r="AM321" s="157"/>
      <c r="AN321" s="157"/>
      <c r="AO321" s="157"/>
      <c r="AP321" s="157"/>
      <c r="AQ321" s="157"/>
      <c r="AR321" s="157"/>
      <c r="AS321" s="157"/>
      <c r="AT321" s="157"/>
      <c r="AU321" s="157"/>
      <c r="AV321" s="157"/>
      <c r="AW321" s="157"/>
      <c r="AX321" s="157"/>
      <c r="AY321" s="157"/>
      <c r="AZ321" s="157"/>
      <c r="BA321" s="157"/>
      <c r="BB321" s="157"/>
      <c r="BC321" s="157"/>
      <c r="BD321" s="157"/>
      <c r="BE321" s="157"/>
      <c r="BF321" s="157"/>
      <c r="BG321" s="157"/>
      <c r="BH321" s="157"/>
      <c r="BI321" s="157"/>
      <c r="BJ321" s="157"/>
    </row>
    <row r="322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  <c r="Z322" s="157"/>
      <c r="AA322" s="157"/>
      <c r="AB322" s="157"/>
      <c r="AC322" s="157"/>
      <c r="AD322" s="157"/>
      <c r="AE322" s="157"/>
      <c r="AF322" s="157"/>
      <c r="AG322" s="157"/>
      <c r="AH322" s="157"/>
      <c r="AI322" s="157"/>
      <c r="AJ322" s="157"/>
      <c r="AK322" s="157"/>
      <c r="AL322" s="157"/>
      <c r="AM322" s="157"/>
      <c r="AN322" s="157"/>
      <c r="AO322" s="157"/>
      <c r="AP322" s="157"/>
      <c r="AQ322" s="157"/>
      <c r="AR322" s="157"/>
      <c r="AS322" s="157"/>
      <c r="AT322" s="157"/>
      <c r="AU322" s="157"/>
      <c r="AV322" s="157"/>
      <c r="AW322" s="157"/>
      <c r="AX322" s="157"/>
      <c r="AY322" s="157"/>
      <c r="AZ322" s="157"/>
      <c r="BA322" s="157"/>
      <c r="BB322" s="157"/>
      <c r="BC322" s="157"/>
      <c r="BD322" s="157"/>
      <c r="BE322" s="157"/>
      <c r="BF322" s="157"/>
      <c r="BG322" s="157"/>
      <c r="BH322" s="157"/>
      <c r="BI322" s="157"/>
      <c r="BJ322" s="157"/>
    </row>
    <row r="323">
      <c r="A323" s="138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57"/>
      <c r="Z323" s="157"/>
      <c r="AA323" s="157"/>
      <c r="AB323" s="157"/>
      <c r="AC323" s="157"/>
      <c r="AD323" s="157"/>
      <c r="AE323" s="157"/>
      <c r="AF323" s="157"/>
      <c r="AG323" s="157"/>
      <c r="AH323" s="157"/>
      <c r="AI323" s="157"/>
      <c r="AJ323" s="157"/>
      <c r="AK323" s="157"/>
      <c r="AL323" s="157"/>
      <c r="AM323" s="157"/>
      <c r="AN323" s="157"/>
      <c r="AO323" s="157"/>
      <c r="AP323" s="157"/>
      <c r="AQ323" s="157"/>
      <c r="AR323" s="157"/>
      <c r="AS323" s="157"/>
      <c r="AT323" s="157"/>
      <c r="AU323" s="157"/>
      <c r="AV323" s="157"/>
      <c r="AW323" s="157"/>
      <c r="AX323" s="157"/>
      <c r="AY323" s="157"/>
      <c r="AZ323" s="157"/>
      <c r="BA323" s="157"/>
      <c r="BB323" s="157"/>
      <c r="BC323" s="157"/>
      <c r="BD323" s="157"/>
      <c r="BE323" s="157"/>
      <c r="BF323" s="157"/>
      <c r="BG323" s="157"/>
      <c r="BH323" s="157"/>
      <c r="BI323" s="157"/>
      <c r="BJ323" s="157"/>
    </row>
    <row r="324">
      <c r="A324" s="138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57"/>
      <c r="Z324" s="157"/>
      <c r="AA324" s="157"/>
      <c r="AB324" s="157"/>
      <c r="AC324" s="157"/>
      <c r="AD324" s="157"/>
      <c r="AE324" s="157"/>
      <c r="AF324" s="157"/>
      <c r="AG324" s="157"/>
      <c r="AH324" s="157"/>
      <c r="AI324" s="157"/>
      <c r="AJ324" s="157"/>
      <c r="AK324" s="157"/>
      <c r="AL324" s="157"/>
      <c r="AM324" s="157"/>
      <c r="AN324" s="157"/>
      <c r="AO324" s="157"/>
      <c r="AP324" s="157"/>
      <c r="AQ324" s="157"/>
      <c r="AR324" s="157"/>
      <c r="AS324" s="157"/>
      <c r="AT324" s="157"/>
      <c r="AU324" s="157"/>
      <c r="AV324" s="157"/>
      <c r="AW324" s="157"/>
      <c r="AX324" s="157"/>
      <c r="AY324" s="157"/>
      <c r="AZ324" s="157"/>
      <c r="BA324" s="157"/>
      <c r="BB324" s="157"/>
      <c r="BC324" s="157"/>
      <c r="BD324" s="157"/>
      <c r="BE324" s="157"/>
      <c r="BF324" s="157"/>
      <c r="BG324" s="157"/>
      <c r="BH324" s="157"/>
      <c r="BI324" s="157"/>
      <c r="BJ324" s="157"/>
    </row>
    <row r="325">
      <c r="A325" s="138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  <c r="Z325" s="157"/>
      <c r="AA325" s="157"/>
      <c r="AB325" s="157"/>
      <c r="AC325" s="157"/>
      <c r="AD325" s="157"/>
      <c r="AE325" s="157"/>
      <c r="AF325" s="157"/>
      <c r="AG325" s="157"/>
      <c r="AH325" s="157"/>
      <c r="AI325" s="157"/>
      <c r="AJ325" s="157"/>
      <c r="AK325" s="157"/>
      <c r="AL325" s="157"/>
      <c r="AM325" s="157"/>
      <c r="AN325" s="157"/>
      <c r="AO325" s="157"/>
      <c r="AP325" s="157"/>
      <c r="AQ325" s="157"/>
      <c r="AR325" s="157"/>
      <c r="AS325" s="157"/>
      <c r="AT325" s="157"/>
      <c r="AU325" s="157"/>
      <c r="AV325" s="157"/>
      <c r="AW325" s="157"/>
      <c r="AX325" s="157"/>
      <c r="AY325" s="157"/>
      <c r="AZ325" s="157"/>
      <c r="BA325" s="157"/>
      <c r="BB325" s="157"/>
      <c r="BC325" s="157"/>
      <c r="BD325" s="157"/>
      <c r="BE325" s="157"/>
      <c r="BF325" s="157"/>
      <c r="BG325" s="157"/>
      <c r="BH325" s="157"/>
      <c r="BI325" s="157"/>
      <c r="BJ325" s="157"/>
    </row>
    <row r="326">
      <c r="A326" s="138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  <c r="Z326" s="157"/>
      <c r="AA326" s="157"/>
      <c r="AB326" s="157"/>
      <c r="AC326" s="157"/>
      <c r="AD326" s="157"/>
      <c r="AE326" s="157"/>
      <c r="AF326" s="157"/>
      <c r="AG326" s="157"/>
      <c r="AH326" s="157"/>
      <c r="AI326" s="157"/>
      <c r="AJ326" s="157"/>
      <c r="AK326" s="157"/>
      <c r="AL326" s="157"/>
      <c r="AM326" s="157"/>
      <c r="AN326" s="157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157"/>
      <c r="AZ326" s="157"/>
      <c r="BA326" s="157"/>
      <c r="BB326" s="157"/>
      <c r="BC326" s="157"/>
      <c r="BD326" s="157"/>
      <c r="BE326" s="157"/>
      <c r="BF326" s="157"/>
      <c r="BG326" s="157"/>
      <c r="BH326" s="157"/>
      <c r="BI326" s="157"/>
      <c r="BJ326" s="157"/>
    </row>
    <row r="327">
      <c r="A327" s="138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57"/>
      <c r="Z327" s="157"/>
      <c r="AA327" s="157"/>
      <c r="AB327" s="157"/>
      <c r="AC327" s="157"/>
      <c r="AD327" s="157"/>
      <c r="AE327" s="157"/>
      <c r="AF327" s="157"/>
      <c r="AG327" s="157"/>
      <c r="AH327" s="157"/>
      <c r="AI327" s="157"/>
      <c r="AJ327" s="157"/>
      <c r="AK327" s="157"/>
      <c r="AL327" s="157"/>
      <c r="AM327" s="157"/>
      <c r="AN327" s="157"/>
      <c r="AO327" s="157"/>
      <c r="AP327" s="157"/>
      <c r="AQ327" s="157"/>
      <c r="AR327" s="157"/>
      <c r="AS327" s="157"/>
      <c r="AT327" s="157"/>
      <c r="AU327" s="157"/>
      <c r="AV327" s="157"/>
      <c r="AW327" s="157"/>
      <c r="AX327" s="157"/>
      <c r="AY327" s="157"/>
      <c r="AZ327" s="157"/>
      <c r="BA327" s="157"/>
      <c r="BB327" s="157"/>
      <c r="BC327" s="157"/>
      <c r="BD327" s="157"/>
      <c r="BE327" s="157"/>
      <c r="BF327" s="157"/>
      <c r="BG327" s="157"/>
      <c r="BH327" s="157"/>
      <c r="BI327" s="157"/>
      <c r="BJ327" s="157"/>
    </row>
    <row r="328">
      <c r="A328" s="138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57"/>
      <c r="Z328" s="157"/>
      <c r="AA328" s="157"/>
      <c r="AB328" s="157"/>
      <c r="AC328" s="157"/>
      <c r="AD328" s="157"/>
      <c r="AE328" s="157"/>
      <c r="AF328" s="157"/>
      <c r="AG328" s="157"/>
      <c r="AH328" s="157"/>
      <c r="AI328" s="157"/>
      <c r="AJ328" s="157"/>
      <c r="AK328" s="157"/>
      <c r="AL328" s="157"/>
      <c r="AM328" s="157"/>
      <c r="AN328" s="157"/>
      <c r="AO328" s="157"/>
      <c r="AP328" s="157"/>
      <c r="AQ328" s="157"/>
      <c r="AR328" s="157"/>
      <c r="AS328" s="157"/>
      <c r="AT328" s="157"/>
      <c r="AU328" s="157"/>
      <c r="AV328" s="157"/>
      <c r="AW328" s="157"/>
      <c r="AX328" s="157"/>
      <c r="AY328" s="157"/>
      <c r="AZ328" s="157"/>
      <c r="BA328" s="157"/>
      <c r="BB328" s="157"/>
      <c r="BC328" s="157"/>
      <c r="BD328" s="157"/>
      <c r="BE328" s="157"/>
      <c r="BF328" s="157"/>
      <c r="BG328" s="157"/>
      <c r="BH328" s="157"/>
      <c r="BI328" s="157"/>
      <c r="BJ328" s="157"/>
    </row>
    <row r="329">
      <c r="A329" s="138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</row>
    <row r="330">
      <c r="A330" s="138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  <c r="AD330" s="157"/>
      <c r="AE330" s="157"/>
      <c r="AF330" s="157"/>
      <c r="AG330" s="157"/>
      <c r="AH330" s="157"/>
      <c r="AI330" s="157"/>
      <c r="AJ330" s="157"/>
      <c r="AK330" s="157"/>
      <c r="AL330" s="157"/>
      <c r="AM330" s="157"/>
      <c r="AN330" s="157"/>
      <c r="AO330" s="157"/>
      <c r="AP330" s="157"/>
      <c r="AQ330" s="157"/>
      <c r="AR330" s="157"/>
      <c r="AS330" s="157"/>
      <c r="AT330" s="157"/>
      <c r="AU330" s="157"/>
      <c r="AV330" s="157"/>
      <c r="AW330" s="157"/>
      <c r="AX330" s="157"/>
      <c r="AY330" s="157"/>
      <c r="AZ330" s="157"/>
      <c r="BA330" s="157"/>
      <c r="BB330" s="157"/>
      <c r="BC330" s="157"/>
      <c r="BD330" s="157"/>
      <c r="BE330" s="157"/>
      <c r="BF330" s="157"/>
      <c r="BG330" s="157"/>
      <c r="BH330" s="157"/>
      <c r="BI330" s="157"/>
      <c r="BJ330" s="157"/>
    </row>
    <row r="331">
      <c r="A331" s="138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  <c r="AD331" s="157"/>
      <c r="AE331" s="157"/>
      <c r="AF331" s="157"/>
      <c r="AG331" s="157"/>
      <c r="AH331" s="157"/>
      <c r="AI331" s="157"/>
      <c r="AJ331" s="157"/>
      <c r="AK331" s="157"/>
      <c r="AL331" s="157"/>
      <c r="AM331" s="157"/>
      <c r="AN331" s="157"/>
      <c r="AO331" s="157"/>
      <c r="AP331" s="157"/>
      <c r="AQ331" s="157"/>
      <c r="AR331" s="157"/>
      <c r="AS331" s="157"/>
      <c r="AT331" s="157"/>
      <c r="AU331" s="157"/>
      <c r="AV331" s="157"/>
      <c r="AW331" s="157"/>
      <c r="AX331" s="157"/>
      <c r="AY331" s="157"/>
      <c r="AZ331" s="157"/>
      <c r="BA331" s="157"/>
      <c r="BB331" s="157"/>
      <c r="BC331" s="157"/>
      <c r="BD331" s="157"/>
      <c r="BE331" s="157"/>
      <c r="BF331" s="157"/>
      <c r="BG331" s="157"/>
      <c r="BH331" s="157"/>
      <c r="BI331" s="157"/>
      <c r="BJ331" s="157"/>
    </row>
    <row r="332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/>
      <c r="BF332" s="157"/>
      <c r="BG332" s="157"/>
      <c r="BH332" s="157"/>
      <c r="BI332" s="157"/>
      <c r="BJ332" s="157"/>
    </row>
    <row r="333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  <c r="AD333" s="157"/>
      <c r="AE333" s="157"/>
      <c r="AF333" s="157"/>
      <c r="AG333" s="157"/>
      <c r="AH333" s="157"/>
      <c r="AI333" s="157"/>
      <c r="AJ333" s="157"/>
      <c r="AK333" s="157"/>
      <c r="AL333" s="157"/>
      <c r="AM333" s="157"/>
      <c r="AN333" s="157"/>
      <c r="AO333" s="157"/>
      <c r="AP333" s="157"/>
      <c r="AQ333" s="157"/>
      <c r="AR333" s="157"/>
      <c r="AS333" s="157"/>
      <c r="AT333" s="157"/>
      <c r="AU333" s="157"/>
      <c r="AV333" s="157"/>
      <c r="AW333" s="157"/>
      <c r="AX333" s="157"/>
      <c r="AY333" s="157"/>
      <c r="AZ333" s="157"/>
      <c r="BA333" s="157"/>
      <c r="BB333" s="157"/>
      <c r="BC333" s="157"/>
      <c r="BD333" s="157"/>
      <c r="BE333" s="157"/>
      <c r="BF333" s="157"/>
      <c r="BG333" s="157"/>
      <c r="BH333" s="157"/>
      <c r="BI333" s="157"/>
      <c r="BJ333" s="157"/>
    </row>
    <row r="334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  <c r="AD334" s="157"/>
      <c r="AE334" s="157"/>
      <c r="AF334" s="157"/>
      <c r="AG334" s="157"/>
      <c r="AH334" s="157"/>
      <c r="AI334" s="157"/>
      <c r="AJ334" s="157"/>
      <c r="AK334" s="157"/>
      <c r="AL334" s="157"/>
      <c r="AM334" s="157"/>
      <c r="AN334" s="157"/>
      <c r="AO334" s="157"/>
      <c r="AP334" s="157"/>
      <c r="AQ334" s="157"/>
      <c r="AR334" s="157"/>
      <c r="AS334" s="157"/>
      <c r="AT334" s="157"/>
      <c r="AU334" s="157"/>
      <c r="AV334" s="157"/>
      <c r="AW334" s="157"/>
      <c r="AX334" s="157"/>
      <c r="AY334" s="157"/>
      <c r="AZ334" s="157"/>
      <c r="BA334" s="157"/>
      <c r="BB334" s="157"/>
      <c r="BC334" s="157"/>
      <c r="BD334" s="157"/>
      <c r="BE334" s="157"/>
      <c r="BF334" s="157"/>
      <c r="BG334" s="157"/>
      <c r="BH334" s="157"/>
      <c r="BI334" s="157"/>
      <c r="BJ334" s="157"/>
    </row>
    <row r="335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  <c r="AD335" s="157"/>
      <c r="AE335" s="157"/>
      <c r="AF335" s="157"/>
      <c r="AG335" s="157"/>
      <c r="AH335" s="157"/>
      <c r="AI335" s="157"/>
      <c r="AJ335" s="157"/>
      <c r="AK335" s="157"/>
      <c r="AL335" s="157"/>
      <c r="AM335" s="157"/>
      <c r="AN335" s="157"/>
      <c r="AO335" s="157"/>
      <c r="AP335" s="157"/>
      <c r="AQ335" s="157"/>
      <c r="AR335" s="157"/>
      <c r="AS335" s="157"/>
      <c r="AT335" s="157"/>
      <c r="AU335" s="157"/>
      <c r="AV335" s="157"/>
      <c r="AW335" s="157"/>
      <c r="AX335" s="157"/>
      <c r="AY335" s="157"/>
      <c r="AZ335" s="157"/>
      <c r="BA335" s="157"/>
      <c r="BB335" s="157"/>
      <c r="BC335" s="157"/>
      <c r="BD335" s="157"/>
      <c r="BE335" s="157"/>
      <c r="BF335" s="157"/>
      <c r="BG335" s="157"/>
      <c r="BH335" s="157"/>
      <c r="BI335" s="157"/>
      <c r="BJ335" s="157"/>
    </row>
    <row r="336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57"/>
      <c r="Z336" s="157"/>
      <c r="AA336" s="157"/>
      <c r="AB336" s="157"/>
      <c r="AC336" s="157"/>
      <c r="AD336" s="157"/>
      <c r="AE336" s="157"/>
      <c r="AF336" s="157"/>
      <c r="AG336" s="157"/>
      <c r="AH336" s="157"/>
      <c r="AI336" s="157"/>
      <c r="AJ336" s="157"/>
      <c r="AK336" s="157"/>
      <c r="AL336" s="157"/>
      <c r="AM336" s="157"/>
      <c r="AN336" s="157"/>
      <c r="AO336" s="157"/>
      <c r="AP336" s="157"/>
      <c r="AQ336" s="157"/>
      <c r="AR336" s="157"/>
      <c r="AS336" s="157"/>
      <c r="AT336" s="157"/>
      <c r="AU336" s="157"/>
      <c r="AV336" s="157"/>
      <c r="AW336" s="157"/>
      <c r="AX336" s="157"/>
      <c r="AY336" s="157"/>
      <c r="AZ336" s="157"/>
      <c r="BA336" s="157"/>
      <c r="BB336" s="157"/>
      <c r="BC336" s="157"/>
      <c r="BD336" s="157"/>
      <c r="BE336" s="157"/>
      <c r="BF336" s="157"/>
      <c r="BG336" s="157"/>
      <c r="BH336" s="157"/>
      <c r="BI336" s="157"/>
      <c r="BJ336" s="157"/>
    </row>
    <row r="337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57"/>
      <c r="Z337" s="157"/>
      <c r="AA337" s="157"/>
      <c r="AB337" s="157"/>
      <c r="AC337" s="157"/>
      <c r="AD337" s="157"/>
      <c r="AE337" s="157"/>
      <c r="AF337" s="157"/>
      <c r="AG337" s="157"/>
      <c r="AH337" s="157"/>
      <c r="AI337" s="157"/>
      <c r="AJ337" s="157"/>
      <c r="AK337" s="157"/>
      <c r="AL337" s="157"/>
      <c r="AM337" s="157"/>
      <c r="AN337" s="157"/>
      <c r="AO337" s="157"/>
      <c r="AP337" s="157"/>
      <c r="AQ337" s="157"/>
      <c r="AR337" s="157"/>
      <c r="AS337" s="157"/>
      <c r="AT337" s="157"/>
      <c r="AU337" s="157"/>
      <c r="AV337" s="157"/>
      <c r="AW337" s="157"/>
      <c r="AX337" s="157"/>
      <c r="AY337" s="157"/>
      <c r="AZ337" s="157"/>
      <c r="BA337" s="157"/>
      <c r="BB337" s="157"/>
      <c r="BC337" s="157"/>
      <c r="BD337" s="157"/>
      <c r="BE337" s="157"/>
      <c r="BF337" s="157"/>
      <c r="BG337" s="157"/>
      <c r="BH337" s="157"/>
      <c r="BI337" s="157"/>
      <c r="BJ337" s="157"/>
    </row>
    <row r="338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  <c r="Z338" s="157"/>
      <c r="AA338" s="157"/>
      <c r="AB338" s="157"/>
      <c r="AC338" s="157"/>
      <c r="AD338" s="157"/>
      <c r="AE338" s="157"/>
      <c r="AF338" s="157"/>
      <c r="AG338" s="157"/>
      <c r="AH338" s="157"/>
      <c r="AI338" s="157"/>
      <c r="AJ338" s="157"/>
      <c r="AK338" s="157"/>
      <c r="AL338" s="157"/>
      <c r="AM338" s="157"/>
      <c r="AN338" s="157"/>
      <c r="AO338" s="157"/>
      <c r="AP338" s="157"/>
      <c r="AQ338" s="157"/>
      <c r="AR338" s="157"/>
      <c r="AS338" s="157"/>
      <c r="AT338" s="157"/>
      <c r="AU338" s="157"/>
      <c r="AV338" s="157"/>
      <c r="AW338" s="157"/>
      <c r="AX338" s="157"/>
      <c r="AY338" s="157"/>
      <c r="AZ338" s="157"/>
      <c r="BA338" s="157"/>
      <c r="BB338" s="157"/>
      <c r="BC338" s="157"/>
      <c r="BD338" s="157"/>
      <c r="BE338" s="157"/>
      <c r="BF338" s="157"/>
      <c r="BG338" s="157"/>
      <c r="BH338" s="157"/>
      <c r="BI338" s="157"/>
      <c r="BJ338" s="157"/>
    </row>
    <row r="339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57"/>
      <c r="Z339" s="157"/>
      <c r="AA339" s="157"/>
      <c r="AB339" s="157"/>
      <c r="AC339" s="157"/>
      <c r="AD339" s="157"/>
      <c r="AE339" s="157"/>
      <c r="AF339" s="157"/>
      <c r="AG339" s="157"/>
      <c r="AH339" s="157"/>
      <c r="AI339" s="157"/>
      <c r="AJ339" s="157"/>
      <c r="AK339" s="157"/>
      <c r="AL339" s="157"/>
      <c r="AM339" s="157"/>
      <c r="AN339" s="157"/>
      <c r="AO339" s="157"/>
      <c r="AP339" s="157"/>
      <c r="AQ339" s="157"/>
      <c r="AR339" s="157"/>
      <c r="AS339" s="157"/>
      <c r="AT339" s="157"/>
      <c r="AU339" s="157"/>
      <c r="AV339" s="157"/>
      <c r="AW339" s="157"/>
      <c r="AX339" s="157"/>
      <c r="AY339" s="157"/>
      <c r="AZ339" s="157"/>
      <c r="BA339" s="157"/>
      <c r="BB339" s="157"/>
      <c r="BC339" s="157"/>
      <c r="BD339" s="157"/>
      <c r="BE339" s="157"/>
      <c r="BF339" s="157"/>
      <c r="BG339" s="157"/>
      <c r="BH339" s="157"/>
      <c r="BI339" s="157"/>
      <c r="BJ339" s="157"/>
    </row>
    <row r="340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  <c r="Z340" s="157"/>
      <c r="AA340" s="157"/>
      <c r="AB340" s="157"/>
      <c r="AC340" s="157"/>
      <c r="AD340" s="157"/>
      <c r="AE340" s="157"/>
      <c r="AF340" s="157"/>
      <c r="AG340" s="157"/>
      <c r="AH340" s="157"/>
      <c r="AI340" s="157"/>
      <c r="AJ340" s="157"/>
      <c r="AK340" s="157"/>
      <c r="AL340" s="157"/>
      <c r="AM340" s="157"/>
      <c r="AN340" s="157"/>
      <c r="AO340" s="157"/>
      <c r="AP340" s="157"/>
      <c r="AQ340" s="157"/>
      <c r="AR340" s="157"/>
      <c r="AS340" s="157"/>
      <c r="AT340" s="157"/>
      <c r="AU340" s="157"/>
      <c r="AV340" s="157"/>
      <c r="AW340" s="157"/>
      <c r="AX340" s="157"/>
      <c r="AY340" s="157"/>
      <c r="AZ340" s="157"/>
      <c r="BA340" s="157"/>
      <c r="BB340" s="157"/>
      <c r="BC340" s="157"/>
      <c r="BD340" s="157"/>
      <c r="BE340" s="157"/>
      <c r="BF340" s="157"/>
      <c r="BG340" s="157"/>
      <c r="BH340" s="157"/>
      <c r="BI340" s="157"/>
      <c r="BJ340" s="157"/>
    </row>
    <row r="34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57"/>
      <c r="Z341" s="157"/>
      <c r="AA341" s="157"/>
      <c r="AB341" s="157"/>
      <c r="AC341" s="157"/>
      <c r="AD341" s="157"/>
      <c r="AE341" s="157"/>
      <c r="AF341" s="157"/>
      <c r="AG341" s="157"/>
      <c r="AH341" s="157"/>
      <c r="AI341" s="157"/>
      <c r="AJ341" s="157"/>
      <c r="AK341" s="157"/>
      <c r="AL341" s="157"/>
      <c r="AM341" s="157"/>
      <c r="AN341" s="157"/>
      <c r="AO341" s="157"/>
      <c r="AP341" s="157"/>
      <c r="AQ341" s="157"/>
      <c r="AR341" s="157"/>
      <c r="AS341" s="157"/>
      <c r="AT341" s="157"/>
      <c r="AU341" s="157"/>
      <c r="AV341" s="157"/>
      <c r="AW341" s="157"/>
      <c r="AX341" s="157"/>
      <c r="AY341" s="157"/>
      <c r="AZ341" s="157"/>
      <c r="BA341" s="157"/>
      <c r="BB341" s="157"/>
      <c r="BC341" s="157"/>
      <c r="BD341" s="157"/>
      <c r="BE341" s="157"/>
      <c r="BF341" s="157"/>
      <c r="BG341" s="157"/>
      <c r="BH341" s="157"/>
      <c r="BI341" s="157"/>
      <c r="BJ341" s="157"/>
    </row>
    <row r="342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57"/>
      <c r="Z342" s="157"/>
      <c r="AA342" s="157"/>
      <c r="AB342" s="157"/>
      <c r="AC342" s="157"/>
      <c r="AD342" s="157"/>
      <c r="AE342" s="157"/>
      <c r="AF342" s="157"/>
      <c r="AG342" s="157"/>
      <c r="AH342" s="157"/>
      <c r="AI342" s="157"/>
      <c r="AJ342" s="157"/>
      <c r="AK342" s="157"/>
      <c r="AL342" s="157"/>
      <c r="AM342" s="157"/>
      <c r="AN342" s="157"/>
      <c r="AO342" s="157"/>
      <c r="AP342" s="157"/>
      <c r="AQ342" s="157"/>
      <c r="AR342" s="157"/>
      <c r="AS342" s="157"/>
      <c r="AT342" s="157"/>
      <c r="AU342" s="157"/>
      <c r="AV342" s="157"/>
      <c r="AW342" s="157"/>
      <c r="AX342" s="157"/>
      <c r="AY342" s="157"/>
      <c r="AZ342" s="157"/>
      <c r="BA342" s="157"/>
      <c r="BB342" s="157"/>
      <c r="BC342" s="157"/>
      <c r="BD342" s="157"/>
      <c r="BE342" s="157"/>
      <c r="BF342" s="157"/>
      <c r="BG342" s="157"/>
      <c r="BH342" s="157"/>
      <c r="BI342" s="157"/>
      <c r="BJ342" s="157"/>
    </row>
    <row r="343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57"/>
      <c r="Z343" s="157"/>
      <c r="AA343" s="157"/>
      <c r="AB343" s="157"/>
      <c r="AC343" s="157"/>
      <c r="AD343" s="157"/>
      <c r="AE343" s="157"/>
      <c r="AF343" s="157"/>
      <c r="AG343" s="157"/>
      <c r="AH343" s="157"/>
      <c r="AI343" s="157"/>
      <c r="AJ343" s="157"/>
      <c r="AK343" s="157"/>
      <c r="AL343" s="157"/>
      <c r="AM343" s="157"/>
      <c r="AN343" s="157"/>
      <c r="AO343" s="157"/>
      <c r="AP343" s="157"/>
      <c r="AQ343" s="157"/>
      <c r="AR343" s="157"/>
      <c r="AS343" s="157"/>
      <c r="AT343" s="157"/>
      <c r="AU343" s="157"/>
      <c r="AV343" s="157"/>
      <c r="AW343" s="157"/>
      <c r="AX343" s="157"/>
      <c r="AY343" s="157"/>
      <c r="AZ343" s="157"/>
      <c r="BA343" s="157"/>
      <c r="BB343" s="157"/>
      <c r="BC343" s="157"/>
      <c r="BD343" s="157"/>
      <c r="BE343" s="157"/>
      <c r="BF343" s="157"/>
      <c r="BG343" s="157"/>
      <c r="BH343" s="157"/>
      <c r="BI343" s="157"/>
      <c r="BJ343" s="157"/>
    </row>
    <row r="344">
      <c r="A344" s="138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57"/>
      <c r="Z344" s="157"/>
      <c r="AA344" s="157"/>
      <c r="AB344" s="157"/>
      <c r="AC344" s="157"/>
      <c r="AD344" s="157"/>
      <c r="AE344" s="157"/>
      <c r="AF344" s="157"/>
      <c r="AG344" s="157"/>
      <c r="AH344" s="157"/>
      <c r="AI344" s="157"/>
      <c r="AJ344" s="157"/>
      <c r="AK344" s="157"/>
      <c r="AL344" s="157"/>
      <c r="AM344" s="157"/>
      <c r="AN344" s="157"/>
      <c r="AO344" s="157"/>
      <c r="AP344" s="157"/>
      <c r="AQ344" s="157"/>
      <c r="AR344" s="157"/>
      <c r="AS344" s="157"/>
      <c r="AT344" s="157"/>
      <c r="AU344" s="157"/>
      <c r="AV344" s="157"/>
      <c r="AW344" s="157"/>
      <c r="AX344" s="157"/>
      <c r="AY344" s="157"/>
      <c r="AZ344" s="157"/>
      <c r="BA344" s="157"/>
      <c r="BB344" s="157"/>
      <c r="BC344" s="157"/>
      <c r="BD344" s="157"/>
      <c r="BE344" s="157"/>
      <c r="BF344" s="157"/>
      <c r="BG344" s="157"/>
      <c r="BH344" s="157"/>
      <c r="BI344" s="157"/>
      <c r="BJ344" s="157"/>
    </row>
    <row r="345">
      <c r="A345" s="138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57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57"/>
      <c r="Z345" s="157"/>
      <c r="AA345" s="157"/>
      <c r="AB345" s="157"/>
      <c r="AC345" s="157"/>
      <c r="AD345" s="157"/>
      <c r="AE345" s="157"/>
      <c r="AF345" s="157"/>
      <c r="AG345" s="157"/>
      <c r="AH345" s="157"/>
      <c r="AI345" s="157"/>
      <c r="AJ345" s="157"/>
      <c r="AK345" s="157"/>
      <c r="AL345" s="157"/>
      <c r="AM345" s="157"/>
      <c r="AN345" s="157"/>
      <c r="AO345" s="157"/>
      <c r="AP345" s="157"/>
      <c r="AQ345" s="157"/>
      <c r="AR345" s="157"/>
      <c r="AS345" s="157"/>
      <c r="AT345" s="157"/>
      <c r="AU345" s="157"/>
      <c r="AV345" s="157"/>
      <c r="AW345" s="157"/>
      <c r="AX345" s="157"/>
      <c r="AY345" s="157"/>
      <c r="AZ345" s="157"/>
      <c r="BA345" s="157"/>
      <c r="BB345" s="157"/>
      <c r="BC345" s="157"/>
      <c r="BD345" s="157"/>
      <c r="BE345" s="157"/>
      <c r="BF345" s="157"/>
      <c r="BG345" s="157"/>
      <c r="BH345" s="157"/>
      <c r="BI345" s="157"/>
      <c r="BJ345" s="157"/>
    </row>
    <row r="346">
      <c r="A346" s="138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57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57"/>
      <c r="Y346" s="157"/>
      <c r="Z346" s="157"/>
      <c r="AA346" s="157"/>
      <c r="AB346" s="157"/>
      <c r="AC346" s="157"/>
      <c r="AD346" s="157"/>
      <c r="AE346" s="157"/>
      <c r="AF346" s="157"/>
      <c r="AG346" s="157"/>
      <c r="AH346" s="157"/>
      <c r="AI346" s="157"/>
      <c r="AJ346" s="157"/>
      <c r="AK346" s="157"/>
      <c r="AL346" s="157"/>
      <c r="AM346" s="157"/>
      <c r="AN346" s="157"/>
      <c r="AO346" s="157"/>
      <c r="AP346" s="157"/>
      <c r="AQ346" s="157"/>
      <c r="AR346" s="157"/>
      <c r="AS346" s="157"/>
      <c r="AT346" s="157"/>
      <c r="AU346" s="157"/>
      <c r="AV346" s="157"/>
      <c r="AW346" s="157"/>
      <c r="AX346" s="157"/>
      <c r="AY346" s="157"/>
      <c r="AZ346" s="157"/>
      <c r="BA346" s="157"/>
      <c r="BB346" s="157"/>
      <c r="BC346" s="157"/>
      <c r="BD346" s="157"/>
      <c r="BE346" s="157"/>
      <c r="BF346" s="157"/>
      <c r="BG346" s="157"/>
      <c r="BH346" s="157"/>
      <c r="BI346" s="157"/>
      <c r="BJ346" s="157"/>
    </row>
    <row r="347">
      <c r="A347" s="138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57"/>
      <c r="Z347" s="157"/>
      <c r="AA347" s="157"/>
      <c r="AB347" s="157"/>
      <c r="AC347" s="157"/>
      <c r="AD347" s="157"/>
      <c r="AE347" s="157"/>
      <c r="AF347" s="157"/>
      <c r="AG347" s="157"/>
      <c r="AH347" s="157"/>
      <c r="AI347" s="157"/>
      <c r="AJ347" s="157"/>
      <c r="AK347" s="157"/>
      <c r="AL347" s="157"/>
      <c r="AM347" s="157"/>
      <c r="AN347" s="157"/>
      <c r="AO347" s="157"/>
      <c r="AP347" s="157"/>
      <c r="AQ347" s="157"/>
      <c r="AR347" s="157"/>
      <c r="AS347" s="157"/>
      <c r="AT347" s="157"/>
      <c r="AU347" s="157"/>
      <c r="AV347" s="157"/>
      <c r="AW347" s="157"/>
      <c r="AX347" s="157"/>
      <c r="AY347" s="157"/>
      <c r="AZ347" s="157"/>
      <c r="BA347" s="157"/>
      <c r="BB347" s="157"/>
      <c r="BC347" s="157"/>
      <c r="BD347" s="157"/>
      <c r="BE347" s="157"/>
      <c r="BF347" s="157"/>
      <c r="BG347" s="157"/>
      <c r="BH347" s="157"/>
      <c r="BI347" s="157"/>
      <c r="BJ347" s="157"/>
    </row>
    <row r="348">
      <c r="A348" s="138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57"/>
      <c r="Z348" s="157"/>
      <c r="AA348" s="157"/>
      <c r="AB348" s="157"/>
      <c r="AC348" s="157"/>
      <c r="AD348" s="157"/>
      <c r="AE348" s="157"/>
      <c r="AF348" s="157"/>
      <c r="AG348" s="157"/>
      <c r="AH348" s="157"/>
      <c r="AI348" s="157"/>
      <c r="AJ348" s="157"/>
      <c r="AK348" s="157"/>
      <c r="AL348" s="157"/>
      <c r="AM348" s="157"/>
      <c r="AN348" s="157"/>
      <c r="AO348" s="157"/>
      <c r="AP348" s="157"/>
      <c r="AQ348" s="157"/>
      <c r="AR348" s="157"/>
      <c r="AS348" s="157"/>
      <c r="AT348" s="157"/>
      <c r="AU348" s="157"/>
      <c r="AV348" s="157"/>
      <c r="AW348" s="157"/>
      <c r="AX348" s="157"/>
      <c r="AY348" s="157"/>
      <c r="AZ348" s="157"/>
      <c r="BA348" s="157"/>
      <c r="BB348" s="157"/>
      <c r="BC348" s="157"/>
      <c r="BD348" s="157"/>
      <c r="BE348" s="157"/>
      <c r="BF348" s="157"/>
      <c r="BG348" s="157"/>
      <c r="BH348" s="157"/>
      <c r="BI348" s="157"/>
      <c r="BJ348" s="157"/>
    </row>
    <row r="349">
      <c r="A349" s="138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  <c r="Z349" s="157"/>
      <c r="AA349" s="157"/>
      <c r="AB349" s="157"/>
      <c r="AC349" s="157"/>
      <c r="AD349" s="157"/>
      <c r="AE349" s="157"/>
      <c r="AF349" s="157"/>
      <c r="AG349" s="157"/>
      <c r="AH349" s="157"/>
      <c r="AI349" s="157"/>
      <c r="AJ349" s="157"/>
      <c r="AK349" s="157"/>
      <c r="AL349" s="157"/>
      <c r="AM349" s="157"/>
      <c r="AN349" s="157"/>
      <c r="AO349" s="157"/>
      <c r="AP349" s="157"/>
      <c r="AQ349" s="157"/>
      <c r="AR349" s="157"/>
      <c r="AS349" s="157"/>
      <c r="AT349" s="157"/>
      <c r="AU349" s="157"/>
      <c r="AV349" s="157"/>
      <c r="AW349" s="157"/>
      <c r="AX349" s="157"/>
      <c r="AY349" s="157"/>
      <c r="AZ349" s="157"/>
      <c r="BA349" s="157"/>
      <c r="BB349" s="157"/>
      <c r="BC349" s="157"/>
      <c r="BD349" s="157"/>
      <c r="BE349" s="157"/>
      <c r="BF349" s="157"/>
      <c r="BG349" s="157"/>
      <c r="BH349" s="157"/>
      <c r="BI349" s="157"/>
      <c r="BJ349" s="157"/>
    </row>
    <row r="350">
      <c r="A350" s="138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7"/>
      <c r="Z350" s="157"/>
      <c r="AA350" s="157"/>
      <c r="AB350" s="157"/>
      <c r="AC350" s="157"/>
      <c r="AD350" s="157"/>
      <c r="AE350" s="157"/>
      <c r="AF350" s="157"/>
      <c r="AG350" s="157"/>
      <c r="AH350" s="157"/>
      <c r="AI350" s="157"/>
      <c r="AJ350" s="157"/>
      <c r="AK350" s="157"/>
      <c r="AL350" s="157"/>
      <c r="AM350" s="157"/>
      <c r="AN350" s="157"/>
      <c r="AO350" s="157"/>
      <c r="AP350" s="157"/>
      <c r="AQ350" s="157"/>
      <c r="AR350" s="157"/>
      <c r="AS350" s="157"/>
      <c r="AT350" s="157"/>
      <c r="AU350" s="157"/>
      <c r="AV350" s="157"/>
      <c r="AW350" s="157"/>
      <c r="AX350" s="157"/>
      <c r="AY350" s="157"/>
      <c r="AZ350" s="157"/>
      <c r="BA350" s="157"/>
      <c r="BB350" s="157"/>
      <c r="BC350" s="157"/>
      <c r="BD350" s="157"/>
      <c r="BE350" s="157"/>
      <c r="BF350" s="157"/>
      <c r="BG350" s="157"/>
      <c r="BH350" s="157"/>
      <c r="BI350" s="157"/>
      <c r="BJ350" s="157"/>
    </row>
    <row r="35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  <c r="Z351" s="157"/>
      <c r="AA351" s="157"/>
      <c r="AB351" s="157"/>
      <c r="AC351" s="157"/>
      <c r="AD351" s="157"/>
      <c r="AE351" s="157"/>
      <c r="AF351" s="157"/>
      <c r="AG351" s="157"/>
      <c r="AH351" s="157"/>
      <c r="AI351" s="157"/>
      <c r="AJ351" s="157"/>
      <c r="AK351" s="157"/>
      <c r="AL351" s="157"/>
      <c r="AM351" s="157"/>
      <c r="AN351" s="157"/>
      <c r="AO351" s="157"/>
      <c r="AP351" s="157"/>
      <c r="AQ351" s="157"/>
      <c r="AR351" s="157"/>
      <c r="AS351" s="157"/>
      <c r="AT351" s="157"/>
      <c r="AU351" s="157"/>
      <c r="AV351" s="157"/>
      <c r="AW351" s="157"/>
      <c r="AX351" s="157"/>
      <c r="AY351" s="157"/>
      <c r="AZ351" s="157"/>
      <c r="BA351" s="157"/>
      <c r="BB351" s="157"/>
      <c r="BC351" s="157"/>
      <c r="BD351" s="157"/>
      <c r="BE351" s="157"/>
      <c r="BF351" s="157"/>
      <c r="BG351" s="157"/>
      <c r="BH351" s="157"/>
      <c r="BI351" s="157"/>
      <c r="BJ351" s="157"/>
    </row>
    <row r="352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57"/>
      <c r="Z352" s="157"/>
      <c r="AA352" s="157"/>
      <c r="AB352" s="157"/>
      <c r="AC352" s="157"/>
      <c r="AD352" s="157"/>
      <c r="AE352" s="157"/>
      <c r="AF352" s="157"/>
      <c r="AG352" s="157"/>
      <c r="AH352" s="157"/>
      <c r="AI352" s="157"/>
      <c r="AJ352" s="157"/>
      <c r="AK352" s="157"/>
      <c r="AL352" s="157"/>
      <c r="AM352" s="157"/>
      <c r="AN352" s="157"/>
      <c r="AO352" s="157"/>
      <c r="AP352" s="157"/>
      <c r="AQ352" s="157"/>
      <c r="AR352" s="157"/>
      <c r="AS352" s="157"/>
      <c r="AT352" s="157"/>
      <c r="AU352" s="157"/>
      <c r="AV352" s="157"/>
      <c r="AW352" s="157"/>
      <c r="AX352" s="157"/>
      <c r="AY352" s="157"/>
      <c r="AZ352" s="157"/>
      <c r="BA352" s="157"/>
      <c r="BB352" s="157"/>
      <c r="BC352" s="157"/>
      <c r="BD352" s="157"/>
      <c r="BE352" s="157"/>
      <c r="BF352" s="157"/>
      <c r="BG352" s="157"/>
      <c r="BH352" s="157"/>
      <c r="BI352" s="157"/>
      <c r="BJ352" s="157"/>
    </row>
    <row r="353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57"/>
      <c r="Z353" s="157"/>
      <c r="AA353" s="157"/>
      <c r="AB353" s="157"/>
      <c r="AC353" s="157"/>
      <c r="AD353" s="157"/>
      <c r="AE353" s="157"/>
      <c r="AF353" s="157"/>
      <c r="AG353" s="157"/>
      <c r="AH353" s="157"/>
      <c r="AI353" s="157"/>
      <c r="AJ353" s="157"/>
      <c r="AK353" s="157"/>
      <c r="AL353" s="157"/>
      <c r="AM353" s="157"/>
      <c r="AN353" s="157"/>
      <c r="AO353" s="157"/>
      <c r="AP353" s="157"/>
      <c r="AQ353" s="157"/>
      <c r="AR353" s="157"/>
      <c r="AS353" s="157"/>
      <c r="AT353" s="157"/>
      <c r="AU353" s="157"/>
      <c r="AV353" s="157"/>
      <c r="AW353" s="157"/>
      <c r="AX353" s="157"/>
      <c r="AY353" s="157"/>
      <c r="AZ353" s="157"/>
      <c r="BA353" s="157"/>
      <c r="BB353" s="157"/>
      <c r="BC353" s="157"/>
      <c r="BD353" s="157"/>
      <c r="BE353" s="157"/>
      <c r="BF353" s="157"/>
      <c r="BG353" s="157"/>
      <c r="BH353" s="157"/>
      <c r="BI353" s="157"/>
      <c r="BJ353" s="157"/>
    </row>
    <row r="354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57"/>
      <c r="Z354" s="157"/>
      <c r="AA354" s="157"/>
      <c r="AB354" s="157"/>
      <c r="AC354" s="157"/>
      <c r="AD354" s="157"/>
      <c r="AE354" s="157"/>
      <c r="AF354" s="157"/>
      <c r="AG354" s="157"/>
      <c r="AH354" s="157"/>
      <c r="AI354" s="157"/>
      <c r="AJ354" s="157"/>
      <c r="AK354" s="157"/>
      <c r="AL354" s="157"/>
      <c r="AM354" s="157"/>
      <c r="AN354" s="157"/>
      <c r="AO354" s="157"/>
      <c r="AP354" s="157"/>
      <c r="AQ354" s="157"/>
      <c r="AR354" s="157"/>
      <c r="AS354" s="157"/>
      <c r="AT354" s="157"/>
      <c r="AU354" s="157"/>
      <c r="AV354" s="157"/>
      <c r="AW354" s="157"/>
      <c r="AX354" s="157"/>
      <c r="AY354" s="157"/>
      <c r="AZ354" s="157"/>
      <c r="BA354" s="157"/>
      <c r="BB354" s="157"/>
      <c r="BC354" s="157"/>
      <c r="BD354" s="157"/>
      <c r="BE354" s="157"/>
      <c r="BF354" s="157"/>
      <c r="BG354" s="157"/>
      <c r="BH354" s="157"/>
      <c r="BI354" s="157"/>
      <c r="BJ354" s="157"/>
    </row>
    <row r="355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57"/>
      <c r="Z355" s="157"/>
      <c r="AA355" s="157"/>
      <c r="AB355" s="157"/>
      <c r="AC355" s="157"/>
      <c r="AD355" s="157"/>
      <c r="AE355" s="157"/>
      <c r="AF355" s="157"/>
      <c r="AG355" s="157"/>
      <c r="AH355" s="157"/>
      <c r="AI355" s="157"/>
      <c r="AJ355" s="157"/>
      <c r="AK355" s="157"/>
      <c r="AL355" s="157"/>
      <c r="AM355" s="157"/>
      <c r="AN355" s="157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157"/>
      <c r="AZ355" s="157"/>
      <c r="BA355" s="157"/>
      <c r="BB355" s="157"/>
      <c r="BC355" s="157"/>
      <c r="BD355" s="157"/>
      <c r="BE355" s="157"/>
      <c r="BF355" s="157"/>
      <c r="BG355" s="157"/>
      <c r="BH355" s="157"/>
      <c r="BI355" s="157"/>
      <c r="BJ355" s="157"/>
    </row>
    <row r="356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57"/>
      <c r="Z356" s="157"/>
      <c r="AA356" s="157"/>
      <c r="AB356" s="157"/>
      <c r="AC356" s="157"/>
      <c r="AD356" s="157"/>
      <c r="AE356" s="157"/>
      <c r="AF356" s="157"/>
      <c r="AG356" s="157"/>
      <c r="AH356" s="157"/>
      <c r="AI356" s="157"/>
      <c r="AJ356" s="157"/>
      <c r="AK356" s="157"/>
      <c r="AL356" s="157"/>
      <c r="AM356" s="157"/>
      <c r="AN356" s="157"/>
      <c r="AO356" s="157"/>
      <c r="AP356" s="157"/>
      <c r="AQ356" s="157"/>
      <c r="AR356" s="157"/>
      <c r="AS356" s="157"/>
      <c r="AT356" s="157"/>
      <c r="AU356" s="157"/>
      <c r="AV356" s="157"/>
      <c r="AW356" s="157"/>
      <c r="AX356" s="157"/>
      <c r="AY356" s="157"/>
      <c r="AZ356" s="157"/>
      <c r="BA356" s="157"/>
      <c r="BB356" s="157"/>
      <c r="BC356" s="157"/>
      <c r="BD356" s="157"/>
      <c r="BE356" s="157"/>
      <c r="BF356" s="157"/>
      <c r="BG356" s="157"/>
      <c r="BH356" s="157"/>
      <c r="BI356" s="157"/>
      <c r="BJ356" s="157"/>
    </row>
    <row r="357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57"/>
      <c r="Z357" s="157"/>
      <c r="AA357" s="157"/>
      <c r="AB357" s="157"/>
      <c r="AC357" s="157"/>
      <c r="AD357" s="157"/>
      <c r="AE357" s="157"/>
      <c r="AF357" s="157"/>
      <c r="AG357" s="157"/>
      <c r="AH357" s="157"/>
      <c r="AI357" s="157"/>
      <c r="AJ357" s="157"/>
      <c r="AK357" s="157"/>
      <c r="AL357" s="157"/>
      <c r="AM357" s="157"/>
      <c r="AN357" s="157"/>
      <c r="AO357" s="157"/>
      <c r="AP357" s="157"/>
      <c r="AQ357" s="157"/>
      <c r="AR357" s="157"/>
      <c r="AS357" s="157"/>
      <c r="AT357" s="157"/>
      <c r="AU357" s="157"/>
      <c r="AV357" s="157"/>
      <c r="AW357" s="157"/>
      <c r="AX357" s="157"/>
      <c r="AY357" s="157"/>
      <c r="AZ357" s="157"/>
      <c r="BA357" s="157"/>
      <c r="BB357" s="157"/>
      <c r="BC357" s="157"/>
      <c r="BD357" s="157"/>
      <c r="BE357" s="157"/>
      <c r="BF357" s="157"/>
      <c r="BG357" s="157"/>
      <c r="BH357" s="157"/>
      <c r="BI357" s="157"/>
      <c r="BJ357" s="157"/>
    </row>
    <row r="358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57"/>
      <c r="Z358" s="157"/>
      <c r="AA358" s="157"/>
      <c r="AB358" s="157"/>
      <c r="AC358" s="157"/>
      <c r="AD358" s="157"/>
      <c r="AE358" s="157"/>
      <c r="AF358" s="157"/>
      <c r="AG358" s="157"/>
      <c r="AH358" s="157"/>
      <c r="AI358" s="157"/>
      <c r="AJ358" s="157"/>
      <c r="AK358" s="157"/>
      <c r="AL358" s="157"/>
      <c r="AM358" s="157"/>
      <c r="AN358" s="157"/>
      <c r="AO358" s="157"/>
      <c r="AP358" s="157"/>
      <c r="AQ358" s="157"/>
      <c r="AR358" s="157"/>
      <c r="AS358" s="157"/>
      <c r="AT358" s="157"/>
      <c r="AU358" s="157"/>
      <c r="AV358" s="157"/>
      <c r="AW358" s="157"/>
      <c r="AX358" s="157"/>
      <c r="AY358" s="157"/>
      <c r="AZ358" s="157"/>
      <c r="BA358" s="157"/>
      <c r="BB358" s="157"/>
      <c r="BC358" s="157"/>
      <c r="BD358" s="157"/>
      <c r="BE358" s="157"/>
      <c r="BF358" s="157"/>
      <c r="BG358" s="157"/>
      <c r="BH358" s="157"/>
      <c r="BI358" s="157"/>
      <c r="BJ358" s="157"/>
    </row>
    <row r="359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57"/>
      <c r="Z359" s="157"/>
      <c r="AA359" s="157"/>
      <c r="AB359" s="157"/>
      <c r="AC359" s="157"/>
      <c r="AD359" s="157"/>
      <c r="AE359" s="157"/>
      <c r="AF359" s="157"/>
      <c r="AG359" s="157"/>
      <c r="AH359" s="157"/>
      <c r="AI359" s="157"/>
      <c r="AJ359" s="157"/>
      <c r="AK359" s="157"/>
      <c r="AL359" s="157"/>
      <c r="AM359" s="157"/>
      <c r="AN359" s="157"/>
      <c r="AO359" s="157"/>
      <c r="AP359" s="157"/>
      <c r="AQ359" s="157"/>
      <c r="AR359" s="157"/>
      <c r="AS359" s="157"/>
      <c r="AT359" s="157"/>
      <c r="AU359" s="157"/>
      <c r="AV359" s="157"/>
      <c r="AW359" s="157"/>
      <c r="AX359" s="157"/>
      <c r="AY359" s="157"/>
      <c r="AZ359" s="157"/>
      <c r="BA359" s="157"/>
      <c r="BB359" s="157"/>
      <c r="BC359" s="157"/>
      <c r="BD359" s="157"/>
      <c r="BE359" s="157"/>
      <c r="BF359" s="157"/>
      <c r="BG359" s="157"/>
      <c r="BH359" s="157"/>
      <c r="BI359" s="157"/>
      <c r="BJ359" s="157"/>
    </row>
    <row r="360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57"/>
      <c r="Z360" s="157"/>
      <c r="AA360" s="157"/>
      <c r="AB360" s="157"/>
      <c r="AC360" s="157"/>
      <c r="AD360" s="157"/>
      <c r="AE360" s="157"/>
      <c r="AF360" s="157"/>
      <c r="AG360" s="157"/>
      <c r="AH360" s="157"/>
      <c r="AI360" s="157"/>
      <c r="AJ360" s="157"/>
      <c r="AK360" s="157"/>
      <c r="AL360" s="157"/>
      <c r="AM360" s="157"/>
      <c r="AN360" s="157"/>
      <c r="AO360" s="157"/>
      <c r="AP360" s="157"/>
      <c r="AQ360" s="157"/>
      <c r="AR360" s="157"/>
      <c r="AS360" s="157"/>
      <c r="AT360" s="157"/>
      <c r="AU360" s="157"/>
      <c r="AV360" s="157"/>
      <c r="AW360" s="157"/>
      <c r="AX360" s="157"/>
      <c r="AY360" s="157"/>
      <c r="AZ360" s="157"/>
      <c r="BA360" s="157"/>
      <c r="BB360" s="157"/>
      <c r="BC360" s="157"/>
      <c r="BD360" s="157"/>
      <c r="BE360" s="157"/>
      <c r="BF360" s="157"/>
      <c r="BG360" s="157"/>
      <c r="BH360" s="157"/>
      <c r="BI360" s="157"/>
      <c r="BJ360" s="157"/>
    </row>
    <row r="36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57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  <c r="Z361" s="157"/>
      <c r="AA361" s="157"/>
      <c r="AB361" s="157"/>
      <c r="AC361" s="157"/>
      <c r="AD361" s="157"/>
      <c r="AE361" s="157"/>
      <c r="AF361" s="157"/>
      <c r="AG361" s="157"/>
      <c r="AH361" s="157"/>
      <c r="AI361" s="157"/>
      <c r="AJ361" s="157"/>
      <c r="AK361" s="157"/>
      <c r="AL361" s="157"/>
      <c r="AM361" s="157"/>
      <c r="AN361" s="157"/>
      <c r="AO361" s="157"/>
      <c r="AP361" s="157"/>
      <c r="AQ361" s="157"/>
      <c r="AR361" s="157"/>
      <c r="AS361" s="157"/>
      <c r="AT361" s="157"/>
      <c r="AU361" s="157"/>
      <c r="AV361" s="157"/>
      <c r="AW361" s="157"/>
      <c r="AX361" s="157"/>
      <c r="AY361" s="157"/>
      <c r="AZ361" s="157"/>
      <c r="BA361" s="157"/>
      <c r="BB361" s="157"/>
      <c r="BC361" s="157"/>
      <c r="BD361" s="157"/>
      <c r="BE361" s="157"/>
      <c r="BF361" s="157"/>
      <c r="BG361" s="157"/>
      <c r="BH361" s="157"/>
      <c r="BI361" s="157"/>
      <c r="BJ361" s="157"/>
    </row>
    <row r="362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7"/>
      <c r="AA362" s="157"/>
      <c r="AB362" s="157"/>
      <c r="AC362" s="157"/>
      <c r="AD362" s="157"/>
      <c r="AE362" s="157"/>
      <c r="AF362" s="157"/>
      <c r="AG362" s="157"/>
      <c r="AH362" s="157"/>
      <c r="AI362" s="157"/>
      <c r="AJ362" s="157"/>
      <c r="AK362" s="157"/>
      <c r="AL362" s="157"/>
      <c r="AM362" s="157"/>
      <c r="AN362" s="157"/>
      <c r="AO362" s="157"/>
      <c r="AP362" s="157"/>
      <c r="AQ362" s="157"/>
      <c r="AR362" s="157"/>
      <c r="AS362" s="157"/>
      <c r="AT362" s="157"/>
      <c r="AU362" s="157"/>
      <c r="AV362" s="157"/>
      <c r="AW362" s="157"/>
      <c r="AX362" s="157"/>
      <c r="AY362" s="157"/>
      <c r="AZ362" s="157"/>
      <c r="BA362" s="157"/>
      <c r="BB362" s="157"/>
      <c r="BC362" s="157"/>
      <c r="BD362" s="157"/>
      <c r="BE362" s="157"/>
      <c r="BF362" s="157"/>
      <c r="BG362" s="157"/>
      <c r="BH362" s="157"/>
      <c r="BI362" s="157"/>
      <c r="BJ362" s="157"/>
    </row>
    <row r="363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7"/>
      <c r="AA363" s="157"/>
      <c r="AB363" s="157"/>
      <c r="AC363" s="157"/>
      <c r="AD363" s="157"/>
      <c r="AE363" s="157"/>
      <c r="AF363" s="157"/>
      <c r="AG363" s="157"/>
      <c r="AH363" s="157"/>
      <c r="AI363" s="157"/>
      <c r="AJ363" s="157"/>
      <c r="AK363" s="157"/>
      <c r="AL363" s="157"/>
      <c r="AM363" s="157"/>
      <c r="AN363" s="157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7"/>
      <c r="AY363" s="157"/>
      <c r="AZ363" s="157"/>
      <c r="BA363" s="157"/>
      <c r="BB363" s="157"/>
      <c r="BC363" s="157"/>
      <c r="BD363" s="157"/>
      <c r="BE363" s="157"/>
      <c r="BF363" s="157"/>
      <c r="BG363" s="157"/>
      <c r="BH363" s="157"/>
      <c r="BI363" s="157"/>
      <c r="BJ363" s="157"/>
    </row>
    <row r="364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7"/>
      <c r="AA364" s="157"/>
      <c r="AB364" s="157"/>
      <c r="AC364" s="157"/>
      <c r="AD364" s="157"/>
      <c r="AE364" s="157"/>
      <c r="AF364" s="157"/>
      <c r="AG364" s="157"/>
      <c r="AH364" s="157"/>
      <c r="AI364" s="157"/>
      <c r="AJ364" s="157"/>
      <c r="AK364" s="157"/>
      <c r="AL364" s="157"/>
      <c r="AM364" s="157"/>
      <c r="AN364" s="157"/>
      <c r="AO364" s="157"/>
      <c r="AP364" s="157"/>
      <c r="AQ364" s="157"/>
      <c r="AR364" s="157"/>
      <c r="AS364" s="157"/>
      <c r="AT364" s="157"/>
      <c r="AU364" s="157"/>
      <c r="AV364" s="157"/>
      <c r="AW364" s="157"/>
      <c r="AX364" s="157"/>
      <c r="AY364" s="157"/>
      <c r="AZ364" s="157"/>
      <c r="BA364" s="157"/>
      <c r="BB364" s="157"/>
      <c r="BC364" s="157"/>
      <c r="BD364" s="157"/>
      <c r="BE364" s="157"/>
      <c r="BF364" s="157"/>
      <c r="BG364" s="157"/>
      <c r="BH364" s="157"/>
      <c r="BI364" s="157"/>
      <c r="BJ364" s="157"/>
    </row>
    <row r="365">
      <c r="A365" s="138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57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57"/>
      <c r="Z365" s="157"/>
      <c r="AA365" s="157"/>
      <c r="AB365" s="157"/>
      <c r="AC365" s="157"/>
      <c r="AD365" s="157"/>
      <c r="AE365" s="157"/>
      <c r="AF365" s="157"/>
      <c r="AG365" s="157"/>
      <c r="AH365" s="157"/>
      <c r="AI365" s="157"/>
      <c r="AJ365" s="157"/>
      <c r="AK365" s="157"/>
      <c r="AL365" s="157"/>
      <c r="AM365" s="157"/>
      <c r="AN365" s="157"/>
      <c r="AO365" s="157"/>
      <c r="AP365" s="157"/>
      <c r="AQ365" s="157"/>
      <c r="AR365" s="157"/>
      <c r="AS365" s="157"/>
      <c r="AT365" s="157"/>
      <c r="AU365" s="157"/>
      <c r="AV365" s="157"/>
      <c r="AW365" s="157"/>
      <c r="AX365" s="157"/>
      <c r="AY365" s="157"/>
      <c r="AZ365" s="157"/>
      <c r="BA365" s="157"/>
      <c r="BB365" s="157"/>
      <c r="BC365" s="157"/>
      <c r="BD365" s="157"/>
      <c r="BE365" s="157"/>
      <c r="BF365" s="157"/>
      <c r="BG365" s="157"/>
      <c r="BH365" s="157"/>
      <c r="BI365" s="157"/>
      <c r="BJ365" s="157"/>
    </row>
    <row r="366">
      <c r="A366" s="138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57"/>
      <c r="Z366" s="157"/>
      <c r="AA366" s="157"/>
      <c r="AB366" s="157"/>
      <c r="AC366" s="157"/>
      <c r="AD366" s="157"/>
      <c r="AE366" s="157"/>
      <c r="AF366" s="157"/>
      <c r="AG366" s="157"/>
      <c r="AH366" s="157"/>
      <c r="AI366" s="157"/>
      <c r="AJ366" s="157"/>
      <c r="AK366" s="157"/>
      <c r="AL366" s="157"/>
      <c r="AM366" s="157"/>
      <c r="AN366" s="157"/>
      <c r="AO366" s="157"/>
      <c r="AP366" s="157"/>
      <c r="AQ366" s="157"/>
      <c r="AR366" s="157"/>
      <c r="AS366" s="157"/>
      <c r="AT366" s="157"/>
      <c r="AU366" s="157"/>
      <c r="AV366" s="157"/>
      <c r="AW366" s="157"/>
      <c r="AX366" s="157"/>
      <c r="AY366" s="157"/>
      <c r="AZ366" s="157"/>
      <c r="BA366" s="157"/>
      <c r="BB366" s="157"/>
      <c r="BC366" s="157"/>
      <c r="BD366" s="157"/>
      <c r="BE366" s="157"/>
      <c r="BF366" s="157"/>
      <c r="BG366" s="157"/>
      <c r="BH366" s="157"/>
      <c r="BI366" s="157"/>
      <c r="BJ366" s="157"/>
    </row>
    <row r="367">
      <c r="A367" s="138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57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57"/>
      <c r="Z367" s="157"/>
      <c r="AA367" s="157"/>
      <c r="AB367" s="157"/>
      <c r="AC367" s="157"/>
      <c r="AD367" s="157"/>
      <c r="AE367" s="157"/>
      <c r="AF367" s="157"/>
      <c r="AG367" s="157"/>
      <c r="AH367" s="157"/>
      <c r="AI367" s="157"/>
      <c r="AJ367" s="157"/>
      <c r="AK367" s="157"/>
      <c r="AL367" s="157"/>
      <c r="AM367" s="157"/>
      <c r="AN367" s="157"/>
      <c r="AO367" s="157"/>
      <c r="AP367" s="157"/>
      <c r="AQ367" s="157"/>
      <c r="AR367" s="157"/>
      <c r="AS367" s="157"/>
      <c r="AT367" s="157"/>
      <c r="AU367" s="157"/>
      <c r="AV367" s="157"/>
      <c r="AW367" s="157"/>
      <c r="AX367" s="157"/>
      <c r="AY367" s="157"/>
      <c r="AZ367" s="157"/>
      <c r="BA367" s="157"/>
      <c r="BB367" s="157"/>
      <c r="BC367" s="157"/>
      <c r="BD367" s="157"/>
      <c r="BE367" s="157"/>
      <c r="BF367" s="157"/>
      <c r="BG367" s="157"/>
      <c r="BH367" s="157"/>
      <c r="BI367" s="157"/>
      <c r="BJ367" s="157"/>
    </row>
    <row r="368">
      <c r="A368" s="138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57"/>
      <c r="Z368" s="157"/>
      <c r="AA368" s="157"/>
      <c r="AB368" s="157"/>
      <c r="AC368" s="157"/>
      <c r="AD368" s="157"/>
      <c r="AE368" s="157"/>
      <c r="AF368" s="157"/>
      <c r="AG368" s="157"/>
      <c r="AH368" s="157"/>
      <c r="AI368" s="157"/>
      <c r="AJ368" s="157"/>
      <c r="AK368" s="157"/>
      <c r="AL368" s="157"/>
      <c r="AM368" s="157"/>
      <c r="AN368" s="157"/>
      <c r="AO368" s="157"/>
      <c r="AP368" s="157"/>
      <c r="AQ368" s="157"/>
      <c r="AR368" s="157"/>
      <c r="AS368" s="157"/>
      <c r="AT368" s="157"/>
      <c r="AU368" s="157"/>
      <c r="AV368" s="157"/>
      <c r="AW368" s="157"/>
      <c r="AX368" s="157"/>
      <c r="AY368" s="157"/>
      <c r="AZ368" s="157"/>
      <c r="BA368" s="157"/>
      <c r="BB368" s="157"/>
      <c r="BC368" s="157"/>
      <c r="BD368" s="157"/>
      <c r="BE368" s="157"/>
      <c r="BF368" s="157"/>
      <c r="BG368" s="157"/>
      <c r="BH368" s="157"/>
      <c r="BI368" s="157"/>
      <c r="BJ368" s="157"/>
    </row>
    <row r="369">
      <c r="A369" s="138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57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57"/>
      <c r="Z369" s="157"/>
      <c r="AA369" s="157"/>
      <c r="AB369" s="157"/>
      <c r="AC369" s="157"/>
      <c r="AD369" s="157"/>
      <c r="AE369" s="157"/>
      <c r="AF369" s="157"/>
      <c r="AG369" s="157"/>
      <c r="AH369" s="157"/>
      <c r="AI369" s="157"/>
      <c r="AJ369" s="157"/>
      <c r="AK369" s="157"/>
      <c r="AL369" s="157"/>
      <c r="AM369" s="157"/>
      <c r="AN369" s="157"/>
      <c r="AO369" s="157"/>
      <c r="AP369" s="157"/>
      <c r="AQ369" s="157"/>
      <c r="AR369" s="157"/>
      <c r="AS369" s="157"/>
      <c r="AT369" s="157"/>
      <c r="AU369" s="157"/>
      <c r="AV369" s="157"/>
      <c r="AW369" s="157"/>
      <c r="AX369" s="157"/>
      <c r="AY369" s="157"/>
      <c r="AZ369" s="157"/>
      <c r="BA369" s="157"/>
      <c r="BB369" s="157"/>
      <c r="BC369" s="157"/>
      <c r="BD369" s="157"/>
      <c r="BE369" s="157"/>
      <c r="BF369" s="157"/>
      <c r="BG369" s="157"/>
      <c r="BH369" s="157"/>
      <c r="BI369" s="157"/>
      <c r="BJ369" s="157"/>
    </row>
    <row r="370">
      <c r="A370" s="138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57"/>
      <c r="Z370" s="157"/>
      <c r="AA370" s="157"/>
      <c r="AB370" s="157"/>
      <c r="AC370" s="157"/>
      <c r="AD370" s="157"/>
      <c r="AE370" s="157"/>
      <c r="AF370" s="157"/>
      <c r="AG370" s="157"/>
      <c r="AH370" s="157"/>
      <c r="AI370" s="157"/>
      <c r="AJ370" s="157"/>
      <c r="AK370" s="157"/>
      <c r="AL370" s="157"/>
      <c r="AM370" s="157"/>
      <c r="AN370" s="157"/>
      <c r="AO370" s="157"/>
      <c r="AP370" s="157"/>
      <c r="AQ370" s="157"/>
      <c r="AR370" s="157"/>
      <c r="AS370" s="157"/>
      <c r="AT370" s="157"/>
      <c r="AU370" s="157"/>
      <c r="AV370" s="157"/>
      <c r="AW370" s="157"/>
      <c r="AX370" s="157"/>
      <c r="AY370" s="157"/>
      <c r="AZ370" s="157"/>
      <c r="BA370" s="157"/>
      <c r="BB370" s="157"/>
      <c r="BC370" s="157"/>
      <c r="BD370" s="157"/>
      <c r="BE370" s="157"/>
      <c r="BF370" s="157"/>
      <c r="BG370" s="157"/>
      <c r="BH370" s="157"/>
      <c r="BI370" s="157"/>
      <c r="BJ370" s="157"/>
    </row>
    <row r="37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7"/>
      <c r="BJ371" s="157"/>
    </row>
    <row r="372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57"/>
      <c r="Z372" s="157"/>
      <c r="AA372" s="157"/>
      <c r="AB372" s="157"/>
      <c r="AC372" s="157"/>
      <c r="AD372" s="157"/>
      <c r="AE372" s="157"/>
      <c r="AF372" s="157"/>
      <c r="AG372" s="157"/>
      <c r="AH372" s="157"/>
      <c r="AI372" s="157"/>
      <c r="AJ372" s="157"/>
      <c r="AK372" s="157"/>
      <c r="AL372" s="157"/>
      <c r="AM372" s="157"/>
      <c r="AN372" s="157"/>
      <c r="AO372" s="157"/>
      <c r="AP372" s="157"/>
      <c r="AQ372" s="157"/>
      <c r="AR372" s="157"/>
      <c r="AS372" s="157"/>
      <c r="AT372" s="157"/>
      <c r="AU372" s="157"/>
      <c r="AV372" s="157"/>
      <c r="AW372" s="157"/>
      <c r="AX372" s="157"/>
      <c r="AY372" s="157"/>
      <c r="AZ372" s="157"/>
      <c r="BA372" s="157"/>
      <c r="BB372" s="157"/>
      <c r="BC372" s="157"/>
      <c r="BD372" s="157"/>
      <c r="BE372" s="157"/>
      <c r="BF372" s="157"/>
      <c r="BG372" s="157"/>
      <c r="BH372" s="157"/>
      <c r="BI372" s="157"/>
      <c r="BJ372" s="157"/>
    </row>
    <row r="373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57"/>
      <c r="Z373" s="157"/>
      <c r="AA373" s="157"/>
      <c r="AB373" s="157"/>
      <c r="AC373" s="157"/>
      <c r="AD373" s="157"/>
      <c r="AE373" s="157"/>
      <c r="AF373" s="157"/>
      <c r="AG373" s="157"/>
      <c r="AH373" s="157"/>
      <c r="AI373" s="157"/>
      <c r="AJ373" s="157"/>
      <c r="AK373" s="157"/>
      <c r="AL373" s="157"/>
      <c r="AM373" s="157"/>
      <c r="AN373" s="157"/>
      <c r="AO373" s="157"/>
      <c r="AP373" s="157"/>
      <c r="AQ373" s="157"/>
      <c r="AR373" s="157"/>
      <c r="AS373" s="157"/>
      <c r="AT373" s="157"/>
      <c r="AU373" s="157"/>
      <c r="AV373" s="157"/>
      <c r="AW373" s="157"/>
      <c r="AX373" s="157"/>
      <c r="AY373" s="157"/>
      <c r="AZ373" s="157"/>
      <c r="BA373" s="157"/>
      <c r="BB373" s="157"/>
      <c r="BC373" s="157"/>
      <c r="BD373" s="157"/>
      <c r="BE373" s="157"/>
      <c r="BF373" s="157"/>
      <c r="BG373" s="157"/>
      <c r="BH373" s="157"/>
      <c r="BI373" s="157"/>
      <c r="BJ373" s="157"/>
    </row>
    <row r="374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57"/>
      <c r="Z374" s="157"/>
      <c r="AA374" s="157"/>
      <c r="AB374" s="157"/>
      <c r="AC374" s="157"/>
      <c r="AD374" s="157"/>
      <c r="AE374" s="157"/>
      <c r="AF374" s="157"/>
      <c r="AG374" s="157"/>
      <c r="AH374" s="157"/>
      <c r="AI374" s="157"/>
      <c r="AJ374" s="157"/>
      <c r="AK374" s="157"/>
      <c r="AL374" s="157"/>
      <c r="AM374" s="157"/>
      <c r="AN374" s="157"/>
      <c r="AO374" s="157"/>
      <c r="AP374" s="157"/>
      <c r="AQ374" s="157"/>
      <c r="AR374" s="157"/>
      <c r="AS374" s="157"/>
      <c r="AT374" s="157"/>
      <c r="AU374" s="157"/>
      <c r="AV374" s="157"/>
      <c r="AW374" s="157"/>
      <c r="AX374" s="157"/>
      <c r="AY374" s="157"/>
      <c r="AZ374" s="157"/>
      <c r="BA374" s="157"/>
      <c r="BB374" s="157"/>
      <c r="BC374" s="157"/>
      <c r="BD374" s="157"/>
      <c r="BE374" s="157"/>
      <c r="BF374" s="157"/>
      <c r="BG374" s="157"/>
      <c r="BH374" s="157"/>
      <c r="BI374" s="157"/>
      <c r="BJ374" s="157"/>
    </row>
    <row r="375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57"/>
      <c r="Z375" s="157"/>
      <c r="AA375" s="157"/>
      <c r="AB375" s="157"/>
      <c r="AC375" s="157"/>
      <c r="AD375" s="157"/>
      <c r="AE375" s="157"/>
      <c r="AF375" s="157"/>
      <c r="AG375" s="157"/>
      <c r="AH375" s="157"/>
      <c r="AI375" s="157"/>
      <c r="AJ375" s="157"/>
      <c r="AK375" s="157"/>
      <c r="AL375" s="157"/>
      <c r="AM375" s="157"/>
      <c r="AN375" s="157"/>
      <c r="AO375" s="157"/>
      <c r="AP375" s="157"/>
      <c r="AQ375" s="157"/>
      <c r="AR375" s="157"/>
      <c r="AS375" s="157"/>
      <c r="AT375" s="157"/>
      <c r="AU375" s="157"/>
      <c r="AV375" s="157"/>
      <c r="AW375" s="157"/>
      <c r="AX375" s="157"/>
      <c r="AY375" s="157"/>
      <c r="AZ375" s="157"/>
      <c r="BA375" s="157"/>
      <c r="BB375" s="157"/>
      <c r="BC375" s="157"/>
      <c r="BD375" s="157"/>
      <c r="BE375" s="157"/>
      <c r="BF375" s="157"/>
      <c r="BG375" s="157"/>
      <c r="BH375" s="157"/>
      <c r="BI375" s="157"/>
      <c r="BJ375" s="157"/>
    </row>
    <row r="376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57"/>
      <c r="Z376" s="157"/>
      <c r="AA376" s="157"/>
      <c r="AB376" s="157"/>
      <c r="AC376" s="157"/>
      <c r="AD376" s="157"/>
      <c r="AE376" s="157"/>
      <c r="AF376" s="157"/>
      <c r="AG376" s="157"/>
      <c r="AH376" s="157"/>
      <c r="AI376" s="157"/>
      <c r="AJ376" s="157"/>
      <c r="AK376" s="157"/>
      <c r="AL376" s="157"/>
      <c r="AM376" s="157"/>
      <c r="AN376" s="157"/>
      <c r="AO376" s="157"/>
      <c r="AP376" s="157"/>
      <c r="AQ376" s="157"/>
      <c r="AR376" s="157"/>
      <c r="AS376" s="157"/>
      <c r="AT376" s="157"/>
      <c r="AU376" s="157"/>
      <c r="AV376" s="157"/>
      <c r="AW376" s="157"/>
      <c r="AX376" s="157"/>
      <c r="AY376" s="157"/>
      <c r="AZ376" s="157"/>
      <c r="BA376" s="157"/>
      <c r="BB376" s="157"/>
      <c r="BC376" s="157"/>
      <c r="BD376" s="157"/>
      <c r="BE376" s="157"/>
      <c r="BF376" s="157"/>
      <c r="BG376" s="157"/>
      <c r="BH376" s="157"/>
      <c r="BI376" s="157"/>
      <c r="BJ376" s="157"/>
    </row>
    <row r="377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  <c r="Z377" s="157"/>
      <c r="AA377" s="157"/>
      <c r="AB377" s="157"/>
      <c r="AC377" s="157"/>
      <c r="AD377" s="157"/>
      <c r="AE377" s="157"/>
      <c r="AF377" s="157"/>
      <c r="AG377" s="157"/>
      <c r="AH377" s="157"/>
      <c r="AI377" s="157"/>
      <c r="AJ377" s="157"/>
      <c r="AK377" s="157"/>
      <c r="AL377" s="157"/>
      <c r="AM377" s="157"/>
      <c r="AN377" s="157"/>
      <c r="AO377" s="157"/>
      <c r="AP377" s="157"/>
      <c r="AQ377" s="157"/>
      <c r="AR377" s="157"/>
      <c r="AS377" s="157"/>
      <c r="AT377" s="157"/>
      <c r="AU377" s="157"/>
      <c r="AV377" s="157"/>
      <c r="AW377" s="157"/>
      <c r="AX377" s="157"/>
      <c r="AY377" s="157"/>
      <c r="AZ377" s="157"/>
      <c r="BA377" s="157"/>
      <c r="BB377" s="157"/>
      <c r="BC377" s="157"/>
      <c r="BD377" s="157"/>
      <c r="BE377" s="157"/>
      <c r="BF377" s="157"/>
      <c r="BG377" s="157"/>
      <c r="BH377" s="157"/>
      <c r="BI377" s="157"/>
      <c r="BJ377" s="157"/>
    </row>
    <row r="378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57"/>
      <c r="Z378" s="157"/>
      <c r="AA378" s="157"/>
      <c r="AB378" s="157"/>
      <c r="AC378" s="157"/>
      <c r="AD378" s="157"/>
      <c r="AE378" s="157"/>
      <c r="AF378" s="157"/>
      <c r="AG378" s="157"/>
      <c r="AH378" s="157"/>
      <c r="AI378" s="157"/>
      <c r="AJ378" s="157"/>
      <c r="AK378" s="157"/>
      <c r="AL378" s="157"/>
      <c r="AM378" s="157"/>
      <c r="AN378" s="157"/>
      <c r="AO378" s="157"/>
      <c r="AP378" s="157"/>
      <c r="AQ378" s="157"/>
      <c r="AR378" s="157"/>
      <c r="AS378" s="157"/>
      <c r="AT378" s="157"/>
      <c r="AU378" s="157"/>
      <c r="AV378" s="157"/>
      <c r="AW378" s="157"/>
      <c r="AX378" s="157"/>
      <c r="AY378" s="157"/>
      <c r="AZ378" s="157"/>
      <c r="BA378" s="157"/>
      <c r="BB378" s="157"/>
      <c r="BC378" s="157"/>
      <c r="BD378" s="157"/>
      <c r="BE378" s="157"/>
      <c r="BF378" s="157"/>
      <c r="BG378" s="157"/>
      <c r="BH378" s="157"/>
      <c r="BI378" s="157"/>
      <c r="BJ378" s="157"/>
    </row>
    <row r="379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  <c r="Z379" s="157"/>
      <c r="AA379" s="157"/>
      <c r="AB379" s="157"/>
      <c r="AC379" s="157"/>
      <c r="AD379" s="157"/>
      <c r="AE379" s="157"/>
      <c r="AF379" s="157"/>
      <c r="AG379" s="157"/>
      <c r="AH379" s="157"/>
      <c r="AI379" s="157"/>
      <c r="AJ379" s="157"/>
      <c r="AK379" s="157"/>
      <c r="AL379" s="157"/>
      <c r="AM379" s="157"/>
      <c r="AN379" s="157"/>
      <c r="AO379" s="157"/>
      <c r="AP379" s="157"/>
      <c r="AQ379" s="157"/>
      <c r="AR379" s="157"/>
      <c r="AS379" s="157"/>
      <c r="AT379" s="157"/>
      <c r="AU379" s="157"/>
      <c r="AV379" s="157"/>
      <c r="AW379" s="157"/>
      <c r="AX379" s="157"/>
      <c r="AY379" s="157"/>
      <c r="AZ379" s="157"/>
      <c r="BA379" s="157"/>
      <c r="BB379" s="157"/>
      <c r="BC379" s="157"/>
      <c r="BD379" s="157"/>
      <c r="BE379" s="157"/>
      <c r="BF379" s="157"/>
      <c r="BG379" s="157"/>
      <c r="BH379" s="157"/>
      <c r="BI379" s="157"/>
      <c r="BJ379" s="157"/>
    </row>
    <row r="380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57"/>
      <c r="Z380" s="157"/>
      <c r="AA380" s="157"/>
      <c r="AB380" s="157"/>
      <c r="AC380" s="157"/>
      <c r="AD380" s="157"/>
      <c r="AE380" s="157"/>
      <c r="AF380" s="157"/>
      <c r="AG380" s="157"/>
      <c r="AH380" s="157"/>
      <c r="AI380" s="157"/>
      <c r="AJ380" s="157"/>
      <c r="AK380" s="157"/>
      <c r="AL380" s="157"/>
      <c r="AM380" s="157"/>
      <c r="AN380" s="157"/>
      <c r="AO380" s="157"/>
      <c r="AP380" s="157"/>
      <c r="AQ380" s="157"/>
      <c r="AR380" s="157"/>
      <c r="AS380" s="157"/>
      <c r="AT380" s="157"/>
      <c r="AU380" s="157"/>
      <c r="AV380" s="157"/>
      <c r="AW380" s="157"/>
      <c r="AX380" s="157"/>
      <c r="AY380" s="157"/>
      <c r="AZ380" s="157"/>
      <c r="BA380" s="157"/>
      <c r="BB380" s="157"/>
      <c r="BC380" s="157"/>
      <c r="BD380" s="157"/>
      <c r="BE380" s="157"/>
      <c r="BF380" s="157"/>
      <c r="BG380" s="157"/>
      <c r="BH380" s="157"/>
      <c r="BI380" s="157"/>
      <c r="BJ380" s="157"/>
    </row>
    <row r="381">
      <c r="A381" s="138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57"/>
      <c r="Z381" s="157"/>
      <c r="AA381" s="157"/>
      <c r="AB381" s="157"/>
      <c r="AC381" s="157"/>
      <c r="AD381" s="157"/>
      <c r="AE381" s="157"/>
      <c r="AF381" s="157"/>
      <c r="AG381" s="157"/>
      <c r="AH381" s="157"/>
      <c r="AI381" s="157"/>
      <c r="AJ381" s="157"/>
      <c r="AK381" s="157"/>
      <c r="AL381" s="157"/>
      <c r="AM381" s="157"/>
      <c r="AN381" s="157"/>
      <c r="AO381" s="157"/>
      <c r="AP381" s="157"/>
      <c r="AQ381" s="157"/>
      <c r="AR381" s="157"/>
      <c r="AS381" s="157"/>
      <c r="AT381" s="157"/>
      <c r="AU381" s="157"/>
      <c r="AV381" s="157"/>
      <c r="AW381" s="157"/>
      <c r="AX381" s="157"/>
      <c r="AY381" s="157"/>
      <c r="AZ381" s="157"/>
      <c r="BA381" s="157"/>
      <c r="BB381" s="157"/>
      <c r="BC381" s="157"/>
      <c r="BD381" s="157"/>
      <c r="BE381" s="157"/>
      <c r="BF381" s="157"/>
      <c r="BG381" s="157"/>
      <c r="BH381" s="157"/>
      <c r="BI381" s="157"/>
      <c r="BJ381" s="157"/>
    </row>
    <row r="382">
      <c r="A382" s="138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7"/>
      <c r="Z382" s="157"/>
      <c r="AA382" s="157"/>
      <c r="AB382" s="157"/>
      <c r="AC382" s="157"/>
      <c r="AD382" s="157"/>
      <c r="AE382" s="157"/>
      <c r="AF382" s="157"/>
      <c r="AG382" s="157"/>
      <c r="AH382" s="157"/>
      <c r="AI382" s="157"/>
      <c r="AJ382" s="157"/>
      <c r="AK382" s="157"/>
      <c r="AL382" s="157"/>
      <c r="AM382" s="157"/>
      <c r="AN382" s="157"/>
      <c r="AO382" s="157"/>
      <c r="AP382" s="157"/>
      <c r="AQ382" s="157"/>
      <c r="AR382" s="157"/>
      <c r="AS382" s="157"/>
      <c r="AT382" s="157"/>
      <c r="AU382" s="157"/>
      <c r="AV382" s="157"/>
      <c r="AW382" s="157"/>
      <c r="AX382" s="157"/>
      <c r="AY382" s="157"/>
      <c r="AZ382" s="157"/>
      <c r="BA382" s="157"/>
      <c r="BB382" s="157"/>
      <c r="BC382" s="157"/>
      <c r="BD382" s="157"/>
      <c r="BE382" s="157"/>
      <c r="BF382" s="157"/>
      <c r="BG382" s="157"/>
      <c r="BH382" s="157"/>
      <c r="BI382" s="157"/>
      <c r="BJ382" s="157"/>
    </row>
    <row r="383">
      <c r="A383" s="138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57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57"/>
      <c r="Z383" s="157"/>
      <c r="AA383" s="157"/>
      <c r="AB383" s="157"/>
      <c r="AC383" s="157"/>
      <c r="AD383" s="157"/>
      <c r="AE383" s="157"/>
      <c r="AF383" s="157"/>
      <c r="AG383" s="157"/>
      <c r="AH383" s="157"/>
      <c r="AI383" s="157"/>
      <c r="AJ383" s="157"/>
      <c r="AK383" s="157"/>
      <c r="AL383" s="157"/>
      <c r="AM383" s="157"/>
      <c r="AN383" s="157"/>
      <c r="AO383" s="157"/>
      <c r="AP383" s="157"/>
      <c r="AQ383" s="157"/>
      <c r="AR383" s="157"/>
      <c r="AS383" s="157"/>
      <c r="AT383" s="157"/>
      <c r="AU383" s="157"/>
      <c r="AV383" s="157"/>
      <c r="AW383" s="157"/>
      <c r="AX383" s="157"/>
      <c r="AY383" s="157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</row>
    <row r="384">
      <c r="A384" s="138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57"/>
      <c r="Z384" s="157"/>
      <c r="AA384" s="157"/>
      <c r="AB384" s="157"/>
      <c r="AC384" s="157"/>
      <c r="AD384" s="157"/>
      <c r="AE384" s="157"/>
      <c r="AF384" s="157"/>
      <c r="AG384" s="157"/>
      <c r="AH384" s="157"/>
      <c r="AI384" s="157"/>
      <c r="AJ384" s="157"/>
      <c r="AK384" s="157"/>
      <c r="AL384" s="157"/>
      <c r="AM384" s="157"/>
      <c r="AN384" s="157"/>
      <c r="AO384" s="157"/>
      <c r="AP384" s="157"/>
      <c r="AQ384" s="157"/>
      <c r="AR384" s="157"/>
      <c r="AS384" s="157"/>
      <c r="AT384" s="157"/>
      <c r="AU384" s="157"/>
      <c r="AV384" s="157"/>
      <c r="AW384" s="157"/>
      <c r="AX384" s="157"/>
      <c r="AY384" s="157"/>
      <c r="AZ384" s="157"/>
      <c r="BA384" s="157"/>
      <c r="BB384" s="157"/>
      <c r="BC384" s="157"/>
      <c r="BD384" s="157"/>
      <c r="BE384" s="157"/>
      <c r="BF384" s="157"/>
      <c r="BG384" s="157"/>
      <c r="BH384" s="157"/>
      <c r="BI384" s="157"/>
      <c r="BJ384" s="157"/>
    </row>
    <row r="385">
      <c r="A385" s="138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57"/>
      <c r="Z385" s="157"/>
      <c r="AA385" s="157"/>
      <c r="AB385" s="157"/>
      <c r="AC385" s="157"/>
      <c r="AD385" s="157"/>
      <c r="AE385" s="157"/>
      <c r="AF385" s="157"/>
      <c r="AG385" s="157"/>
      <c r="AH385" s="157"/>
      <c r="AI385" s="157"/>
      <c r="AJ385" s="157"/>
      <c r="AK385" s="157"/>
      <c r="AL385" s="157"/>
      <c r="AM385" s="157"/>
      <c r="AN385" s="157"/>
      <c r="AO385" s="157"/>
      <c r="AP385" s="157"/>
      <c r="AQ385" s="157"/>
      <c r="AR385" s="157"/>
      <c r="AS385" s="157"/>
      <c r="AT385" s="157"/>
      <c r="AU385" s="157"/>
      <c r="AV385" s="157"/>
      <c r="AW385" s="157"/>
      <c r="AX385" s="157"/>
      <c r="AY385" s="157"/>
      <c r="AZ385" s="157"/>
      <c r="BA385" s="157"/>
      <c r="BB385" s="157"/>
      <c r="BC385" s="157"/>
      <c r="BD385" s="157"/>
      <c r="BE385" s="157"/>
      <c r="BF385" s="157"/>
      <c r="BG385" s="157"/>
      <c r="BH385" s="157"/>
      <c r="BI385" s="157"/>
      <c r="BJ385" s="157"/>
    </row>
    <row r="386">
      <c r="A386" s="138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  <c r="Z386" s="157"/>
      <c r="AA386" s="157"/>
      <c r="AB386" s="157"/>
      <c r="AC386" s="157"/>
      <c r="AD386" s="157"/>
      <c r="AE386" s="157"/>
      <c r="AF386" s="157"/>
      <c r="AG386" s="157"/>
      <c r="AH386" s="157"/>
      <c r="AI386" s="157"/>
      <c r="AJ386" s="157"/>
      <c r="AK386" s="157"/>
      <c r="AL386" s="157"/>
      <c r="AM386" s="157"/>
      <c r="AN386" s="157"/>
      <c r="AO386" s="157"/>
      <c r="AP386" s="157"/>
      <c r="AQ386" s="157"/>
      <c r="AR386" s="157"/>
      <c r="AS386" s="157"/>
      <c r="AT386" s="157"/>
      <c r="AU386" s="157"/>
      <c r="AV386" s="15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  <c r="BG386" s="157"/>
      <c r="BH386" s="157"/>
      <c r="BI386" s="157"/>
      <c r="BJ386" s="157"/>
    </row>
    <row r="387">
      <c r="A387" s="138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57"/>
      <c r="Z387" s="157"/>
      <c r="AA387" s="157"/>
      <c r="AB387" s="157"/>
      <c r="AC387" s="157"/>
      <c r="AD387" s="157"/>
      <c r="AE387" s="157"/>
      <c r="AF387" s="157"/>
      <c r="AG387" s="157"/>
      <c r="AH387" s="157"/>
      <c r="AI387" s="157"/>
      <c r="AJ387" s="157"/>
      <c r="AK387" s="157"/>
      <c r="AL387" s="157"/>
      <c r="AM387" s="157"/>
      <c r="AN387" s="157"/>
      <c r="AO387" s="157"/>
      <c r="AP387" s="157"/>
      <c r="AQ387" s="157"/>
      <c r="AR387" s="157"/>
      <c r="AS387" s="157"/>
      <c r="AT387" s="157"/>
      <c r="AU387" s="157"/>
      <c r="AV387" s="157"/>
      <c r="AW387" s="157"/>
      <c r="AX387" s="157"/>
      <c r="AY387" s="157"/>
      <c r="AZ387" s="157"/>
      <c r="BA387" s="157"/>
      <c r="BB387" s="157"/>
      <c r="BC387" s="157"/>
      <c r="BD387" s="157"/>
      <c r="BE387" s="157"/>
      <c r="BF387" s="157"/>
      <c r="BG387" s="157"/>
      <c r="BH387" s="157"/>
      <c r="BI387" s="157"/>
      <c r="BJ387" s="157"/>
    </row>
    <row r="388">
      <c r="A388" s="138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57"/>
      <c r="Z388" s="157"/>
      <c r="AA388" s="157"/>
      <c r="AB388" s="157"/>
      <c r="AC388" s="157"/>
      <c r="AD388" s="157"/>
      <c r="AE388" s="157"/>
      <c r="AF388" s="157"/>
      <c r="AG388" s="157"/>
      <c r="AH388" s="157"/>
      <c r="AI388" s="157"/>
      <c r="AJ388" s="157"/>
      <c r="AK388" s="157"/>
      <c r="AL388" s="157"/>
      <c r="AM388" s="157"/>
      <c r="AN388" s="157"/>
      <c r="AO388" s="157"/>
      <c r="AP388" s="157"/>
      <c r="AQ388" s="157"/>
      <c r="AR388" s="157"/>
      <c r="AS388" s="157"/>
      <c r="AT388" s="157"/>
      <c r="AU388" s="157"/>
      <c r="AV388" s="15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  <c r="BG388" s="157"/>
      <c r="BH388" s="157"/>
      <c r="BI388" s="157"/>
      <c r="BJ388" s="157"/>
    </row>
    <row r="389">
      <c r="A389" s="138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57"/>
      <c r="Z389" s="157"/>
      <c r="AA389" s="157"/>
      <c r="AB389" s="157"/>
      <c r="AC389" s="157"/>
      <c r="AD389" s="157"/>
      <c r="AE389" s="157"/>
      <c r="AF389" s="157"/>
      <c r="AG389" s="157"/>
      <c r="AH389" s="157"/>
      <c r="AI389" s="157"/>
      <c r="AJ389" s="157"/>
      <c r="AK389" s="157"/>
      <c r="AL389" s="157"/>
      <c r="AM389" s="157"/>
      <c r="AN389" s="157"/>
      <c r="AO389" s="157"/>
      <c r="AP389" s="157"/>
      <c r="AQ389" s="157"/>
      <c r="AR389" s="157"/>
      <c r="AS389" s="157"/>
      <c r="AT389" s="157"/>
      <c r="AU389" s="157"/>
      <c r="AV389" s="157"/>
      <c r="AW389" s="157"/>
      <c r="AX389" s="157"/>
      <c r="AY389" s="157"/>
      <c r="AZ389" s="157"/>
      <c r="BA389" s="157"/>
      <c r="BB389" s="157"/>
      <c r="BC389" s="157"/>
      <c r="BD389" s="157"/>
      <c r="BE389" s="157"/>
      <c r="BF389" s="157"/>
      <c r="BG389" s="157"/>
      <c r="BH389" s="157"/>
      <c r="BI389" s="157"/>
      <c r="BJ389" s="157"/>
    </row>
    <row r="390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57"/>
      <c r="Z390" s="157"/>
      <c r="AA390" s="157"/>
      <c r="AB390" s="157"/>
      <c r="AC390" s="157"/>
      <c r="AD390" s="157"/>
      <c r="AE390" s="157"/>
      <c r="AF390" s="157"/>
      <c r="AG390" s="157"/>
      <c r="AH390" s="157"/>
      <c r="AI390" s="157"/>
      <c r="AJ390" s="157"/>
      <c r="AK390" s="157"/>
      <c r="AL390" s="157"/>
      <c r="AM390" s="157"/>
      <c r="AN390" s="157"/>
      <c r="AO390" s="157"/>
      <c r="AP390" s="157"/>
      <c r="AQ390" s="157"/>
      <c r="AR390" s="157"/>
      <c r="AS390" s="157"/>
      <c r="AT390" s="157"/>
      <c r="AU390" s="157"/>
      <c r="AV390" s="157"/>
      <c r="AW390" s="157"/>
      <c r="AX390" s="157"/>
      <c r="AY390" s="157"/>
      <c r="AZ390" s="157"/>
      <c r="BA390" s="157"/>
      <c r="BB390" s="157"/>
      <c r="BC390" s="157"/>
      <c r="BD390" s="157"/>
      <c r="BE390" s="157"/>
      <c r="BF390" s="157"/>
      <c r="BG390" s="157"/>
      <c r="BH390" s="157"/>
      <c r="BI390" s="157"/>
      <c r="BJ390" s="157"/>
    </row>
    <row r="39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57"/>
      <c r="Z391" s="157"/>
      <c r="AA391" s="157"/>
      <c r="AB391" s="157"/>
      <c r="AC391" s="157"/>
      <c r="AD391" s="157"/>
      <c r="AE391" s="157"/>
      <c r="AF391" s="157"/>
      <c r="AG391" s="157"/>
      <c r="AH391" s="157"/>
      <c r="AI391" s="157"/>
      <c r="AJ391" s="157"/>
      <c r="AK391" s="157"/>
      <c r="AL391" s="157"/>
      <c r="AM391" s="157"/>
      <c r="AN391" s="157"/>
      <c r="AO391" s="157"/>
      <c r="AP391" s="157"/>
      <c r="AQ391" s="157"/>
      <c r="AR391" s="157"/>
      <c r="AS391" s="157"/>
      <c r="AT391" s="157"/>
      <c r="AU391" s="157"/>
      <c r="AV391" s="157"/>
      <c r="AW391" s="157"/>
      <c r="AX391" s="157"/>
      <c r="AY391" s="157"/>
      <c r="AZ391" s="157"/>
      <c r="BA391" s="157"/>
      <c r="BB391" s="157"/>
      <c r="BC391" s="157"/>
      <c r="BD391" s="157"/>
      <c r="BE391" s="157"/>
      <c r="BF391" s="157"/>
      <c r="BG391" s="157"/>
      <c r="BH391" s="157"/>
      <c r="BI391" s="157"/>
      <c r="BJ391" s="157"/>
    </row>
    <row r="392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57"/>
      <c r="Z392" s="157"/>
      <c r="AA392" s="157"/>
      <c r="AB392" s="157"/>
      <c r="AC392" s="157"/>
      <c r="AD392" s="157"/>
      <c r="AE392" s="157"/>
      <c r="AF392" s="157"/>
      <c r="AG392" s="157"/>
      <c r="AH392" s="157"/>
      <c r="AI392" s="157"/>
      <c r="AJ392" s="157"/>
      <c r="AK392" s="157"/>
      <c r="AL392" s="157"/>
      <c r="AM392" s="157"/>
      <c r="AN392" s="157"/>
      <c r="AO392" s="157"/>
      <c r="AP392" s="157"/>
      <c r="AQ392" s="157"/>
      <c r="AR392" s="157"/>
      <c r="AS392" s="157"/>
      <c r="AT392" s="157"/>
      <c r="AU392" s="157"/>
      <c r="AV392" s="157"/>
      <c r="AW392" s="157"/>
      <c r="AX392" s="157"/>
      <c r="AY392" s="157"/>
      <c r="AZ392" s="157"/>
      <c r="BA392" s="157"/>
      <c r="BB392" s="157"/>
      <c r="BC392" s="157"/>
      <c r="BD392" s="157"/>
      <c r="BE392" s="157"/>
      <c r="BF392" s="157"/>
      <c r="BG392" s="157"/>
      <c r="BH392" s="157"/>
      <c r="BI392" s="157"/>
      <c r="BJ392" s="157"/>
    </row>
    <row r="393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57"/>
      <c r="Z393" s="157"/>
      <c r="AA393" s="157"/>
      <c r="AB393" s="157"/>
      <c r="AC393" s="157"/>
      <c r="AD393" s="157"/>
      <c r="AE393" s="157"/>
      <c r="AF393" s="157"/>
      <c r="AG393" s="157"/>
      <c r="AH393" s="157"/>
      <c r="AI393" s="157"/>
      <c r="AJ393" s="157"/>
      <c r="AK393" s="157"/>
      <c r="AL393" s="157"/>
      <c r="AM393" s="157"/>
      <c r="AN393" s="157"/>
      <c r="AO393" s="157"/>
      <c r="AP393" s="157"/>
      <c r="AQ393" s="157"/>
      <c r="AR393" s="157"/>
      <c r="AS393" s="157"/>
      <c r="AT393" s="157"/>
      <c r="AU393" s="157"/>
      <c r="AV393" s="157"/>
      <c r="AW393" s="157"/>
      <c r="AX393" s="157"/>
      <c r="AY393" s="157"/>
      <c r="AZ393" s="157"/>
      <c r="BA393" s="157"/>
      <c r="BB393" s="157"/>
      <c r="BC393" s="157"/>
      <c r="BD393" s="157"/>
      <c r="BE393" s="157"/>
      <c r="BF393" s="157"/>
      <c r="BG393" s="157"/>
      <c r="BH393" s="157"/>
      <c r="BI393" s="157"/>
      <c r="BJ393" s="157"/>
    </row>
    <row r="394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57"/>
      <c r="Z394" s="157"/>
      <c r="AA394" s="157"/>
      <c r="AB394" s="157"/>
      <c r="AC394" s="157"/>
      <c r="AD394" s="157"/>
      <c r="AE394" s="157"/>
      <c r="AF394" s="157"/>
      <c r="AG394" s="157"/>
      <c r="AH394" s="157"/>
      <c r="AI394" s="157"/>
      <c r="AJ394" s="157"/>
      <c r="AK394" s="157"/>
      <c r="AL394" s="157"/>
      <c r="AM394" s="157"/>
      <c r="AN394" s="157"/>
      <c r="AO394" s="157"/>
      <c r="AP394" s="157"/>
      <c r="AQ394" s="157"/>
      <c r="AR394" s="157"/>
      <c r="AS394" s="157"/>
      <c r="AT394" s="157"/>
      <c r="AU394" s="157"/>
      <c r="AV394" s="157"/>
      <c r="AW394" s="157"/>
      <c r="AX394" s="157"/>
      <c r="AY394" s="157"/>
      <c r="AZ394" s="157"/>
      <c r="BA394" s="157"/>
      <c r="BB394" s="157"/>
      <c r="BC394" s="157"/>
      <c r="BD394" s="157"/>
      <c r="BE394" s="157"/>
      <c r="BF394" s="157"/>
      <c r="BG394" s="157"/>
      <c r="BH394" s="157"/>
      <c r="BI394" s="157"/>
      <c r="BJ394" s="157"/>
    </row>
    <row r="395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  <c r="Z395" s="157"/>
      <c r="AA395" s="157"/>
      <c r="AB395" s="157"/>
      <c r="AC395" s="157"/>
      <c r="AD395" s="157"/>
      <c r="AE395" s="157"/>
      <c r="AF395" s="157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157"/>
      <c r="AZ395" s="157"/>
      <c r="BA395" s="157"/>
      <c r="BB395" s="157"/>
      <c r="BC395" s="157"/>
      <c r="BD395" s="157"/>
      <c r="BE395" s="157"/>
      <c r="BF395" s="157"/>
      <c r="BG395" s="157"/>
      <c r="BH395" s="157"/>
      <c r="BI395" s="157"/>
      <c r="BJ395" s="157"/>
    </row>
    <row r="396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  <c r="AD396" s="157"/>
      <c r="AE396" s="157"/>
      <c r="AF396" s="157"/>
      <c r="AG396" s="157"/>
      <c r="AH396" s="157"/>
      <c r="AI396" s="157"/>
      <c r="AJ396" s="157"/>
      <c r="AK396" s="157"/>
      <c r="AL396" s="157"/>
      <c r="AM396" s="157"/>
      <c r="AN396" s="157"/>
      <c r="AO396" s="157"/>
      <c r="AP396" s="157"/>
      <c r="AQ396" s="157"/>
      <c r="AR396" s="157"/>
      <c r="AS396" s="157"/>
      <c r="AT396" s="157"/>
      <c r="AU396" s="157"/>
      <c r="AV396" s="157"/>
      <c r="AW396" s="157"/>
      <c r="AX396" s="157"/>
      <c r="AY396" s="157"/>
      <c r="AZ396" s="157"/>
      <c r="BA396" s="157"/>
      <c r="BB396" s="157"/>
      <c r="BC396" s="157"/>
      <c r="BD396" s="157"/>
      <c r="BE396" s="157"/>
      <c r="BF396" s="157"/>
      <c r="BG396" s="157"/>
      <c r="BH396" s="157"/>
      <c r="BI396" s="157"/>
      <c r="BJ396" s="157"/>
    </row>
    <row r="397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  <c r="AD397" s="157"/>
      <c r="AE397" s="157"/>
      <c r="AF397" s="157"/>
      <c r="AG397" s="157"/>
      <c r="AH397" s="157"/>
      <c r="AI397" s="157"/>
      <c r="AJ397" s="157"/>
      <c r="AK397" s="157"/>
      <c r="AL397" s="157"/>
      <c r="AM397" s="157"/>
      <c r="AN397" s="157"/>
      <c r="AO397" s="157"/>
      <c r="AP397" s="157"/>
      <c r="AQ397" s="157"/>
      <c r="AR397" s="157"/>
      <c r="AS397" s="157"/>
      <c r="AT397" s="157"/>
      <c r="AU397" s="157"/>
      <c r="AV397" s="157"/>
      <c r="AW397" s="157"/>
      <c r="AX397" s="157"/>
      <c r="AY397" s="157"/>
      <c r="AZ397" s="157"/>
      <c r="BA397" s="157"/>
      <c r="BB397" s="157"/>
      <c r="BC397" s="157"/>
      <c r="BD397" s="157"/>
      <c r="BE397" s="157"/>
      <c r="BF397" s="157"/>
      <c r="BG397" s="157"/>
      <c r="BH397" s="157"/>
      <c r="BI397" s="157"/>
      <c r="BJ397" s="157"/>
    </row>
    <row r="398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  <c r="AD398" s="157"/>
      <c r="AE398" s="157"/>
      <c r="AF398" s="157"/>
      <c r="AG398" s="157"/>
      <c r="AH398" s="157"/>
      <c r="AI398" s="157"/>
      <c r="AJ398" s="157"/>
      <c r="AK398" s="157"/>
      <c r="AL398" s="157"/>
      <c r="AM398" s="157"/>
      <c r="AN398" s="157"/>
      <c r="AO398" s="157"/>
      <c r="AP398" s="157"/>
      <c r="AQ398" s="157"/>
      <c r="AR398" s="157"/>
      <c r="AS398" s="157"/>
      <c r="AT398" s="157"/>
      <c r="AU398" s="157"/>
      <c r="AV398" s="157"/>
      <c r="AW398" s="157"/>
      <c r="AX398" s="157"/>
      <c r="AY398" s="157"/>
      <c r="AZ398" s="157"/>
      <c r="BA398" s="157"/>
      <c r="BB398" s="157"/>
      <c r="BC398" s="157"/>
      <c r="BD398" s="157"/>
      <c r="BE398" s="157"/>
      <c r="BF398" s="157"/>
      <c r="BG398" s="157"/>
      <c r="BH398" s="157"/>
      <c r="BI398" s="157"/>
      <c r="BJ398" s="157"/>
    </row>
    <row r="399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57"/>
      <c r="Z399" s="157"/>
      <c r="AA399" s="157"/>
      <c r="AB399" s="157"/>
      <c r="AC399" s="157"/>
      <c r="AD399" s="157"/>
      <c r="AE399" s="157"/>
      <c r="AF399" s="157"/>
      <c r="AG399" s="157"/>
      <c r="AH399" s="157"/>
      <c r="AI399" s="157"/>
      <c r="AJ399" s="157"/>
      <c r="AK399" s="157"/>
      <c r="AL399" s="157"/>
      <c r="AM399" s="157"/>
      <c r="AN399" s="157"/>
      <c r="AO399" s="157"/>
      <c r="AP399" s="157"/>
      <c r="AQ399" s="157"/>
      <c r="AR399" s="157"/>
      <c r="AS399" s="157"/>
      <c r="AT399" s="157"/>
      <c r="AU399" s="157"/>
      <c r="AV399" s="157"/>
      <c r="AW399" s="157"/>
      <c r="AX399" s="157"/>
      <c r="AY399" s="157"/>
      <c r="AZ399" s="157"/>
      <c r="BA399" s="157"/>
      <c r="BB399" s="157"/>
      <c r="BC399" s="157"/>
      <c r="BD399" s="157"/>
      <c r="BE399" s="157"/>
      <c r="BF399" s="157"/>
      <c r="BG399" s="157"/>
      <c r="BH399" s="157"/>
      <c r="BI399" s="157"/>
      <c r="BJ399" s="157"/>
    </row>
    <row r="400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  <c r="AD400" s="157"/>
      <c r="AE400" s="157"/>
      <c r="AF400" s="157"/>
      <c r="AG400" s="157"/>
      <c r="AH400" s="157"/>
      <c r="AI400" s="157"/>
      <c r="AJ400" s="157"/>
      <c r="AK400" s="157"/>
      <c r="AL400" s="157"/>
      <c r="AM400" s="157"/>
      <c r="AN400" s="157"/>
      <c r="AO400" s="157"/>
      <c r="AP400" s="157"/>
      <c r="AQ400" s="157"/>
      <c r="AR400" s="157"/>
      <c r="AS400" s="157"/>
      <c r="AT400" s="157"/>
      <c r="AU400" s="157"/>
      <c r="AV400" s="157"/>
      <c r="AW400" s="157"/>
      <c r="AX400" s="157"/>
      <c r="AY400" s="157"/>
      <c r="AZ400" s="157"/>
      <c r="BA400" s="157"/>
      <c r="BB400" s="157"/>
      <c r="BC400" s="157"/>
      <c r="BD400" s="157"/>
      <c r="BE400" s="157"/>
      <c r="BF400" s="157"/>
      <c r="BG400" s="157"/>
      <c r="BH400" s="157"/>
      <c r="BI400" s="157"/>
      <c r="BJ400" s="157"/>
    </row>
    <row r="40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  <c r="AD401" s="157"/>
      <c r="AE401" s="157"/>
      <c r="AF401" s="157"/>
      <c r="AG401" s="157"/>
      <c r="AH401" s="157"/>
      <c r="AI401" s="157"/>
      <c r="AJ401" s="157"/>
      <c r="AK401" s="157"/>
      <c r="AL401" s="157"/>
      <c r="AM401" s="157"/>
      <c r="AN401" s="157"/>
      <c r="AO401" s="157"/>
      <c r="AP401" s="157"/>
      <c r="AQ401" s="157"/>
      <c r="AR401" s="157"/>
      <c r="AS401" s="157"/>
      <c r="AT401" s="157"/>
      <c r="AU401" s="157"/>
      <c r="AV401" s="157"/>
      <c r="AW401" s="157"/>
      <c r="AX401" s="157"/>
      <c r="AY401" s="157"/>
      <c r="AZ401" s="157"/>
      <c r="BA401" s="157"/>
      <c r="BB401" s="157"/>
      <c r="BC401" s="157"/>
      <c r="BD401" s="157"/>
      <c r="BE401" s="157"/>
      <c r="BF401" s="157"/>
      <c r="BG401" s="157"/>
      <c r="BH401" s="157"/>
      <c r="BI401" s="157"/>
      <c r="BJ401" s="157"/>
    </row>
    <row r="402">
      <c r="A402" s="138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  <c r="AD402" s="157"/>
      <c r="AE402" s="157"/>
      <c r="AF402" s="157"/>
      <c r="AG402" s="157"/>
      <c r="AH402" s="157"/>
      <c r="AI402" s="157"/>
      <c r="AJ402" s="157"/>
      <c r="AK402" s="157"/>
      <c r="AL402" s="157"/>
      <c r="AM402" s="157"/>
      <c r="AN402" s="157"/>
      <c r="AO402" s="157"/>
      <c r="AP402" s="157"/>
      <c r="AQ402" s="157"/>
      <c r="AR402" s="157"/>
      <c r="AS402" s="157"/>
      <c r="AT402" s="157"/>
      <c r="AU402" s="157"/>
      <c r="AV402" s="157"/>
      <c r="AW402" s="157"/>
      <c r="AX402" s="157"/>
      <c r="AY402" s="157"/>
      <c r="AZ402" s="157"/>
      <c r="BA402" s="157"/>
      <c r="BB402" s="157"/>
      <c r="BC402" s="157"/>
      <c r="BD402" s="157"/>
      <c r="BE402" s="157"/>
      <c r="BF402" s="157"/>
      <c r="BG402" s="157"/>
      <c r="BH402" s="157"/>
      <c r="BI402" s="157"/>
      <c r="BJ402" s="157"/>
    </row>
    <row r="403">
      <c r="A403" s="138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57"/>
      <c r="Z403" s="157"/>
      <c r="AA403" s="157"/>
      <c r="AB403" s="157"/>
      <c r="AC403" s="157"/>
      <c r="AD403" s="157"/>
      <c r="AE403" s="157"/>
      <c r="AF403" s="157"/>
      <c r="AG403" s="157"/>
      <c r="AH403" s="157"/>
      <c r="AI403" s="157"/>
      <c r="AJ403" s="157"/>
      <c r="AK403" s="157"/>
      <c r="AL403" s="157"/>
      <c r="AM403" s="157"/>
      <c r="AN403" s="157"/>
      <c r="AO403" s="157"/>
      <c r="AP403" s="157"/>
      <c r="AQ403" s="157"/>
      <c r="AR403" s="157"/>
      <c r="AS403" s="157"/>
      <c r="AT403" s="157"/>
      <c r="AU403" s="157"/>
      <c r="AV403" s="157"/>
      <c r="AW403" s="157"/>
      <c r="AX403" s="157"/>
      <c r="AY403" s="157"/>
      <c r="AZ403" s="157"/>
      <c r="BA403" s="157"/>
      <c r="BB403" s="157"/>
      <c r="BC403" s="157"/>
      <c r="BD403" s="157"/>
      <c r="BE403" s="157"/>
      <c r="BF403" s="157"/>
      <c r="BG403" s="157"/>
      <c r="BH403" s="157"/>
      <c r="BI403" s="157"/>
      <c r="BJ403" s="157"/>
    </row>
    <row r="404">
      <c r="A404" s="138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  <c r="Z404" s="157"/>
      <c r="AA404" s="157"/>
      <c r="AB404" s="157"/>
      <c r="AC404" s="157"/>
      <c r="AD404" s="157"/>
      <c r="AE404" s="157"/>
      <c r="AF404" s="157"/>
      <c r="AG404" s="157"/>
      <c r="AH404" s="157"/>
      <c r="AI404" s="157"/>
      <c r="AJ404" s="157"/>
      <c r="AK404" s="157"/>
      <c r="AL404" s="157"/>
      <c r="AM404" s="157"/>
      <c r="AN404" s="157"/>
      <c r="AO404" s="157"/>
      <c r="AP404" s="157"/>
      <c r="AQ404" s="157"/>
      <c r="AR404" s="157"/>
      <c r="AS404" s="157"/>
      <c r="AT404" s="157"/>
      <c r="AU404" s="157"/>
      <c r="AV404" s="157"/>
      <c r="AW404" s="157"/>
      <c r="AX404" s="157"/>
      <c r="AY404" s="157"/>
      <c r="AZ404" s="157"/>
      <c r="BA404" s="157"/>
      <c r="BB404" s="157"/>
      <c r="BC404" s="157"/>
      <c r="BD404" s="157"/>
      <c r="BE404" s="157"/>
      <c r="BF404" s="157"/>
      <c r="BG404" s="157"/>
      <c r="BH404" s="157"/>
      <c r="BI404" s="157"/>
      <c r="BJ404" s="157"/>
    </row>
    <row r="405">
      <c r="A405" s="138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  <c r="Z405" s="157"/>
      <c r="AA405" s="157"/>
      <c r="AB405" s="157"/>
      <c r="AC405" s="157"/>
      <c r="AD405" s="157"/>
      <c r="AE405" s="157"/>
      <c r="AF405" s="157"/>
      <c r="AG405" s="157"/>
      <c r="AH405" s="157"/>
      <c r="AI405" s="157"/>
      <c r="AJ405" s="157"/>
      <c r="AK405" s="157"/>
      <c r="AL405" s="157"/>
      <c r="AM405" s="157"/>
      <c r="AN405" s="157"/>
      <c r="AO405" s="157"/>
      <c r="AP405" s="157"/>
      <c r="AQ405" s="157"/>
      <c r="AR405" s="157"/>
      <c r="AS405" s="157"/>
      <c r="AT405" s="157"/>
      <c r="AU405" s="157"/>
      <c r="AV405" s="157"/>
      <c r="AW405" s="157"/>
      <c r="AX405" s="157"/>
      <c r="AY405" s="157"/>
      <c r="AZ405" s="157"/>
      <c r="BA405" s="157"/>
      <c r="BB405" s="157"/>
      <c r="BC405" s="157"/>
      <c r="BD405" s="157"/>
      <c r="BE405" s="157"/>
      <c r="BF405" s="157"/>
      <c r="BG405" s="157"/>
      <c r="BH405" s="157"/>
      <c r="BI405" s="157"/>
      <c r="BJ405" s="157"/>
    </row>
    <row r="406">
      <c r="A406" s="138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57"/>
      <c r="Z406" s="157"/>
      <c r="AA406" s="157"/>
      <c r="AB406" s="157"/>
      <c r="AC406" s="157"/>
      <c r="AD406" s="157"/>
      <c r="AE406" s="157"/>
      <c r="AF406" s="157"/>
      <c r="AG406" s="157"/>
      <c r="AH406" s="157"/>
      <c r="AI406" s="157"/>
      <c r="AJ406" s="157"/>
      <c r="AK406" s="157"/>
      <c r="AL406" s="157"/>
      <c r="AM406" s="157"/>
      <c r="AN406" s="157"/>
      <c r="AO406" s="157"/>
      <c r="AP406" s="157"/>
      <c r="AQ406" s="157"/>
      <c r="AR406" s="157"/>
      <c r="AS406" s="157"/>
      <c r="AT406" s="157"/>
      <c r="AU406" s="157"/>
      <c r="AV406" s="157"/>
      <c r="AW406" s="157"/>
      <c r="AX406" s="157"/>
      <c r="AY406" s="157"/>
      <c r="AZ406" s="157"/>
      <c r="BA406" s="157"/>
      <c r="BB406" s="157"/>
      <c r="BC406" s="157"/>
      <c r="BD406" s="157"/>
      <c r="BE406" s="157"/>
      <c r="BF406" s="157"/>
      <c r="BG406" s="157"/>
      <c r="BH406" s="157"/>
      <c r="BI406" s="157"/>
      <c r="BJ406" s="157"/>
    </row>
    <row r="407">
      <c r="A407" s="138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57"/>
      <c r="Z407" s="157"/>
      <c r="AA407" s="157"/>
      <c r="AB407" s="157"/>
      <c r="AC407" s="157"/>
      <c r="AD407" s="157"/>
      <c r="AE407" s="157"/>
      <c r="AF407" s="157"/>
      <c r="AG407" s="157"/>
      <c r="AH407" s="157"/>
      <c r="AI407" s="157"/>
      <c r="AJ407" s="157"/>
      <c r="AK407" s="157"/>
      <c r="AL407" s="157"/>
      <c r="AM407" s="157"/>
      <c r="AN407" s="157"/>
      <c r="AO407" s="157"/>
      <c r="AP407" s="157"/>
      <c r="AQ407" s="157"/>
      <c r="AR407" s="157"/>
      <c r="AS407" s="157"/>
      <c r="AT407" s="157"/>
      <c r="AU407" s="157"/>
      <c r="AV407" s="157"/>
      <c r="AW407" s="157"/>
      <c r="AX407" s="157"/>
      <c r="AY407" s="157"/>
      <c r="AZ407" s="157"/>
      <c r="BA407" s="157"/>
      <c r="BB407" s="157"/>
      <c r="BC407" s="157"/>
      <c r="BD407" s="157"/>
      <c r="BE407" s="157"/>
      <c r="BF407" s="157"/>
      <c r="BG407" s="157"/>
      <c r="BH407" s="157"/>
      <c r="BI407" s="157"/>
      <c r="BJ407" s="157"/>
    </row>
    <row r="408">
      <c r="A408" s="138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57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57"/>
      <c r="Z408" s="157"/>
      <c r="AA408" s="157"/>
      <c r="AB408" s="157"/>
      <c r="AC408" s="157"/>
      <c r="AD408" s="157"/>
      <c r="AE408" s="157"/>
      <c r="AF408" s="157"/>
      <c r="AG408" s="157"/>
      <c r="AH408" s="157"/>
      <c r="AI408" s="157"/>
      <c r="AJ408" s="157"/>
      <c r="AK408" s="157"/>
      <c r="AL408" s="157"/>
      <c r="AM408" s="157"/>
      <c r="AN408" s="157"/>
      <c r="AO408" s="157"/>
      <c r="AP408" s="157"/>
      <c r="AQ408" s="157"/>
      <c r="AR408" s="157"/>
      <c r="AS408" s="157"/>
      <c r="AT408" s="157"/>
      <c r="AU408" s="157"/>
      <c r="AV408" s="157"/>
      <c r="AW408" s="157"/>
      <c r="AX408" s="157"/>
      <c r="AY408" s="157"/>
      <c r="AZ408" s="157"/>
      <c r="BA408" s="157"/>
      <c r="BB408" s="157"/>
      <c r="BC408" s="157"/>
      <c r="BD408" s="157"/>
      <c r="BE408" s="157"/>
      <c r="BF408" s="157"/>
      <c r="BG408" s="157"/>
      <c r="BH408" s="157"/>
      <c r="BI408" s="157"/>
      <c r="BJ408" s="157"/>
    </row>
    <row r="409">
      <c r="A409" s="138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57"/>
      <c r="Z409" s="157"/>
      <c r="AA409" s="157"/>
      <c r="AB409" s="157"/>
      <c r="AC409" s="157"/>
      <c r="AD409" s="157"/>
      <c r="AE409" s="157"/>
      <c r="AF409" s="157"/>
      <c r="AG409" s="157"/>
      <c r="AH409" s="157"/>
      <c r="AI409" s="157"/>
      <c r="AJ409" s="157"/>
      <c r="AK409" s="157"/>
      <c r="AL409" s="157"/>
      <c r="AM409" s="157"/>
      <c r="AN409" s="157"/>
      <c r="AO409" s="157"/>
      <c r="AP409" s="157"/>
      <c r="AQ409" s="157"/>
      <c r="AR409" s="157"/>
      <c r="AS409" s="157"/>
      <c r="AT409" s="157"/>
      <c r="AU409" s="157"/>
      <c r="AV409" s="157"/>
      <c r="AW409" s="157"/>
      <c r="AX409" s="157"/>
      <c r="AY409" s="157"/>
      <c r="AZ409" s="157"/>
      <c r="BA409" s="157"/>
      <c r="BB409" s="157"/>
      <c r="BC409" s="157"/>
      <c r="BD409" s="157"/>
      <c r="BE409" s="157"/>
      <c r="BF409" s="157"/>
      <c r="BG409" s="157"/>
      <c r="BH409" s="157"/>
      <c r="BI409" s="157"/>
      <c r="BJ409" s="157"/>
    </row>
    <row r="410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57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57"/>
      <c r="Z410" s="157"/>
      <c r="AA410" s="157"/>
      <c r="AB410" s="157"/>
      <c r="AC410" s="157"/>
      <c r="AD410" s="157"/>
      <c r="AE410" s="157"/>
      <c r="AF410" s="157"/>
      <c r="AG410" s="157"/>
      <c r="AH410" s="157"/>
      <c r="AI410" s="157"/>
      <c r="AJ410" s="157"/>
      <c r="AK410" s="157"/>
      <c r="AL410" s="157"/>
      <c r="AM410" s="157"/>
      <c r="AN410" s="157"/>
      <c r="AO410" s="157"/>
      <c r="AP410" s="157"/>
      <c r="AQ410" s="157"/>
      <c r="AR410" s="157"/>
      <c r="AS410" s="157"/>
      <c r="AT410" s="157"/>
      <c r="AU410" s="157"/>
      <c r="AV410" s="157"/>
      <c r="AW410" s="157"/>
      <c r="AX410" s="157"/>
      <c r="AY410" s="157"/>
      <c r="AZ410" s="157"/>
      <c r="BA410" s="157"/>
      <c r="BB410" s="157"/>
      <c r="BC410" s="157"/>
      <c r="BD410" s="157"/>
      <c r="BE410" s="157"/>
      <c r="BF410" s="157"/>
      <c r="BG410" s="157"/>
      <c r="BH410" s="157"/>
      <c r="BI410" s="157"/>
      <c r="BJ410" s="157"/>
    </row>
    <row r="41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57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57"/>
      <c r="Z411" s="157"/>
      <c r="AA411" s="157"/>
      <c r="AB411" s="157"/>
      <c r="AC411" s="157"/>
      <c r="AD411" s="157"/>
      <c r="AE411" s="157"/>
      <c r="AF411" s="157"/>
      <c r="AG411" s="157"/>
      <c r="AH411" s="157"/>
      <c r="AI411" s="157"/>
      <c r="AJ411" s="157"/>
      <c r="AK411" s="157"/>
      <c r="AL411" s="157"/>
      <c r="AM411" s="157"/>
      <c r="AN411" s="157"/>
      <c r="AO411" s="157"/>
      <c r="AP411" s="157"/>
      <c r="AQ411" s="157"/>
      <c r="AR411" s="157"/>
      <c r="AS411" s="157"/>
      <c r="AT411" s="157"/>
      <c r="AU411" s="157"/>
      <c r="AV411" s="157"/>
      <c r="AW411" s="157"/>
      <c r="AX411" s="157"/>
      <c r="AY411" s="157"/>
      <c r="AZ411" s="157"/>
      <c r="BA411" s="157"/>
      <c r="BB411" s="157"/>
      <c r="BC411" s="157"/>
      <c r="BD411" s="157"/>
      <c r="BE411" s="157"/>
      <c r="BF411" s="157"/>
      <c r="BG411" s="157"/>
      <c r="BH411" s="157"/>
      <c r="BI411" s="157"/>
      <c r="BJ411" s="157"/>
    </row>
    <row r="412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57"/>
      <c r="Z412" s="157"/>
      <c r="AA412" s="157"/>
      <c r="AB412" s="157"/>
      <c r="AC412" s="157"/>
      <c r="AD412" s="157"/>
      <c r="AE412" s="157"/>
      <c r="AF412" s="157"/>
      <c r="AG412" s="157"/>
      <c r="AH412" s="157"/>
      <c r="AI412" s="157"/>
      <c r="AJ412" s="157"/>
      <c r="AK412" s="157"/>
      <c r="AL412" s="157"/>
      <c r="AM412" s="157"/>
      <c r="AN412" s="157"/>
      <c r="AO412" s="157"/>
      <c r="AP412" s="157"/>
      <c r="AQ412" s="157"/>
      <c r="AR412" s="157"/>
      <c r="AS412" s="157"/>
      <c r="AT412" s="157"/>
      <c r="AU412" s="157"/>
      <c r="AV412" s="157"/>
      <c r="AW412" s="157"/>
      <c r="AX412" s="157"/>
      <c r="AY412" s="157"/>
      <c r="AZ412" s="157"/>
      <c r="BA412" s="157"/>
      <c r="BB412" s="157"/>
      <c r="BC412" s="157"/>
      <c r="BD412" s="157"/>
      <c r="BE412" s="157"/>
      <c r="BF412" s="157"/>
      <c r="BG412" s="157"/>
      <c r="BH412" s="157"/>
      <c r="BI412" s="157"/>
      <c r="BJ412" s="157"/>
    </row>
    <row r="413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  <c r="Z413" s="157"/>
      <c r="AA413" s="157"/>
      <c r="AB413" s="157"/>
      <c r="AC413" s="157"/>
      <c r="AD413" s="157"/>
      <c r="AE413" s="157"/>
      <c r="AF413" s="157"/>
      <c r="AG413" s="157"/>
      <c r="AH413" s="157"/>
      <c r="AI413" s="157"/>
      <c r="AJ413" s="157"/>
      <c r="AK413" s="157"/>
      <c r="AL413" s="157"/>
      <c r="AM413" s="157"/>
      <c r="AN413" s="157"/>
      <c r="AO413" s="157"/>
      <c r="AP413" s="157"/>
      <c r="AQ413" s="157"/>
      <c r="AR413" s="157"/>
      <c r="AS413" s="157"/>
      <c r="AT413" s="157"/>
      <c r="AU413" s="157"/>
      <c r="AV413" s="157"/>
      <c r="AW413" s="157"/>
      <c r="AX413" s="157"/>
      <c r="AY413" s="157"/>
      <c r="AZ413" s="157"/>
      <c r="BA413" s="157"/>
      <c r="BB413" s="157"/>
      <c r="BC413" s="157"/>
      <c r="BD413" s="157"/>
      <c r="BE413" s="157"/>
      <c r="BF413" s="157"/>
      <c r="BG413" s="157"/>
      <c r="BH413" s="157"/>
      <c r="BI413" s="157"/>
      <c r="BJ413" s="157"/>
    </row>
    <row r="414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  <c r="Z414" s="157"/>
      <c r="AA414" s="157"/>
      <c r="AB414" s="157"/>
      <c r="AC414" s="157"/>
      <c r="AD414" s="157"/>
      <c r="AE414" s="157"/>
      <c r="AF414" s="157"/>
      <c r="AG414" s="157"/>
      <c r="AH414" s="157"/>
      <c r="AI414" s="157"/>
      <c r="AJ414" s="157"/>
      <c r="AK414" s="157"/>
      <c r="AL414" s="157"/>
      <c r="AM414" s="157"/>
      <c r="AN414" s="157"/>
      <c r="AO414" s="157"/>
      <c r="AP414" s="157"/>
      <c r="AQ414" s="157"/>
      <c r="AR414" s="157"/>
      <c r="AS414" s="157"/>
      <c r="AT414" s="157"/>
      <c r="AU414" s="157"/>
      <c r="AV414" s="157"/>
      <c r="AW414" s="157"/>
      <c r="AX414" s="157"/>
      <c r="AY414" s="157"/>
      <c r="AZ414" s="157"/>
      <c r="BA414" s="157"/>
      <c r="BB414" s="157"/>
      <c r="BC414" s="157"/>
      <c r="BD414" s="157"/>
      <c r="BE414" s="157"/>
      <c r="BF414" s="157"/>
      <c r="BG414" s="157"/>
      <c r="BH414" s="157"/>
      <c r="BI414" s="157"/>
      <c r="BJ414" s="157"/>
    </row>
    <row r="415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  <c r="Z415" s="157"/>
      <c r="AA415" s="157"/>
      <c r="AB415" s="157"/>
      <c r="AC415" s="157"/>
      <c r="AD415" s="157"/>
      <c r="AE415" s="157"/>
      <c r="AF415" s="157"/>
      <c r="AG415" s="157"/>
      <c r="AH415" s="157"/>
      <c r="AI415" s="157"/>
      <c r="AJ415" s="157"/>
      <c r="AK415" s="157"/>
      <c r="AL415" s="157"/>
      <c r="AM415" s="157"/>
      <c r="AN415" s="157"/>
      <c r="AO415" s="157"/>
      <c r="AP415" s="157"/>
      <c r="AQ415" s="157"/>
      <c r="AR415" s="157"/>
      <c r="AS415" s="157"/>
      <c r="AT415" s="157"/>
      <c r="AU415" s="157"/>
      <c r="AV415" s="157"/>
      <c r="AW415" s="157"/>
      <c r="AX415" s="157"/>
      <c r="AY415" s="157"/>
      <c r="AZ415" s="157"/>
      <c r="BA415" s="157"/>
      <c r="BB415" s="157"/>
      <c r="BC415" s="157"/>
      <c r="BD415" s="157"/>
      <c r="BE415" s="157"/>
      <c r="BF415" s="157"/>
      <c r="BG415" s="157"/>
      <c r="BH415" s="157"/>
      <c r="BI415" s="157"/>
      <c r="BJ415" s="157"/>
    </row>
    <row r="416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57"/>
      <c r="Z416" s="157"/>
      <c r="AA416" s="157"/>
      <c r="AB416" s="157"/>
      <c r="AC416" s="157"/>
      <c r="AD416" s="157"/>
      <c r="AE416" s="157"/>
      <c r="AF416" s="157"/>
      <c r="AG416" s="157"/>
      <c r="AH416" s="157"/>
      <c r="AI416" s="157"/>
      <c r="AJ416" s="157"/>
      <c r="AK416" s="157"/>
      <c r="AL416" s="157"/>
      <c r="AM416" s="157"/>
      <c r="AN416" s="157"/>
      <c r="AO416" s="157"/>
      <c r="AP416" s="157"/>
      <c r="AQ416" s="157"/>
      <c r="AR416" s="157"/>
      <c r="AS416" s="157"/>
      <c r="AT416" s="157"/>
      <c r="AU416" s="157"/>
      <c r="AV416" s="157"/>
      <c r="AW416" s="157"/>
      <c r="AX416" s="157"/>
      <c r="AY416" s="157"/>
      <c r="AZ416" s="157"/>
      <c r="BA416" s="157"/>
      <c r="BB416" s="157"/>
      <c r="BC416" s="157"/>
      <c r="BD416" s="157"/>
      <c r="BE416" s="157"/>
      <c r="BF416" s="157"/>
      <c r="BG416" s="157"/>
      <c r="BH416" s="157"/>
      <c r="BI416" s="157"/>
      <c r="BJ416" s="157"/>
    </row>
    <row r="417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57"/>
      <c r="Z417" s="157"/>
      <c r="AA417" s="157"/>
      <c r="AB417" s="157"/>
      <c r="AC417" s="157"/>
      <c r="AD417" s="157"/>
      <c r="AE417" s="157"/>
      <c r="AF417" s="157"/>
      <c r="AG417" s="157"/>
      <c r="AH417" s="157"/>
      <c r="AI417" s="157"/>
      <c r="AJ417" s="157"/>
      <c r="AK417" s="157"/>
      <c r="AL417" s="157"/>
      <c r="AM417" s="157"/>
      <c r="AN417" s="157"/>
      <c r="AO417" s="157"/>
      <c r="AP417" s="157"/>
      <c r="AQ417" s="157"/>
      <c r="AR417" s="157"/>
      <c r="AS417" s="157"/>
      <c r="AT417" s="157"/>
      <c r="AU417" s="157"/>
      <c r="AV417" s="157"/>
      <c r="AW417" s="157"/>
      <c r="AX417" s="157"/>
      <c r="AY417" s="157"/>
      <c r="AZ417" s="157"/>
      <c r="BA417" s="157"/>
      <c r="BB417" s="157"/>
      <c r="BC417" s="157"/>
      <c r="BD417" s="157"/>
      <c r="BE417" s="157"/>
      <c r="BF417" s="157"/>
      <c r="BG417" s="157"/>
      <c r="BH417" s="157"/>
      <c r="BI417" s="157"/>
      <c r="BJ417" s="157"/>
    </row>
    <row r="418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57"/>
      <c r="Z418" s="157"/>
      <c r="AA418" s="157"/>
      <c r="AB418" s="157"/>
      <c r="AC418" s="157"/>
      <c r="AD418" s="157"/>
      <c r="AE418" s="157"/>
      <c r="AF418" s="157"/>
      <c r="AG418" s="157"/>
      <c r="AH418" s="157"/>
      <c r="AI418" s="157"/>
      <c r="AJ418" s="157"/>
      <c r="AK418" s="157"/>
      <c r="AL418" s="157"/>
      <c r="AM418" s="157"/>
      <c r="AN418" s="157"/>
      <c r="AO418" s="157"/>
      <c r="AP418" s="157"/>
      <c r="AQ418" s="157"/>
      <c r="AR418" s="157"/>
      <c r="AS418" s="157"/>
      <c r="AT418" s="157"/>
      <c r="AU418" s="157"/>
      <c r="AV418" s="157"/>
      <c r="AW418" s="157"/>
      <c r="AX418" s="157"/>
      <c r="AY418" s="157"/>
      <c r="AZ418" s="157"/>
      <c r="BA418" s="157"/>
      <c r="BB418" s="157"/>
      <c r="BC418" s="157"/>
      <c r="BD418" s="157"/>
      <c r="BE418" s="157"/>
      <c r="BF418" s="157"/>
      <c r="BG418" s="157"/>
      <c r="BH418" s="157"/>
      <c r="BI418" s="157"/>
      <c r="BJ418" s="157"/>
    </row>
    <row r="419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57"/>
      <c r="Z419" s="157"/>
      <c r="AA419" s="157"/>
      <c r="AB419" s="157"/>
      <c r="AC419" s="157"/>
      <c r="AD419" s="157"/>
      <c r="AE419" s="157"/>
      <c r="AF419" s="157"/>
      <c r="AG419" s="157"/>
      <c r="AH419" s="157"/>
      <c r="AI419" s="157"/>
      <c r="AJ419" s="157"/>
      <c r="AK419" s="157"/>
      <c r="AL419" s="157"/>
      <c r="AM419" s="157"/>
      <c r="AN419" s="157"/>
      <c r="AO419" s="157"/>
      <c r="AP419" s="157"/>
      <c r="AQ419" s="157"/>
      <c r="AR419" s="157"/>
      <c r="AS419" s="157"/>
      <c r="AT419" s="157"/>
      <c r="AU419" s="157"/>
      <c r="AV419" s="157"/>
      <c r="AW419" s="157"/>
      <c r="AX419" s="157"/>
      <c r="AY419" s="157"/>
      <c r="AZ419" s="157"/>
      <c r="BA419" s="157"/>
      <c r="BB419" s="157"/>
      <c r="BC419" s="157"/>
      <c r="BD419" s="157"/>
      <c r="BE419" s="157"/>
      <c r="BF419" s="157"/>
      <c r="BG419" s="157"/>
      <c r="BH419" s="157"/>
      <c r="BI419" s="157"/>
      <c r="BJ419" s="157"/>
    </row>
    <row r="420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57"/>
      <c r="Z420" s="157"/>
      <c r="AA420" s="157"/>
      <c r="AB420" s="157"/>
      <c r="AC420" s="157"/>
      <c r="AD420" s="157"/>
      <c r="AE420" s="157"/>
      <c r="AF420" s="157"/>
      <c r="AG420" s="157"/>
      <c r="AH420" s="157"/>
      <c r="AI420" s="157"/>
      <c r="AJ420" s="157"/>
      <c r="AK420" s="157"/>
      <c r="AL420" s="157"/>
      <c r="AM420" s="157"/>
      <c r="AN420" s="157"/>
      <c r="AO420" s="157"/>
      <c r="AP420" s="157"/>
      <c r="AQ420" s="157"/>
      <c r="AR420" s="157"/>
      <c r="AS420" s="157"/>
      <c r="AT420" s="157"/>
      <c r="AU420" s="157"/>
      <c r="AV420" s="157"/>
      <c r="AW420" s="157"/>
      <c r="AX420" s="157"/>
      <c r="AY420" s="157"/>
      <c r="AZ420" s="157"/>
      <c r="BA420" s="157"/>
      <c r="BB420" s="157"/>
      <c r="BC420" s="157"/>
      <c r="BD420" s="157"/>
      <c r="BE420" s="157"/>
      <c r="BF420" s="157"/>
      <c r="BG420" s="157"/>
      <c r="BH420" s="157"/>
      <c r="BI420" s="157"/>
      <c r="BJ420" s="157"/>
    </row>
    <row r="42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  <c r="Z421" s="157"/>
      <c r="AA421" s="157"/>
      <c r="AB421" s="157"/>
      <c r="AC421" s="157"/>
      <c r="AD421" s="157"/>
      <c r="AE421" s="157"/>
      <c r="AF421" s="157"/>
      <c r="AG421" s="157"/>
      <c r="AH421" s="157"/>
      <c r="AI421" s="157"/>
      <c r="AJ421" s="157"/>
      <c r="AK421" s="157"/>
      <c r="AL421" s="157"/>
      <c r="AM421" s="157"/>
      <c r="AN421" s="157"/>
      <c r="AO421" s="157"/>
      <c r="AP421" s="157"/>
      <c r="AQ421" s="157"/>
      <c r="AR421" s="157"/>
      <c r="AS421" s="157"/>
      <c r="AT421" s="157"/>
      <c r="AU421" s="157"/>
      <c r="AV421" s="157"/>
      <c r="AW421" s="157"/>
      <c r="AX421" s="157"/>
      <c r="AY421" s="157"/>
      <c r="AZ421" s="157"/>
      <c r="BA421" s="157"/>
      <c r="BB421" s="157"/>
      <c r="BC421" s="157"/>
      <c r="BD421" s="157"/>
      <c r="BE421" s="157"/>
      <c r="BF421" s="157"/>
      <c r="BG421" s="157"/>
      <c r="BH421" s="157"/>
      <c r="BI421" s="157"/>
      <c r="BJ421" s="157"/>
    </row>
    <row r="422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57"/>
      <c r="Z422" s="157"/>
      <c r="AA422" s="157"/>
      <c r="AB422" s="157"/>
      <c r="AC422" s="157"/>
      <c r="AD422" s="157"/>
      <c r="AE422" s="157"/>
      <c r="AF422" s="157"/>
      <c r="AG422" s="157"/>
      <c r="AH422" s="157"/>
      <c r="AI422" s="157"/>
      <c r="AJ422" s="157"/>
      <c r="AK422" s="157"/>
      <c r="AL422" s="157"/>
      <c r="AM422" s="157"/>
      <c r="AN422" s="157"/>
      <c r="AO422" s="157"/>
      <c r="AP422" s="157"/>
      <c r="AQ422" s="157"/>
      <c r="AR422" s="157"/>
      <c r="AS422" s="157"/>
      <c r="AT422" s="157"/>
      <c r="AU422" s="157"/>
      <c r="AV422" s="157"/>
      <c r="AW422" s="157"/>
      <c r="AX422" s="157"/>
      <c r="AY422" s="157"/>
      <c r="AZ422" s="157"/>
      <c r="BA422" s="157"/>
      <c r="BB422" s="157"/>
      <c r="BC422" s="157"/>
      <c r="BD422" s="157"/>
      <c r="BE422" s="157"/>
      <c r="BF422" s="157"/>
      <c r="BG422" s="157"/>
      <c r="BH422" s="157"/>
      <c r="BI422" s="157"/>
      <c r="BJ422" s="157"/>
    </row>
    <row r="423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  <c r="Z423" s="157"/>
      <c r="AA423" s="157"/>
      <c r="AB423" s="157"/>
      <c r="AC423" s="157"/>
      <c r="AD423" s="157"/>
      <c r="AE423" s="157"/>
      <c r="AF423" s="157"/>
      <c r="AG423" s="157"/>
      <c r="AH423" s="157"/>
      <c r="AI423" s="157"/>
      <c r="AJ423" s="157"/>
      <c r="AK423" s="157"/>
      <c r="AL423" s="157"/>
      <c r="AM423" s="157"/>
      <c r="AN423" s="157"/>
      <c r="AO423" s="157"/>
      <c r="AP423" s="157"/>
      <c r="AQ423" s="157"/>
      <c r="AR423" s="157"/>
      <c r="AS423" s="157"/>
      <c r="AT423" s="157"/>
      <c r="AU423" s="157"/>
      <c r="AV423" s="157"/>
      <c r="AW423" s="157"/>
      <c r="AX423" s="157"/>
      <c r="AY423" s="157"/>
      <c r="AZ423" s="157"/>
      <c r="BA423" s="157"/>
      <c r="BB423" s="157"/>
      <c r="BC423" s="157"/>
      <c r="BD423" s="157"/>
      <c r="BE423" s="157"/>
      <c r="BF423" s="157"/>
      <c r="BG423" s="157"/>
      <c r="BH423" s="157"/>
      <c r="BI423" s="157"/>
      <c r="BJ423" s="157"/>
    </row>
    <row r="424">
      <c r="A424" s="138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57"/>
      <c r="Z424" s="157"/>
      <c r="AA424" s="157"/>
      <c r="AB424" s="157"/>
      <c r="AC424" s="157"/>
      <c r="AD424" s="157"/>
      <c r="AE424" s="157"/>
      <c r="AF424" s="157"/>
      <c r="AG424" s="157"/>
      <c r="AH424" s="157"/>
      <c r="AI424" s="157"/>
      <c r="AJ424" s="157"/>
      <c r="AK424" s="157"/>
      <c r="AL424" s="157"/>
      <c r="AM424" s="157"/>
      <c r="AN424" s="157"/>
      <c r="AO424" s="157"/>
      <c r="AP424" s="157"/>
      <c r="AQ424" s="157"/>
      <c r="AR424" s="157"/>
      <c r="AS424" s="157"/>
      <c r="AT424" s="157"/>
      <c r="AU424" s="157"/>
      <c r="AV424" s="157"/>
      <c r="AW424" s="157"/>
      <c r="AX424" s="157"/>
      <c r="AY424" s="157"/>
      <c r="AZ424" s="157"/>
      <c r="BA424" s="157"/>
      <c r="BB424" s="157"/>
      <c r="BC424" s="157"/>
      <c r="BD424" s="157"/>
      <c r="BE424" s="157"/>
      <c r="BF424" s="157"/>
      <c r="BG424" s="157"/>
      <c r="BH424" s="157"/>
      <c r="BI424" s="157"/>
      <c r="BJ424" s="157"/>
    </row>
    <row r="425">
      <c r="A425" s="138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57"/>
      <c r="Z425" s="157"/>
      <c r="AA425" s="157"/>
      <c r="AB425" s="157"/>
      <c r="AC425" s="157"/>
      <c r="AD425" s="157"/>
      <c r="AE425" s="157"/>
      <c r="AF425" s="157"/>
      <c r="AG425" s="157"/>
      <c r="AH425" s="157"/>
      <c r="AI425" s="157"/>
      <c r="AJ425" s="157"/>
      <c r="AK425" s="157"/>
      <c r="AL425" s="157"/>
      <c r="AM425" s="157"/>
      <c r="AN425" s="157"/>
      <c r="AO425" s="157"/>
      <c r="AP425" s="157"/>
      <c r="AQ425" s="157"/>
      <c r="AR425" s="157"/>
      <c r="AS425" s="157"/>
      <c r="AT425" s="157"/>
      <c r="AU425" s="157"/>
      <c r="AV425" s="157"/>
      <c r="AW425" s="157"/>
      <c r="AX425" s="157"/>
      <c r="AY425" s="157"/>
      <c r="AZ425" s="157"/>
      <c r="BA425" s="157"/>
      <c r="BB425" s="157"/>
      <c r="BC425" s="157"/>
      <c r="BD425" s="157"/>
      <c r="BE425" s="157"/>
      <c r="BF425" s="157"/>
      <c r="BG425" s="157"/>
      <c r="BH425" s="157"/>
      <c r="BI425" s="157"/>
      <c r="BJ425" s="157"/>
    </row>
    <row r="426">
      <c r="A426" s="138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57"/>
      <c r="Z426" s="157"/>
      <c r="AA426" s="157"/>
      <c r="AB426" s="157"/>
      <c r="AC426" s="157"/>
      <c r="AD426" s="157"/>
      <c r="AE426" s="157"/>
      <c r="AF426" s="157"/>
      <c r="AG426" s="157"/>
      <c r="AH426" s="157"/>
      <c r="AI426" s="157"/>
      <c r="AJ426" s="157"/>
      <c r="AK426" s="157"/>
      <c r="AL426" s="157"/>
      <c r="AM426" s="157"/>
      <c r="AN426" s="157"/>
      <c r="AO426" s="157"/>
      <c r="AP426" s="157"/>
      <c r="AQ426" s="157"/>
      <c r="AR426" s="157"/>
      <c r="AS426" s="157"/>
      <c r="AT426" s="157"/>
      <c r="AU426" s="157"/>
      <c r="AV426" s="157"/>
      <c r="AW426" s="157"/>
      <c r="AX426" s="157"/>
      <c r="AY426" s="157"/>
      <c r="AZ426" s="157"/>
      <c r="BA426" s="157"/>
      <c r="BB426" s="157"/>
      <c r="BC426" s="157"/>
      <c r="BD426" s="157"/>
      <c r="BE426" s="157"/>
      <c r="BF426" s="157"/>
      <c r="BG426" s="157"/>
      <c r="BH426" s="157"/>
      <c r="BI426" s="157"/>
      <c r="BJ426" s="157"/>
    </row>
    <row r="427">
      <c r="A427" s="138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57"/>
      <c r="Z427" s="157"/>
      <c r="AA427" s="157"/>
      <c r="AB427" s="157"/>
      <c r="AC427" s="157"/>
      <c r="AD427" s="157"/>
      <c r="AE427" s="157"/>
      <c r="AF427" s="157"/>
      <c r="AG427" s="157"/>
      <c r="AH427" s="157"/>
      <c r="AI427" s="157"/>
      <c r="AJ427" s="157"/>
      <c r="AK427" s="157"/>
      <c r="AL427" s="157"/>
      <c r="AM427" s="157"/>
      <c r="AN427" s="157"/>
      <c r="AO427" s="157"/>
      <c r="AP427" s="157"/>
      <c r="AQ427" s="157"/>
      <c r="AR427" s="157"/>
      <c r="AS427" s="157"/>
      <c r="AT427" s="157"/>
      <c r="AU427" s="157"/>
      <c r="AV427" s="157"/>
      <c r="AW427" s="157"/>
      <c r="AX427" s="157"/>
      <c r="AY427" s="157"/>
      <c r="AZ427" s="157"/>
      <c r="BA427" s="157"/>
      <c r="BB427" s="157"/>
      <c r="BC427" s="157"/>
      <c r="BD427" s="157"/>
      <c r="BE427" s="157"/>
      <c r="BF427" s="157"/>
      <c r="BG427" s="157"/>
      <c r="BH427" s="157"/>
      <c r="BI427" s="157"/>
      <c r="BJ427" s="157"/>
    </row>
    <row r="428">
      <c r="A428" s="138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  <c r="Z428" s="157"/>
      <c r="AA428" s="157"/>
      <c r="AB428" s="157"/>
      <c r="AC428" s="157"/>
      <c r="AD428" s="157"/>
      <c r="AE428" s="157"/>
      <c r="AF428" s="157"/>
      <c r="AG428" s="157"/>
      <c r="AH428" s="157"/>
      <c r="AI428" s="157"/>
      <c r="AJ428" s="157"/>
      <c r="AK428" s="157"/>
      <c r="AL428" s="157"/>
      <c r="AM428" s="157"/>
      <c r="AN428" s="157"/>
      <c r="AO428" s="157"/>
      <c r="AP428" s="157"/>
      <c r="AQ428" s="157"/>
      <c r="AR428" s="157"/>
      <c r="AS428" s="157"/>
      <c r="AT428" s="157"/>
      <c r="AU428" s="157"/>
      <c r="AV428" s="157"/>
      <c r="AW428" s="157"/>
      <c r="AX428" s="157"/>
      <c r="AY428" s="157"/>
      <c r="AZ428" s="157"/>
      <c r="BA428" s="157"/>
      <c r="BB428" s="157"/>
      <c r="BC428" s="157"/>
      <c r="BD428" s="157"/>
      <c r="BE428" s="157"/>
      <c r="BF428" s="157"/>
      <c r="BG428" s="157"/>
      <c r="BH428" s="157"/>
      <c r="BI428" s="157"/>
      <c r="BJ428" s="157"/>
    </row>
    <row r="429">
      <c r="A429" s="138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  <c r="Z429" s="157"/>
      <c r="AA429" s="157"/>
      <c r="AB429" s="157"/>
      <c r="AC429" s="157"/>
      <c r="AD429" s="157"/>
      <c r="AE429" s="157"/>
      <c r="AF429" s="157"/>
      <c r="AG429" s="157"/>
      <c r="AH429" s="157"/>
      <c r="AI429" s="157"/>
      <c r="AJ429" s="157"/>
      <c r="AK429" s="157"/>
      <c r="AL429" s="157"/>
      <c r="AM429" s="157"/>
      <c r="AN429" s="157"/>
      <c r="AO429" s="157"/>
      <c r="AP429" s="157"/>
      <c r="AQ429" s="157"/>
      <c r="AR429" s="157"/>
      <c r="AS429" s="157"/>
      <c r="AT429" s="157"/>
      <c r="AU429" s="157"/>
      <c r="AV429" s="157"/>
      <c r="AW429" s="157"/>
      <c r="AX429" s="157"/>
      <c r="AY429" s="157"/>
      <c r="AZ429" s="157"/>
      <c r="BA429" s="157"/>
      <c r="BB429" s="157"/>
      <c r="BC429" s="157"/>
      <c r="BD429" s="157"/>
      <c r="BE429" s="157"/>
      <c r="BF429" s="157"/>
      <c r="BG429" s="157"/>
      <c r="BH429" s="157"/>
      <c r="BI429" s="157"/>
      <c r="BJ429" s="157"/>
    </row>
    <row r="430">
      <c r="A430" s="138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57"/>
      <c r="Z430" s="157"/>
      <c r="AA430" s="157"/>
      <c r="AB430" s="157"/>
      <c r="AC430" s="157"/>
      <c r="AD430" s="157"/>
      <c r="AE430" s="157"/>
      <c r="AF430" s="157"/>
      <c r="AG430" s="157"/>
      <c r="AH430" s="157"/>
      <c r="AI430" s="157"/>
      <c r="AJ430" s="157"/>
      <c r="AK430" s="157"/>
      <c r="AL430" s="157"/>
      <c r="AM430" s="157"/>
      <c r="AN430" s="157"/>
      <c r="AO430" s="157"/>
      <c r="AP430" s="157"/>
      <c r="AQ430" s="157"/>
      <c r="AR430" s="157"/>
      <c r="AS430" s="157"/>
      <c r="AT430" s="157"/>
      <c r="AU430" s="157"/>
      <c r="AV430" s="157"/>
      <c r="AW430" s="157"/>
      <c r="AX430" s="157"/>
      <c r="AY430" s="157"/>
      <c r="AZ430" s="157"/>
      <c r="BA430" s="157"/>
      <c r="BB430" s="157"/>
      <c r="BC430" s="157"/>
      <c r="BD430" s="157"/>
      <c r="BE430" s="157"/>
      <c r="BF430" s="157"/>
      <c r="BG430" s="157"/>
      <c r="BH430" s="157"/>
      <c r="BI430" s="157"/>
      <c r="BJ430" s="157"/>
    </row>
    <row r="431">
      <c r="A431" s="138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57"/>
      <c r="Z431" s="157"/>
      <c r="AA431" s="157"/>
      <c r="AB431" s="157"/>
      <c r="AC431" s="157"/>
      <c r="AD431" s="157"/>
      <c r="AE431" s="157"/>
      <c r="AF431" s="157"/>
      <c r="AG431" s="157"/>
      <c r="AH431" s="157"/>
      <c r="AI431" s="157"/>
      <c r="AJ431" s="157"/>
      <c r="AK431" s="157"/>
      <c r="AL431" s="157"/>
      <c r="AM431" s="157"/>
      <c r="AN431" s="157"/>
      <c r="AO431" s="157"/>
      <c r="AP431" s="157"/>
      <c r="AQ431" s="157"/>
      <c r="AR431" s="157"/>
      <c r="AS431" s="157"/>
      <c r="AT431" s="157"/>
      <c r="AU431" s="157"/>
      <c r="AV431" s="157"/>
      <c r="AW431" s="157"/>
      <c r="AX431" s="157"/>
      <c r="AY431" s="157"/>
      <c r="AZ431" s="157"/>
      <c r="BA431" s="157"/>
      <c r="BB431" s="157"/>
      <c r="BC431" s="157"/>
      <c r="BD431" s="157"/>
      <c r="BE431" s="157"/>
      <c r="BF431" s="157"/>
      <c r="BG431" s="157"/>
      <c r="BH431" s="157"/>
      <c r="BI431" s="157"/>
      <c r="BJ431" s="157"/>
    </row>
    <row r="432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57"/>
      <c r="Z432" s="157"/>
      <c r="AA432" s="157"/>
      <c r="AB432" s="157"/>
      <c r="AC432" s="157"/>
      <c r="AD432" s="157"/>
      <c r="AE432" s="157"/>
      <c r="AF432" s="157"/>
      <c r="AG432" s="157"/>
      <c r="AH432" s="157"/>
      <c r="AI432" s="157"/>
      <c r="AJ432" s="157"/>
      <c r="AK432" s="157"/>
      <c r="AL432" s="157"/>
      <c r="AM432" s="157"/>
      <c r="AN432" s="157"/>
      <c r="AO432" s="157"/>
      <c r="AP432" s="157"/>
      <c r="AQ432" s="157"/>
      <c r="AR432" s="157"/>
      <c r="AS432" s="157"/>
      <c r="AT432" s="157"/>
      <c r="AU432" s="157"/>
      <c r="AV432" s="157"/>
      <c r="AW432" s="157"/>
      <c r="AX432" s="157"/>
      <c r="AY432" s="157"/>
      <c r="AZ432" s="157"/>
      <c r="BA432" s="157"/>
      <c r="BB432" s="157"/>
      <c r="BC432" s="157"/>
      <c r="BD432" s="157"/>
      <c r="BE432" s="157"/>
      <c r="BF432" s="157"/>
      <c r="BG432" s="157"/>
      <c r="BH432" s="157"/>
      <c r="BI432" s="157"/>
      <c r="BJ432" s="157"/>
    </row>
    <row r="433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  <c r="Z433" s="157"/>
      <c r="AA433" s="157"/>
      <c r="AB433" s="157"/>
      <c r="AC433" s="157"/>
      <c r="AD433" s="157"/>
      <c r="AE433" s="157"/>
      <c r="AF433" s="157"/>
      <c r="AG433" s="157"/>
      <c r="AH433" s="157"/>
      <c r="AI433" s="157"/>
      <c r="AJ433" s="157"/>
      <c r="AK433" s="157"/>
      <c r="AL433" s="157"/>
      <c r="AM433" s="157"/>
      <c r="AN433" s="157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157"/>
      <c r="AZ433" s="157"/>
      <c r="BA433" s="157"/>
      <c r="BB433" s="157"/>
      <c r="BC433" s="157"/>
      <c r="BD433" s="157"/>
      <c r="BE433" s="157"/>
      <c r="BF433" s="157"/>
      <c r="BG433" s="157"/>
      <c r="BH433" s="157"/>
      <c r="BI433" s="157"/>
      <c r="BJ433" s="157"/>
    </row>
    <row r="434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57"/>
      <c r="Z434" s="157"/>
      <c r="AA434" s="157"/>
      <c r="AB434" s="157"/>
      <c r="AC434" s="157"/>
      <c r="AD434" s="157"/>
      <c r="AE434" s="157"/>
      <c r="AF434" s="157"/>
      <c r="AG434" s="157"/>
      <c r="AH434" s="157"/>
      <c r="AI434" s="157"/>
      <c r="AJ434" s="157"/>
      <c r="AK434" s="157"/>
      <c r="AL434" s="157"/>
      <c r="AM434" s="157"/>
      <c r="AN434" s="157"/>
      <c r="AO434" s="157"/>
      <c r="AP434" s="157"/>
      <c r="AQ434" s="157"/>
      <c r="AR434" s="157"/>
      <c r="AS434" s="157"/>
      <c r="AT434" s="157"/>
      <c r="AU434" s="157"/>
      <c r="AV434" s="157"/>
      <c r="AW434" s="157"/>
      <c r="AX434" s="157"/>
      <c r="AY434" s="157"/>
      <c r="AZ434" s="157"/>
      <c r="BA434" s="157"/>
      <c r="BB434" s="157"/>
      <c r="BC434" s="157"/>
      <c r="BD434" s="157"/>
      <c r="BE434" s="157"/>
      <c r="BF434" s="157"/>
      <c r="BG434" s="157"/>
      <c r="BH434" s="157"/>
      <c r="BI434" s="157"/>
      <c r="BJ434" s="157"/>
    </row>
    <row r="435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  <c r="Z435" s="157"/>
      <c r="AA435" s="157"/>
      <c r="AB435" s="157"/>
      <c r="AC435" s="157"/>
      <c r="AD435" s="157"/>
      <c r="AE435" s="157"/>
      <c r="AF435" s="157"/>
      <c r="AG435" s="157"/>
      <c r="AH435" s="157"/>
      <c r="AI435" s="157"/>
      <c r="AJ435" s="157"/>
      <c r="AK435" s="157"/>
      <c r="AL435" s="157"/>
      <c r="AM435" s="157"/>
      <c r="AN435" s="157"/>
      <c r="AO435" s="157"/>
      <c r="AP435" s="157"/>
      <c r="AQ435" s="157"/>
      <c r="AR435" s="157"/>
      <c r="AS435" s="157"/>
      <c r="AT435" s="157"/>
      <c r="AU435" s="157"/>
      <c r="AV435" s="157"/>
      <c r="AW435" s="157"/>
      <c r="AX435" s="157"/>
      <c r="AY435" s="157"/>
      <c r="AZ435" s="157"/>
      <c r="BA435" s="157"/>
      <c r="BB435" s="157"/>
      <c r="BC435" s="157"/>
      <c r="BD435" s="157"/>
      <c r="BE435" s="157"/>
      <c r="BF435" s="157"/>
      <c r="BG435" s="157"/>
      <c r="BH435" s="157"/>
      <c r="BI435" s="157"/>
      <c r="BJ435" s="157"/>
    </row>
    <row r="436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57"/>
      <c r="Z436" s="157"/>
      <c r="AA436" s="157"/>
      <c r="AB436" s="157"/>
      <c r="AC436" s="157"/>
      <c r="AD436" s="157"/>
      <c r="AE436" s="157"/>
      <c r="AF436" s="157"/>
      <c r="AG436" s="157"/>
      <c r="AH436" s="157"/>
      <c r="AI436" s="157"/>
      <c r="AJ436" s="157"/>
      <c r="AK436" s="157"/>
      <c r="AL436" s="157"/>
      <c r="AM436" s="157"/>
      <c r="AN436" s="157"/>
      <c r="AO436" s="157"/>
      <c r="AP436" s="157"/>
      <c r="AQ436" s="157"/>
      <c r="AR436" s="157"/>
      <c r="AS436" s="157"/>
      <c r="AT436" s="157"/>
      <c r="AU436" s="157"/>
      <c r="AV436" s="157"/>
      <c r="AW436" s="157"/>
      <c r="AX436" s="157"/>
      <c r="AY436" s="157"/>
      <c r="AZ436" s="157"/>
      <c r="BA436" s="157"/>
      <c r="BB436" s="157"/>
      <c r="BC436" s="157"/>
      <c r="BD436" s="157"/>
      <c r="BE436" s="157"/>
      <c r="BF436" s="157"/>
      <c r="BG436" s="157"/>
      <c r="BH436" s="157"/>
      <c r="BI436" s="157"/>
      <c r="BJ436" s="157"/>
    </row>
    <row r="437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57"/>
      <c r="Z437" s="157"/>
      <c r="AA437" s="157"/>
      <c r="AB437" s="157"/>
      <c r="AC437" s="157"/>
      <c r="AD437" s="157"/>
      <c r="AE437" s="157"/>
      <c r="AF437" s="157"/>
      <c r="AG437" s="157"/>
      <c r="AH437" s="157"/>
      <c r="AI437" s="157"/>
      <c r="AJ437" s="157"/>
      <c r="AK437" s="157"/>
      <c r="AL437" s="157"/>
      <c r="AM437" s="157"/>
      <c r="AN437" s="157"/>
      <c r="AO437" s="157"/>
      <c r="AP437" s="157"/>
      <c r="AQ437" s="157"/>
      <c r="AR437" s="157"/>
      <c r="AS437" s="157"/>
      <c r="AT437" s="157"/>
      <c r="AU437" s="157"/>
      <c r="AV437" s="157"/>
      <c r="AW437" s="157"/>
      <c r="AX437" s="157"/>
      <c r="AY437" s="157"/>
      <c r="AZ437" s="157"/>
      <c r="BA437" s="157"/>
      <c r="BB437" s="157"/>
      <c r="BC437" s="157"/>
      <c r="BD437" s="157"/>
      <c r="BE437" s="157"/>
      <c r="BF437" s="157"/>
      <c r="BG437" s="157"/>
      <c r="BH437" s="157"/>
      <c r="BI437" s="157"/>
      <c r="BJ437" s="157"/>
    </row>
    <row r="438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  <c r="Z438" s="157"/>
      <c r="AA438" s="157"/>
      <c r="AB438" s="157"/>
      <c r="AC438" s="157"/>
      <c r="AD438" s="157"/>
      <c r="AE438" s="157"/>
      <c r="AF438" s="157"/>
      <c r="AG438" s="157"/>
      <c r="AH438" s="157"/>
      <c r="AI438" s="157"/>
      <c r="AJ438" s="157"/>
      <c r="AK438" s="157"/>
      <c r="AL438" s="157"/>
      <c r="AM438" s="157"/>
      <c r="AN438" s="157"/>
      <c r="AO438" s="157"/>
      <c r="AP438" s="157"/>
      <c r="AQ438" s="157"/>
      <c r="AR438" s="157"/>
      <c r="AS438" s="157"/>
      <c r="AT438" s="157"/>
      <c r="AU438" s="157"/>
      <c r="AV438" s="157"/>
      <c r="AW438" s="157"/>
      <c r="AX438" s="157"/>
      <c r="AY438" s="157"/>
      <c r="AZ438" s="157"/>
      <c r="BA438" s="157"/>
      <c r="BB438" s="157"/>
      <c r="BC438" s="157"/>
      <c r="BD438" s="157"/>
      <c r="BE438" s="157"/>
      <c r="BF438" s="157"/>
      <c r="BG438" s="157"/>
      <c r="BH438" s="157"/>
      <c r="BI438" s="157"/>
      <c r="BJ438" s="157"/>
    </row>
    <row r="439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  <c r="Z439" s="157"/>
      <c r="AA439" s="157"/>
      <c r="AB439" s="157"/>
      <c r="AC439" s="157"/>
      <c r="AD439" s="157"/>
      <c r="AE439" s="157"/>
      <c r="AF439" s="157"/>
      <c r="AG439" s="157"/>
      <c r="AH439" s="157"/>
      <c r="AI439" s="157"/>
      <c r="AJ439" s="157"/>
      <c r="AK439" s="157"/>
      <c r="AL439" s="157"/>
      <c r="AM439" s="157"/>
      <c r="AN439" s="157"/>
      <c r="AO439" s="157"/>
      <c r="AP439" s="157"/>
      <c r="AQ439" s="157"/>
      <c r="AR439" s="157"/>
      <c r="AS439" s="157"/>
      <c r="AT439" s="157"/>
      <c r="AU439" s="157"/>
      <c r="AV439" s="157"/>
      <c r="AW439" s="157"/>
      <c r="AX439" s="157"/>
      <c r="AY439" s="157"/>
      <c r="AZ439" s="157"/>
      <c r="BA439" s="157"/>
      <c r="BB439" s="157"/>
      <c r="BC439" s="157"/>
      <c r="BD439" s="157"/>
      <c r="BE439" s="157"/>
      <c r="BF439" s="157"/>
      <c r="BG439" s="157"/>
      <c r="BH439" s="157"/>
      <c r="BI439" s="157"/>
      <c r="BJ439" s="157"/>
    </row>
    <row r="440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  <c r="Z440" s="157"/>
      <c r="AA440" s="157"/>
      <c r="AB440" s="157"/>
      <c r="AC440" s="157"/>
      <c r="AD440" s="157"/>
      <c r="AE440" s="157"/>
      <c r="AF440" s="157"/>
      <c r="AG440" s="157"/>
      <c r="AH440" s="157"/>
      <c r="AI440" s="157"/>
      <c r="AJ440" s="157"/>
      <c r="AK440" s="157"/>
      <c r="AL440" s="157"/>
      <c r="AM440" s="157"/>
      <c r="AN440" s="157"/>
      <c r="AO440" s="157"/>
      <c r="AP440" s="157"/>
      <c r="AQ440" s="157"/>
      <c r="AR440" s="157"/>
      <c r="AS440" s="157"/>
      <c r="AT440" s="157"/>
      <c r="AU440" s="157"/>
      <c r="AV440" s="157"/>
      <c r="AW440" s="157"/>
      <c r="AX440" s="157"/>
      <c r="AY440" s="157"/>
      <c r="AZ440" s="157"/>
      <c r="BA440" s="157"/>
      <c r="BB440" s="157"/>
      <c r="BC440" s="157"/>
      <c r="BD440" s="157"/>
      <c r="BE440" s="157"/>
      <c r="BF440" s="157"/>
      <c r="BG440" s="157"/>
      <c r="BH440" s="157"/>
      <c r="BI440" s="157"/>
      <c r="BJ440" s="157"/>
    </row>
    <row r="44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57"/>
      <c r="Z441" s="157"/>
      <c r="AA441" s="157"/>
      <c r="AB441" s="157"/>
      <c r="AC441" s="157"/>
      <c r="AD441" s="157"/>
      <c r="AE441" s="157"/>
      <c r="AF441" s="157"/>
      <c r="AG441" s="157"/>
      <c r="AH441" s="157"/>
      <c r="AI441" s="157"/>
      <c r="AJ441" s="157"/>
      <c r="AK441" s="157"/>
      <c r="AL441" s="157"/>
      <c r="AM441" s="157"/>
      <c r="AN441" s="157"/>
      <c r="AO441" s="157"/>
      <c r="AP441" s="157"/>
      <c r="AQ441" s="157"/>
      <c r="AR441" s="157"/>
      <c r="AS441" s="157"/>
      <c r="AT441" s="157"/>
      <c r="AU441" s="157"/>
      <c r="AV441" s="157"/>
      <c r="AW441" s="157"/>
      <c r="AX441" s="157"/>
      <c r="AY441" s="157"/>
      <c r="AZ441" s="157"/>
      <c r="BA441" s="157"/>
      <c r="BB441" s="157"/>
      <c r="BC441" s="157"/>
      <c r="BD441" s="157"/>
      <c r="BE441" s="157"/>
      <c r="BF441" s="157"/>
      <c r="BG441" s="157"/>
      <c r="BH441" s="157"/>
      <c r="BI441" s="157"/>
      <c r="BJ441" s="157"/>
    </row>
    <row r="442">
      <c r="A442" s="138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57"/>
      <c r="Z442" s="157"/>
      <c r="AA442" s="157"/>
      <c r="AB442" s="157"/>
      <c r="AC442" s="157"/>
      <c r="AD442" s="157"/>
      <c r="AE442" s="157"/>
      <c r="AF442" s="157"/>
      <c r="AG442" s="157"/>
      <c r="AH442" s="157"/>
      <c r="AI442" s="157"/>
      <c r="AJ442" s="157"/>
      <c r="AK442" s="157"/>
      <c r="AL442" s="157"/>
      <c r="AM442" s="157"/>
      <c r="AN442" s="157"/>
      <c r="AO442" s="157"/>
      <c r="AP442" s="157"/>
      <c r="AQ442" s="157"/>
      <c r="AR442" s="157"/>
      <c r="AS442" s="157"/>
      <c r="AT442" s="157"/>
      <c r="AU442" s="157"/>
      <c r="AV442" s="157"/>
      <c r="AW442" s="157"/>
      <c r="AX442" s="157"/>
      <c r="AY442" s="157"/>
      <c r="AZ442" s="157"/>
      <c r="BA442" s="157"/>
      <c r="BB442" s="157"/>
      <c r="BC442" s="157"/>
      <c r="BD442" s="157"/>
      <c r="BE442" s="157"/>
      <c r="BF442" s="157"/>
      <c r="BG442" s="157"/>
      <c r="BH442" s="157"/>
      <c r="BI442" s="157"/>
      <c r="BJ442" s="157"/>
    </row>
    <row r="443">
      <c r="A443" s="138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  <c r="Z443" s="157"/>
      <c r="AA443" s="157"/>
      <c r="AB443" s="157"/>
      <c r="AC443" s="157"/>
      <c r="AD443" s="157"/>
      <c r="AE443" s="157"/>
      <c r="AF443" s="157"/>
      <c r="AG443" s="157"/>
      <c r="AH443" s="157"/>
      <c r="AI443" s="157"/>
      <c r="AJ443" s="157"/>
      <c r="AK443" s="157"/>
      <c r="AL443" s="157"/>
      <c r="AM443" s="157"/>
      <c r="AN443" s="157"/>
      <c r="AO443" s="157"/>
      <c r="AP443" s="157"/>
      <c r="AQ443" s="157"/>
      <c r="AR443" s="157"/>
      <c r="AS443" s="157"/>
      <c r="AT443" s="157"/>
      <c r="AU443" s="157"/>
      <c r="AV443" s="157"/>
      <c r="AW443" s="157"/>
      <c r="AX443" s="157"/>
      <c r="AY443" s="157"/>
      <c r="AZ443" s="157"/>
      <c r="BA443" s="157"/>
      <c r="BB443" s="157"/>
      <c r="BC443" s="157"/>
      <c r="BD443" s="157"/>
      <c r="BE443" s="157"/>
      <c r="BF443" s="157"/>
      <c r="BG443" s="157"/>
      <c r="BH443" s="157"/>
      <c r="BI443" s="157"/>
      <c r="BJ443" s="157"/>
    </row>
    <row r="444">
      <c r="A444" s="138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57"/>
      <c r="Z444" s="157"/>
      <c r="AA444" s="157"/>
      <c r="AB444" s="157"/>
      <c r="AC444" s="157"/>
      <c r="AD444" s="157"/>
      <c r="AE444" s="157"/>
      <c r="AF444" s="157"/>
      <c r="AG444" s="157"/>
      <c r="AH444" s="157"/>
      <c r="AI444" s="157"/>
      <c r="AJ444" s="157"/>
      <c r="AK444" s="157"/>
      <c r="AL444" s="157"/>
      <c r="AM444" s="157"/>
      <c r="AN444" s="157"/>
      <c r="AO444" s="157"/>
      <c r="AP444" s="157"/>
      <c r="AQ444" s="157"/>
      <c r="AR444" s="157"/>
      <c r="AS444" s="157"/>
      <c r="AT444" s="157"/>
      <c r="AU444" s="157"/>
      <c r="AV444" s="157"/>
      <c r="AW444" s="157"/>
      <c r="AX444" s="157"/>
      <c r="AY444" s="157"/>
      <c r="AZ444" s="157"/>
      <c r="BA444" s="157"/>
      <c r="BB444" s="157"/>
      <c r="BC444" s="157"/>
      <c r="BD444" s="157"/>
      <c r="BE444" s="157"/>
      <c r="BF444" s="157"/>
      <c r="BG444" s="157"/>
      <c r="BH444" s="157"/>
      <c r="BI444" s="157"/>
      <c r="BJ444" s="157"/>
    </row>
    <row r="445">
      <c r="A445" s="138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57"/>
      <c r="Z445" s="157"/>
      <c r="AA445" s="157"/>
      <c r="AB445" s="157"/>
      <c r="AC445" s="157"/>
      <c r="AD445" s="157"/>
      <c r="AE445" s="157"/>
      <c r="AF445" s="157"/>
      <c r="AG445" s="157"/>
      <c r="AH445" s="157"/>
      <c r="AI445" s="157"/>
      <c r="AJ445" s="157"/>
      <c r="AK445" s="157"/>
      <c r="AL445" s="157"/>
      <c r="AM445" s="157"/>
      <c r="AN445" s="157"/>
      <c r="AO445" s="157"/>
      <c r="AP445" s="157"/>
      <c r="AQ445" s="157"/>
      <c r="AR445" s="157"/>
      <c r="AS445" s="157"/>
      <c r="AT445" s="157"/>
      <c r="AU445" s="157"/>
      <c r="AV445" s="157"/>
      <c r="AW445" s="157"/>
      <c r="AX445" s="157"/>
      <c r="AY445" s="157"/>
      <c r="AZ445" s="157"/>
      <c r="BA445" s="157"/>
      <c r="BB445" s="157"/>
      <c r="BC445" s="157"/>
      <c r="BD445" s="157"/>
      <c r="BE445" s="157"/>
      <c r="BF445" s="157"/>
      <c r="BG445" s="157"/>
      <c r="BH445" s="157"/>
      <c r="BI445" s="157"/>
      <c r="BJ445" s="157"/>
    </row>
    <row r="446">
      <c r="A446" s="138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57"/>
      <c r="Z446" s="157"/>
      <c r="AA446" s="157"/>
      <c r="AB446" s="157"/>
      <c r="AC446" s="157"/>
      <c r="AD446" s="157"/>
      <c r="AE446" s="157"/>
      <c r="AF446" s="157"/>
      <c r="AG446" s="157"/>
      <c r="AH446" s="157"/>
      <c r="AI446" s="157"/>
      <c r="AJ446" s="157"/>
      <c r="AK446" s="157"/>
      <c r="AL446" s="157"/>
      <c r="AM446" s="157"/>
      <c r="AN446" s="157"/>
      <c r="AO446" s="157"/>
      <c r="AP446" s="157"/>
      <c r="AQ446" s="157"/>
      <c r="AR446" s="157"/>
      <c r="AS446" s="157"/>
      <c r="AT446" s="157"/>
      <c r="AU446" s="157"/>
      <c r="AV446" s="157"/>
      <c r="AW446" s="157"/>
      <c r="AX446" s="157"/>
      <c r="AY446" s="157"/>
      <c r="AZ446" s="157"/>
      <c r="BA446" s="157"/>
      <c r="BB446" s="157"/>
      <c r="BC446" s="157"/>
      <c r="BD446" s="157"/>
      <c r="BE446" s="157"/>
      <c r="BF446" s="157"/>
      <c r="BG446" s="157"/>
      <c r="BH446" s="157"/>
      <c r="BI446" s="157"/>
      <c r="BJ446" s="157"/>
    </row>
    <row r="447">
      <c r="A447" s="138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57"/>
      <c r="Z447" s="157"/>
      <c r="AA447" s="157"/>
      <c r="AB447" s="157"/>
      <c r="AC447" s="157"/>
      <c r="AD447" s="157"/>
      <c r="AE447" s="157"/>
      <c r="AF447" s="157"/>
      <c r="AG447" s="157"/>
      <c r="AH447" s="157"/>
      <c r="AI447" s="157"/>
      <c r="AJ447" s="157"/>
      <c r="AK447" s="157"/>
      <c r="AL447" s="157"/>
      <c r="AM447" s="157"/>
      <c r="AN447" s="157"/>
      <c r="AO447" s="157"/>
      <c r="AP447" s="157"/>
      <c r="AQ447" s="157"/>
      <c r="AR447" s="157"/>
      <c r="AS447" s="157"/>
      <c r="AT447" s="157"/>
      <c r="AU447" s="157"/>
      <c r="AV447" s="157"/>
      <c r="AW447" s="157"/>
      <c r="AX447" s="157"/>
      <c r="AY447" s="157"/>
      <c r="AZ447" s="157"/>
      <c r="BA447" s="157"/>
      <c r="BB447" s="157"/>
      <c r="BC447" s="157"/>
      <c r="BD447" s="157"/>
      <c r="BE447" s="157"/>
      <c r="BF447" s="157"/>
      <c r="BG447" s="157"/>
      <c r="BH447" s="157"/>
      <c r="BI447" s="157"/>
      <c r="BJ447" s="157"/>
    </row>
    <row r="448">
      <c r="A448" s="138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57"/>
      <c r="Z448" s="157"/>
      <c r="AA448" s="157"/>
      <c r="AB448" s="157"/>
      <c r="AC448" s="157"/>
      <c r="AD448" s="157"/>
      <c r="AE448" s="157"/>
      <c r="AF448" s="157"/>
      <c r="AG448" s="157"/>
      <c r="AH448" s="157"/>
      <c r="AI448" s="157"/>
      <c r="AJ448" s="157"/>
      <c r="AK448" s="157"/>
      <c r="AL448" s="157"/>
      <c r="AM448" s="157"/>
      <c r="AN448" s="157"/>
      <c r="AO448" s="157"/>
      <c r="AP448" s="157"/>
      <c r="AQ448" s="157"/>
      <c r="AR448" s="157"/>
      <c r="AS448" s="157"/>
      <c r="AT448" s="157"/>
      <c r="AU448" s="157"/>
      <c r="AV448" s="157"/>
      <c r="AW448" s="157"/>
      <c r="AX448" s="157"/>
      <c r="AY448" s="157"/>
      <c r="AZ448" s="157"/>
      <c r="BA448" s="157"/>
      <c r="BB448" s="157"/>
      <c r="BC448" s="157"/>
      <c r="BD448" s="157"/>
      <c r="BE448" s="157"/>
      <c r="BF448" s="157"/>
      <c r="BG448" s="157"/>
      <c r="BH448" s="157"/>
      <c r="BI448" s="157"/>
      <c r="BJ448" s="157"/>
    </row>
    <row r="449">
      <c r="A449" s="138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57"/>
      <c r="Z449" s="157"/>
      <c r="AA449" s="157"/>
      <c r="AB449" s="157"/>
      <c r="AC449" s="157"/>
      <c r="AD449" s="157"/>
      <c r="AE449" s="157"/>
      <c r="AF449" s="157"/>
      <c r="AG449" s="157"/>
      <c r="AH449" s="157"/>
      <c r="AI449" s="157"/>
      <c r="AJ449" s="157"/>
      <c r="AK449" s="157"/>
      <c r="AL449" s="157"/>
      <c r="AM449" s="157"/>
      <c r="AN449" s="157"/>
      <c r="AO449" s="157"/>
      <c r="AP449" s="157"/>
      <c r="AQ449" s="157"/>
      <c r="AR449" s="157"/>
      <c r="AS449" s="157"/>
      <c r="AT449" s="157"/>
      <c r="AU449" s="157"/>
      <c r="AV449" s="157"/>
      <c r="AW449" s="157"/>
      <c r="AX449" s="157"/>
      <c r="AY449" s="157"/>
      <c r="AZ449" s="157"/>
      <c r="BA449" s="157"/>
      <c r="BB449" s="157"/>
      <c r="BC449" s="157"/>
      <c r="BD449" s="157"/>
      <c r="BE449" s="157"/>
      <c r="BF449" s="157"/>
      <c r="BG449" s="157"/>
      <c r="BH449" s="157"/>
      <c r="BI449" s="157"/>
      <c r="BJ449" s="157"/>
    </row>
    <row r="450">
      <c r="A450" s="138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57"/>
      <c r="Z450" s="157"/>
      <c r="AA450" s="157"/>
      <c r="AB450" s="157"/>
      <c r="AC450" s="157"/>
      <c r="AD450" s="157"/>
      <c r="AE450" s="157"/>
      <c r="AF450" s="157"/>
      <c r="AG450" s="157"/>
      <c r="AH450" s="157"/>
      <c r="AI450" s="157"/>
      <c r="AJ450" s="157"/>
      <c r="AK450" s="157"/>
      <c r="AL450" s="157"/>
      <c r="AM450" s="157"/>
      <c r="AN450" s="157"/>
      <c r="AO450" s="157"/>
      <c r="AP450" s="157"/>
      <c r="AQ450" s="157"/>
      <c r="AR450" s="157"/>
      <c r="AS450" s="157"/>
      <c r="AT450" s="157"/>
      <c r="AU450" s="157"/>
      <c r="AV450" s="157"/>
      <c r="AW450" s="157"/>
      <c r="AX450" s="157"/>
      <c r="AY450" s="157"/>
      <c r="AZ450" s="157"/>
      <c r="BA450" s="157"/>
      <c r="BB450" s="157"/>
      <c r="BC450" s="157"/>
      <c r="BD450" s="157"/>
      <c r="BE450" s="157"/>
      <c r="BF450" s="157"/>
      <c r="BG450" s="157"/>
      <c r="BH450" s="157"/>
      <c r="BI450" s="157"/>
      <c r="BJ450" s="157"/>
    </row>
    <row r="45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57"/>
      <c r="Z451" s="157"/>
      <c r="AA451" s="157"/>
      <c r="AB451" s="157"/>
      <c r="AC451" s="157"/>
      <c r="AD451" s="157"/>
      <c r="AE451" s="157"/>
      <c r="AF451" s="157"/>
      <c r="AG451" s="157"/>
      <c r="AH451" s="157"/>
      <c r="AI451" s="157"/>
      <c r="AJ451" s="157"/>
      <c r="AK451" s="157"/>
      <c r="AL451" s="157"/>
      <c r="AM451" s="157"/>
      <c r="AN451" s="157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157"/>
      <c r="AZ451" s="157"/>
      <c r="BA451" s="157"/>
      <c r="BB451" s="157"/>
      <c r="BC451" s="157"/>
      <c r="BD451" s="157"/>
      <c r="BE451" s="157"/>
      <c r="BF451" s="157"/>
      <c r="BG451" s="157"/>
      <c r="BH451" s="157"/>
      <c r="BI451" s="157"/>
      <c r="BJ451" s="157"/>
    </row>
    <row r="452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57"/>
      <c r="Z452" s="157"/>
      <c r="AA452" s="157"/>
      <c r="AB452" s="157"/>
      <c r="AC452" s="157"/>
      <c r="AD452" s="157"/>
      <c r="AE452" s="157"/>
      <c r="AF452" s="157"/>
      <c r="AG452" s="157"/>
      <c r="AH452" s="157"/>
      <c r="AI452" s="157"/>
      <c r="AJ452" s="157"/>
      <c r="AK452" s="157"/>
      <c r="AL452" s="157"/>
      <c r="AM452" s="157"/>
      <c r="AN452" s="157"/>
      <c r="AO452" s="157"/>
      <c r="AP452" s="157"/>
      <c r="AQ452" s="157"/>
      <c r="AR452" s="157"/>
      <c r="AS452" s="157"/>
      <c r="AT452" s="157"/>
      <c r="AU452" s="157"/>
      <c r="AV452" s="157"/>
      <c r="AW452" s="157"/>
      <c r="AX452" s="157"/>
      <c r="AY452" s="157"/>
      <c r="AZ452" s="157"/>
      <c r="BA452" s="157"/>
      <c r="BB452" s="157"/>
      <c r="BC452" s="157"/>
      <c r="BD452" s="157"/>
      <c r="BE452" s="157"/>
      <c r="BF452" s="157"/>
      <c r="BG452" s="157"/>
      <c r="BH452" s="157"/>
      <c r="BI452" s="157"/>
      <c r="BJ452" s="157"/>
    </row>
    <row r="453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57"/>
      <c r="Z453" s="157"/>
      <c r="AA453" s="157"/>
      <c r="AB453" s="157"/>
      <c r="AC453" s="157"/>
      <c r="AD453" s="157"/>
      <c r="AE453" s="157"/>
      <c r="AF453" s="157"/>
      <c r="AG453" s="157"/>
      <c r="AH453" s="157"/>
      <c r="AI453" s="157"/>
      <c r="AJ453" s="157"/>
      <c r="AK453" s="157"/>
      <c r="AL453" s="157"/>
      <c r="AM453" s="157"/>
      <c r="AN453" s="157"/>
      <c r="AO453" s="157"/>
      <c r="AP453" s="157"/>
      <c r="AQ453" s="157"/>
      <c r="AR453" s="157"/>
      <c r="AS453" s="157"/>
      <c r="AT453" s="157"/>
      <c r="AU453" s="157"/>
      <c r="AV453" s="157"/>
      <c r="AW453" s="157"/>
      <c r="AX453" s="157"/>
      <c r="AY453" s="157"/>
      <c r="AZ453" s="157"/>
      <c r="BA453" s="157"/>
      <c r="BB453" s="157"/>
      <c r="BC453" s="157"/>
      <c r="BD453" s="157"/>
      <c r="BE453" s="157"/>
      <c r="BF453" s="157"/>
      <c r="BG453" s="157"/>
      <c r="BH453" s="157"/>
      <c r="BI453" s="157"/>
      <c r="BJ453" s="157"/>
    </row>
    <row r="454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57"/>
      <c r="Z454" s="157"/>
      <c r="AA454" s="157"/>
      <c r="AB454" s="157"/>
      <c r="AC454" s="157"/>
      <c r="AD454" s="157"/>
      <c r="AE454" s="157"/>
      <c r="AF454" s="157"/>
      <c r="AG454" s="157"/>
      <c r="AH454" s="157"/>
      <c r="AI454" s="157"/>
      <c r="AJ454" s="157"/>
      <c r="AK454" s="157"/>
      <c r="AL454" s="157"/>
      <c r="AM454" s="157"/>
      <c r="AN454" s="157"/>
      <c r="AO454" s="157"/>
      <c r="AP454" s="157"/>
      <c r="AQ454" s="157"/>
      <c r="AR454" s="157"/>
      <c r="AS454" s="157"/>
      <c r="AT454" s="157"/>
      <c r="AU454" s="157"/>
      <c r="AV454" s="157"/>
      <c r="AW454" s="157"/>
      <c r="AX454" s="157"/>
      <c r="AY454" s="157"/>
      <c r="AZ454" s="157"/>
      <c r="BA454" s="157"/>
      <c r="BB454" s="157"/>
      <c r="BC454" s="157"/>
      <c r="BD454" s="157"/>
      <c r="BE454" s="157"/>
      <c r="BF454" s="157"/>
      <c r="BG454" s="157"/>
      <c r="BH454" s="157"/>
      <c r="BI454" s="157"/>
      <c r="BJ454" s="157"/>
    </row>
    <row r="455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57"/>
      <c r="Z455" s="157"/>
      <c r="AA455" s="157"/>
      <c r="AB455" s="157"/>
      <c r="AC455" s="157"/>
      <c r="AD455" s="157"/>
      <c r="AE455" s="157"/>
      <c r="AF455" s="157"/>
      <c r="AG455" s="157"/>
      <c r="AH455" s="157"/>
      <c r="AI455" s="157"/>
      <c r="AJ455" s="157"/>
      <c r="AK455" s="157"/>
      <c r="AL455" s="157"/>
      <c r="AM455" s="157"/>
      <c r="AN455" s="157"/>
      <c r="AO455" s="157"/>
      <c r="AP455" s="157"/>
      <c r="AQ455" s="157"/>
      <c r="AR455" s="157"/>
      <c r="AS455" s="157"/>
      <c r="AT455" s="157"/>
      <c r="AU455" s="157"/>
      <c r="AV455" s="157"/>
      <c r="AW455" s="157"/>
      <c r="AX455" s="157"/>
      <c r="AY455" s="157"/>
      <c r="AZ455" s="157"/>
      <c r="BA455" s="157"/>
      <c r="BB455" s="157"/>
      <c r="BC455" s="157"/>
      <c r="BD455" s="157"/>
      <c r="BE455" s="157"/>
      <c r="BF455" s="157"/>
      <c r="BG455" s="157"/>
      <c r="BH455" s="157"/>
      <c r="BI455" s="157"/>
      <c r="BJ455" s="157"/>
    </row>
    <row r="456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57"/>
      <c r="Z456" s="157"/>
      <c r="AA456" s="157"/>
      <c r="AB456" s="157"/>
      <c r="AC456" s="157"/>
      <c r="AD456" s="157"/>
      <c r="AE456" s="157"/>
      <c r="AF456" s="157"/>
      <c r="AG456" s="157"/>
      <c r="AH456" s="157"/>
      <c r="AI456" s="157"/>
      <c r="AJ456" s="157"/>
      <c r="AK456" s="157"/>
      <c r="AL456" s="157"/>
      <c r="AM456" s="157"/>
      <c r="AN456" s="157"/>
      <c r="AO456" s="157"/>
      <c r="AP456" s="157"/>
      <c r="AQ456" s="157"/>
      <c r="AR456" s="157"/>
      <c r="AS456" s="157"/>
      <c r="AT456" s="157"/>
      <c r="AU456" s="157"/>
      <c r="AV456" s="157"/>
      <c r="AW456" s="157"/>
      <c r="AX456" s="157"/>
      <c r="AY456" s="157"/>
      <c r="AZ456" s="157"/>
      <c r="BA456" s="157"/>
      <c r="BB456" s="157"/>
      <c r="BC456" s="157"/>
      <c r="BD456" s="157"/>
      <c r="BE456" s="157"/>
      <c r="BF456" s="157"/>
      <c r="BG456" s="157"/>
      <c r="BH456" s="157"/>
      <c r="BI456" s="157"/>
      <c r="BJ456" s="157"/>
    </row>
    <row r="457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57"/>
      <c r="Z457" s="157"/>
      <c r="AA457" s="157"/>
      <c r="AB457" s="157"/>
      <c r="AC457" s="157"/>
      <c r="AD457" s="157"/>
      <c r="AE457" s="157"/>
      <c r="AF457" s="157"/>
      <c r="AG457" s="157"/>
      <c r="AH457" s="157"/>
      <c r="AI457" s="157"/>
      <c r="AJ457" s="157"/>
      <c r="AK457" s="157"/>
      <c r="AL457" s="157"/>
      <c r="AM457" s="157"/>
      <c r="AN457" s="157"/>
      <c r="AO457" s="157"/>
      <c r="AP457" s="157"/>
      <c r="AQ457" s="157"/>
      <c r="AR457" s="157"/>
      <c r="AS457" s="157"/>
      <c r="AT457" s="157"/>
      <c r="AU457" s="157"/>
      <c r="AV457" s="157"/>
      <c r="AW457" s="157"/>
      <c r="AX457" s="157"/>
      <c r="AY457" s="157"/>
      <c r="AZ457" s="157"/>
      <c r="BA457" s="157"/>
      <c r="BB457" s="157"/>
      <c r="BC457" s="157"/>
      <c r="BD457" s="157"/>
      <c r="BE457" s="157"/>
      <c r="BF457" s="157"/>
      <c r="BG457" s="157"/>
      <c r="BH457" s="157"/>
      <c r="BI457" s="157"/>
      <c r="BJ457" s="157"/>
    </row>
    <row r="458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57"/>
      <c r="Z458" s="157"/>
      <c r="AA458" s="157"/>
      <c r="AB458" s="157"/>
      <c r="AC458" s="157"/>
      <c r="AD458" s="157"/>
      <c r="AE458" s="157"/>
      <c r="AF458" s="157"/>
      <c r="AG458" s="157"/>
      <c r="AH458" s="157"/>
      <c r="AI458" s="157"/>
      <c r="AJ458" s="157"/>
      <c r="AK458" s="157"/>
      <c r="AL458" s="157"/>
      <c r="AM458" s="157"/>
      <c r="AN458" s="157"/>
      <c r="AO458" s="157"/>
      <c r="AP458" s="157"/>
      <c r="AQ458" s="157"/>
      <c r="AR458" s="157"/>
      <c r="AS458" s="157"/>
      <c r="AT458" s="157"/>
      <c r="AU458" s="157"/>
      <c r="AV458" s="157"/>
      <c r="AW458" s="157"/>
      <c r="AX458" s="157"/>
      <c r="AY458" s="157"/>
      <c r="AZ458" s="157"/>
      <c r="BA458" s="157"/>
      <c r="BB458" s="157"/>
      <c r="BC458" s="157"/>
      <c r="BD458" s="157"/>
      <c r="BE458" s="157"/>
      <c r="BF458" s="157"/>
      <c r="BG458" s="157"/>
      <c r="BH458" s="157"/>
      <c r="BI458" s="157"/>
      <c r="BJ458" s="157"/>
    </row>
    <row r="459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57"/>
      <c r="Z459" s="157"/>
      <c r="AA459" s="157"/>
      <c r="AB459" s="157"/>
      <c r="AC459" s="157"/>
      <c r="AD459" s="157"/>
      <c r="AE459" s="157"/>
      <c r="AF459" s="157"/>
      <c r="AG459" s="157"/>
      <c r="AH459" s="157"/>
      <c r="AI459" s="157"/>
      <c r="AJ459" s="157"/>
      <c r="AK459" s="157"/>
      <c r="AL459" s="157"/>
      <c r="AM459" s="157"/>
      <c r="AN459" s="157"/>
      <c r="AO459" s="157"/>
      <c r="AP459" s="157"/>
      <c r="AQ459" s="157"/>
      <c r="AR459" s="157"/>
      <c r="AS459" s="157"/>
      <c r="AT459" s="157"/>
      <c r="AU459" s="157"/>
      <c r="AV459" s="157"/>
      <c r="AW459" s="157"/>
      <c r="AX459" s="157"/>
      <c r="AY459" s="157"/>
      <c r="AZ459" s="157"/>
      <c r="BA459" s="157"/>
      <c r="BB459" s="157"/>
      <c r="BC459" s="157"/>
      <c r="BD459" s="157"/>
      <c r="BE459" s="157"/>
      <c r="BF459" s="157"/>
      <c r="BG459" s="157"/>
      <c r="BH459" s="157"/>
      <c r="BI459" s="157"/>
      <c r="BJ459" s="157"/>
    </row>
    <row r="460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57"/>
      <c r="Z460" s="157"/>
      <c r="AA460" s="157"/>
      <c r="AB460" s="157"/>
      <c r="AC460" s="157"/>
      <c r="AD460" s="157"/>
      <c r="AE460" s="157"/>
      <c r="AF460" s="157"/>
      <c r="AG460" s="157"/>
      <c r="AH460" s="157"/>
      <c r="AI460" s="157"/>
      <c r="AJ460" s="157"/>
      <c r="AK460" s="157"/>
      <c r="AL460" s="157"/>
      <c r="AM460" s="157"/>
      <c r="AN460" s="157"/>
      <c r="AO460" s="157"/>
      <c r="AP460" s="157"/>
      <c r="AQ460" s="157"/>
      <c r="AR460" s="157"/>
      <c r="AS460" s="157"/>
      <c r="AT460" s="157"/>
      <c r="AU460" s="157"/>
      <c r="AV460" s="157"/>
      <c r="AW460" s="157"/>
      <c r="AX460" s="157"/>
      <c r="AY460" s="157"/>
      <c r="AZ460" s="157"/>
      <c r="BA460" s="157"/>
      <c r="BB460" s="157"/>
      <c r="BC460" s="157"/>
      <c r="BD460" s="157"/>
      <c r="BE460" s="157"/>
      <c r="BF460" s="157"/>
      <c r="BG460" s="157"/>
      <c r="BH460" s="157"/>
      <c r="BI460" s="157"/>
      <c r="BJ460" s="157"/>
    </row>
    <row r="46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7"/>
      <c r="Z461" s="157"/>
      <c r="AA461" s="157"/>
      <c r="AB461" s="157"/>
      <c r="AC461" s="157"/>
      <c r="AD461" s="157"/>
      <c r="AE461" s="157"/>
      <c r="AF461" s="157"/>
      <c r="AG461" s="157"/>
      <c r="AH461" s="157"/>
      <c r="AI461" s="157"/>
      <c r="AJ461" s="157"/>
      <c r="AK461" s="157"/>
      <c r="AL461" s="157"/>
      <c r="AM461" s="157"/>
      <c r="AN461" s="157"/>
      <c r="AO461" s="157"/>
      <c r="AP461" s="157"/>
      <c r="AQ461" s="157"/>
      <c r="AR461" s="157"/>
      <c r="AS461" s="157"/>
      <c r="AT461" s="157"/>
      <c r="AU461" s="157"/>
      <c r="AV461" s="157"/>
      <c r="AW461" s="157"/>
      <c r="AX461" s="157"/>
      <c r="AY461" s="157"/>
      <c r="AZ461" s="157"/>
      <c r="BA461" s="157"/>
      <c r="BB461" s="157"/>
      <c r="BC461" s="157"/>
      <c r="BD461" s="157"/>
      <c r="BE461" s="157"/>
      <c r="BF461" s="157"/>
      <c r="BG461" s="157"/>
      <c r="BH461" s="157"/>
      <c r="BI461" s="157"/>
      <c r="BJ461" s="157"/>
    </row>
    <row r="462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57"/>
      <c r="Z462" s="157"/>
      <c r="AA462" s="157"/>
      <c r="AB462" s="157"/>
      <c r="AC462" s="157"/>
      <c r="AD462" s="157"/>
      <c r="AE462" s="157"/>
      <c r="AF462" s="157"/>
      <c r="AG462" s="157"/>
      <c r="AH462" s="157"/>
      <c r="AI462" s="157"/>
      <c r="AJ462" s="157"/>
      <c r="AK462" s="157"/>
      <c r="AL462" s="157"/>
      <c r="AM462" s="157"/>
      <c r="AN462" s="157"/>
      <c r="AO462" s="157"/>
      <c r="AP462" s="157"/>
      <c r="AQ462" s="157"/>
      <c r="AR462" s="157"/>
      <c r="AS462" s="157"/>
      <c r="AT462" s="157"/>
      <c r="AU462" s="157"/>
      <c r="AV462" s="157"/>
      <c r="AW462" s="157"/>
      <c r="AX462" s="157"/>
      <c r="AY462" s="157"/>
      <c r="AZ462" s="157"/>
      <c r="BA462" s="157"/>
      <c r="BB462" s="157"/>
      <c r="BC462" s="157"/>
      <c r="BD462" s="157"/>
      <c r="BE462" s="157"/>
      <c r="BF462" s="157"/>
      <c r="BG462" s="157"/>
      <c r="BH462" s="157"/>
      <c r="BI462" s="157"/>
      <c r="BJ462" s="157"/>
    </row>
    <row r="463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  <c r="AD463" s="157"/>
      <c r="AE463" s="157"/>
      <c r="AF463" s="157"/>
      <c r="AG463" s="157"/>
      <c r="AH463" s="157"/>
      <c r="AI463" s="157"/>
      <c r="AJ463" s="157"/>
      <c r="AK463" s="157"/>
      <c r="AL463" s="157"/>
      <c r="AM463" s="157"/>
      <c r="AN463" s="157"/>
      <c r="AO463" s="157"/>
      <c r="AP463" s="157"/>
      <c r="AQ463" s="157"/>
      <c r="AR463" s="157"/>
      <c r="AS463" s="157"/>
      <c r="AT463" s="157"/>
      <c r="AU463" s="157"/>
      <c r="AV463" s="157"/>
      <c r="AW463" s="157"/>
      <c r="AX463" s="157"/>
      <c r="AY463" s="157"/>
      <c r="AZ463" s="157"/>
      <c r="BA463" s="157"/>
      <c r="BB463" s="157"/>
      <c r="BC463" s="157"/>
      <c r="BD463" s="157"/>
      <c r="BE463" s="157"/>
      <c r="BF463" s="157"/>
      <c r="BG463" s="157"/>
      <c r="BH463" s="157"/>
      <c r="BI463" s="157"/>
      <c r="BJ463" s="157"/>
    </row>
    <row r="464">
      <c r="A464" s="138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  <c r="AD464" s="157"/>
      <c r="AE464" s="157"/>
      <c r="AF464" s="157"/>
      <c r="AG464" s="157"/>
      <c r="AH464" s="157"/>
      <c r="AI464" s="157"/>
      <c r="AJ464" s="157"/>
      <c r="AK464" s="157"/>
      <c r="AL464" s="157"/>
      <c r="AM464" s="157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57"/>
      <c r="BG464" s="157"/>
      <c r="BH464" s="157"/>
      <c r="BI464" s="157"/>
      <c r="BJ464" s="157"/>
    </row>
    <row r="465">
      <c r="A465" s="138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7"/>
      <c r="BJ465" s="157"/>
    </row>
    <row r="466">
      <c r="A466" s="138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57"/>
      <c r="Z466" s="157"/>
      <c r="AA466" s="157"/>
      <c r="AB466" s="157"/>
      <c r="AC466" s="157"/>
      <c r="AD466" s="157"/>
      <c r="AE466" s="157"/>
      <c r="AF466" s="157"/>
      <c r="AG466" s="157"/>
      <c r="AH466" s="157"/>
      <c r="AI466" s="157"/>
      <c r="AJ466" s="157"/>
      <c r="AK466" s="157"/>
      <c r="AL466" s="157"/>
      <c r="AM466" s="157"/>
      <c r="AN466" s="157"/>
      <c r="AO466" s="157"/>
      <c r="AP466" s="157"/>
      <c r="AQ466" s="157"/>
      <c r="AR466" s="157"/>
      <c r="AS466" s="157"/>
      <c r="AT466" s="157"/>
      <c r="AU466" s="157"/>
      <c r="AV466" s="157"/>
      <c r="AW466" s="157"/>
      <c r="AX466" s="157"/>
      <c r="AY466" s="157"/>
      <c r="AZ466" s="157"/>
      <c r="BA466" s="157"/>
      <c r="BB466" s="157"/>
      <c r="BC466" s="157"/>
      <c r="BD466" s="157"/>
      <c r="BE466" s="157"/>
      <c r="BF466" s="157"/>
      <c r="BG466" s="157"/>
      <c r="BH466" s="157"/>
      <c r="BI466" s="157"/>
      <c r="BJ466" s="157"/>
    </row>
    <row r="467">
      <c r="A467" s="138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  <c r="AD467" s="157"/>
      <c r="AE467" s="157"/>
      <c r="AF467" s="157"/>
      <c r="AG467" s="157"/>
      <c r="AH467" s="157"/>
      <c r="AI467" s="157"/>
      <c r="AJ467" s="157"/>
      <c r="AK467" s="157"/>
      <c r="AL467" s="157"/>
      <c r="AM467" s="157"/>
      <c r="AN467" s="157"/>
      <c r="AO467" s="157"/>
      <c r="AP467" s="157"/>
      <c r="AQ467" s="157"/>
      <c r="AR467" s="157"/>
      <c r="AS467" s="157"/>
      <c r="AT467" s="157"/>
      <c r="AU467" s="157"/>
      <c r="AV467" s="157"/>
      <c r="AW467" s="157"/>
      <c r="AX467" s="157"/>
      <c r="AY467" s="157"/>
      <c r="AZ467" s="157"/>
      <c r="BA467" s="157"/>
      <c r="BB467" s="157"/>
      <c r="BC467" s="157"/>
      <c r="BD467" s="157"/>
      <c r="BE467" s="157"/>
      <c r="BF467" s="157"/>
      <c r="BG467" s="157"/>
      <c r="BH467" s="157"/>
      <c r="BI467" s="157"/>
      <c r="BJ467" s="157"/>
    </row>
    <row r="468">
      <c r="A468" s="138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  <c r="AD468" s="157"/>
      <c r="AE468" s="157"/>
      <c r="AF468" s="157"/>
      <c r="AG468" s="157"/>
      <c r="AH468" s="157"/>
      <c r="AI468" s="157"/>
      <c r="AJ468" s="157"/>
      <c r="AK468" s="157"/>
      <c r="AL468" s="157"/>
      <c r="AM468" s="157"/>
      <c r="AN468" s="157"/>
      <c r="AO468" s="157"/>
      <c r="AP468" s="157"/>
      <c r="AQ468" s="157"/>
      <c r="AR468" s="157"/>
      <c r="AS468" s="157"/>
      <c r="AT468" s="157"/>
      <c r="AU468" s="157"/>
      <c r="AV468" s="157"/>
      <c r="AW468" s="157"/>
      <c r="AX468" s="157"/>
      <c r="AY468" s="157"/>
      <c r="AZ468" s="157"/>
      <c r="BA468" s="157"/>
      <c r="BB468" s="157"/>
      <c r="BC468" s="157"/>
      <c r="BD468" s="157"/>
      <c r="BE468" s="157"/>
      <c r="BF468" s="157"/>
      <c r="BG468" s="157"/>
      <c r="BH468" s="157"/>
      <c r="BI468" s="157"/>
      <c r="BJ468" s="157"/>
    </row>
    <row r="469">
      <c r="A469" s="138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  <c r="AD469" s="157"/>
      <c r="AE469" s="157"/>
      <c r="AF469" s="157"/>
      <c r="AG469" s="157"/>
      <c r="AH469" s="157"/>
      <c r="AI469" s="157"/>
      <c r="AJ469" s="157"/>
      <c r="AK469" s="157"/>
      <c r="AL469" s="157"/>
      <c r="AM469" s="157"/>
      <c r="AN469" s="157"/>
      <c r="AO469" s="157"/>
      <c r="AP469" s="157"/>
      <c r="AQ469" s="157"/>
      <c r="AR469" s="157"/>
      <c r="AS469" s="157"/>
      <c r="AT469" s="157"/>
      <c r="AU469" s="157"/>
      <c r="AV469" s="157"/>
      <c r="AW469" s="157"/>
      <c r="AX469" s="157"/>
      <c r="AY469" s="157"/>
      <c r="AZ469" s="157"/>
      <c r="BA469" s="157"/>
      <c r="BB469" s="157"/>
      <c r="BC469" s="157"/>
      <c r="BD469" s="157"/>
      <c r="BE469" s="157"/>
      <c r="BF469" s="157"/>
      <c r="BG469" s="157"/>
      <c r="BH469" s="157"/>
      <c r="BI469" s="157"/>
      <c r="BJ469" s="157"/>
    </row>
    <row r="470">
      <c r="A470" s="138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57"/>
      <c r="Z470" s="157"/>
      <c r="AA470" s="157"/>
      <c r="AB470" s="157"/>
      <c r="AC470" s="157"/>
      <c r="AD470" s="157"/>
      <c r="AE470" s="157"/>
      <c r="AF470" s="157"/>
      <c r="AG470" s="157"/>
      <c r="AH470" s="157"/>
      <c r="AI470" s="157"/>
      <c r="AJ470" s="157"/>
      <c r="AK470" s="157"/>
      <c r="AL470" s="157"/>
      <c r="AM470" s="157"/>
      <c r="AN470" s="157"/>
      <c r="AO470" s="157"/>
      <c r="AP470" s="157"/>
      <c r="AQ470" s="157"/>
      <c r="AR470" s="157"/>
      <c r="AS470" s="157"/>
      <c r="AT470" s="157"/>
      <c r="AU470" s="157"/>
      <c r="AV470" s="157"/>
      <c r="AW470" s="157"/>
      <c r="AX470" s="157"/>
      <c r="AY470" s="157"/>
      <c r="AZ470" s="157"/>
      <c r="BA470" s="157"/>
      <c r="BB470" s="157"/>
      <c r="BC470" s="157"/>
      <c r="BD470" s="157"/>
      <c r="BE470" s="157"/>
      <c r="BF470" s="157"/>
      <c r="BG470" s="157"/>
      <c r="BH470" s="157"/>
      <c r="BI470" s="157"/>
      <c r="BJ470" s="157"/>
    </row>
    <row r="471">
      <c r="A471" s="138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57"/>
      <c r="Z471" s="157"/>
      <c r="AA471" s="157"/>
      <c r="AB471" s="157"/>
      <c r="AC471" s="157"/>
      <c r="AD471" s="157"/>
      <c r="AE471" s="157"/>
      <c r="AF471" s="157"/>
      <c r="AG471" s="157"/>
      <c r="AH471" s="157"/>
      <c r="AI471" s="157"/>
      <c r="AJ471" s="157"/>
      <c r="AK471" s="157"/>
      <c r="AL471" s="157"/>
      <c r="AM471" s="157"/>
      <c r="AN471" s="157"/>
      <c r="AO471" s="157"/>
      <c r="AP471" s="157"/>
      <c r="AQ471" s="157"/>
      <c r="AR471" s="157"/>
      <c r="AS471" s="157"/>
      <c r="AT471" s="157"/>
      <c r="AU471" s="157"/>
      <c r="AV471" s="157"/>
      <c r="AW471" s="157"/>
      <c r="AX471" s="157"/>
      <c r="AY471" s="157"/>
      <c r="AZ471" s="157"/>
      <c r="BA471" s="157"/>
      <c r="BB471" s="157"/>
      <c r="BC471" s="157"/>
      <c r="BD471" s="157"/>
      <c r="BE471" s="157"/>
      <c r="BF471" s="157"/>
      <c r="BG471" s="157"/>
      <c r="BH471" s="157"/>
      <c r="BI471" s="157"/>
      <c r="BJ471" s="157"/>
    </row>
    <row r="472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57"/>
      <c r="Z472" s="157"/>
      <c r="AA472" s="157"/>
      <c r="AB472" s="157"/>
      <c r="AC472" s="157"/>
      <c r="AD472" s="157"/>
      <c r="AE472" s="157"/>
      <c r="AF472" s="157"/>
      <c r="AG472" s="157"/>
      <c r="AH472" s="157"/>
      <c r="AI472" s="157"/>
      <c r="AJ472" s="157"/>
      <c r="AK472" s="157"/>
      <c r="AL472" s="157"/>
      <c r="AM472" s="157"/>
      <c r="AN472" s="157"/>
      <c r="AO472" s="157"/>
      <c r="AP472" s="157"/>
      <c r="AQ472" s="157"/>
      <c r="AR472" s="157"/>
      <c r="AS472" s="157"/>
      <c r="AT472" s="157"/>
      <c r="AU472" s="157"/>
      <c r="AV472" s="157"/>
      <c r="AW472" s="157"/>
      <c r="AX472" s="157"/>
      <c r="AY472" s="157"/>
      <c r="AZ472" s="157"/>
      <c r="BA472" s="157"/>
      <c r="BB472" s="157"/>
      <c r="BC472" s="157"/>
      <c r="BD472" s="157"/>
      <c r="BE472" s="157"/>
      <c r="BF472" s="157"/>
      <c r="BG472" s="157"/>
      <c r="BH472" s="157"/>
      <c r="BI472" s="157"/>
      <c r="BJ472" s="157"/>
    </row>
    <row r="473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  <c r="Z473" s="157"/>
      <c r="AA473" s="157"/>
      <c r="AB473" s="157"/>
      <c r="AC473" s="157"/>
      <c r="AD473" s="157"/>
      <c r="AE473" s="157"/>
      <c r="AF473" s="157"/>
      <c r="AG473" s="157"/>
      <c r="AH473" s="157"/>
      <c r="AI473" s="157"/>
      <c r="AJ473" s="157"/>
      <c r="AK473" s="157"/>
      <c r="AL473" s="157"/>
      <c r="AM473" s="157"/>
      <c r="AN473" s="157"/>
      <c r="AO473" s="157"/>
      <c r="AP473" s="157"/>
      <c r="AQ473" s="157"/>
      <c r="AR473" s="157"/>
      <c r="AS473" s="157"/>
      <c r="AT473" s="157"/>
      <c r="AU473" s="157"/>
      <c r="AV473" s="157"/>
      <c r="AW473" s="157"/>
      <c r="AX473" s="157"/>
      <c r="AY473" s="157"/>
      <c r="AZ473" s="157"/>
      <c r="BA473" s="157"/>
      <c r="BB473" s="157"/>
      <c r="BC473" s="157"/>
      <c r="BD473" s="157"/>
      <c r="BE473" s="157"/>
      <c r="BF473" s="157"/>
      <c r="BG473" s="157"/>
      <c r="BH473" s="157"/>
      <c r="BI473" s="157"/>
      <c r="BJ473" s="157"/>
    </row>
    <row r="474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57"/>
      <c r="Z474" s="157"/>
      <c r="AA474" s="157"/>
      <c r="AB474" s="157"/>
      <c r="AC474" s="157"/>
      <c r="AD474" s="157"/>
      <c r="AE474" s="157"/>
      <c r="AF474" s="157"/>
      <c r="AG474" s="157"/>
      <c r="AH474" s="157"/>
      <c r="AI474" s="157"/>
      <c r="AJ474" s="157"/>
      <c r="AK474" s="157"/>
      <c r="AL474" s="157"/>
      <c r="AM474" s="157"/>
      <c r="AN474" s="157"/>
      <c r="AO474" s="157"/>
      <c r="AP474" s="157"/>
      <c r="AQ474" s="157"/>
      <c r="AR474" s="157"/>
      <c r="AS474" s="157"/>
      <c r="AT474" s="157"/>
      <c r="AU474" s="157"/>
      <c r="AV474" s="157"/>
      <c r="AW474" s="157"/>
      <c r="AX474" s="157"/>
      <c r="AY474" s="157"/>
      <c r="AZ474" s="157"/>
      <c r="BA474" s="157"/>
      <c r="BB474" s="157"/>
      <c r="BC474" s="157"/>
      <c r="BD474" s="157"/>
      <c r="BE474" s="157"/>
      <c r="BF474" s="157"/>
      <c r="BG474" s="157"/>
      <c r="BH474" s="157"/>
      <c r="BI474" s="157"/>
      <c r="BJ474" s="157"/>
    </row>
    <row r="475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57"/>
      <c r="Z475" s="157"/>
      <c r="AA475" s="157"/>
      <c r="AB475" s="157"/>
      <c r="AC475" s="157"/>
      <c r="AD475" s="157"/>
      <c r="AE475" s="157"/>
      <c r="AF475" s="157"/>
      <c r="AG475" s="157"/>
      <c r="AH475" s="157"/>
      <c r="AI475" s="157"/>
      <c r="AJ475" s="157"/>
      <c r="AK475" s="157"/>
      <c r="AL475" s="157"/>
      <c r="AM475" s="157"/>
      <c r="AN475" s="157"/>
      <c r="AO475" s="157"/>
      <c r="AP475" s="157"/>
      <c r="AQ475" s="157"/>
      <c r="AR475" s="157"/>
      <c r="AS475" s="157"/>
      <c r="AT475" s="157"/>
      <c r="AU475" s="157"/>
      <c r="AV475" s="157"/>
      <c r="AW475" s="157"/>
      <c r="AX475" s="157"/>
      <c r="AY475" s="157"/>
      <c r="AZ475" s="157"/>
      <c r="BA475" s="157"/>
      <c r="BB475" s="157"/>
      <c r="BC475" s="157"/>
      <c r="BD475" s="157"/>
      <c r="BE475" s="157"/>
      <c r="BF475" s="157"/>
      <c r="BG475" s="157"/>
      <c r="BH475" s="157"/>
      <c r="BI475" s="157"/>
      <c r="BJ475" s="157"/>
    </row>
    <row r="476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57"/>
      <c r="Z476" s="157"/>
      <c r="AA476" s="157"/>
      <c r="AB476" s="157"/>
      <c r="AC476" s="157"/>
      <c r="AD476" s="157"/>
      <c r="AE476" s="157"/>
      <c r="AF476" s="157"/>
      <c r="AG476" s="157"/>
      <c r="AH476" s="157"/>
      <c r="AI476" s="157"/>
      <c r="AJ476" s="157"/>
      <c r="AK476" s="157"/>
      <c r="AL476" s="157"/>
      <c r="AM476" s="157"/>
      <c r="AN476" s="157"/>
      <c r="AO476" s="157"/>
      <c r="AP476" s="157"/>
      <c r="AQ476" s="157"/>
      <c r="AR476" s="157"/>
      <c r="AS476" s="157"/>
      <c r="AT476" s="157"/>
      <c r="AU476" s="157"/>
      <c r="AV476" s="157"/>
      <c r="AW476" s="157"/>
      <c r="AX476" s="157"/>
      <c r="AY476" s="157"/>
      <c r="AZ476" s="157"/>
      <c r="BA476" s="157"/>
      <c r="BB476" s="157"/>
      <c r="BC476" s="157"/>
      <c r="BD476" s="157"/>
      <c r="BE476" s="157"/>
      <c r="BF476" s="157"/>
      <c r="BG476" s="157"/>
      <c r="BH476" s="157"/>
      <c r="BI476" s="157"/>
      <c r="BJ476" s="157"/>
    </row>
    <row r="477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57"/>
      <c r="Z477" s="157"/>
      <c r="AA477" s="157"/>
      <c r="AB477" s="157"/>
      <c r="AC477" s="157"/>
      <c r="AD477" s="157"/>
      <c r="AE477" s="157"/>
      <c r="AF477" s="157"/>
      <c r="AG477" s="157"/>
      <c r="AH477" s="157"/>
      <c r="AI477" s="157"/>
      <c r="AJ477" s="157"/>
      <c r="AK477" s="157"/>
      <c r="AL477" s="157"/>
      <c r="AM477" s="157"/>
      <c r="AN477" s="157"/>
      <c r="AO477" s="157"/>
      <c r="AP477" s="157"/>
      <c r="AQ477" s="157"/>
      <c r="AR477" s="157"/>
      <c r="AS477" s="157"/>
      <c r="AT477" s="157"/>
      <c r="AU477" s="157"/>
      <c r="AV477" s="157"/>
      <c r="AW477" s="157"/>
      <c r="AX477" s="157"/>
      <c r="AY477" s="157"/>
      <c r="AZ477" s="157"/>
      <c r="BA477" s="157"/>
      <c r="BB477" s="157"/>
      <c r="BC477" s="157"/>
      <c r="BD477" s="157"/>
      <c r="BE477" s="157"/>
      <c r="BF477" s="157"/>
      <c r="BG477" s="157"/>
      <c r="BH477" s="157"/>
      <c r="BI477" s="157"/>
      <c r="BJ477" s="157"/>
    </row>
    <row r="478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57"/>
      <c r="Z478" s="157"/>
      <c r="AA478" s="157"/>
      <c r="AB478" s="157"/>
      <c r="AC478" s="157"/>
      <c r="AD478" s="157"/>
      <c r="AE478" s="157"/>
      <c r="AF478" s="157"/>
      <c r="AG478" s="157"/>
      <c r="AH478" s="157"/>
      <c r="AI478" s="157"/>
      <c r="AJ478" s="157"/>
      <c r="AK478" s="157"/>
      <c r="AL478" s="157"/>
      <c r="AM478" s="157"/>
      <c r="AN478" s="157"/>
      <c r="AO478" s="157"/>
      <c r="AP478" s="157"/>
      <c r="AQ478" s="157"/>
      <c r="AR478" s="157"/>
      <c r="AS478" s="157"/>
      <c r="AT478" s="157"/>
      <c r="AU478" s="157"/>
      <c r="AV478" s="157"/>
      <c r="AW478" s="157"/>
      <c r="AX478" s="157"/>
      <c r="AY478" s="157"/>
      <c r="AZ478" s="157"/>
      <c r="BA478" s="157"/>
      <c r="BB478" s="157"/>
      <c r="BC478" s="157"/>
      <c r="BD478" s="157"/>
      <c r="BE478" s="157"/>
      <c r="BF478" s="157"/>
      <c r="BG478" s="157"/>
      <c r="BH478" s="157"/>
      <c r="BI478" s="157"/>
      <c r="BJ478" s="157"/>
    </row>
    <row r="479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57"/>
      <c r="Z479" s="157"/>
      <c r="AA479" s="157"/>
      <c r="AB479" s="157"/>
      <c r="AC479" s="157"/>
      <c r="AD479" s="157"/>
      <c r="AE479" s="157"/>
      <c r="AF479" s="157"/>
      <c r="AG479" s="157"/>
      <c r="AH479" s="157"/>
      <c r="AI479" s="157"/>
      <c r="AJ479" s="157"/>
      <c r="AK479" s="157"/>
      <c r="AL479" s="157"/>
      <c r="AM479" s="157"/>
      <c r="AN479" s="157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157"/>
      <c r="AZ479" s="157"/>
      <c r="BA479" s="157"/>
      <c r="BB479" s="157"/>
      <c r="BC479" s="157"/>
      <c r="BD479" s="157"/>
      <c r="BE479" s="157"/>
      <c r="BF479" s="157"/>
      <c r="BG479" s="157"/>
      <c r="BH479" s="157"/>
      <c r="BI479" s="157"/>
      <c r="BJ479" s="157"/>
    </row>
    <row r="480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57"/>
      <c r="Z480" s="157"/>
      <c r="AA480" s="157"/>
      <c r="AB480" s="157"/>
      <c r="AC480" s="157"/>
      <c r="AD480" s="157"/>
      <c r="AE480" s="157"/>
      <c r="AF480" s="157"/>
      <c r="AG480" s="157"/>
      <c r="AH480" s="157"/>
      <c r="AI480" s="157"/>
      <c r="AJ480" s="157"/>
      <c r="AK480" s="157"/>
      <c r="AL480" s="157"/>
      <c r="AM480" s="157"/>
      <c r="AN480" s="157"/>
      <c r="AO480" s="157"/>
      <c r="AP480" s="157"/>
      <c r="AQ480" s="157"/>
      <c r="AR480" s="157"/>
      <c r="AS480" s="157"/>
      <c r="AT480" s="157"/>
      <c r="AU480" s="157"/>
      <c r="AV480" s="157"/>
      <c r="AW480" s="157"/>
      <c r="AX480" s="157"/>
      <c r="AY480" s="157"/>
      <c r="AZ480" s="157"/>
      <c r="BA480" s="157"/>
      <c r="BB480" s="157"/>
      <c r="BC480" s="157"/>
      <c r="BD480" s="157"/>
      <c r="BE480" s="157"/>
      <c r="BF480" s="157"/>
      <c r="BG480" s="157"/>
      <c r="BH480" s="157"/>
      <c r="BI480" s="157"/>
      <c r="BJ480" s="157"/>
    </row>
    <row r="48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  <c r="Z481" s="157"/>
      <c r="AA481" s="157"/>
      <c r="AB481" s="157"/>
      <c r="AC481" s="157"/>
      <c r="AD481" s="157"/>
      <c r="AE481" s="157"/>
      <c r="AF481" s="157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7"/>
      <c r="BH481" s="157"/>
      <c r="BI481" s="157"/>
      <c r="BJ481" s="157"/>
    </row>
    <row r="482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57"/>
      <c r="Z482" s="157"/>
      <c r="AA482" s="157"/>
      <c r="AB482" s="157"/>
      <c r="AC482" s="157"/>
      <c r="AD482" s="157"/>
      <c r="AE482" s="157"/>
      <c r="AF482" s="157"/>
      <c r="AG482" s="157"/>
      <c r="AH482" s="157"/>
      <c r="AI482" s="157"/>
      <c r="AJ482" s="157"/>
      <c r="AK482" s="157"/>
      <c r="AL482" s="157"/>
      <c r="AM482" s="157"/>
      <c r="AN482" s="157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157"/>
      <c r="AZ482" s="157"/>
      <c r="BA482" s="157"/>
      <c r="BB482" s="157"/>
      <c r="BC482" s="157"/>
      <c r="BD482" s="157"/>
      <c r="BE482" s="157"/>
      <c r="BF482" s="157"/>
      <c r="BG482" s="157"/>
      <c r="BH482" s="157"/>
      <c r="BI482" s="157"/>
      <c r="BJ482" s="157"/>
    </row>
    <row r="483">
      <c r="A483" s="138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57"/>
      <c r="Z483" s="157"/>
      <c r="AA483" s="157"/>
      <c r="AB483" s="157"/>
      <c r="AC483" s="157"/>
      <c r="AD483" s="157"/>
      <c r="AE483" s="157"/>
      <c r="AF483" s="157"/>
      <c r="AG483" s="157"/>
      <c r="AH483" s="157"/>
      <c r="AI483" s="157"/>
      <c r="AJ483" s="157"/>
      <c r="AK483" s="157"/>
      <c r="AL483" s="157"/>
      <c r="AM483" s="157"/>
      <c r="AN483" s="157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157"/>
      <c r="AZ483" s="157"/>
      <c r="BA483" s="157"/>
      <c r="BB483" s="157"/>
      <c r="BC483" s="157"/>
      <c r="BD483" s="157"/>
      <c r="BE483" s="157"/>
      <c r="BF483" s="157"/>
      <c r="BG483" s="157"/>
      <c r="BH483" s="157"/>
      <c r="BI483" s="157"/>
      <c r="BJ483" s="157"/>
    </row>
    <row r="484">
      <c r="A484" s="138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57"/>
      <c r="Z484" s="157"/>
      <c r="AA484" s="157"/>
      <c r="AB484" s="157"/>
      <c r="AC484" s="157"/>
      <c r="AD484" s="157"/>
      <c r="AE484" s="157"/>
      <c r="AF484" s="157"/>
      <c r="AG484" s="157"/>
      <c r="AH484" s="157"/>
      <c r="AI484" s="157"/>
      <c r="AJ484" s="157"/>
      <c r="AK484" s="157"/>
      <c r="AL484" s="157"/>
      <c r="AM484" s="157"/>
      <c r="AN484" s="157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157"/>
      <c r="AZ484" s="157"/>
      <c r="BA484" s="157"/>
      <c r="BB484" s="157"/>
      <c r="BC484" s="157"/>
      <c r="BD484" s="157"/>
      <c r="BE484" s="157"/>
      <c r="BF484" s="157"/>
      <c r="BG484" s="157"/>
      <c r="BH484" s="157"/>
      <c r="BI484" s="157"/>
      <c r="BJ484" s="157"/>
    </row>
    <row r="485">
      <c r="A485" s="138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57"/>
      <c r="Z485" s="157"/>
      <c r="AA485" s="157"/>
      <c r="AB485" s="157"/>
      <c r="AC485" s="157"/>
      <c r="AD485" s="157"/>
      <c r="AE485" s="157"/>
      <c r="AF485" s="157"/>
      <c r="AG485" s="157"/>
      <c r="AH485" s="157"/>
      <c r="AI485" s="157"/>
      <c r="AJ485" s="157"/>
      <c r="AK485" s="157"/>
      <c r="AL485" s="157"/>
      <c r="AM485" s="157"/>
      <c r="AN485" s="157"/>
      <c r="AO485" s="157"/>
      <c r="AP485" s="157"/>
      <c r="AQ485" s="157"/>
      <c r="AR485" s="157"/>
      <c r="AS485" s="157"/>
      <c r="AT485" s="157"/>
      <c r="AU485" s="157"/>
      <c r="AV485" s="157"/>
      <c r="AW485" s="157"/>
      <c r="AX485" s="157"/>
      <c r="AY485" s="157"/>
      <c r="AZ485" s="157"/>
      <c r="BA485" s="157"/>
      <c r="BB485" s="157"/>
      <c r="BC485" s="157"/>
      <c r="BD485" s="157"/>
      <c r="BE485" s="157"/>
      <c r="BF485" s="157"/>
      <c r="BG485" s="157"/>
      <c r="BH485" s="157"/>
      <c r="BI485" s="157"/>
      <c r="BJ485" s="157"/>
    </row>
    <row r="486">
      <c r="A486" s="138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57"/>
      <c r="Z486" s="157"/>
      <c r="AA486" s="157"/>
      <c r="AB486" s="157"/>
      <c r="AC486" s="157"/>
      <c r="AD486" s="157"/>
      <c r="AE486" s="157"/>
      <c r="AF486" s="157"/>
      <c r="AG486" s="157"/>
      <c r="AH486" s="157"/>
      <c r="AI486" s="157"/>
      <c r="AJ486" s="157"/>
      <c r="AK486" s="157"/>
      <c r="AL486" s="157"/>
      <c r="AM486" s="157"/>
      <c r="AN486" s="157"/>
      <c r="AO486" s="157"/>
      <c r="AP486" s="157"/>
      <c r="AQ486" s="157"/>
      <c r="AR486" s="157"/>
      <c r="AS486" s="157"/>
      <c r="AT486" s="157"/>
      <c r="AU486" s="157"/>
      <c r="AV486" s="157"/>
      <c r="AW486" s="157"/>
      <c r="AX486" s="157"/>
      <c r="AY486" s="157"/>
      <c r="AZ486" s="157"/>
      <c r="BA486" s="157"/>
      <c r="BB486" s="157"/>
      <c r="BC486" s="157"/>
      <c r="BD486" s="157"/>
      <c r="BE486" s="157"/>
      <c r="BF486" s="157"/>
      <c r="BG486" s="157"/>
      <c r="BH486" s="157"/>
      <c r="BI486" s="157"/>
      <c r="BJ486" s="157"/>
    </row>
    <row r="487">
      <c r="A487" s="138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57"/>
      <c r="Z487" s="157"/>
      <c r="AA487" s="157"/>
      <c r="AB487" s="157"/>
      <c r="AC487" s="157"/>
      <c r="AD487" s="157"/>
      <c r="AE487" s="157"/>
      <c r="AF487" s="157"/>
      <c r="AG487" s="157"/>
      <c r="AH487" s="157"/>
      <c r="AI487" s="157"/>
      <c r="AJ487" s="157"/>
      <c r="AK487" s="157"/>
      <c r="AL487" s="157"/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/>
      <c r="BG487" s="157"/>
      <c r="BH487" s="157"/>
      <c r="BI487" s="157"/>
      <c r="BJ487" s="157"/>
    </row>
    <row r="488">
      <c r="A488" s="138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57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57"/>
      <c r="Z488" s="157"/>
      <c r="AA488" s="157"/>
      <c r="AB488" s="157"/>
      <c r="AC488" s="157"/>
      <c r="AD488" s="157"/>
      <c r="AE488" s="157"/>
      <c r="AF488" s="157"/>
      <c r="AG488" s="157"/>
      <c r="AH488" s="157"/>
      <c r="AI488" s="157"/>
      <c r="AJ488" s="157"/>
      <c r="AK488" s="157"/>
      <c r="AL488" s="157"/>
      <c r="AM488" s="157"/>
      <c r="AN488" s="157"/>
      <c r="AO488" s="157"/>
      <c r="AP488" s="157"/>
      <c r="AQ488" s="157"/>
      <c r="AR488" s="157"/>
      <c r="AS488" s="157"/>
      <c r="AT488" s="157"/>
      <c r="AU488" s="157"/>
      <c r="AV488" s="157"/>
      <c r="AW488" s="157"/>
      <c r="AX488" s="157"/>
      <c r="AY488" s="157"/>
      <c r="AZ488" s="157"/>
      <c r="BA488" s="157"/>
      <c r="BB488" s="157"/>
      <c r="BC488" s="157"/>
      <c r="BD488" s="157"/>
      <c r="BE488" s="157"/>
      <c r="BF488" s="157"/>
      <c r="BG488" s="157"/>
      <c r="BH488" s="157"/>
      <c r="BI488" s="157"/>
      <c r="BJ488" s="157"/>
    </row>
    <row r="489">
      <c r="A489" s="138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57"/>
      <c r="Z489" s="157"/>
      <c r="AA489" s="157"/>
      <c r="AB489" s="157"/>
      <c r="AC489" s="157"/>
      <c r="AD489" s="157"/>
      <c r="AE489" s="157"/>
      <c r="AF489" s="157"/>
      <c r="AG489" s="157"/>
      <c r="AH489" s="157"/>
      <c r="AI489" s="157"/>
      <c r="AJ489" s="157"/>
      <c r="AK489" s="157"/>
      <c r="AL489" s="157"/>
      <c r="AM489" s="157"/>
      <c r="AN489" s="157"/>
      <c r="AO489" s="157"/>
      <c r="AP489" s="157"/>
      <c r="AQ489" s="157"/>
      <c r="AR489" s="157"/>
      <c r="AS489" s="157"/>
      <c r="AT489" s="157"/>
      <c r="AU489" s="157"/>
      <c r="AV489" s="157"/>
      <c r="AW489" s="157"/>
      <c r="AX489" s="157"/>
      <c r="AY489" s="157"/>
      <c r="AZ489" s="157"/>
      <c r="BA489" s="157"/>
      <c r="BB489" s="157"/>
      <c r="BC489" s="157"/>
      <c r="BD489" s="157"/>
      <c r="BE489" s="157"/>
      <c r="BF489" s="157"/>
      <c r="BG489" s="157"/>
      <c r="BH489" s="157"/>
      <c r="BI489" s="157"/>
      <c r="BJ489" s="157"/>
    </row>
    <row r="490">
      <c r="A490" s="138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  <c r="Z490" s="157"/>
      <c r="AA490" s="157"/>
      <c r="AB490" s="157"/>
      <c r="AC490" s="157"/>
      <c r="AD490" s="157"/>
      <c r="AE490" s="157"/>
      <c r="AF490" s="157"/>
      <c r="AG490" s="157"/>
      <c r="AH490" s="157"/>
      <c r="AI490" s="157"/>
      <c r="AJ490" s="157"/>
      <c r="AK490" s="157"/>
      <c r="AL490" s="157"/>
      <c r="AM490" s="157"/>
      <c r="AN490" s="157"/>
      <c r="AO490" s="157"/>
      <c r="AP490" s="157"/>
      <c r="AQ490" s="157"/>
      <c r="AR490" s="157"/>
      <c r="AS490" s="157"/>
      <c r="AT490" s="157"/>
      <c r="AU490" s="157"/>
      <c r="AV490" s="157"/>
      <c r="AW490" s="157"/>
      <c r="AX490" s="157"/>
      <c r="AY490" s="157"/>
      <c r="AZ490" s="157"/>
      <c r="BA490" s="157"/>
      <c r="BB490" s="157"/>
      <c r="BC490" s="157"/>
      <c r="BD490" s="157"/>
      <c r="BE490" s="157"/>
      <c r="BF490" s="157"/>
      <c r="BG490" s="157"/>
      <c r="BH490" s="157"/>
      <c r="BI490" s="157"/>
      <c r="BJ490" s="157"/>
    </row>
    <row r="491">
      <c r="A491" s="138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  <c r="Z491" s="157"/>
      <c r="AA491" s="157"/>
      <c r="AB491" s="157"/>
      <c r="AC491" s="157"/>
      <c r="AD491" s="157"/>
      <c r="AE491" s="157"/>
      <c r="AF491" s="157"/>
      <c r="AG491" s="157"/>
      <c r="AH491" s="157"/>
      <c r="AI491" s="157"/>
      <c r="AJ491" s="157"/>
      <c r="AK491" s="157"/>
      <c r="AL491" s="157"/>
      <c r="AM491" s="157"/>
      <c r="AN491" s="157"/>
      <c r="AO491" s="157"/>
      <c r="AP491" s="157"/>
      <c r="AQ491" s="157"/>
      <c r="AR491" s="157"/>
      <c r="AS491" s="157"/>
      <c r="AT491" s="157"/>
      <c r="AU491" s="157"/>
      <c r="AV491" s="157"/>
      <c r="AW491" s="157"/>
      <c r="AX491" s="157"/>
      <c r="AY491" s="157"/>
      <c r="AZ491" s="157"/>
      <c r="BA491" s="157"/>
      <c r="BB491" s="157"/>
      <c r="BC491" s="157"/>
      <c r="BD491" s="157"/>
      <c r="BE491" s="157"/>
      <c r="BF491" s="157"/>
      <c r="BG491" s="157"/>
      <c r="BH491" s="157"/>
      <c r="BI491" s="157"/>
      <c r="BJ491" s="157"/>
    </row>
    <row r="492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57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  <c r="Z492" s="157"/>
      <c r="AA492" s="157"/>
      <c r="AB492" s="157"/>
      <c r="AC492" s="157"/>
      <c r="AD492" s="157"/>
      <c r="AE492" s="157"/>
      <c r="AF492" s="157"/>
      <c r="AG492" s="157"/>
      <c r="AH492" s="157"/>
      <c r="AI492" s="157"/>
      <c r="AJ492" s="157"/>
      <c r="AK492" s="157"/>
      <c r="AL492" s="157"/>
      <c r="AM492" s="157"/>
      <c r="AN492" s="157"/>
      <c r="AO492" s="157"/>
      <c r="AP492" s="157"/>
      <c r="AQ492" s="157"/>
      <c r="AR492" s="157"/>
      <c r="AS492" s="157"/>
      <c r="AT492" s="157"/>
      <c r="AU492" s="157"/>
      <c r="AV492" s="157"/>
      <c r="AW492" s="157"/>
      <c r="AX492" s="157"/>
      <c r="AY492" s="157"/>
      <c r="AZ492" s="157"/>
      <c r="BA492" s="157"/>
      <c r="BB492" s="157"/>
      <c r="BC492" s="157"/>
      <c r="BD492" s="157"/>
      <c r="BE492" s="157"/>
      <c r="BF492" s="157"/>
      <c r="BG492" s="157"/>
      <c r="BH492" s="157"/>
      <c r="BI492" s="157"/>
      <c r="BJ492" s="157"/>
    </row>
    <row r="493">
      <c r="A493" s="131"/>
      <c r="B493" s="131"/>
      <c r="C493" s="131"/>
      <c r="D493" s="131"/>
      <c r="E493" s="131"/>
      <c r="F493" s="131"/>
      <c r="G493" s="147"/>
      <c r="H493" s="147"/>
      <c r="I493" s="147"/>
      <c r="J493" s="147"/>
      <c r="K493" s="147"/>
      <c r="L493" s="14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  <c r="Z493" s="157"/>
      <c r="AA493" s="157"/>
      <c r="AB493" s="157"/>
      <c r="AC493" s="157"/>
      <c r="AD493" s="157"/>
      <c r="AE493" s="157"/>
      <c r="AF493" s="157"/>
      <c r="AG493" s="157"/>
      <c r="AH493" s="157"/>
      <c r="AI493" s="157"/>
      <c r="AJ493" s="157"/>
      <c r="AK493" s="157"/>
      <c r="AL493" s="157"/>
      <c r="AM493" s="157"/>
      <c r="AN493" s="157"/>
      <c r="AO493" s="157"/>
      <c r="AP493" s="157"/>
      <c r="AQ493" s="157"/>
      <c r="AR493" s="157"/>
      <c r="AS493" s="157"/>
      <c r="AT493" s="157"/>
      <c r="AU493" s="157"/>
      <c r="AV493" s="157"/>
      <c r="AW493" s="157"/>
      <c r="AX493" s="157"/>
      <c r="AY493" s="157"/>
      <c r="AZ493" s="157"/>
      <c r="BA493" s="157"/>
      <c r="BB493" s="157"/>
      <c r="BC493" s="157"/>
      <c r="BD493" s="157"/>
      <c r="BE493" s="157"/>
      <c r="BF493" s="157"/>
      <c r="BG493" s="157"/>
      <c r="BH493" s="157"/>
      <c r="BI493" s="157"/>
      <c r="BJ493" s="157"/>
    </row>
    <row r="494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  <c r="Z494" s="157"/>
      <c r="AA494" s="157"/>
      <c r="AB494" s="157"/>
      <c r="AC494" s="157"/>
      <c r="AD494" s="157"/>
      <c r="AE494" s="157"/>
      <c r="AF494" s="157"/>
      <c r="AG494" s="157"/>
      <c r="AH494" s="157"/>
      <c r="AI494" s="157"/>
      <c r="AJ494" s="157"/>
      <c r="AK494" s="157"/>
      <c r="AL494" s="157"/>
      <c r="AM494" s="157"/>
      <c r="AN494" s="157"/>
      <c r="AO494" s="157"/>
      <c r="AP494" s="157"/>
      <c r="AQ494" s="157"/>
      <c r="AR494" s="157"/>
      <c r="AS494" s="157"/>
      <c r="AT494" s="157"/>
      <c r="AU494" s="157"/>
      <c r="AV494" s="157"/>
      <c r="AW494" s="157"/>
      <c r="AX494" s="157"/>
      <c r="AY494" s="157"/>
      <c r="AZ494" s="157"/>
      <c r="BA494" s="157"/>
      <c r="BB494" s="157"/>
      <c r="BC494" s="157"/>
      <c r="BD494" s="157"/>
      <c r="BE494" s="157"/>
      <c r="BF494" s="157"/>
      <c r="BG494" s="157"/>
      <c r="BH494" s="157"/>
      <c r="BI494" s="157"/>
      <c r="BJ494" s="157"/>
    </row>
    <row r="495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  <c r="Z495" s="157"/>
      <c r="AA495" s="157"/>
      <c r="AB495" s="157"/>
      <c r="AC495" s="157"/>
      <c r="AD495" s="157"/>
      <c r="AE495" s="157"/>
      <c r="AF495" s="157"/>
      <c r="AG495" s="157"/>
      <c r="AH495" s="157"/>
      <c r="AI495" s="157"/>
      <c r="AJ495" s="157"/>
      <c r="AK495" s="157"/>
      <c r="AL495" s="157"/>
      <c r="AM495" s="157"/>
      <c r="AN495" s="157"/>
      <c r="AO495" s="157"/>
      <c r="AP495" s="157"/>
      <c r="AQ495" s="157"/>
      <c r="AR495" s="157"/>
      <c r="AS495" s="157"/>
      <c r="AT495" s="157"/>
      <c r="AU495" s="157"/>
      <c r="AV495" s="157"/>
      <c r="AW495" s="157"/>
      <c r="AX495" s="157"/>
      <c r="AY495" s="157"/>
      <c r="AZ495" s="157"/>
      <c r="BA495" s="157"/>
      <c r="BB495" s="157"/>
      <c r="BC495" s="157"/>
      <c r="BD495" s="157"/>
      <c r="BE495" s="157"/>
      <c r="BF495" s="157"/>
      <c r="BG495" s="157"/>
      <c r="BH495" s="157"/>
      <c r="BI495" s="157"/>
      <c r="BJ495" s="157"/>
    </row>
    <row r="496">
      <c r="A496" s="131"/>
      <c r="B496" s="131"/>
      <c r="C496" s="131"/>
      <c r="D496" s="131"/>
      <c r="E496" s="131"/>
      <c r="F496" s="131"/>
      <c r="G496" s="147"/>
      <c r="H496" s="147"/>
      <c r="I496" s="147"/>
      <c r="J496" s="147"/>
      <c r="K496" s="147"/>
      <c r="L496" s="14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  <c r="Z496" s="157"/>
      <c r="AA496" s="157"/>
      <c r="AB496" s="157"/>
      <c r="AC496" s="157"/>
      <c r="AD496" s="157"/>
      <c r="AE496" s="157"/>
      <c r="AF496" s="157"/>
      <c r="AG496" s="157"/>
      <c r="AH496" s="157"/>
      <c r="AI496" s="157"/>
      <c r="AJ496" s="157"/>
      <c r="AK496" s="157"/>
      <c r="AL496" s="157"/>
      <c r="AM496" s="157"/>
      <c r="AN496" s="157"/>
      <c r="AO496" s="157"/>
      <c r="AP496" s="157"/>
      <c r="AQ496" s="157"/>
      <c r="AR496" s="157"/>
      <c r="AS496" s="157"/>
      <c r="AT496" s="157"/>
      <c r="AU496" s="157"/>
      <c r="AV496" s="157"/>
      <c r="AW496" s="157"/>
      <c r="AX496" s="157"/>
      <c r="AY496" s="157"/>
      <c r="AZ496" s="157"/>
      <c r="BA496" s="157"/>
      <c r="BB496" s="157"/>
      <c r="BC496" s="157"/>
      <c r="BD496" s="157"/>
      <c r="BE496" s="157"/>
      <c r="BF496" s="157"/>
      <c r="BG496" s="157"/>
      <c r="BH496" s="157"/>
      <c r="BI496" s="157"/>
      <c r="BJ496" s="157"/>
    </row>
    <row r="497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  <c r="Z497" s="157"/>
      <c r="AA497" s="157"/>
      <c r="AB497" s="157"/>
      <c r="AC497" s="157"/>
      <c r="AD497" s="157"/>
      <c r="AE497" s="157"/>
      <c r="AF497" s="157"/>
      <c r="AG497" s="157"/>
      <c r="AH497" s="157"/>
      <c r="AI497" s="157"/>
      <c r="AJ497" s="157"/>
      <c r="AK497" s="157"/>
      <c r="AL497" s="157"/>
      <c r="AM497" s="157"/>
      <c r="AN497" s="157"/>
      <c r="AO497" s="157"/>
      <c r="AP497" s="157"/>
      <c r="AQ497" s="157"/>
      <c r="AR497" s="157"/>
      <c r="AS497" s="157"/>
      <c r="AT497" s="157"/>
      <c r="AU497" s="157"/>
      <c r="AV497" s="157"/>
      <c r="AW497" s="157"/>
      <c r="AX497" s="157"/>
      <c r="AY497" s="157"/>
      <c r="AZ497" s="157"/>
      <c r="BA497" s="157"/>
      <c r="BB497" s="157"/>
      <c r="BC497" s="157"/>
      <c r="BD497" s="157"/>
      <c r="BE497" s="157"/>
      <c r="BF497" s="157"/>
      <c r="BG497" s="157"/>
      <c r="BH497" s="157"/>
      <c r="BI497" s="157"/>
      <c r="BJ497" s="157"/>
    </row>
    <row r="498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  <c r="Z498" s="157"/>
      <c r="AA498" s="157"/>
      <c r="AB498" s="157"/>
      <c r="AC498" s="157"/>
      <c r="AD498" s="157"/>
      <c r="AE498" s="157"/>
      <c r="AF498" s="157"/>
      <c r="AG498" s="157"/>
      <c r="AH498" s="157"/>
      <c r="AI498" s="157"/>
      <c r="AJ498" s="157"/>
      <c r="AK498" s="157"/>
      <c r="AL498" s="157"/>
      <c r="AM498" s="157"/>
      <c r="AN498" s="157"/>
      <c r="AO498" s="157"/>
      <c r="AP498" s="157"/>
      <c r="AQ498" s="157"/>
      <c r="AR498" s="157"/>
      <c r="AS498" s="157"/>
      <c r="AT498" s="157"/>
      <c r="AU498" s="157"/>
      <c r="AV498" s="157"/>
      <c r="AW498" s="157"/>
      <c r="AX498" s="157"/>
      <c r="AY498" s="157"/>
      <c r="AZ498" s="157"/>
      <c r="BA498" s="157"/>
      <c r="BB498" s="157"/>
      <c r="BC498" s="157"/>
      <c r="BD498" s="157"/>
      <c r="BE498" s="157"/>
      <c r="BF498" s="157"/>
      <c r="BG498" s="157"/>
      <c r="BH498" s="157"/>
      <c r="BI498" s="157"/>
      <c r="BJ498" s="157"/>
    </row>
    <row r="499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  <c r="Z499" s="157"/>
      <c r="AA499" s="157"/>
      <c r="AB499" s="157"/>
      <c r="AC499" s="157"/>
      <c r="AD499" s="157"/>
      <c r="AE499" s="157"/>
      <c r="AF499" s="157"/>
      <c r="AG499" s="157"/>
      <c r="AH499" s="157"/>
      <c r="AI499" s="157"/>
      <c r="AJ499" s="157"/>
      <c r="AK499" s="157"/>
      <c r="AL499" s="157"/>
      <c r="AM499" s="157"/>
      <c r="AN499" s="157"/>
      <c r="AO499" s="157"/>
      <c r="AP499" s="157"/>
      <c r="AQ499" s="157"/>
      <c r="AR499" s="157"/>
      <c r="AS499" s="157"/>
      <c r="AT499" s="157"/>
      <c r="AU499" s="157"/>
      <c r="AV499" s="157"/>
      <c r="AW499" s="157"/>
      <c r="AX499" s="157"/>
      <c r="AY499" s="157"/>
      <c r="AZ499" s="157"/>
      <c r="BA499" s="157"/>
      <c r="BB499" s="157"/>
      <c r="BC499" s="157"/>
      <c r="BD499" s="157"/>
      <c r="BE499" s="157"/>
      <c r="BF499" s="157"/>
      <c r="BG499" s="157"/>
      <c r="BH499" s="157"/>
      <c r="BI499" s="157"/>
      <c r="BJ499" s="157"/>
    </row>
    <row r="500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57"/>
      <c r="Z500" s="157"/>
      <c r="AA500" s="157"/>
      <c r="AB500" s="157"/>
      <c r="AC500" s="157"/>
      <c r="AD500" s="157"/>
      <c r="AE500" s="157"/>
      <c r="AF500" s="157"/>
      <c r="AG500" s="157"/>
      <c r="AH500" s="157"/>
      <c r="AI500" s="157"/>
      <c r="AJ500" s="157"/>
      <c r="AK500" s="157"/>
      <c r="AL500" s="157"/>
      <c r="AM500" s="157"/>
      <c r="AN500" s="157"/>
      <c r="AO500" s="157"/>
      <c r="AP500" s="157"/>
      <c r="AQ500" s="157"/>
      <c r="AR500" s="157"/>
      <c r="AS500" s="157"/>
      <c r="AT500" s="157"/>
      <c r="AU500" s="157"/>
      <c r="AV500" s="157"/>
      <c r="AW500" s="157"/>
      <c r="AX500" s="157"/>
      <c r="AY500" s="157"/>
      <c r="AZ500" s="157"/>
      <c r="BA500" s="157"/>
      <c r="BB500" s="157"/>
      <c r="BC500" s="157"/>
      <c r="BD500" s="157"/>
      <c r="BE500" s="157"/>
      <c r="BF500" s="157"/>
      <c r="BG500" s="157"/>
      <c r="BH500" s="157"/>
      <c r="BI500" s="157"/>
      <c r="BJ500" s="157"/>
    </row>
    <row r="50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  <c r="Z501" s="157"/>
      <c r="AA501" s="157"/>
      <c r="AB501" s="157"/>
      <c r="AC501" s="157"/>
      <c r="AD501" s="157"/>
      <c r="AE501" s="157"/>
      <c r="AF501" s="157"/>
      <c r="AG501" s="157"/>
      <c r="AH501" s="157"/>
      <c r="AI501" s="157"/>
      <c r="AJ501" s="157"/>
      <c r="AK501" s="157"/>
      <c r="AL501" s="157"/>
      <c r="AM501" s="157"/>
      <c r="AN501" s="157"/>
      <c r="AO501" s="157"/>
      <c r="AP501" s="157"/>
      <c r="AQ501" s="157"/>
      <c r="AR501" s="157"/>
      <c r="AS501" s="157"/>
      <c r="AT501" s="157"/>
      <c r="AU501" s="157"/>
      <c r="AV501" s="157"/>
      <c r="AW501" s="157"/>
      <c r="AX501" s="157"/>
      <c r="AY501" s="157"/>
      <c r="AZ501" s="157"/>
      <c r="BA501" s="157"/>
      <c r="BB501" s="157"/>
      <c r="BC501" s="157"/>
      <c r="BD501" s="157"/>
      <c r="BE501" s="157"/>
      <c r="BF501" s="157"/>
      <c r="BG501" s="157"/>
      <c r="BH501" s="157"/>
      <c r="BI501" s="157"/>
      <c r="BJ501" s="157"/>
    </row>
    <row r="502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  <c r="Z502" s="157"/>
      <c r="AA502" s="157"/>
      <c r="AB502" s="157"/>
      <c r="AC502" s="157"/>
      <c r="AD502" s="157"/>
      <c r="AE502" s="157"/>
      <c r="AF502" s="157"/>
      <c r="AG502" s="157"/>
      <c r="AH502" s="157"/>
      <c r="AI502" s="157"/>
      <c r="AJ502" s="157"/>
      <c r="AK502" s="157"/>
      <c r="AL502" s="157"/>
      <c r="AM502" s="157"/>
      <c r="AN502" s="157"/>
      <c r="AO502" s="157"/>
      <c r="AP502" s="157"/>
      <c r="AQ502" s="157"/>
      <c r="AR502" s="157"/>
      <c r="AS502" s="157"/>
      <c r="AT502" s="157"/>
      <c r="AU502" s="157"/>
      <c r="AV502" s="157"/>
      <c r="AW502" s="157"/>
      <c r="AX502" s="157"/>
      <c r="AY502" s="157"/>
      <c r="AZ502" s="157"/>
      <c r="BA502" s="157"/>
      <c r="BB502" s="157"/>
      <c r="BC502" s="157"/>
      <c r="BD502" s="157"/>
      <c r="BE502" s="157"/>
      <c r="BF502" s="157"/>
      <c r="BG502" s="157"/>
      <c r="BH502" s="157"/>
      <c r="BI502" s="157"/>
      <c r="BJ502" s="157"/>
    </row>
    <row r="503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  <c r="Z503" s="157"/>
      <c r="AA503" s="157"/>
      <c r="AB503" s="157"/>
      <c r="AC503" s="157"/>
      <c r="AD503" s="157"/>
      <c r="AE503" s="157"/>
      <c r="AF503" s="157"/>
      <c r="AG503" s="157"/>
      <c r="AH503" s="157"/>
      <c r="AI503" s="157"/>
      <c r="AJ503" s="157"/>
      <c r="AK503" s="157"/>
      <c r="AL503" s="157"/>
      <c r="AM503" s="157"/>
      <c r="AN503" s="157"/>
      <c r="AO503" s="157"/>
      <c r="AP503" s="157"/>
      <c r="AQ503" s="157"/>
      <c r="AR503" s="157"/>
      <c r="AS503" s="157"/>
      <c r="AT503" s="157"/>
      <c r="AU503" s="157"/>
      <c r="AV503" s="157"/>
      <c r="AW503" s="157"/>
      <c r="AX503" s="157"/>
      <c r="AY503" s="157"/>
      <c r="AZ503" s="157"/>
      <c r="BA503" s="157"/>
      <c r="BB503" s="157"/>
      <c r="BC503" s="157"/>
      <c r="BD503" s="157"/>
      <c r="BE503" s="157"/>
      <c r="BF503" s="157"/>
      <c r="BG503" s="157"/>
      <c r="BH503" s="157"/>
      <c r="BI503" s="157"/>
      <c r="BJ503" s="157"/>
    </row>
    <row r="504">
      <c r="A504" s="138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  <c r="Z504" s="157"/>
      <c r="AA504" s="157"/>
      <c r="AB504" s="157"/>
      <c r="AC504" s="157"/>
      <c r="AD504" s="157"/>
      <c r="AE504" s="157"/>
      <c r="AF504" s="157"/>
      <c r="AG504" s="157"/>
      <c r="AH504" s="157"/>
      <c r="AI504" s="157"/>
      <c r="AJ504" s="157"/>
      <c r="AK504" s="157"/>
      <c r="AL504" s="157"/>
      <c r="AM504" s="157"/>
      <c r="AN504" s="157"/>
      <c r="AO504" s="157"/>
      <c r="AP504" s="157"/>
      <c r="AQ504" s="157"/>
      <c r="AR504" s="157"/>
      <c r="AS504" s="157"/>
      <c r="AT504" s="157"/>
      <c r="AU504" s="157"/>
      <c r="AV504" s="157"/>
      <c r="AW504" s="157"/>
      <c r="AX504" s="157"/>
      <c r="AY504" s="157"/>
      <c r="AZ504" s="157"/>
      <c r="BA504" s="157"/>
      <c r="BB504" s="157"/>
      <c r="BC504" s="157"/>
      <c r="BD504" s="157"/>
      <c r="BE504" s="157"/>
      <c r="BF504" s="157"/>
      <c r="BG504" s="157"/>
      <c r="BH504" s="157"/>
      <c r="BI504" s="157"/>
      <c r="BJ504" s="157"/>
    </row>
    <row r="505">
      <c r="A505" s="138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  <c r="Z505" s="157"/>
      <c r="AA505" s="157"/>
      <c r="AB505" s="157"/>
      <c r="AC505" s="157"/>
      <c r="AD505" s="157"/>
      <c r="AE505" s="157"/>
      <c r="AF505" s="157"/>
      <c r="AG505" s="157"/>
      <c r="AH505" s="157"/>
      <c r="AI505" s="157"/>
      <c r="AJ505" s="157"/>
      <c r="AK505" s="157"/>
      <c r="AL505" s="157"/>
      <c r="AM505" s="157"/>
      <c r="AN505" s="157"/>
      <c r="AO505" s="157"/>
      <c r="AP505" s="157"/>
      <c r="AQ505" s="157"/>
      <c r="AR505" s="157"/>
      <c r="AS505" s="157"/>
      <c r="AT505" s="157"/>
      <c r="AU505" s="157"/>
      <c r="AV505" s="157"/>
      <c r="AW505" s="157"/>
      <c r="AX505" s="157"/>
      <c r="AY505" s="157"/>
      <c r="AZ505" s="157"/>
      <c r="BA505" s="157"/>
      <c r="BB505" s="157"/>
      <c r="BC505" s="157"/>
      <c r="BD505" s="157"/>
      <c r="BE505" s="157"/>
      <c r="BF505" s="157"/>
      <c r="BG505" s="157"/>
      <c r="BH505" s="157"/>
      <c r="BI505" s="157"/>
      <c r="BJ505" s="157"/>
    </row>
    <row r="506">
      <c r="A506" s="138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  <c r="Z506" s="157"/>
      <c r="AA506" s="157"/>
      <c r="AB506" s="157"/>
      <c r="AC506" s="157"/>
      <c r="AD506" s="157"/>
      <c r="AE506" s="157"/>
      <c r="AF506" s="157"/>
      <c r="AG506" s="157"/>
      <c r="AH506" s="157"/>
      <c r="AI506" s="157"/>
      <c r="AJ506" s="157"/>
      <c r="AK506" s="157"/>
      <c r="AL506" s="157"/>
      <c r="AM506" s="157"/>
      <c r="AN506" s="157"/>
      <c r="AO506" s="157"/>
      <c r="AP506" s="157"/>
      <c r="AQ506" s="157"/>
      <c r="AR506" s="157"/>
      <c r="AS506" s="157"/>
      <c r="AT506" s="157"/>
      <c r="AU506" s="157"/>
      <c r="AV506" s="157"/>
      <c r="AW506" s="157"/>
      <c r="AX506" s="157"/>
      <c r="AY506" s="157"/>
      <c r="AZ506" s="157"/>
      <c r="BA506" s="157"/>
      <c r="BB506" s="157"/>
      <c r="BC506" s="157"/>
      <c r="BD506" s="157"/>
      <c r="BE506" s="157"/>
      <c r="BF506" s="157"/>
      <c r="BG506" s="157"/>
      <c r="BH506" s="157"/>
      <c r="BI506" s="157"/>
      <c r="BJ506" s="157"/>
    </row>
    <row r="507">
      <c r="A507" s="138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57"/>
      <c r="Z507" s="157"/>
      <c r="AA507" s="157"/>
      <c r="AB507" s="157"/>
      <c r="AC507" s="157"/>
      <c r="AD507" s="157"/>
      <c r="AE507" s="157"/>
      <c r="AF507" s="157"/>
      <c r="AG507" s="157"/>
      <c r="AH507" s="157"/>
      <c r="AI507" s="157"/>
      <c r="AJ507" s="157"/>
      <c r="AK507" s="157"/>
      <c r="AL507" s="157"/>
      <c r="AM507" s="157"/>
      <c r="AN507" s="157"/>
      <c r="AO507" s="157"/>
      <c r="AP507" s="157"/>
      <c r="AQ507" s="157"/>
      <c r="AR507" s="157"/>
      <c r="AS507" s="157"/>
      <c r="AT507" s="157"/>
      <c r="AU507" s="157"/>
      <c r="AV507" s="157"/>
      <c r="AW507" s="157"/>
      <c r="AX507" s="157"/>
      <c r="AY507" s="157"/>
      <c r="AZ507" s="157"/>
      <c r="BA507" s="157"/>
      <c r="BB507" s="157"/>
      <c r="BC507" s="157"/>
      <c r="BD507" s="157"/>
      <c r="BE507" s="157"/>
      <c r="BF507" s="157"/>
      <c r="BG507" s="157"/>
      <c r="BH507" s="157"/>
      <c r="BI507" s="157"/>
      <c r="BJ507" s="157"/>
    </row>
    <row r="508">
      <c r="A508" s="138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57"/>
      <c r="Z508" s="157"/>
      <c r="AA508" s="157"/>
      <c r="AB508" s="157"/>
      <c r="AC508" s="157"/>
      <c r="AD508" s="157"/>
      <c r="AE508" s="157"/>
      <c r="AF508" s="157"/>
      <c r="AG508" s="157"/>
      <c r="AH508" s="157"/>
      <c r="AI508" s="157"/>
      <c r="AJ508" s="157"/>
      <c r="AK508" s="157"/>
      <c r="AL508" s="157"/>
      <c r="AM508" s="157"/>
      <c r="AN508" s="157"/>
      <c r="AO508" s="157"/>
      <c r="AP508" s="157"/>
      <c r="AQ508" s="157"/>
      <c r="AR508" s="157"/>
      <c r="AS508" s="157"/>
      <c r="AT508" s="157"/>
      <c r="AU508" s="157"/>
      <c r="AV508" s="157"/>
      <c r="AW508" s="157"/>
      <c r="AX508" s="157"/>
      <c r="AY508" s="157"/>
      <c r="AZ508" s="157"/>
      <c r="BA508" s="157"/>
      <c r="BB508" s="157"/>
      <c r="BC508" s="157"/>
      <c r="BD508" s="157"/>
      <c r="BE508" s="157"/>
      <c r="BF508" s="157"/>
      <c r="BG508" s="157"/>
      <c r="BH508" s="157"/>
      <c r="BI508" s="157"/>
      <c r="BJ508" s="157"/>
    </row>
    <row r="509">
      <c r="A509" s="138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57"/>
      <c r="Z509" s="157"/>
      <c r="AA509" s="157"/>
      <c r="AB509" s="157"/>
      <c r="AC509" s="157"/>
      <c r="AD509" s="157"/>
      <c r="AE509" s="157"/>
      <c r="AF509" s="157"/>
      <c r="AG509" s="157"/>
      <c r="AH509" s="157"/>
      <c r="AI509" s="157"/>
      <c r="AJ509" s="157"/>
      <c r="AK509" s="157"/>
      <c r="AL509" s="157"/>
      <c r="AM509" s="157"/>
      <c r="AN509" s="157"/>
      <c r="AO509" s="157"/>
      <c r="AP509" s="157"/>
      <c r="AQ509" s="157"/>
      <c r="AR509" s="157"/>
      <c r="AS509" s="157"/>
      <c r="AT509" s="157"/>
      <c r="AU509" s="157"/>
      <c r="AV509" s="157"/>
      <c r="AW509" s="157"/>
      <c r="AX509" s="157"/>
      <c r="AY509" s="157"/>
      <c r="AZ509" s="157"/>
      <c r="BA509" s="157"/>
      <c r="BB509" s="157"/>
      <c r="BC509" s="157"/>
      <c r="BD509" s="157"/>
      <c r="BE509" s="157"/>
      <c r="BF509" s="157"/>
      <c r="BG509" s="157"/>
      <c r="BH509" s="157"/>
      <c r="BI509" s="157"/>
      <c r="BJ509" s="157"/>
    </row>
    <row r="510">
      <c r="A510" s="138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57"/>
      <c r="Z510" s="157"/>
      <c r="AA510" s="157"/>
      <c r="AB510" s="157"/>
      <c r="AC510" s="157"/>
      <c r="AD510" s="157"/>
      <c r="AE510" s="157"/>
      <c r="AF510" s="157"/>
      <c r="AG510" s="157"/>
      <c r="AH510" s="157"/>
      <c r="AI510" s="157"/>
      <c r="AJ510" s="157"/>
      <c r="AK510" s="157"/>
      <c r="AL510" s="157"/>
      <c r="AM510" s="157"/>
      <c r="AN510" s="157"/>
      <c r="AO510" s="157"/>
      <c r="AP510" s="157"/>
      <c r="AQ510" s="157"/>
      <c r="AR510" s="157"/>
      <c r="AS510" s="157"/>
      <c r="AT510" s="157"/>
      <c r="AU510" s="157"/>
      <c r="AV510" s="157"/>
      <c r="AW510" s="157"/>
      <c r="AX510" s="157"/>
      <c r="AY510" s="157"/>
      <c r="AZ510" s="157"/>
      <c r="BA510" s="157"/>
      <c r="BB510" s="157"/>
      <c r="BC510" s="157"/>
      <c r="BD510" s="157"/>
      <c r="BE510" s="157"/>
      <c r="BF510" s="157"/>
      <c r="BG510" s="157"/>
      <c r="BH510" s="157"/>
      <c r="BI510" s="157"/>
      <c r="BJ510" s="157"/>
    </row>
    <row r="511">
      <c r="A511" s="138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57"/>
      <c r="Z511" s="157"/>
      <c r="AA511" s="157"/>
      <c r="AB511" s="157"/>
      <c r="AC511" s="157"/>
      <c r="AD511" s="157"/>
      <c r="AE511" s="157"/>
      <c r="AF511" s="157"/>
      <c r="AG511" s="157"/>
      <c r="AH511" s="157"/>
      <c r="AI511" s="157"/>
      <c r="AJ511" s="157"/>
      <c r="AK511" s="157"/>
      <c r="AL511" s="157"/>
      <c r="AM511" s="157"/>
      <c r="AN511" s="157"/>
      <c r="AO511" s="157"/>
      <c r="AP511" s="157"/>
      <c r="AQ511" s="157"/>
      <c r="AR511" s="157"/>
      <c r="AS511" s="157"/>
      <c r="AT511" s="157"/>
      <c r="AU511" s="157"/>
      <c r="AV511" s="157"/>
      <c r="AW511" s="157"/>
      <c r="AX511" s="157"/>
      <c r="AY511" s="157"/>
      <c r="AZ511" s="157"/>
      <c r="BA511" s="157"/>
      <c r="BB511" s="157"/>
      <c r="BC511" s="157"/>
      <c r="BD511" s="157"/>
      <c r="BE511" s="157"/>
      <c r="BF511" s="157"/>
      <c r="BG511" s="157"/>
      <c r="BH511" s="157"/>
      <c r="BI511" s="157"/>
      <c r="BJ511" s="157"/>
    </row>
    <row r="512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57"/>
      <c r="Z512" s="157"/>
      <c r="AA512" s="157"/>
      <c r="AB512" s="157"/>
      <c r="AC512" s="157"/>
      <c r="AD512" s="157"/>
      <c r="AE512" s="157"/>
      <c r="AF512" s="157"/>
      <c r="AG512" s="157"/>
      <c r="AH512" s="157"/>
      <c r="AI512" s="157"/>
      <c r="AJ512" s="157"/>
      <c r="AK512" s="157"/>
      <c r="AL512" s="157"/>
      <c r="AM512" s="157"/>
      <c r="AN512" s="157"/>
      <c r="AO512" s="157"/>
      <c r="AP512" s="157"/>
      <c r="AQ512" s="157"/>
      <c r="AR512" s="157"/>
      <c r="AS512" s="157"/>
      <c r="AT512" s="157"/>
      <c r="AU512" s="157"/>
      <c r="AV512" s="157"/>
      <c r="AW512" s="157"/>
      <c r="AX512" s="157"/>
      <c r="AY512" s="157"/>
      <c r="AZ512" s="157"/>
      <c r="BA512" s="157"/>
      <c r="BB512" s="157"/>
      <c r="BC512" s="157"/>
      <c r="BD512" s="157"/>
      <c r="BE512" s="157"/>
      <c r="BF512" s="157"/>
      <c r="BG512" s="157"/>
      <c r="BH512" s="157"/>
      <c r="BI512" s="157"/>
      <c r="BJ512" s="157"/>
    </row>
    <row r="513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57"/>
      <c r="Z513" s="157"/>
      <c r="AA513" s="157"/>
      <c r="AB513" s="157"/>
      <c r="AC513" s="157"/>
      <c r="AD513" s="157"/>
      <c r="AE513" s="157"/>
      <c r="AF513" s="157"/>
      <c r="AG513" s="157"/>
      <c r="AH513" s="157"/>
      <c r="AI513" s="157"/>
      <c r="AJ513" s="157"/>
      <c r="AK513" s="157"/>
      <c r="AL513" s="157"/>
      <c r="AM513" s="157"/>
      <c r="AN513" s="157"/>
      <c r="AO513" s="157"/>
      <c r="AP513" s="157"/>
      <c r="AQ513" s="157"/>
      <c r="AR513" s="157"/>
      <c r="AS513" s="157"/>
      <c r="AT513" s="157"/>
      <c r="AU513" s="157"/>
      <c r="AV513" s="157"/>
      <c r="AW513" s="157"/>
      <c r="AX513" s="157"/>
      <c r="AY513" s="157"/>
      <c r="AZ513" s="157"/>
      <c r="BA513" s="157"/>
      <c r="BB513" s="157"/>
      <c r="BC513" s="157"/>
      <c r="BD513" s="157"/>
      <c r="BE513" s="157"/>
      <c r="BF513" s="157"/>
      <c r="BG513" s="157"/>
      <c r="BH513" s="157"/>
      <c r="BI513" s="157"/>
      <c r="BJ513" s="157"/>
    </row>
    <row r="514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57"/>
      <c r="Z514" s="157"/>
      <c r="AA514" s="157"/>
      <c r="AB514" s="157"/>
      <c r="AC514" s="157"/>
      <c r="AD514" s="157"/>
      <c r="AE514" s="157"/>
      <c r="AF514" s="157"/>
      <c r="AG514" s="157"/>
      <c r="AH514" s="157"/>
      <c r="AI514" s="157"/>
      <c r="AJ514" s="157"/>
      <c r="AK514" s="157"/>
      <c r="AL514" s="157"/>
      <c r="AM514" s="157"/>
      <c r="AN514" s="157"/>
      <c r="AO514" s="157"/>
      <c r="AP514" s="157"/>
      <c r="AQ514" s="157"/>
      <c r="AR514" s="157"/>
      <c r="AS514" s="157"/>
      <c r="AT514" s="157"/>
      <c r="AU514" s="157"/>
      <c r="AV514" s="157"/>
      <c r="AW514" s="157"/>
      <c r="AX514" s="157"/>
      <c r="AY514" s="157"/>
      <c r="AZ514" s="157"/>
      <c r="BA514" s="157"/>
      <c r="BB514" s="157"/>
      <c r="BC514" s="157"/>
      <c r="BD514" s="157"/>
      <c r="BE514" s="157"/>
      <c r="BF514" s="157"/>
      <c r="BG514" s="157"/>
      <c r="BH514" s="157"/>
      <c r="BI514" s="157"/>
      <c r="BJ514" s="157"/>
    </row>
    <row r="515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57"/>
      <c r="Z515" s="157"/>
      <c r="AA515" s="157"/>
      <c r="AB515" s="157"/>
      <c r="AC515" s="157"/>
      <c r="AD515" s="157"/>
      <c r="AE515" s="157"/>
      <c r="AF515" s="157"/>
      <c r="AG515" s="157"/>
      <c r="AH515" s="157"/>
      <c r="AI515" s="157"/>
      <c r="AJ515" s="157"/>
      <c r="AK515" s="157"/>
      <c r="AL515" s="157"/>
      <c r="AM515" s="157"/>
      <c r="AN515" s="157"/>
      <c r="AO515" s="157"/>
      <c r="AP515" s="157"/>
      <c r="AQ515" s="157"/>
      <c r="AR515" s="157"/>
      <c r="AS515" s="157"/>
      <c r="AT515" s="157"/>
      <c r="AU515" s="157"/>
      <c r="AV515" s="157"/>
      <c r="AW515" s="157"/>
      <c r="AX515" s="157"/>
      <c r="AY515" s="157"/>
      <c r="AZ515" s="157"/>
      <c r="BA515" s="157"/>
      <c r="BB515" s="157"/>
      <c r="BC515" s="157"/>
      <c r="BD515" s="157"/>
      <c r="BE515" s="157"/>
      <c r="BF515" s="157"/>
      <c r="BG515" s="157"/>
      <c r="BH515" s="157"/>
      <c r="BI515" s="157"/>
      <c r="BJ515" s="157"/>
    </row>
    <row r="516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57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57"/>
      <c r="Z516" s="157"/>
      <c r="AA516" s="157"/>
      <c r="AB516" s="157"/>
      <c r="AC516" s="157"/>
      <c r="AD516" s="157"/>
      <c r="AE516" s="157"/>
      <c r="AF516" s="157"/>
      <c r="AG516" s="157"/>
      <c r="AH516" s="157"/>
      <c r="AI516" s="157"/>
      <c r="AJ516" s="157"/>
      <c r="AK516" s="157"/>
      <c r="AL516" s="157"/>
      <c r="AM516" s="157"/>
      <c r="AN516" s="157"/>
      <c r="AO516" s="157"/>
      <c r="AP516" s="157"/>
      <c r="AQ516" s="157"/>
      <c r="AR516" s="157"/>
      <c r="AS516" s="157"/>
      <c r="AT516" s="157"/>
      <c r="AU516" s="157"/>
      <c r="AV516" s="157"/>
      <c r="AW516" s="157"/>
      <c r="AX516" s="157"/>
      <c r="AY516" s="157"/>
      <c r="AZ516" s="157"/>
      <c r="BA516" s="157"/>
      <c r="BB516" s="157"/>
      <c r="BC516" s="157"/>
      <c r="BD516" s="157"/>
      <c r="BE516" s="157"/>
      <c r="BF516" s="157"/>
      <c r="BG516" s="157"/>
      <c r="BH516" s="157"/>
      <c r="BI516" s="157"/>
      <c r="BJ516" s="157"/>
    </row>
    <row r="517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57"/>
      <c r="Z517" s="157"/>
      <c r="AA517" s="157"/>
      <c r="AB517" s="157"/>
      <c r="AC517" s="157"/>
      <c r="AD517" s="157"/>
      <c r="AE517" s="157"/>
      <c r="AF517" s="157"/>
      <c r="AG517" s="157"/>
      <c r="AH517" s="157"/>
      <c r="AI517" s="157"/>
      <c r="AJ517" s="157"/>
      <c r="AK517" s="157"/>
      <c r="AL517" s="157"/>
      <c r="AM517" s="157"/>
      <c r="AN517" s="157"/>
      <c r="AO517" s="157"/>
      <c r="AP517" s="157"/>
      <c r="AQ517" s="157"/>
      <c r="AR517" s="157"/>
      <c r="AS517" s="157"/>
      <c r="AT517" s="157"/>
      <c r="AU517" s="157"/>
      <c r="AV517" s="157"/>
      <c r="AW517" s="157"/>
      <c r="AX517" s="157"/>
      <c r="AY517" s="157"/>
      <c r="AZ517" s="157"/>
      <c r="BA517" s="157"/>
      <c r="BB517" s="157"/>
      <c r="BC517" s="157"/>
      <c r="BD517" s="157"/>
      <c r="BE517" s="157"/>
      <c r="BF517" s="157"/>
      <c r="BG517" s="157"/>
      <c r="BH517" s="157"/>
      <c r="BI517" s="157"/>
      <c r="BJ517" s="157"/>
    </row>
    <row r="518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57"/>
      <c r="Z518" s="157"/>
      <c r="AA518" s="157"/>
      <c r="AB518" s="157"/>
      <c r="AC518" s="157"/>
      <c r="AD518" s="157"/>
      <c r="AE518" s="157"/>
      <c r="AF518" s="157"/>
      <c r="AG518" s="157"/>
      <c r="AH518" s="157"/>
      <c r="AI518" s="157"/>
      <c r="AJ518" s="157"/>
      <c r="AK518" s="157"/>
      <c r="AL518" s="157"/>
      <c r="AM518" s="157"/>
      <c r="AN518" s="157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157"/>
      <c r="AZ518" s="157"/>
      <c r="BA518" s="157"/>
      <c r="BB518" s="157"/>
      <c r="BC518" s="157"/>
      <c r="BD518" s="157"/>
      <c r="BE518" s="157"/>
      <c r="BF518" s="157"/>
      <c r="BG518" s="157"/>
      <c r="BH518" s="157"/>
      <c r="BI518" s="157"/>
      <c r="BJ518" s="157"/>
    </row>
    <row r="519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57"/>
      <c r="Z519" s="157"/>
      <c r="AA519" s="157"/>
      <c r="AB519" s="157"/>
      <c r="AC519" s="157"/>
      <c r="AD519" s="157"/>
      <c r="AE519" s="157"/>
      <c r="AF519" s="157"/>
      <c r="AG519" s="157"/>
      <c r="AH519" s="157"/>
      <c r="AI519" s="157"/>
      <c r="AJ519" s="157"/>
      <c r="AK519" s="157"/>
      <c r="AL519" s="157"/>
      <c r="AM519" s="157"/>
      <c r="AN519" s="157"/>
      <c r="AO519" s="157"/>
      <c r="AP519" s="157"/>
      <c r="AQ519" s="157"/>
      <c r="AR519" s="157"/>
      <c r="AS519" s="157"/>
      <c r="AT519" s="157"/>
      <c r="AU519" s="157"/>
      <c r="AV519" s="157"/>
      <c r="AW519" s="157"/>
      <c r="AX519" s="157"/>
      <c r="AY519" s="157"/>
      <c r="AZ519" s="157"/>
      <c r="BA519" s="157"/>
      <c r="BB519" s="157"/>
      <c r="BC519" s="157"/>
      <c r="BD519" s="157"/>
      <c r="BE519" s="157"/>
      <c r="BF519" s="157"/>
      <c r="BG519" s="157"/>
      <c r="BH519" s="157"/>
      <c r="BI519" s="157"/>
      <c r="BJ519" s="157"/>
    </row>
    <row r="520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57"/>
      <c r="Z520" s="157"/>
      <c r="AA520" s="157"/>
      <c r="AB520" s="157"/>
      <c r="AC520" s="157"/>
      <c r="AD520" s="157"/>
      <c r="AE520" s="157"/>
      <c r="AF520" s="157"/>
      <c r="AG520" s="157"/>
      <c r="AH520" s="157"/>
      <c r="AI520" s="157"/>
      <c r="AJ520" s="157"/>
      <c r="AK520" s="157"/>
      <c r="AL520" s="157"/>
      <c r="AM520" s="157"/>
      <c r="AN520" s="157"/>
      <c r="AO520" s="157"/>
      <c r="AP520" s="157"/>
      <c r="AQ520" s="157"/>
      <c r="AR520" s="157"/>
      <c r="AS520" s="157"/>
      <c r="AT520" s="157"/>
      <c r="AU520" s="157"/>
      <c r="AV520" s="157"/>
      <c r="AW520" s="157"/>
      <c r="AX520" s="157"/>
      <c r="AY520" s="157"/>
      <c r="AZ520" s="157"/>
      <c r="BA520" s="157"/>
      <c r="BB520" s="157"/>
      <c r="BC520" s="157"/>
      <c r="BD520" s="157"/>
      <c r="BE520" s="157"/>
      <c r="BF520" s="157"/>
      <c r="BG520" s="157"/>
      <c r="BH520" s="157"/>
      <c r="BI520" s="157"/>
      <c r="BJ520" s="157"/>
    </row>
    <row r="52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57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57"/>
      <c r="Z521" s="157"/>
      <c r="AA521" s="157"/>
      <c r="AB521" s="157"/>
      <c r="AC521" s="157"/>
      <c r="AD521" s="157"/>
      <c r="AE521" s="157"/>
      <c r="AF521" s="157"/>
      <c r="AG521" s="157"/>
      <c r="AH521" s="157"/>
      <c r="AI521" s="157"/>
      <c r="AJ521" s="157"/>
      <c r="AK521" s="157"/>
      <c r="AL521" s="157"/>
      <c r="AM521" s="157"/>
      <c r="AN521" s="157"/>
      <c r="AO521" s="157"/>
      <c r="AP521" s="157"/>
      <c r="AQ521" s="157"/>
      <c r="AR521" s="157"/>
      <c r="AS521" s="157"/>
      <c r="AT521" s="157"/>
      <c r="AU521" s="157"/>
      <c r="AV521" s="157"/>
      <c r="AW521" s="157"/>
      <c r="AX521" s="157"/>
      <c r="AY521" s="157"/>
      <c r="AZ521" s="157"/>
      <c r="BA521" s="157"/>
      <c r="BB521" s="157"/>
      <c r="BC521" s="157"/>
      <c r="BD521" s="157"/>
      <c r="BE521" s="157"/>
      <c r="BF521" s="157"/>
      <c r="BG521" s="157"/>
      <c r="BH521" s="157"/>
      <c r="BI521" s="157"/>
      <c r="BJ521" s="157"/>
    </row>
    <row r="522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57"/>
      <c r="Z522" s="157"/>
      <c r="AA522" s="157"/>
      <c r="AB522" s="157"/>
      <c r="AC522" s="157"/>
      <c r="AD522" s="157"/>
      <c r="AE522" s="157"/>
      <c r="AF522" s="157"/>
      <c r="AG522" s="157"/>
      <c r="AH522" s="157"/>
      <c r="AI522" s="157"/>
      <c r="AJ522" s="157"/>
      <c r="AK522" s="157"/>
      <c r="AL522" s="157"/>
      <c r="AM522" s="157"/>
      <c r="AN522" s="157"/>
      <c r="AO522" s="157"/>
      <c r="AP522" s="157"/>
      <c r="AQ522" s="157"/>
      <c r="AR522" s="157"/>
      <c r="AS522" s="157"/>
      <c r="AT522" s="157"/>
      <c r="AU522" s="157"/>
      <c r="AV522" s="157"/>
      <c r="AW522" s="157"/>
      <c r="AX522" s="157"/>
      <c r="AY522" s="157"/>
      <c r="AZ522" s="157"/>
      <c r="BA522" s="157"/>
      <c r="BB522" s="157"/>
      <c r="BC522" s="157"/>
      <c r="BD522" s="157"/>
      <c r="BE522" s="157"/>
      <c r="BF522" s="157"/>
      <c r="BG522" s="157"/>
      <c r="BH522" s="157"/>
      <c r="BI522" s="157"/>
      <c r="BJ522" s="157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customWidth="1" min="14" max="14" width="17.14"/>
    <col hidden="1" min="17" max="20" width="14.43"/>
    <col hidden="1" min="32" max="35" width="14.43"/>
    <col hidden="1" min="47" max="50" width="14.43"/>
    <col customWidth="1" min="59" max="59" width="18.29"/>
    <col customWidth="1" min="60" max="60" width="19.43"/>
    <col customWidth="1" min="61" max="62" width="23.14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1344</v>
      </c>
      <c r="I1" s="177" t="s">
        <v>1231</v>
      </c>
      <c r="J1" s="177" t="s">
        <v>1232</v>
      </c>
      <c r="K1" s="177" t="s">
        <v>1136</v>
      </c>
      <c r="L1" s="177" t="s">
        <v>1236</v>
      </c>
      <c r="M1" s="178" t="s">
        <v>1234</v>
      </c>
      <c r="N1" s="178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1344</v>
      </c>
      <c r="X1" s="177" t="s">
        <v>1231</v>
      </c>
      <c r="Y1" s="177" t="s">
        <v>1232</v>
      </c>
      <c r="Z1" s="177" t="s">
        <v>1136</v>
      </c>
      <c r="AA1" s="177" t="s">
        <v>1236</v>
      </c>
      <c r="AB1" s="178" t="s">
        <v>1234</v>
      </c>
      <c r="AC1" s="178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1344</v>
      </c>
      <c r="AM1" s="177" t="s">
        <v>1231</v>
      </c>
      <c r="AN1" s="177" t="s">
        <v>1232</v>
      </c>
      <c r="AO1" s="177" t="s">
        <v>1136</v>
      </c>
      <c r="AP1" s="177" t="s">
        <v>1236</v>
      </c>
      <c r="AQ1" s="178" t="s">
        <v>1234</v>
      </c>
      <c r="AR1" s="178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1344</v>
      </c>
      <c r="BB1" s="177" t="s">
        <v>1231</v>
      </c>
      <c r="BC1" s="177" t="s">
        <v>1232</v>
      </c>
      <c r="BD1" s="177" t="s">
        <v>1136</v>
      </c>
      <c r="BE1" s="177" t="s">
        <v>1236</v>
      </c>
      <c r="BF1" s="178" t="s">
        <v>1234</v>
      </c>
      <c r="BG1" s="178" t="s">
        <v>1235</v>
      </c>
      <c r="BH1" s="177" t="s">
        <v>1345</v>
      </c>
      <c r="BI1" s="177" t="s">
        <v>1346</v>
      </c>
      <c r="BJ1" s="177" t="s">
        <v>1347</v>
      </c>
    </row>
    <row r="2">
      <c r="A2" s="179" t="s">
        <v>1240</v>
      </c>
      <c r="B2" s="166">
        <v>103.0</v>
      </c>
      <c r="C2" s="166">
        <v>103.0</v>
      </c>
      <c r="D2" s="166">
        <v>100.0</v>
      </c>
      <c r="E2" s="166">
        <v>100.0</v>
      </c>
      <c r="F2" s="180">
        <v>100.0</v>
      </c>
      <c r="G2" s="166">
        <v>5204.674</v>
      </c>
      <c r="H2" s="166"/>
      <c r="I2" s="166"/>
      <c r="J2" s="166"/>
      <c r="K2" s="166"/>
      <c r="L2" s="166">
        <v>50200.0</v>
      </c>
      <c r="M2" s="166">
        <v>5.256176644E9</v>
      </c>
      <c r="N2" s="7">
        <f t="shared" ref="N2:N34" si="2">L2/M2</f>
        <v>0.000009550668366</v>
      </c>
      <c r="P2" s="179" t="s">
        <v>1241</v>
      </c>
      <c r="Q2" s="166">
        <v>254.0</v>
      </c>
      <c r="R2" s="166">
        <v>254.0</v>
      </c>
      <c r="S2" s="166">
        <v>254.0</v>
      </c>
      <c r="T2" s="166">
        <v>254.0</v>
      </c>
      <c r="U2" s="180">
        <v>254.0</v>
      </c>
      <c r="V2" s="166">
        <v>6063.245</v>
      </c>
      <c r="W2" s="166"/>
      <c r="X2" s="166"/>
      <c r="Y2" s="166"/>
      <c r="Z2" s="166"/>
      <c r="AA2" s="166">
        <v>1000.0</v>
      </c>
      <c r="AB2" s="166">
        <v>5.256176644E9</v>
      </c>
      <c r="AC2" s="7">
        <f t="shared" ref="AC2:AC34" si="4">AA2/AB2</f>
        <v>0.0000001902523579</v>
      </c>
      <c r="AE2" s="179" t="s">
        <v>1242</v>
      </c>
      <c r="AF2" s="166">
        <v>238.0</v>
      </c>
      <c r="AG2" s="166">
        <v>238.0</v>
      </c>
      <c r="AH2" s="166">
        <v>238.0</v>
      </c>
      <c r="AI2" s="166">
        <v>238.0</v>
      </c>
      <c r="AJ2" s="180">
        <v>238.0</v>
      </c>
      <c r="AK2" s="166">
        <v>6006.202</v>
      </c>
      <c r="AL2" s="166"/>
      <c r="AM2" s="166"/>
      <c r="AN2" s="166"/>
      <c r="AO2" s="166"/>
      <c r="AP2" s="166">
        <v>0.0</v>
      </c>
      <c r="AQ2" s="166">
        <v>5.256176644E9</v>
      </c>
      <c r="AR2" s="7">
        <f t="shared" ref="AR2:AR34" si="6">AP2/AQ2</f>
        <v>0</v>
      </c>
      <c r="AT2" s="179" t="s">
        <v>1243</v>
      </c>
      <c r="AU2" s="166">
        <v>176.0</v>
      </c>
      <c r="AV2" s="166">
        <v>182.0</v>
      </c>
      <c r="AW2" s="166">
        <v>170.0</v>
      </c>
      <c r="AX2" s="166">
        <v>170.0</v>
      </c>
      <c r="AY2" s="180">
        <v>170.0</v>
      </c>
      <c r="AZ2" s="166">
        <v>6155.109</v>
      </c>
      <c r="BA2" s="166"/>
      <c r="BB2" s="166"/>
      <c r="BC2" s="166"/>
      <c r="BD2" s="166"/>
      <c r="BE2" s="166">
        <v>50900.0</v>
      </c>
      <c r="BF2" s="180">
        <v>7.108349644E9</v>
      </c>
      <c r="BG2" s="166">
        <f t="shared" ref="BG2:BG34" si="8">BE2/BF2</f>
        <v>0.000007160593183</v>
      </c>
      <c r="BH2" s="166"/>
      <c r="BI2" s="166"/>
      <c r="BJ2" s="166">
        <f t="shared" ref="BJ2:BJ34" si="9">AVERAGE(BG2,AR2,AC2,N2)</f>
        <v>0.000004225378477</v>
      </c>
    </row>
    <row r="3">
      <c r="A3" s="179" t="s">
        <v>1244</v>
      </c>
      <c r="B3" s="166">
        <v>100.0</v>
      </c>
      <c r="C3" s="166">
        <v>100.0</v>
      </c>
      <c r="D3" s="166">
        <v>100.0</v>
      </c>
      <c r="E3" s="166">
        <v>100.0</v>
      </c>
      <c r="F3" s="180">
        <v>100.0</v>
      </c>
      <c r="G3" s="166">
        <v>5211.996</v>
      </c>
      <c r="H3" s="181">
        <f t="shared" ref="H3:I3" si="1">(F3-F2)/F2</f>
        <v>0</v>
      </c>
      <c r="I3" s="181">
        <f t="shared" si="1"/>
        <v>0.001406812415</v>
      </c>
      <c r="J3" s="166"/>
      <c r="K3" s="166"/>
      <c r="L3" s="166">
        <v>0.0</v>
      </c>
      <c r="M3" s="166">
        <v>5.256176644E9</v>
      </c>
      <c r="N3" s="7">
        <f t="shared" si="2"/>
        <v>0</v>
      </c>
      <c r="P3" s="179" t="s">
        <v>1245</v>
      </c>
      <c r="Q3" s="166">
        <v>254.0</v>
      </c>
      <c r="R3" s="166">
        <v>260.0</v>
      </c>
      <c r="S3" s="166">
        <v>254.0</v>
      </c>
      <c r="T3" s="166">
        <v>260.0</v>
      </c>
      <c r="U3" s="180">
        <v>260.0</v>
      </c>
      <c r="V3" s="166">
        <v>6067.142</v>
      </c>
      <c r="W3" s="181">
        <f t="shared" ref="W3:X3" si="3">(U3-U2)/U2</f>
        <v>0.02362204724</v>
      </c>
      <c r="X3" s="181">
        <f t="shared" si="3"/>
        <v>0.0006427251414</v>
      </c>
      <c r="Y3" s="166"/>
      <c r="Z3" s="166"/>
      <c r="AA3" s="166">
        <v>6500.0</v>
      </c>
      <c r="AB3" s="166">
        <v>5.256176644E9</v>
      </c>
      <c r="AC3" s="7">
        <f t="shared" si="4"/>
        <v>0.000001236640326</v>
      </c>
      <c r="AE3" s="179" t="s">
        <v>1246</v>
      </c>
      <c r="AF3" s="166">
        <v>224.0</v>
      </c>
      <c r="AG3" s="166">
        <v>224.0</v>
      </c>
      <c r="AH3" s="166">
        <v>224.0</v>
      </c>
      <c r="AI3" s="166">
        <v>224.0</v>
      </c>
      <c r="AJ3" s="180">
        <v>224.0</v>
      </c>
      <c r="AK3" s="166">
        <v>6022.778</v>
      </c>
      <c r="AL3" s="181">
        <f t="shared" ref="AL3:AM3" si="5">(AJ3-AJ2)/AJ2</f>
        <v>-0.05882352941</v>
      </c>
      <c r="AM3" s="181">
        <f t="shared" si="5"/>
        <v>0.002759813939</v>
      </c>
      <c r="AN3" s="166"/>
      <c r="AO3" s="166"/>
      <c r="AP3" s="166">
        <v>3700.0</v>
      </c>
      <c r="AQ3" s="166">
        <v>5.256176644E9</v>
      </c>
      <c r="AR3" s="7">
        <f t="shared" si="6"/>
        <v>0.0000007039337242</v>
      </c>
      <c r="AT3" s="179" t="s">
        <v>1247</v>
      </c>
      <c r="AU3" s="166">
        <v>171.0</v>
      </c>
      <c r="AV3" s="166">
        <v>180.0</v>
      </c>
      <c r="AW3" s="166">
        <v>170.0</v>
      </c>
      <c r="AX3" s="166">
        <v>176.0</v>
      </c>
      <c r="AY3" s="180">
        <v>176.0</v>
      </c>
      <c r="AZ3" s="166">
        <v>6117.364</v>
      </c>
      <c r="BA3" s="181">
        <f t="shared" ref="BA3:BB3" si="7">(AY3-AY2)/AY2</f>
        <v>0.03529411765</v>
      </c>
      <c r="BB3" s="181">
        <f t="shared" si="7"/>
        <v>-0.006132304075</v>
      </c>
      <c r="BC3" s="166"/>
      <c r="BD3" s="166"/>
      <c r="BE3" s="166">
        <v>34400.0</v>
      </c>
      <c r="BF3" s="180">
        <v>7.108349644E9</v>
      </c>
      <c r="BG3" s="166">
        <f t="shared" si="8"/>
        <v>0.000004839379283</v>
      </c>
      <c r="BH3" s="181">
        <f t="shared" ref="BH3:BH34" si="14">average(H3,W3,AL3,BA3)</f>
        <v>0.00002315886985</v>
      </c>
      <c r="BI3" s="166"/>
      <c r="BJ3" s="166">
        <f t="shared" si="9"/>
        <v>0.000001694988333</v>
      </c>
    </row>
    <row r="4">
      <c r="A4" s="179" t="s">
        <v>1248</v>
      </c>
      <c r="B4" s="166">
        <v>100.0</v>
      </c>
      <c r="C4" s="166">
        <v>101.0</v>
      </c>
      <c r="D4" s="166">
        <v>92.0</v>
      </c>
      <c r="E4" s="166">
        <v>92.0</v>
      </c>
      <c r="F4" s="180">
        <v>92.0</v>
      </c>
      <c r="G4" s="166">
        <v>5107.623</v>
      </c>
      <c r="H4" s="181">
        <f t="shared" ref="H4:I4" si="10">(F4-F3)/F3</f>
        <v>-0.08</v>
      </c>
      <c r="I4" s="181">
        <f t="shared" si="10"/>
        <v>-0.0200255334</v>
      </c>
      <c r="J4" s="166"/>
      <c r="K4" s="166"/>
      <c r="L4" s="166">
        <v>3700.0</v>
      </c>
      <c r="M4" s="166">
        <v>5.256176644E9</v>
      </c>
      <c r="N4" s="7">
        <f t="shared" si="2"/>
        <v>0.0000007039337242</v>
      </c>
      <c r="P4" s="179" t="s">
        <v>1249</v>
      </c>
      <c r="Q4" s="166">
        <v>250.0</v>
      </c>
      <c r="R4" s="166">
        <v>250.0</v>
      </c>
      <c r="S4" s="166">
        <v>246.0</v>
      </c>
      <c r="T4" s="166">
        <v>246.0</v>
      </c>
      <c r="U4" s="180">
        <v>246.0</v>
      </c>
      <c r="V4" s="166">
        <v>6064.589</v>
      </c>
      <c r="W4" s="181">
        <f t="shared" ref="W4:X4" si="11">(U4-U3)/U3</f>
        <v>-0.05384615385</v>
      </c>
      <c r="X4" s="181">
        <f t="shared" si="11"/>
        <v>-0.0004207912061</v>
      </c>
      <c r="Y4" s="166"/>
      <c r="Z4" s="166"/>
      <c r="AA4" s="166">
        <v>17300.0</v>
      </c>
      <c r="AB4" s="166">
        <v>5.256176644E9</v>
      </c>
      <c r="AC4" s="7">
        <f t="shared" si="4"/>
        <v>0.000003291365791</v>
      </c>
      <c r="AE4" s="179" t="s">
        <v>1250</v>
      </c>
      <c r="AF4" s="166">
        <v>230.0</v>
      </c>
      <c r="AG4" s="166">
        <v>250.0</v>
      </c>
      <c r="AH4" s="166">
        <v>226.0</v>
      </c>
      <c r="AI4" s="166">
        <v>250.0</v>
      </c>
      <c r="AJ4" s="180">
        <v>250.0</v>
      </c>
      <c r="AK4" s="166">
        <v>6013.589</v>
      </c>
      <c r="AL4" s="181">
        <f t="shared" ref="AL4:AM4" si="12">(AJ4-AJ3)/AJ3</f>
        <v>0.1160714286</v>
      </c>
      <c r="AM4" s="181">
        <f t="shared" si="12"/>
        <v>-0.001525707904</v>
      </c>
      <c r="AN4" s="166"/>
      <c r="AO4" s="166"/>
      <c r="AP4" s="166">
        <v>26800.0</v>
      </c>
      <c r="AQ4" s="166">
        <v>5.256176644E9</v>
      </c>
      <c r="AR4" s="7">
        <f t="shared" si="6"/>
        <v>0.000005098763191</v>
      </c>
      <c r="AT4" s="179" t="s">
        <v>1251</v>
      </c>
      <c r="AU4" s="166">
        <v>176.0</v>
      </c>
      <c r="AV4" s="166">
        <v>176.0</v>
      </c>
      <c r="AW4" s="166">
        <v>165.0</v>
      </c>
      <c r="AX4" s="166">
        <v>173.0</v>
      </c>
      <c r="AY4" s="180">
        <v>173.0</v>
      </c>
      <c r="AZ4" s="166">
        <v>6100.242</v>
      </c>
      <c r="BA4" s="181">
        <f t="shared" ref="BA4:BB4" si="13">(AY4-AY3)/AY3</f>
        <v>-0.01704545455</v>
      </c>
      <c r="BB4" s="181">
        <f t="shared" si="13"/>
        <v>-0.002798917965</v>
      </c>
      <c r="BC4" s="166"/>
      <c r="BD4" s="166"/>
      <c r="BE4" s="166">
        <v>71800.0</v>
      </c>
      <c r="BF4" s="180">
        <v>7.108349644E9</v>
      </c>
      <c r="BG4" s="166">
        <f t="shared" si="8"/>
        <v>0.00001010079746</v>
      </c>
      <c r="BH4" s="181">
        <f t="shared" si="14"/>
        <v>-0.008705044955</v>
      </c>
      <c r="BI4" s="166"/>
      <c r="BJ4" s="166">
        <f t="shared" si="9"/>
        <v>0.000004798715041</v>
      </c>
    </row>
    <row r="5">
      <c r="A5" s="179" t="s">
        <v>1252</v>
      </c>
      <c r="B5" s="166">
        <v>99.0</v>
      </c>
      <c r="C5" s="166">
        <v>100.0</v>
      </c>
      <c r="D5" s="166">
        <v>98.0</v>
      </c>
      <c r="E5" s="166">
        <v>98.0</v>
      </c>
      <c r="F5" s="180">
        <v>98.0</v>
      </c>
      <c r="G5" s="166">
        <v>5122.104</v>
      </c>
      <c r="H5" s="181">
        <f t="shared" ref="H5:I5" si="15">(F5-F4)/F4</f>
        <v>0.0652173913</v>
      </c>
      <c r="I5" s="181">
        <f t="shared" si="15"/>
        <v>0.002835174013</v>
      </c>
      <c r="J5" s="166"/>
      <c r="K5" s="166"/>
      <c r="L5" s="166">
        <v>102900.0</v>
      </c>
      <c r="M5" s="166">
        <v>5.256176644E9</v>
      </c>
      <c r="N5" s="7">
        <f t="shared" si="2"/>
        <v>0.00001957696763</v>
      </c>
      <c r="P5" s="179" t="s">
        <v>1253</v>
      </c>
      <c r="Q5" s="166">
        <v>250.0</v>
      </c>
      <c r="R5" s="166">
        <v>256.0</v>
      </c>
      <c r="S5" s="166">
        <v>246.0</v>
      </c>
      <c r="T5" s="166">
        <v>252.0</v>
      </c>
      <c r="U5" s="180">
        <v>252.0</v>
      </c>
      <c r="V5" s="166">
        <v>6070.716</v>
      </c>
      <c r="W5" s="181">
        <f t="shared" ref="W5:X5" si="16">(U5-U4)/U4</f>
        <v>0.0243902439</v>
      </c>
      <c r="X5" s="181">
        <f t="shared" si="16"/>
        <v>0.001010291052</v>
      </c>
      <c r="Y5" s="166"/>
      <c r="Z5" s="166"/>
      <c r="AA5" s="166">
        <v>14200.0</v>
      </c>
      <c r="AB5" s="166">
        <v>5.256176644E9</v>
      </c>
      <c r="AC5" s="7">
        <f t="shared" si="4"/>
        <v>0.000002701583482</v>
      </c>
      <c r="AE5" s="179" t="s">
        <v>1254</v>
      </c>
      <c r="AF5" s="166">
        <v>248.0</v>
      </c>
      <c r="AG5" s="166">
        <v>248.0</v>
      </c>
      <c r="AH5" s="166">
        <v>238.0</v>
      </c>
      <c r="AI5" s="166">
        <v>238.0</v>
      </c>
      <c r="AJ5" s="180">
        <v>238.0</v>
      </c>
      <c r="AK5" s="166">
        <v>5991.246</v>
      </c>
      <c r="AL5" s="181">
        <f t="shared" ref="AL5:AM5" si="17">(AJ5-AJ4)/AJ4</f>
        <v>-0.048</v>
      </c>
      <c r="AM5" s="181">
        <f t="shared" si="17"/>
        <v>-0.00371541853</v>
      </c>
      <c r="AN5" s="166"/>
      <c r="AO5" s="166"/>
      <c r="AP5" s="166">
        <v>2200.0</v>
      </c>
      <c r="AQ5" s="166">
        <v>5.256176644E9</v>
      </c>
      <c r="AR5" s="7">
        <f t="shared" si="6"/>
        <v>0.0000004185551874</v>
      </c>
      <c r="AT5" s="179" t="s">
        <v>1255</v>
      </c>
      <c r="AU5" s="166">
        <v>173.0</v>
      </c>
      <c r="AV5" s="166">
        <v>180.0</v>
      </c>
      <c r="AW5" s="166">
        <v>163.0</v>
      </c>
      <c r="AX5" s="166">
        <v>172.0</v>
      </c>
      <c r="AY5" s="180">
        <v>172.0</v>
      </c>
      <c r="AZ5" s="166">
        <v>6070.762</v>
      </c>
      <c r="BA5" s="181">
        <f t="shared" ref="BA5:BB5" si="18">(AY5-AY4)/AY4</f>
        <v>-0.005780346821</v>
      </c>
      <c r="BB5" s="181">
        <f t="shared" si="18"/>
        <v>-0.004832595166</v>
      </c>
      <c r="BC5" s="166"/>
      <c r="BD5" s="166"/>
      <c r="BE5" s="166">
        <v>126300.0</v>
      </c>
      <c r="BF5" s="180">
        <v>7.108349644E9</v>
      </c>
      <c r="BG5" s="166">
        <f t="shared" si="8"/>
        <v>0.00001776783731</v>
      </c>
      <c r="BH5" s="181">
        <f t="shared" si="14"/>
        <v>0.008956822096</v>
      </c>
      <c r="BI5" s="166"/>
      <c r="BJ5" s="166">
        <f t="shared" si="9"/>
        <v>0.0000101162359</v>
      </c>
    </row>
    <row r="6">
      <c r="A6" s="179" t="s">
        <v>1256</v>
      </c>
      <c r="B6" s="166">
        <v>98.0</v>
      </c>
      <c r="C6" s="166">
        <v>101.0</v>
      </c>
      <c r="D6" s="166">
        <v>90.0</v>
      </c>
      <c r="E6" s="166">
        <v>95.0</v>
      </c>
      <c r="F6" s="180">
        <v>95.0</v>
      </c>
      <c r="G6" s="166">
        <v>5114.572</v>
      </c>
      <c r="H6" s="181">
        <f t="shared" ref="H6:I6" si="19">(F6-F5)/F5</f>
        <v>-0.0306122449</v>
      </c>
      <c r="I6" s="181">
        <f t="shared" si="19"/>
        <v>-0.001470489471</v>
      </c>
      <c r="J6" s="166"/>
      <c r="K6" s="166"/>
      <c r="L6" s="166">
        <v>17000.0</v>
      </c>
      <c r="M6" s="166">
        <v>5.256176644E9</v>
      </c>
      <c r="N6" s="7">
        <f t="shared" si="2"/>
        <v>0.000003234290084</v>
      </c>
      <c r="P6" s="179" t="s">
        <v>1257</v>
      </c>
      <c r="Q6" s="166">
        <v>252.0</v>
      </c>
      <c r="R6" s="166">
        <v>266.0</v>
      </c>
      <c r="S6" s="166">
        <v>250.0</v>
      </c>
      <c r="T6" s="166">
        <v>266.0</v>
      </c>
      <c r="U6" s="180">
        <v>266.0</v>
      </c>
      <c r="V6" s="166">
        <v>6061.367</v>
      </c>
      <c r="W6" s="181">
        <f t="shared" ref="W6:X6" si="20">(U6-U5)/U5</f>
        <v>0.05555555556</v>
      </c>
      <c r="X6" s="181">
        <f t="shared" si="20"/>
        <v>-0.001540016038</v>
      </c>
      <c r="Y6" s="166"/>
      <c r="Z6" s="166"/>
      <c r="AA6" s="166">
        <v>55800.0</v>
      </c>
      <c r="AB6" s="166">
        <v>5.256176644E9</v>
      </c>
      <c r="AC6" s="7">
        <f t="shared" si="4"/>
        <v>0.00001061608157</v>
      </c>
      <c r="AE6" s="179" t="s">
        <v>1258</v>
      </c>
      <c r="AF6" s="166">
        <v>238.0</v>
      </c>
      <c r="AG6" s="166">
        <v>238.0</v>
      </c>
      <c r="AH6" s="166">
        <v>238.0</v>
      </c>
      <c r="AI6" s="166">
        <v>238.0</v>
      </c>
      <c r="AJ6" s="180">
        <v>238.0</v>
      </c>
      <c r="AK6" s="166">
        <v>6107.168</v>
      </c>
      <c r="AL6" s="181">
        <f t="shared" ref="AL6:AM6" si="21">(AJ6-AJ5)/AJ5</f>
        <v>0</v>
      </c>
      <c r="AM6" s="181">
        <f t="shared" si="21"/>
        <v>0.01934856289</v>
      </c>
      <c r="AN6" s="166"/>
      <c r="AO6" s="166"/>
      <c r="AP6" s="166">
        <v>1600.0</v>
      </c>
      <c r="AQ6" s="166">
        <v>5.256176644E9</v>
      </c>
      <c r="AR6" s="7">
        <f t="shared" si="6"/>
        <v>0.0000003044037726</v>
      </c>
      <c r="AT6" s="179" t="s">
        <v>1259</v>
      </c>
      <c r="AU6" s="166">
        <v>172.0</v>
      </c>
      <c r="AV6" s="166">
        <v>175.0</v>
      </c>
      <c r="AW6" s="166">
        <v>165.0</v>
      </c>
      <c r="AX6" s="166">
        <v>171.0</v>
      </c>
      <c r="AY6" s="180">
        <v>171.0</v>
      </c>
      <c r="AZ6" s="166">
        <v>6026.188</v>
      </c>
      <c r="BA6" s="181">
        <f t="shared" ref="BA6:BB6" si="22">(AY6-AY5)/AY5</f>
        <v>-0.005813953488</v>
      </c>
      <c r="BB6" s="181">
        <f t="shared" si="22"/>
        <v>-0.00734240611</v>
      </c>
      <c r="BC6" s="166"/>
      <c r="BD6" s="166"/>
      <c r="BE6" s="166">
        <v>33300.0</v>
      </c>
      <c r="BF6" s="180">
        <v>7.108349644E9</v>
      </c>
      <c r="BG6" s="166">
        <f t="shared" si="8"/>
        <v>0.000004684631689</v>
      </c>
      <c r="BH6" s="181">
        <f t="shared" si="14"/>
        <v>0.004782339292</v>
      </c>
      <c r="BI6" s="166"/>
      <c r="BJ6" s="166">
        <f t="shared" si="9"/>
        <v>0.000004709851779</v>
      </c>
    </row>
    <row r="7">
      <c r="A7" s="179" t="s">
        <v>1260</v>
      </c>
      <c r="B7" s="166">
        <v>97.0</v>
      </c>
      <c r="C7" s="166">
        <v>97.0</v>
      </c>
      <c r="D7" s="166">
        <v>90.0</v>
      </c>
      <c r="E7" s="166">
        <v>90.0</v>
      </c>
      <c r="F7" s="180">
        <v>90.0</v>
      </c>
      <c r="G7" s="166">
        <v>5136.667</v>
      </c>
      <c r="H7" s="181">
        <f t="shared" ref="H7:I7" si="23">(F7-F6)/F6</f>
        <v>-0.05263157895</v>
      </c>
      <c r="I7" s="181">
        <f t="shared" si="23"/>
        <v>0.004320009573</v>
      </c>
      <c r="J7" s="166"/>
      <c r="K7" s="166"/>
      <c r="L7" s="166">
        <v>27800.0</v>
      </c>
      <c r="M7" s="166">
        <v>5.256176644E9</v>
      </c>
      <c r="N7" s="7">
        <f t="shared" si="2"/>
        <v>0.000005289015549</v>
      </c>
      <c r="P7" s="179" t="s">
        <v>1261</v>
      </c>
      <c r="Q7" s="166">
        <v>266.0</v>
      </c>
      <c r="R7" s="166">
        <v>270.0</v>
      </c>
      <c r="S7" s="166">
        <v>252.0</v>
      </c>
      <c r="T7" s="166">
        <v>252.0</v>
      </c>
      <c r="U7" s="180">
        <v>252.0</v>
      </c>
      <c r="V7" s="166">
        <v>5952.138</v>
      </c>
      <c r="W7" s="181">
        <f t="shared" ref="W7:X7" si="24">(U7-U6)/U6</f>
        <v>-0.05263157895</v>
      </c>
      <c r="X7" s="181">
        <f t="shared" si="24"/>
        <v>-0.01802052243</v>
      </c>
      <c r="Y7" s="166"/>
      <c r="Z7" s="166"/>
      <c r="AA7" s="166">
        <v>210600.0</v>
      </c>
      <c r="AB7" s="166">
        <v>5.256176644E9</v>
      </c>
      <c r="AC7" s="7">
        <f t="shared" si="4"/>
        <v>0.00004006714657</v>
      </c>
      <c r="AE7" s="179" t="s">
        <v>1262</v>
      </c>
      <c r="AF7" s="166">
        <v>238.0</v>
      </c>
      <c r="AG7" s="166">
        <v>238.0</v>
      </c>
      <c r="AH7" s="166">
        <v>232.0</v>
      </c>
      <c r="AI7" s="166">
        <v>232.0</v>
      </c>
      <c r="AJ7" s="180">
        <v>232.0</v>
      </c>
      <c r="AK7" s="166">
        <v>6056.124</v>
      </c>
      <c r="AL7" s="181">
        <f t="shared" ref="AL7:AM7" si="25">(AJ7-AJ6)/AJ6</f>
        <v>-0.02521008403</v>
      </c>
      <c r="AM7" s="181">
        <f t="shared" si="25"/>
        <v>-0.008358047462</v>
      </c>
      <c r="AN7" s="166"/>
      <c r="AO7" s="166"/>
      <c r="AP7" s="166">
        <v>34300.0</v>
      </c>
      <c r="AQ7" s="166">
        <v>5.256176644E9</v>
      </c>
      <c r="AR7" s="7">
        <f t="shared" si="6"/>
        <v>0.000006525655876</v>
      </c>
      <c r="AT7" s="179" t="s">
        <v>1263</v>
      </c>
      <c r="AU7" s="166">
        <v>170.0</v>
      </c>
      <c r="AV7" s="166">
        <v>178.0</v>
      </c>
      <c r="AW7" s="166">
        <v>168.0</v>
      </c>
      <c r="AX7" s="166">
        <v>170.0</v>
      </c>
      <c r="AY7" s="180">
        <v>170.0</v>
      </c>
      <c r="AZ7" s="166">
        <v>6023.039</v>
      </c>
      <c r="BA7" s="181">
        <f t="shared" ref="BA7:BB7" si="26">(AY7-AY6)/AY6</f>
        <v>-0.005847953216</v>
      </c>
      <c r="BB7" s="181">
        <f t="shared" si="26"/>
        <v>-0.0005225525656</v>
      </c>
      <c r="BC7" s="166"/>
      <c r="BD7" s="166"/>
      <c r="BE7" s="166">
        <v>41400.0</v>
      </c>
      <c r="BF7" s="180">
        <v>7.108349644E9</v>
      </c>
      <c r="BG7" s="166">
        <f t="shared" si="8"/>
        <v>0.000005824136695</v>
      </c>
      <c r="BH7" s="181">
        <f t="shared" si="14"/>
        <v>-0.03408029879</v>
      </c>
      <c r="BI7" s="166"/>
      <c r="BJ7" s="166">
        <f t="shared" si="9"/>
        <v>0.00001442648867</v>
      </c>
    </row>
    <row r="8">
      <c r="A8" s="179" t="s">
        <v>1264</v>
      </c>
      <c r="B8" s="166">
        <v>93.0</v>
      </c>
      <c r="C8" s="166">
        <v>93.0</v>
      </c>
      <c r="D8" s="166">
        <v>93.0</v>
      </c>
      <c r="E8" s="166">
        <v>93.0</v>
      </c>
      <c r="F8" s="180">
        <v>93.0</v>
      </c>
      <c r="G8" s="166">
        <v>5148.91</v>
      </c>
      <c r="H8" s="181">
        <f t="shared" ref="H8:I8" si="27">(F8-F7)/F7</f>
        <v>0.03333333333</v>
      </c>
      <c r="I8" s="181">
        <f t="shared" si="27"/>
        <v>0.002383452149</v>
      </c>
      <c r="J8" s="166"/>
      <c r="K8" s="166"/>
      <c r="L8" s="166">
        <v>500.0</v>
      </c>
      <c r="M8" s="166">
        <v>5.256176644E9</v>
      </c>
      <c r="N8" s="7">
        <f t="shared" si="2"/>
        <v>0.00000009512617894</v>
      </c>
      <c r="P8" s="179">
        <v>42747.0</v>
      </c>
      <c r="Q8" s="166">
        <v>252.0</v>
      </c>
      <c r="R8" s="166">
        <v>252.0</v>
      </c>
      <c r="S8" s="166">
        <v>252.0</v>
      </c>
      <c r="T8" s="166">
        <v>252.0</v>
      </c>
      <c r="U8" s="180">
        <v>252.0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5.256176644E9</v>
      </c>
      <c r="AC8" s="7">
        <f t="shared" si="4"/>
        <v>0</v>
      </c>
      <c r="AE8" s="179">
        <v>43171.0</v>
      </c>
      <c r="AF8" s="166">
        <v>228.0</v>
      </c>
      <c r="AG8" s="166">
        <v>230.0</v>
      </c>
      <c r="AH8" s="166">
        <v>228.0</v>
      </c>
      <c r="AI8" s="166">
        <v>230.0</v>
      </c>
      <c r="AJ8" s="180">
        <v>230.0</v>
      </c>
      <c r="AK8" s="166">
        <v>6118.32</v>
      </c>
      <c r="AL8" s="181">
        <f t="shared" ref="AL8:AM8" si="29">(AJ8-AJ7)/AJ7</f>
        <v>-0.008620689655</v>
      </c>
      <c r="AM8" s="181">
        <f t="shared" si="29"/>
        <v>0.01026993503</v>
      </c>
      <c r="AN8" s="166"/>
      <c r="AO8" s="166"/>
      <c r="AP8" s="166">
        <v>32100.0</v>
      </c>
      <c r="AQ8" s="166">
        <v>5.256176644E9</v>
      </c>
      <c r="AR8" s="7">
        <f t="shared" si="6"/>
        <v>0.000006107100688</v>
      </c>
      <c r="AT8" s="179" t="s">
        <v>1265</v>
      </c>
      <c r="AU8" s="166">
        <v>172.0</v>
      </c>
      <c r="AV8" s="166">
        <v>172.0</v>
      </c>
      <c r="AW8" s="166">
        <v>163.0</v>
      </c>
      <c r="AX8" s="166">
        <v>169.0</v>
      </c>
      <c r="AY8" s="180">
        <v>169.0</v>
      </c>
      <c r="AZ8" s="166">
        <v>5953.06</v>
      </c>
      <c r="BA8" s="181">
        <f t="shared" ref="BA8:BB8" si="30">(AY8-AY7)/AY7</f>
        <v>-0.005882352941</v>
      </c>
      <c r="BB8" s="181">
        <f t="shared" si="30"/>
        <v>-0.01161855336</v>
      </c>
      <c r="BC8" s="166"/>
      <c r="BD8" s="166"/>
      <c r="BE8" s="166">
        <v>40700.0</v>
      </c>
      <c r="BF8" s="180">
        <v>7.108349644E9</v>
      </c>
      <c r="BG8" s="166">
        <f t="shared" si="8"/>
        <v>0.000005725660953</v>
      </c>
      <c r="BH8" s="181">
        <f t="shared" si="14"/>
        <v>0.004707572684</v>
      </c>
      <c r="BI8" s="166"/>
      <c r="BJ8" s="166">
        <f t="shared" si="9"/>
        <v>0.000002981971955</v>
      </c>
    </row>
    <row r="9">
      <c r="A9" s="179">
        <v>42381.0</v>
      </c>
      <c r="B9" s="166">
        <v>93.0</v>
      </c>
      <c r="C9" s="166">
        <v>95.0</v>
      </c>
      <c r="D9" s="166">
        <v>85.0</v>
      </c>
      <c r="E9" s="166">
        <v>86.0</v>
      </c>
      <c r="F9" s="180">
        <v>86.0</v>
      </c>
      <c r="G9" s="166">
        <v>5198.755</v>
      </c>
      <c r="H9" s="181">
        <f t="shared" ref="H9:I9" si="31">(F9-F8)/F8</f>
        <v>-0.0752688172</v>
      </c>
      <c r="I9" s="181">
        <f t="shared" si="31"/>
        <v>0.009680689699</v>
      </c>
      <c r="J9" s="166"/>
      <c r="K9" s="166"/>
      <c r="L9" s="166">
        <v>31000.0</v>
      </c>
      <c r="M9" s="166">
        <v>5.256176644E9</v>
      </c>
      <c r="N9" s="7">
        <f t="shared" si="2"/>
        <v>0.000005897823095</v>
      </c>
      <c r="P9" s="179">
        <v>42837.0</v>
      </c>
      <c r="Q9" s="166">
        <v>258.0</v>
      </c>
      <c r="R9" s="166">
        <v>258.0</v>
      </c>
      <c r="S9" s="166">
        <v>248.0</v>
      </c>
      <c r="T9" s="166">
        <v>248.0</v>
      </c>
      <c r="U9" s="180">
        <v>248.0</v>
      </c>
      <c r="V9" s="166">
        <v>5998.195</v>
      </c>
      <c r="W9" s="181">
        <f t="shared" ref="W9:X9" si="32">(U9-U8)/U8</f>
        <v>-0.01587301587</v>
      </c>
      <c r="X9" s="181">
        <f t="shared" si="32"/>
        <v>0.00773789183</v>
      </c>
      <c r="Y9" s="166"/>
      <c r="Z9" s="166"/>
      <c r="AA9" s="166">
        <v>80300.0</v>
      </c>
      <c r="AB9" s="166">
        <v>5.256176644E9</v>
      </c>
      <c r="AC9" s="7">
        <f t="shared" si="4"/>
        <v>0.00001527726434</v>
      </c>
      <c r="AE9" s="179">
        <v>43202.0</v>
      </c>
      <c r="AF9" s="166">
        <v>236.0</v>
      </c>
      <c r="AG9" s="166">
        <v>248.0</v>
      </c>
      <c r="AH9" s="166">
        <v>236.0</v>
      </c>
      <c r="AI9" s="166">
        <v>238.0</v>
      </c>
      <c r="AJ9" s="180">
        <v>238.0</v>
      </c>
      <c r="AK9" s="166">
        <v>6152.86</v>
      </c>
      <c r="AL9" s="181">
        <f t="shared" ref="AL9:AM9" si="33">(AJ9-AJ8)/AJ8</f>
        <v>0.0347826087</v>
      </c>
      <c r="AM9" s="181">
        <f t="shared" si="33"/>
        <v>0.005645340551</v>
      </c>
      <c r="AN9" s="166"/>
      <c r="AO9" s="166"/>
      <c r="AP9" s="166">
        <v>700.0</v>
      </c>
      <c r="AQ9" s="166">
        <v>5.256176644E9</v>
      </c>
      <c r="AR9" s="7">
        <f t="shared" si="6"/>
        <v>0.0000001331766505</v>
      </c>
      <c r="AT9" s="179" t="s">
        <v>1267</v>
      </c>
      <c r="AU9" s="166">
        <v>166.0</v>
      </c>
      <c r="AV9" s="166">
        <v>166.0</v>
      </c>
      <c r="AW9" s="166">
        <v>150.0</v>
      </c>
      <c r="AX9" s="166">
        <v>163.0</v>
      </c>
      <c r="AY9" s="180">
        <v>163.0</v>
      </c>
      <c r="AZ9" s="166">
        <v>6011.83</v>
      </c>
      <c r="BA9" s="181">
        <f t="shared" ref="BA9:BB9" si="34">(AY9-AY8)/AY8</f>
        <v>-0.03550295858</v>
      </c>
      <c r="BB9" s="181">
        <f t="shared" si="34"/>
        <v>0.009872233776</v>
      </c>
      <c r="BC9" s="166"/>
      <c r="BD9" s="166"/>
      <c r="BE9" s="166">
        <v>386300.0</v>
      </c>
      <c r="BF9" s="180">
        <v>7.108349644E9</v>
      </c>
      <c r="BG9" s="166">
        <f t="shared" si="8"/>
        <v>0.00005434454119</v>
      </c>
      <c r="BH9" s="181">
        <f t="shared" si="14"/>
        <v>-0.02296554574</v>
      </c>
      <c r="BI9" s="166"/>
      <c r="BJ9" s="166">
        <f t="shared" si="9"/>
        <v>0.00001891320132</v>
      </c>
    </row>
    <row r="10">
      <c r="A10" s="179">
        <v>42412.0</v>
      </c>
      <c r="B10" s="166">
        <v>92.0</v>
      </c>
      <c r="C10" s="166">
        <v>93.0</v>
      </c>
      <c r="D10" s="166">
        <v>92.0</v>
      </c>
      <c r="E10" s="166">
        <v>92.0</v>
      </c>
      <c r="F10" s="180">
        <v>92.0</v>
      </c>
      <c r="G10" s="166">
        <v>5245.956</v>
      </c>
      <c r="H10" s="181">
        <f t="shared" ref="H10:I10" si="35">(F10-F9)/F9</f>
        <v>0.06976744186</v>
      </c>
      <c r="I10" s="181">
        <f t="shared" si="35"/>
        <v>0.009079289176</v>
      </c>
      <c r="J10" s="166"/>
      <c r="K10" s="166"/>
      <c r="L10" s="166">
        <v>36200.0</v>
      </c>
      <c r="M10" s="166">
        <v>5.256176644E9</v>
      </c>
      <c r="N10" s="7">
        <f t="shared" si="2"/>
        <v>0.000006887135356</v>
      </c>
      <c r="P10" s="179">
        <v>42867.0</v>
      </c>
      <c r="Q10" s="166">
        <v>250.0</v>
      </c>
      <c r="R10" s="166">
        <v>254.0</v>
      </c>
      <c r="S10" s="166">
        <v>240.0</v>
      </c>
      <c r="T10" s="166">
        <v>252.0</v>
      </c>
      <c r="U10" s="180">
        <v>252.0</v>
      </c>
      <c r="V10" s="166">
        <v>6000.474</v>
      </c>
      <c r="W10" s="181">
        <f t="shared" ref="W10:X10" si="36">(U10-U9)/U9</f>
        <v>0.01612903226</v>
      </c>
      <c r="X10" s="181">
        <f t="shared" si="36"/>
        <v>0.0003799476342</v>
      </c>
      <c r="Y10" s="166"/>
      <c r="Z10" s="166"/>
      <c r="AA10" s="166">
        <v>18300.0</v>
      </c>
      <c r="AB10" s="166">
        <v>5.256176644E9</v>
      </c>
      <c r="AC10" s="7">
        <f t="shared" si="4"/>
        <v>0.000003481618149</v>
      </c>
      <c r="AE10" s="179">
        <v>43232.0</v>
      </c>
      <c r="AF10" s="166">
        <v>238.0</v>
      </c>
      <c r="AG10" s="166">
        <v>238.0</v>
      </c>
      <c r="AH10" s="166">
        <v>238.0</v>
      </c>
      <c r="AI10" s="166">
        <v>238.0</v>
      </c>
      <c r="AJ10" s="180">
        <v>238.0</v>
      </c>
      <c r="AK10" s="166">
        <v>6133.12</v>
      </c>
      <c r="AL10" s="181">
        <f t="shared" ref="AL10:AM10" si="37">(AJ10-AJ9)/AJ9</f>
        <v>0</v>
      </c>
      <c r="AM10" s="181">
        <f t="shared" si="37"/>
        <v>-0.003208264124</v>
      </c>
      <c r="AN10" s="166"/>
      <c r="AO10" s="166"/>
      <c r="AP10" s="166">
        <v>0.0</v>
      </c>
      <c r="AQ10" s="166">
        <v>5.256176644E9</v>
      </c>
      <c r="AR10" s="7">
        <f t="shared" si="6"/>
        <v>0</v>
      </c>
      <c r="AT10" s="179">
        <v>43508.0</v>
      </c>
      <c r="AU10" s="166">
        <v>163.0</v>
      </c>
      <c r="AV10" s="166">
        <v>163.0</v>
      </c>
      <c r="AW10" s="166">
        <v>155.0</v>
      </c>
      <c r="AX10" s="166">
        <v>155.0</v>
      </c>
      <c r="AY10" s="180">
        <v>155.0</v>
      </c>
      <c r="AZ10" s="166">
        <v>6130.055</v>
      </c>
      <c r="BA10" s="181">
        <f t="shared" ref="BA10:BB10" si="38">(AY10-AY9)/AY9</f>
        <v>-0.0490797546</v>
      </c>
      <c r="BB10" s="181">
        <f t="shared" si="38"/>
        <v>0.01966539307</v>
      </c>
      <c r="BC10" s="166"/>
      <c r="BD10" s="166"/>
      <c r="BE10" s="166">
        <v>231900.0</v>
      </c>
      <c r="BF10" s="180">
        <v>7.108349644E9</v>
      </c>
      <c r="BG10" s="166">
        <f t="shared" si="8"/>
        <v>0.00003262360627</v>
      </c>
      <c r="BH10" s="181">
        <f t="shared" si="14"/>
        <v>0.009204179879</v>
      </c>
      <c r="BI10" s="166"/>
      <c r="BJ10" s="166">
        <f t="shared" si="9"/>
        <v>0.00001074808994</v>
      </c>
    </row>
    <row r="11">
      <c r="A11" s="179">
        <v>42502.0</v>
      </c>
      <c r="B11" s="166">
        <v>91.0</v>
      </c>
      <c r="C11" s="166">
        <v>93.0</v>
      </c>
      <c r="D11" s="166">
        <v>90.0</v>
      </c>
      <c r="E11" s="166">
        <v>92.0</v>
      </c>
      <c r="F11" s="180">
        <v>92.0</v>
      </c>
      <c r="G11" s="166">
        <v>5268.308</v>
      </c>
      <c r="H11" s="181">
        <f t="shared" ref="H11:I11" si="39">(F11-F10)/F10</f>
        <v>0</v>
      </c>
      <c r="I11" s="181">
        <f t="shared" si="39"/>
        <v>0.004260805847</v>
      </c>
      <c r="J11" s="166"/>
      <c r="K11" s="166"/>
      <c r="L11" s="166">
        <v>8100.0</v>
      </c>
      <c r="M11" s="166">
        <v>5.256176644E9</v>
      </c>
      <c r="N11" s="7">
        <f t="shared" si="2"/>
        <v>0.000001541044099</v>
      </c>
      <c r="P11" s="179">
        <v>42898.0</v>
      </c>
      <c r="Q11" s="166">
        <v>252.0</v>
      </c>
      <c r="R11" s="166">
        <v>254.0</v>
      </c>
      <c r="S11" s="166">
        <v>240.0</v>
      </c>
      <c r="T11" s="166">
        <v>240.0</v>
      </c>
      <c r="U11" s="180">
        <v>240.0</v>
      </c>
      <c r="V11" s="166">
        <v>6035.508</v>
      </c>
      <c r="W11" s="181">
        <f t="shared" ref="W11:X11" si="40">(U11-U10)/U10</f>
        <v>-0.04761904762</v>
      </c>
      <c r="X11" s="181">
        <f t="shared" si="40"/>
        <v>0.005838538755</v>
      </c>
      <c r="Y11" s="166"/>
      <c r="Z11" s="166"/>
      <c r="AA11" s="166">
        <v>7800.0</v>
      </c>
      <c r="AB11" s="166">
        <v>5.256176644E9</v>
      </c>
      <c r="AC11" s="7">
        <f t="shared" si="4"/>
        <v>0.000001483968392</v>
      </c>
      <c r="AE11" s="179">
        <v>43263.0</v>
      </c>
      <c r="AF11" s="166">
        <v>238.0</v>
      </c>
      <c r="AG11" s="166">
        <v>238.0</v>
      </c>
      <c r="AH11" s="166">
        <v>238.0</v>
      </c>
      <c r="AI11" s="166">
        <v>238.0</v>
      </c>
      <c r="AJ11" s="180">
        <v>238.0</v>
      </c>
      <c r="AK11" s="166">
        <v>6115.493</v>
      </c>
      <c r="AL11" s="181">
        <f t="shared" ref="AL11:AM11" si="41">(AJ11-AJ10)/AJ10</f>
        <v>0</v>
      </c>
      <c r="AM11" s="181">
        <f t="shared" si="41"/>
        <v>-0.002874067359</v>
      </c>
      <c r="AN11" s="166"/>
      <c r="AO11" s="166"/>
      <c r="AP11" s="166">
        <v>0.0</v>
      </c>
      <c r="AQ11" s="166">
        <v>5.256176644E9</v>
      </c>
      <c r="AR11" s="7">
        <f t="shared" si="6"/>
        <v>0</v>
      </c>
      <c r="AT11" s="179">
        <v>43536.0</v>
      </c>
      <c r="AU11" s="166">
        <v>155.0</v>
      </c>
      <c r="AV11" s="166">
        <v>155.0</v>
      </c>
      <c r="AW11" s="166">
        <v>150.0</v>
      </c>
      <c r="AX11" s="166">
        <v>155.0</v>
      </c>
      <c r="AY11" s="180">
        <v>155.0</v>
      </c>
      <c r="AZ11" s="166">
        <v>6133.896</v>
      </c>
      <c r="BA11" s="181">
        <f t="shared" ref="BA11:BB11" si="42">(AY11-AY10)/AY10</f>
        <v>0</v>
      </c>
      <c r="BB11" s="181">
        <f t="shared" si="42"/>
        <v>0.0006265849164</v>
      </c>
      <c r="BC11" s="166"/>
      <c r="BD11" s="166"/>
      <c r="BE11" s="166">
        <v>36700.0</v>
      </c>
      <c r="BF11" s="180">
        <v>7.108349644E9</v>
      </c>
      <c r="BG11" s="166">
        <f t="shared" si="8"/>
        <v>0.000005162942432</v>
      </c>
      <c r="BH11" s="181">
        <f t="shared" si="14"/>
        <v>-0.0119047619</v>
      </c>
      <c r="BI11" s="166"/>
      <c r="BJ11" s="166">
        <f t="shared" si="9"/>
        <v>0.000002046988731</v>
      </c>
    </row>
    <row r="12">
      <c r="A12" s="179">
        <v>42533.0</v>
      </c>
      <c r="B12" s="166">
        <v>93.0</v>
      </c>
      <c r="C12" s="166">
        <v>93.0</v>
      </c>
      <c r="D12" s="166">
        <v>91.0</v>
      </c>
      <c r="E12" s="166">
        <v>92.0</v>
      </c>
      <c r="F12" s="180">
        <v>92.0</v>
      </c>
      <c r="G12" s="166">
        <v>5272.965</v>
      </c>
      <c r="H12" s="181">
        <f t="shared" ref="H12:I12" si="43">(F12-F11)/F11</f>
        <v>0</v>
      </c>
      <c r="I12" s="181">
        <f t="shared" si="43"/>
        <v>0.0008839650225</v>
      </c>
      <c r="J12" s="166"/>
      <c r="K12" s="166"/>
      <c r="L12" s="166">
        <v>10500.0</v>
      </c>
      <c r="M12" s="166">
        <v>5.256176644E9</v>
      </c>
      <c r="N12" s="7">
        <f t="shared" si="2"/>
        <v>0.000001997649758</v>
      </c>
      <c r="P12" s="179">
        <v>42928.0</v>
      </c>
      <c r="Q12" s="166">
        <v>246.0</v>
      </c>
      <c r="R12" s="166">
        <v>250.0</v>
      </c>
      <c r="S12" s="166">
        <v>234.0</v>
      </c>
      <c r="T12" s="166">
        <v>234.0</v>
      </c>
      <c r="U12" s="180">
        <v>234.0</v>
      </c>
      <c r="V12" s="166">
        <v>6006.835</v>
      </c>
      <c r="W12" s="181">
        <f t="shared" ref="W12:X12" si="44">(U12-U11)/U11</f>
        <v>-0.025</v>
      </c>
      <c r="X12" s="181">
        <f t="shared" si="44"/>
        <v>-0.004750718581</v>
      </c>
      <c r="Y12" s="166"/>
      <c r="Z12" s="166"/>
      <c r="AA12" s="166">
        <v>67200.0</v>
      </c>
      <c r="AB12" s="166">
        <v>5.256176644E9</v>
      </c>
      <c r="AC12" s="7">
        <f t="shared" si="4"/>
        <v>0.00001278495845</v>
      </c>
      <c r="AE12" s="179">
        <v>43293.0</v>
      </c>
      <c r="AF12" s="166">
        <v>228.0</v>
      </c>
      <c r="AG12" s="166">
        <v>230.0</v>
      </c>
      <c r="AH12" s="166">
        <v>226.0</v>
      </c>
      <c r="AI12" s="166">
        <v>226.0</v>
      </c>
      <c r="AJ12" s="180">
        <v>226.0</v>
      </c>
      <c r="AK12" s="166">
        <v>6126.356</v>
      </c>
      <c r="AL12" s="181">
        <f t="shared" ref="AL12:AM12" si="45">(AJ12-AJ11)/AJ11</f>
        <v>-0.05042016807</v>
      </c>
      <c r="AM12" s="181">
        <f t="shared" si="45"/>
        <v>0.001776308141</v>
      </c>
      <c r="AN12" s="166"/>
      <c r="AO12" s="166"/>
      <c r="AP12" s="166">
        <v>34400.0</v>
      </c>
      <c r="AQ12" s="166">
        <v>5.256176644E9</v>
      </c>
      <c r="AR12" s="7">
        <f t="shared" si="6"/>
        <v>0.000006544681111</v>
      </c>
      <c r="AT12" s="179">
        <v>43567.0</v>
      </c>
      <c r="AU12" s="166">
        <v>155.0</v>
      </c>
      <c r="AV12" s="166">
        <v>159.0</v>
      </c>
      <c r="AW12" s="166">
        <v>150.0</v>
      </c>
      <c r="AX12" s="166">
        <v>155.0</v>
      </c>
      <c r="AY12" s="180">
        <v>155.0</v>
      </c>
      <c r="AZ12" s="166">
        <v>6112.879</v>
      </c>
      <c r="BA12" s="181">
        <f t="shared" ref="BA12:BB12" si="46">(AY12-AY11)/AY11</f>
        <v>0</v>
      </c>
      <c r="BB12" s="181">
        <f t="shared" si="46"/>
        <v>-0.00342637045</v>
      </c>
      <c r="BC12" s="166"/>
      <c r="BD12" s="166"/>
      <c r="BE12" s="166">
        <v>26300.0</v>
      </c>
      <c r="BF12" s="180">
        <v>7.108349644E9</v>
      </c>
      <c r="BG12" s="166">
        <f t="shared" si="8"/>
        <v>0.000003699874277</v>
      </c>
      <c r="BH12" s="181">
        <f t="shared" si="14"/>
        <v>-0.01885504202</v>
      </c>
      <c r="BI12" s="166"/>
      <c r="BJ12" s="166">
        <f t="shared" si="9"/>
        <v>0.000006256790899</v>
      </c>
    </row>
    <row r="13">
      <c r="A13" s="179">
        <v>42563.0</v>
      </c>
      <c r="B13" s="166">
        <v>92.0</v>
      </c>
      <c r="C13" s="166">
        <v>93.0</v>
      </c>
      <c r="D13" s="166">
        <v>85.0</v>
      </c>
      <c r="E13" s="166">
        <v>92.0</v>
      </c>
      <c r="F13" s="180">
        <v>92.0</v>
      </c>
      <c r="G13" s="166">
        <v>5265.368</v>
      </c>
      <c r="H13" s="181">
        <f t="shared" ref="H13:I13" si="47">(F13-F12)/F12</f>
        <v>0</v>
      </c>
      <c r="I13" s="181">
        <f t="shared" si="47"/>
        <v>-0.001440745387</v>
      </c>
      <c r="J13" s="166"/>
      <c r="K13" s="166"/>
      <c r="L13" s="166">
        <v>77600.0</v>
      </c>
      <c r="M13" s="166">
        <v>5.256176644E9</v>
      </c>
      <c r="N13" s="7">
        <f t="shared" si="2"/>
        <v>0.00001476358297</v>
      </c>
      <c r="P13" s="179">
        <v>42959.0</v>
      </c>
      <c r="Q13" s="166">
        <v>238.0</v>
      </c>
      <c r="R13" s="166">
        <v>250.0</v>
      </c>
      <c r="S13" s="166">
        <v>238.0</v>
      </c>
      <c r="T13" s="166">
        <v>250.0</v>
      </c>
      <c r="U13" s="180">
        <v>250.0</v>
      </c>
      <c r="V13" s="166">
        <v>6030.958</v>
      </c>
      <c r="W13" s="181">
        <f t="shared" ref="W13:X13" si="48">(U13-U12)/U12</f>
        <v>0.06837606838</v>
      </c>
      <c r="X13" s="181">
        <f t="shared" si="48"/>
        <v>0.004015925192</v>
      </c>
      <c r="Y13" s="166"/>
      <c r="Z13" s="166"/>
      <c r="AA13" s="166">
        <v>20700.0</v>
      </c>
      <c r="AB13" s="166">
        <v>5.256176644E9</v>
      </c>
      <c r="AC13" s="7">
        <f t="shared" si="4"/>
        <v>0.000003938223808</v>
      </c>
      <c r="AE13" s="179">
        <v>43385.0</v>
      </c>
      <c r="AF13" s="166">
        <v>228.0</v>
      </c>
      <c r="AG13" s="166">
        <v>230.0</v>
      </c>
      <c r="AH13" s="166">
        <v>228.0</v>
      </c>
      <c r="AI13" s="166">
        <v>230.0</v>
      </c>
      <c r="AJ13" s="180">
        <v>230.0</v>
      </c>
      <c r="AK13" s="166">
        <v>6111.36</v>
      </c>
      <c r="AL13" s="181">
        <f t="shared" ref="AL13:AM13" si="49">(AJ13-AJ12)/AJ12</f>
        <v>0.01769911504</v>
      </c>
      <c r="AM13" s="181">
        <f t="shared" si="49"/>
        <v>-0.002447784621</v>
      </c>
      <c r="AN13" s="166"/>
      <c r="AO13" s="166"/>
      <c r="AP13" s="166">
        <v>6200.0</v>
      </c>
      <c r="AQ13" s="166">
        <v>5.256176644E9</v>
      </c>
      <c r="AR13" s="7">
        <f t="shared" si="6"/>
        <v>0.000001179564619</v>
      </c>
      <c r="AT13" s="179">
        <v>43597.0</v>
      </c>
      <c r="AU13" s="166">
        <v>150.0</v>
      </c>
      <c r="AV13" s="166">
        <v>152.0</v>
      </c>
      <c r="AW13" s="166">
        <v>139.0</v>
      </c>
      <c r="AX13" s="166">
        <v>140.0</v>
      </c>
      <c r="AY13" s="180">
        <v>140.0</v>
      </c>
      <c r="AZ13" s="166">
        <v>6152.117</v>
      </c>
      <c r="BA13" s="181">
        <f t="shared" ref="BA13:BB13" si="50">(AY13-AY12)/AY12</f>
        <v>-0.09677419355</v>
      </c>
      <c r="BB13" s="181">
        <f t="shared" si="50"/>
        <v>0.006418906705</v>
      </c>
      <c r="BC13" s="166"/>
      <c r="BD13" s="166"/>
      <c r="BE13" s="166">
        <v>49100.0</v>
      </c>
      <c r="BF13" s="180">
        <v>7.108349644E9</v>
      </c>
      <c r="BG13" s="166">
        <f t="shared" si="8"/>
        <v>0.000006907369848</v>
      </c>
      <c r="BH13" s="181">
        <f t="shared" si="14"/>
        <v>-0.002674752532</v>
      </c>
      <c r="BI13" s="166"/>
      <c r="BJ13" s="166">
        <f t="shared" si="9"/>
        <v>0.000006697185312</v>
      </c>
    </row>
    <row r="14">
      <c r="A14" s="179">
        <v>42594.0</v>
      </c>
      <c r="B14" s="166">
        <v>94.0</v>
      </c>
      <c r="C14" s="166">
        <v>94.0</v>
      </c>
      <c r="D14" s="166">
        <v>85.0</v>
      </c>
      <c r="E14" s="166">
        <v>86.0</v>
      </c>
      <c r="F14" s="180">
        <v>86.0</v>
      </c>
      <c r="G14" s="166">
        <v>5303.734</v>
      </c>
      <c r="H14" s="181">
        <f t="shared" ref="H14:I14" si="51">(F14-F13)/F13</f>
        <v>-0.0652173913</v>
      </c>
      <c r="I14" s="181">
        <f t="shared" si="51"/>
        <v>0.007286480261</v>
      </c>
      <c r="J14" s="166"/>
      <c r="K14" s="166"/>
      <c r="L14" s="166">
        <v>17000.0</v>
      </c>
      <c r="M14" s="166">
        <v>5.256176644E9</v>
      </c>
      <c r="N14" s="7">
        <f t="shared" si="2"/>
        <v>0.000003234290084</v>
      </c>
      <c r="P14" s="179">
        <v>43051.0</v>
      </c>
      <c r="Q14" s="166">
        <v>250.0</v>
      </c>
      <c r="R14" s="166">
        <v>250.0</v>
      </c>
      <c r="S14" s="166">
        <v>248.0</v>
      </c>
      <c r="T14" s="166">
        <v>248.0</v>
      </c>
      <c r="U14" s="180">
        <v>248.0</v>
      </c>
      <c r="V14" s="166">
        <v>6026.633</v>
      </c>
      <c r="W14" s="181">
        <f t="shared" ref="W14:X14" si="52">(U14-U13)/U13</f>
        <v>-0.008</v>
      </c>
      <c r="X14" s="181">
        <f t="shared" si="52"/>
        <v>-0.0007171331652</v>
      </c>
      <c r="Y14" s="166"/>
      <c r="Z14" s="166"/>
      <c r="AA14" s="166">
        <v>36300.0</v>
      </c>
      <c r="AB14" s="166">
        <v>5.256176644E9</v>
      </c>
      <c r="AC14" s="7">
        <f t="shared" si="4"/>
        <v>0.000006906160591</v>
      </c>
      <c r="AE14" s="179">
        <v>43416.0</v>
      </c>
      <c r="AF14" s="166">
        <v>228.0</v>
      </c>
      <c r="AG14" s="166">
        <v>230.0</v>
      </c>
      <c r="AH14" s="166">
        <v>228.0</v>
      </c>
      <c r="AI14" s="166">
        <v>230.0</v>
      </c>
      <c r="AJ14" s="180">
        <v>230.0</v>
      </c>
      <c r="AK14" s="166">
        <v>6076.587</v>
      </c>
      <c r="AL14" s="181">
        <f t="shared" ref="AL14:AM14" si="53">(AJ14-AJ13)/AJ13</f>
        <v>0</v>
      </c>
      <c r="AM14" s="181">
        <f t="shared" si="53"/>
        <v>-0.005689895539</v>
      </c>
      <c r="AN14" s="166"/>
      <c r="AO14" s="166"/>
      <c r="AP14" s="166">
        <v>3100.0</v>
      </c>
      <c r="AQ14" s="166">
        <v>5.256176644E9</v>
      </c>
      <c r="AR14" s="7">
        <f t="shared" si="6"/>
        <v>0.0000005897823095</v>
      </c>
      <c r="AT14" s="179">
        <v>43628.0</v>
      </c>
      <c r="AU14" s="166">
        <v>142.0</v>
      </c>
      <c r="AV14" s="166">
        <v>148.0</v>
      </c>
      <c r="AW14" s="166">
        <v>142.0</v>
      </c>
      <c r="AX14" s="166">
        <v>142.0</v>
      </c>
      <c r="AY14" s="180">
        <v>142.0</v>
      </c>
      <c r="AZ14" s="166">
        <v>6186.868</v>
      </c>
      <c r="BA14" s="181">
        <f t="shared" ref="BA14:BB14" si="54">(AY14-AY13)/AY13</f>
        <v>0.01428571429</v>
      </c>
      <c r="BB14" s="181">
        <f t="shared" si="54"/>
        <v>0.005648624693</v>
      </c>
      <c r="BC14" s="166"/>
      <c r="BD14" s="166"/>
      <c r="BE14" s="166">
        <v>26600.0</v>
      </c>
      <c r="BF14" s="180">
        <v>7.108349644E9</v>
      </c>
      <c r="BG14" s="166">
        <f t="shared" si="8"/>
        <v>0.000003742078166</v>
      </c>
      <c r="BH14" s="181">
        <f t="shared" si="14"/>
        <v>-0.01473291925</v>
      </c>
      <c r="BI14" s="166"/>
      <c r="BJ14" s="166">
        <f t="shared" si="9"/>
        <v>0.000003618077788</v>
      </c>
    </row>
    <row r="15">
      <c r="A15" s="179">
        <v>42625.0</v>
      </c>
      <c r="B15" s="166">
        <v>86.0</v>
      </c>
      <c r="C15" s="166">
        <v>91.0</v>
      </c>
      <c r="D15" s="166">
        <v>86.0</v>
      </c>
      <c r="E15" s="166">
        <v>88.0</v>
      </c>
      <c r="F15" s="180">
        <v>88.0</v>
      </c>
      <c r="G15" s="166">
        <v>5308.126</v>
      </c>
      <c r="H15" s="181">
        <f t="shared" ref="H15:I15" si="55">(F15-F14)/F14</f>
        <v>0.02325581395</v>
      </c>
      <c r="I15" s="181">
        <f t="shared" si="55"/>
        <v>0.0008280958283</v>
      </c>
      <c r="J15" s="166"/>
      <c r="K15" s="166"/>
      <c r="L15" s="166">
        <v>11300.0</v>
      </c>
      <c r="M15" s="166">
        <v>5.256176644E9</v>
      </c>
      <c r="N15" s="7">
        <f t="shared" si="2"/>
        <v>0.000002149851644</v>
      </c>
      <c r="P15" s="179">
        <v>43081.0</v>
      </c>
      <c r="Q15" s="166">
        <v>240.0</v>
      </c>
      <c r="R15" s="166">
        <v>248.0</v>
      </c>
      <c r="S15" s="166">
        <v>230.0</v>
      </c>
      <c r="T15" s="166">
        <v>248.0</v>
      </c>
      <c r="U15" s="180">
        <v>248.0</v>
      </c>
      <c r="V15" s="166">
        <v>6032.371</v>
      </c>
      <c r="W15" s="181">
        <f t="shared" ref="W15:X15" si="56">(U15-U14)/U14</f>
        <v>0</v>
      </c>
      <c r="X15" s="181">
        <f t="shared" si="56"/>
        <v>0.0009521070887</v>
      </c>
      <c r="Y15" s="166"/>
      <c r="Z15" s="166"/>
      <c r="AA15" s="166">
        <v>4600.0</v>
      </c>
      <c r="AB15" s="166">
        <v>5.256176644E9</v>
      </c>
      <c r="AC15" s="7">
        <f t="shared" si="4"/>
        <v>0.0000008751608463</v>
      </c>
      <c r="AE15" s="179">
        <v>43446.0</v>
      </c>
      <c r="AF15" s="166">
        <v>230.0</v>
      </c>
      <c r="AG15" s="166">
        <v>240.0</v>
      </c>
      <c r="AH15" s="166">
        <v>230.0</v>
      </c>
      <c r="AI15" s="166">
        <v>240.0</v>
      </c>
      <c r="AJ15" s="180">
        <v>240.0</v>
      </c>
      <c r="AK15" s="166">
        <v>6115.577</v>
      </c>
      <c r="AL15" s="181">
        <f t="shared" ref="AL15:AM15" si="57">(AJ15-AJ14)/AJ14</f>
        <v>0.04347826087</v>
      </c>
      <c r="AM15" s="181">
        <f t="shared" si="57"/>
        <v>0.006416430802</v>
      </c>
      <c r="AN15" s="166"/>
      <c r="AO15" s="166"/>
      <c r="AP15" s="166">
        <v>400.0</v>
      </c>
      <c r="AQ15" s="166">
        <v>5.256176644E9</v>
      </c>
      <c r="AR15" s="7">
        <f t="shared" si="6"/>
        <v>0.00000007610094316</v>
      </c>
      <c r="AT15" s="179">
        <v>43720.0</v>
      </c>
      <c r="AU15" s="166">
        <v>148.0</v>
      </c>
      <c r="AV15" s="166">
        <v>157.0</v>
      </c>
      <c r="AW15" s="166">
        <v>143.0</v>
      </c>
      <c r="AX15" s="166">
        <v>143.0</v>
      </c>
      <c r="AY15" s="180">
        <v>143.0</v>
      </c>
      <c r="AZ15" s="166">
        <v>6193.791</v>
      </c>
      <c r="BA15" s="181">
        <f t="shared" ref="BA15:BB15" si="58">(AY15-AY14)/AY14</f>
        <v>0.007042253521</v>
      </c>
      <c r="BB15" s="181">
        <f t="shared" si="58"/>
        <v>0.001118982981</v>
      </c>
      <c r="BC15" s="166"/>
      <c r="BD15" s="166"/>
      <c r="BE15" s="166">
        <v>12900.0</v>
      </c>
      <c r="BF15" s="180">
        <v>7.108349644E9</v>
      </c>
      <c r="BG15" s="166">
        <f t="shared" si="8"/>
        <v>0.000001814767231</v>
      </c>
      <c r="BH15" s="181">
        <f t="shared" si="14"/>
        <v>0.01844408209</v>
      </c>
      <c r="BI15" s="166"/>
      <c r="BJ15" s="166">
        <f t="shared" si="9"/>
        <v>0.000001228970166</v>
      </c>
    </row>
    <row r="16">
      <c r="A16" s="179" t="s">
        <v>1268</v>
      </c>
      <c r="B16" s="166">
        <v>88.0</v>
      </c>
      <c r="C16" s="166">
        <v>91.0</v>
      </c>
      <c r="D16" s="166">
        <v>88.0</v>
      </c>
      <c r="E16" s="166">
        <v>88.0</v>
      </c>
      <c r="F16" s="180">
        <v>88.0</v>
      </c>
      <c r="G16" s="166">
        <v>5293.619</v>
      </c>
      <c r="H16" s="181">
        <f t="shared" ref="H16:I16" si="59">(F16-F15)/F15</f>
        <v>0</v>
      </c>
      <c r="I16" s="181">
        <f t="shared" si="59"/>
        <v>-0.002732979586</v>
      </c>
      <c r="J16" s="166"/>
      <c r="K16" s="166"/>
      <c r="L16" s="166">
        <v>3400.0</v>
      </c>
      <c r="M16" s="166">
        <v>5.256176644E9</v>
      </c>
      <c r="N16" s="7">
        <f t="shared" si="2"/>
        <v>0.0000006468580168</v>
      </c>
      <c r="P16" s="179" t="s">
        <v>1269</v>
      </c>
      <c r="Q16" s="166">
        <v>248.0</v>
      </c>
      <c r="R16" s="166">
        <v>260.0</v>
      </c>
      <c r="S16" s="166">
        <v>240.0</v>
      </c>
      <c r="T16" s="166">
        <v>252.0</v>
      </c>
      <c r="U16" s="180">
        <v>252.0</v>
      </c>
      <c r="V16" s="166">
        <v>6054.604</v>
      </c>
      <c r="W16" s="181">
        <f t="shared" ref="W16:X16" si="60">(U16-U15)/U15</f>
        <v>0.01612903226</v>
      </c>
      <c r="X16" s="181">
        <f t="shared" si="60"/>
        <v>0.00368561549</v>
      </c>
      <c r="Y16" s="166"/>
      <c r="Z16" s="166"/>
      <c r="AA16" s="166">
        <v>4400.0</v>
      </c>
      <c r="AB16" s="166">
        <v>5.256176644E9</v>
      </c>
      <c r="AC16" s="7">
        <f t="shared" si="4"/>
        <v>0.0000008371103747</v>
      </c>
      <c r="AE16" s="179" t="s">
        <v>1270</v>
      </c>
      <c r="AF16" s="166">
        <v>238.0</v>
      </c>
      <c r="AG16" s="166">
        <v>238.0</v>
      </c>
      <c r="AH16" s="166">
        <v>228.0</v>
      </c>
      <c r="AI16" s="166">
        <v>230.0</v>
      </c>
      <c r="AJ16" s="180">
        <v>230.0</v>
      </c>
      <c r="AK16" s="166">
        <v>6177.72</v>
      </c>
      <c r="AL16" s="181">
        <f t="shared" ref="AL16:AM16" si="61">(AJ16-AJ15)/AJ15</f>
        <v>-0.04166666667</v>
      </c>
      <c r="AM16" s="181">
        <f t="shared" si="61"/>
        <v>0.01016142876</v>
      </c>
      <c r="AN16" s="166"/>
      <c r="AO16" s="166"/>
      <c r="AP16" s="166">
        <v>3600.0</v>
      </c>
      <c r="AQ16" s="166">
        <v>5.256176644E9</v>
      </c>
      <c r="AR16" s="7">
        <f t="shared" si="6"/>
        <v>0.0000006849084884</v>
      </c>
      <c r="AT16" s="179">
        <v>43750.0</v>
      </c>
      <c r="AU16" s="166">
        <v>138.0</v>
      </c>
      <c r="AV16" s="166">
        <v>145.0</v>
      </c>
      <c r="AW16" s="166">
        <v>138.0</v>
      </c>
      <c r="AX16" s="166">
        <v>145.0</v>
      </c>
      <c r="AY16" s="180">
        <v>145.0</v>
      </c>
      <c r="AZ16" s="166">
        <v>6183.505</v>
      </c>
      <c r="BA16" s="181">
        <f t="shared" ref="BA16:BB16" si="62">(AY16-AY15)/AY15</f>
        <v>0.01398601399</v>
      </c>
      <c r="BB16" s="181">
        <f t="shared" si="62"/>
        <v>-0.001660695364</v>
      </c>
      <c r="BC16" s="166"/>
      <c r="BD16" s="166"/>
      <c r="BE16" s="166">
        <v>88900.0</v>
      </c>
      <c r="BF16" s="180">
        <v>7.108349644E9</v>
      </c>
      <c r="BG16" s="166">
        <f t="shared" si="8"/>
        <v>0.00001250641913</v>
      </c>
      <c r="BH16" s="181">
        <f t="shared" si="14"/>
        <v>-0.002887905106</v>
      </c>
      <c r="BI16" s="166"/>
      <c r="BJ16" s="166">
        <f t="shared" si="9"/>
        <v>0.000003668824004</v>
      </c>
    </row>
    <row r="17">
      <c r="A17" s="179" t="s">
        <v>1271</v>
      </c>
      <c r="B17" s="166">
        <v>89.0</v>
      </c>
      <c r="C17" s="166">
        <v>90.0</v>
      </c>
      <c r="D17" s="166">
        <v>85.0</v>
      </c>
      <c r="E17" s="166">
        <v>85.0</v>
      </c>
      <c r="F17" s="180">
        <v>85.0</v>
      </c>
      <c r="G17" s="166">
        <v>5262.817</v>
      </c>
      <c r="H17" s="181">
        <f t="shared" ref="H17:I17" si="63">(F17-F16)/F16</f>
        <v>-0.03409090909</v>
      </c>
      <c r="I17" s="181">
        <f t="shared" si="63"/>
        <v>-0.005818703613</v>
      </c>
      <c r="J17" s="166"/>
      <c r="K17" s="166"/>
      <c r="L17" s="166">
        <v>9300.0</v>
      </c>
      <c r="M17" s="166">
        <v>5.256176644E9</v>
      </c>
      <c r="N17" s="7">
        <f t="shared" si="2"/>
        <v>0.000001769346928</v>
      </c>
      <c r="P17" s="179" t="s">
        <v>1272</v>
      </c>
      <c r="Q17" s="166">
        <v>242.0</v>
      </c>
      <c r="R17" s="166">
        <v>256.0</v>
      </c>
      <c r="S17" s="166">
        <v>242.0</v>
      </c>
      <c r="T17" s="166">
        <v>242.0</v>
      </c>
      <c r="U17" s="180">
        <v>242.0</v>
      </c>
      <c r="V17" s="166">
        <v>6113.653</v>
      </c>
      <c r="W17" s="181">
        <f t="shared" ref="W17:X17" si="64">(U17-U16)/U16</f>
        <v>-0.03968253968</v>
      </c>
      <c r="X17" s="181">
        <f t="shared" si="64"/>
        <v>0.009752743532</v>
      </c>
      <c r="Y17" s="166"/>
      <c r="Z17" s="166"/>
      <c r="AA17" s="166">
        <v>4800.0</v>
      </c>
      <c r="AB17" s="166">
        <v>5.256176644E9</v>
      </c>
      <c r="AC17" s="7">
        <f t="shared" si="4"/>
        <v>0.0000009132113179</v>
      </c>
      <c r="AE17" s="179" t="s">
        <v>1273</v>
      </c>
      <c r="AF17" s="166">
        <v>230.0</v>
      </c>
      <c r="AG17" s="166">
        <v>230.0</v>
      </c>
      <c r="AH17" s="166">
        <v>230.0</v>
      </c>
      <c r="AI17" s="166">
        <v>230.0</v>
      </c>
      <c r="AJ17" s="180">
        <v>230.0</v>
      </c>
      <c r="AK17" s="166">
        <v>6169.843</v>
      </c>
      <c r="AL17" s="181">
        <f t="shared" ref="AL17:AM17" si="65">(AJ17-AJ16)/AJ16</f>
        <v>0</v>
      </c>
      <c r="AM17" s="181">
        <f t="shared" si="65"/>
        <v>-0.001275065882</v>
      </c>
      <c r="AN17" s="166"/>
      <c r="AO17" s="166"/>
      <c r="AP17" s="166">
        <v>0.0</v>
      </c>
      <c r="AQ17" s="166">
        <v>5.256176644E9</v>
      </c>
      <c r="AR17" s="7">
        <f t="shared" si="6"/>
        <v>0</v>
      </c>
      <c r="AT17" s="179">
        <v>43781.0</v>
      </c>
      <c r="AU17" s="166">
        <v>140.0</v>
      </c>
      <c r="AV17" s="166">
        <v>144.0</v>
      </c>
      <c r="AW17" s="166">
        <v>140.0</v>
      </c>
      <c r="AX17" s="166">
        <v>141.0</v>
      </c>
      <c r="AY17" s="180">
        <v>141.0</v>
      </c>
      <c r="AZ17" s="166">
        <v>6180.099</v>
      </c>
      <c r="BA17" s="181">
        <f t="shared" ref="BA17:BB17" si="66">(AY17-AY16)/AY16</f>
        <v>-0.0275862069</v>
      </c>
      <c r="BB17" s="181">
        <f t="shared" si="66"/>
        <v>-0.0005508202872</v>
      </c>
      <c r="BC17" s="166"/>
      <c r="BD17" s="166"/>
      <c r="BE17" s="166">
        <v>31000.0</v>
      </c>
      <c r="BF17" s="180">
        <v>7.108349644E9</v>
      </c>
      <c r="BG17" s="166">
        <f t="shared" si="8"/>
        <v>0.000004361068539</v>
      </c>
      <c r="BH17" s="181">
        <f t="shared" si="14"/>
        <v>-0.02533991392</v>
      </c>
      <c r="BI17" s="166"/>
      <c r="BJ17" s="166">
        <f t="shared" si="9"/>
        <v>0.000001760906696</v>
      </c>
    </row>
    <row r="18">
      <c r="A18" s="179" t="s">
        <v>1274</v>
      </c>
      <c r="B18" s="166">
        <v>84.0</v>
      </c>
      <c r="C18" s="166">
        <v>89.0</v>
      </c>
      <c r="D18" s="166">
        <v>84.0</v>
      </c>
      <c r="E18" s="166">
        <v>89.0</v>
      </c>
      <c r="F18" s="180">
        <v>89.0</v>
      </c>
      <c r="G18" s="166">
        <v>5254.362</v>
      </c>
      <c r="H18" s="181">
        <f t="shared" ref="H18:I18" si="67">(F18-F17)/F17</f>
        <v>0.04705882353</v>
      </c>
      <c r="I18" s="181">
        <f t="shared" si="67"/>
        <v>-0.001606554057</v>
      </c>
      <c r="J18" s="166"/>
      <c r="K18" s="166"/>
      <c r="L18" s="166">
        <v>500.0</v>
      </c>
      <c r="M18" s="166">
        <v>5.256176644E9</v>
      </c>
      <c r="N18" s="7">
        <f t="shared" si="2"/>
        <v>0.00000009512617894</v>
      </c>
      <c r="P18" s="179" t="s">
        <v>1275</v>
      </c>
      <c r="Q18" s="166">
        <v>258.0</v>
      </c>
      <c r="R18" s="166">
        <v>258.0</v>
      </c>
      <c r="S18" s="166">
        <v>240.0</v>
      </c>
      <c r="T18" s="166">
        <v>240.0</v>
      </c>
      <c r="U18" s="180">
        <v>240.0</v>
      </c>
      <c r="V18" s="166">
        <v>6119.419</v>
      </c>
      <c r="W18" s="181">
        <f t="shared" ref="W18:X18" si="68">(U18-U17)/U17</f>
        <v>-0.00826446281</v>
      </c>
      <c r="X18" s="181">
        <f t="shared" si="68"/>
        <v>0.00094313498</v>
      </c>
      <c r="Y18" s="166"/>
      <c r="Z18" s="166"/>
      <c r="AA18" s="166">
        <v>19100.0</v>
      </c>
      <c r="AB18" s="166">
        <v>5.256176644E9</v>
      </c>
      <c r="AC18" s="7">
        <f t="shared" si="4"/>
        <v>0.000003633820036</v>
      </c>
      <c r="AE18" s="179" t="s">
        <v>1276</v>
      </c>
      <c r="AF18" s="166">
        <v>244.0</v>
      </c>
      <c r="AG18" s="166">
        <v>244.0</v>
      </c>
      <c r="AH18" s="166">
        <v>224.0</v>
      </c>
      <c r="AI18" s="166">
        <v>230.0</v>
      </c>
      <c r="AJ18" s="180">
        <v>230.0</v>
      </c>
      <c r="AK18" s="166">
        <v>6089.305</v>
      </c>
      <c r="AL18" s="181">
        <f t="shared" ref="AL18:AM18" si="69">(AJ18-AJ17)/AJ17</f>
        <v>0</v>
      </c>
      <c r="AM18" s="181">
        <f t="shared" si="69"/>
        <v>-0.01305349261</v>
      </c>
      <c r="AN18" s="166"/>
      <c r="AO18" s="166"/>
      <c r="AP18" s="166">
        <v>66400.0</v>
      </c>
      <c r="AQ18" s="166">
        <v>5.256176644E9</v>
      </c>
      <c r="AR18" s="7">
        <f t="shared" si="6"/>
        <v>0.00001263275656</v>
      </c>
      <c r="AT18" s="179">
        <v>43811.0</v>
      </c>
      <c r="AU18" s="166">
        <v>139.0</v>
      </c>
      <c r="AV18" s="166">
        <v>145.0</v>
      </c>
      <c r="AW18" s="166">
        <v>139.0</v>
      </c>
      <c r="AX18" s="166">
        <v>144.0</v>
      </c>
      <c r="AY18" s="180">
        <v>144.0</v>
      </c>
      <c r="AZ18" s="166">
        <v>6139.397</v>
      </c>
      <c r="BA18" s="181">
        <f t="shared" ref="BA18:BB18" si="70">(AY18-AY17)/AY17</f>
        <v>0.02127659574</v>
      </c>
      <c r="BB18" s="181">
        <f t="shared" si="70"/>
        <v>-0.006585978639</v>
      </c>
      <c r="BC18" s="166"/>
      <c r="BD18" s="166"/>
      <c r="BE18" s="166">
        <v>67100.0</v>
      </c>
      <c r="BF18" s="180">
        <v>7.108349644E9</v>
      </c>
      <c r="BG18" s="166">
        <f t="shared" si="8"/>
        <v>0.000009439603193</v>
      </c>
      <c r="BH18" s="181">
        <f t="shared" si="14"/>
        <v>0.01501773912</v>
      </c>
      <c r="BI18" s="166"/>
      <c r="BJ18" s="166">
        <f t="shared" si="9"/>
        <v>0.000006450326493</v>
      </c>
    </row>
    <row r="19">
      <c r="A19" s="179" t="s">
        <v>1277</v>
      </c>
      <c r="B19" s="166">
        <v>89.0</v>
      </c>
      <c r="C19" s="166">
        <v>90.0</v>
      </c>
      <c r="D19" s="166">
        <v>89.0</v>
      </c>
      <c r="E19" s="166">
        <v>90.0</v>
      </c>
      <c r="F19" s="180">
        <v>90.0</v>
      </c>
      <c r="G19" s="166">
        <v>5231.652</v>
      </c>
      <c r="H19" s="181">
        <f t="shared" ref="H19:I19" si="71">(F19-F18)/F18</f>
        <v>0.01123595506</v>
      </c>
      <c r="I19" s="181">
        <f t="shared" si="71"/>
        <v>-0.004322123219</v>
      </c>
      <c r="J19" s="166"/>
      <c r="K19" s="166"/>
      <c r="L19" s="166">
        <v>100.0</v>
      </c>
      <c r="M19" s="166">
        <v>5.256176644E9</v>
      </c>
      <c r="N19" s="7">
        <f t="shared" si="2"/>
        <v>0.00000001902523579</v>
      </c>
      <c r="P19" s="179" t="s">
        <v>1279</v>
      </c>
      <c r="Q19" s="166">
        <v>254.0</v>
      </c>
      <c r="R19" s="166">
        <v>254.0</v>
      </c>
      <c r="S19" s="166">
        <v>246.0</v>
      </c>
      <c r="T19" s="166">
        <v>246.0</v>
      </c>
      <c r="U19" s="180">
        <v>246.0</v>
      </c>
      <c r="V19" s="166">
        <v>6133.963</v>
      </c>
      <c r="W19" s="181">
        <f t="shared" ref="W19:X19" si="72">(U19-U18)/U18</f>
        <v>0.025</v>
      </c>
      <c r="X19" s="181">
        <f t="shared" si="72"/>
        <v>0.002376696219</v>
      </c>
      <c r="Y19" s="166"/>
      <c r="Z19" s="166"/>
      <c r="AA19" s="166">
        <v>18300.0</v>
      </c>
      <c r="AB19" s="166">
        <v>5.256176644E9</v>
      </c>
      <c r="AC19" s="7">
        <f t="shared" si="4"/>
        <v>0.000003481618149</v>
      </c>
      <c r="AE19" s="179" t="s">
        <v>1280</v>
      </c>
      <c r="AF19" s="166">
        <v>238.0</v>
      </c>
      <c r="AG19" s="166">
        <v>286.0</v>
      </c>
      <c r="AH19" s="166">
        <v>238.0</v>
      </c>
      <c r="AI19" s="166">
        <v>286.0</v>
      </c>
      <c r="AJ19" s="180">
        <v>286.0</v>
      </c>
      <c r="AK19" s="166">
        <v>6081.867</v>
      </c>
      <c r="AL19" s="181">
        <f t="shared" ref="AL19:AM19" si="73">(AJ19-AJ18)/AJ18</f>
        <v>0.2434782609</v>
      </c>
      <c r="AM19" s="181">
        <f t="shared" si="73"/>
        <v>-0.001221485867</v>
      </c>
      <c r="AN19" s="166"/>
      <c r="AO19" s="166"/>
      <c r="AP19" s="166">
        <v>485700.0</v>
      </c>
      <c r="AQ19" s="166">
        <v>5.256176644E9</v>
      </c>
      <c r="AR19" s="7">
        <f t="shared" si="6"/>
        <v>0.00009240557023</v>
      </c>
      <c r="AT19" s="179" t="s">
        <v>1281</v>
      </c>
      <c r="AU19" s="166">
        <v>144.0</v>
      </c>
      <c r="AV19" s="166">
        <v>144.0</v>
      </c>
      <c r="AW19" s="166">
        <v>140.0</v>
      </c>
      <c r="AX19" s="166">
        <v>141.0</v>
      </c>
      <c r="AY19" s="180">
        <v>141.0</v>
      </c>
      <c r="AZ19" s="166">
        <v>6197.318</v>
      </c>
      <c r="BA19" s="181">
        <f t="shared" ref="BA19:BB19" si="74">(AY19-AY18)/AY18</f>
        <v>-0.02083333333</v>
      </c>
      <c r="BB19" s="181">
        <f t="shared" si="74"/>
        <v>0.009434314152</v>
      </c>
      <c r="BC19" s="166"/>
      <c r="BD19" s="166"/>
      <c r="BE19" s="166">
        <v>5600.0</v>
      </c>
      <c r="BF19" s="180">
        <v>7.108349644E9</v>
      </c>
      <c r="BG19" s="166">
        <f t="shared" si="8"/>
        <v>0.0000007878059297</v>
      </c>
      <c r="BH19" s="181">
        <f t="shared" si="14"/>
        <v>0.06472022065</v>
      </c>
      <c r="BI19" s="166"/>
      <c r="BJ19" s="166">
        <f t="shared" si="9"/>
        <v>0.00002417350489</v>
      </c>
    </row>
    <row r="20">
      <c r="A20" s="179" t="s">
        <v>1282</v>
      </c>
      <c r="B20" s="166">
        <v>90.0</v>
      </c>
      <c r="C20" s="166">
        <v>90.0</v>
      </c>
      <c r="D20" s="166">
        <v>90.0</v>
      </c>
      <c r="E20" s="166">
        <v>90.0</v>
      </c>
      <c r="F20" s="180">
        <v>90.0</v>
      </c>
      <c r="G20" s="166">
        <v>5191.912</v>
      </c>
      <c r="H20" s="181">
        <f t="shared" ref="H20:I20" si="75">(F20-F19)/F19</f>
        <v>0</v>
      </c>
      <c r="I20" s="181">
        <f t="shared" si="75"/>
        <v>-0.007596070992</v>
      </c>
      <c r="J20" s="166"/>
      <c r="K20" s="166"/>
      <c r="L20" s="166">
        <v>800.0</v>
      </c>
      <c r="M20" s="166">
        <v>5.256176644E9</v>
      </c>
      <c r="N20" s="7">
        <f t="shared" si="2"/>
        <v>0.0000001522018863</v>
      </c>
      <c r="P20" s="179" t="s">
        <v>1283</v>
      </c>
      <c r="Q20" s="166">
        <v>250.0</v>
      </c>
      <c r="R20" s="166">
        <v>256.0</v>
      </c>
      <c r="S20" s="166">
        <v>246.0</v>
      </c>
      <c r="T20" s="166">
        <v>254.0</v>
      </c>
      <c r="U20" s="180">
        <v>254.0</v>
      </c>
      <c r="V20" s="166">
        <v>6167.666</v>
      </c>
      <c r="W20" s="181">
        <f t="shared" ref="W20:X20" si="76">(U20-U19)/U19</f>
        <v>0.0325203252</v>
      </c>
      <c r="X20" s="181">
        <f t="shared" si="76"/>
        <v>0.005494490267</v>
      </c>
      <c r="Y20" s="166"/>
      <c r="Z20" s="166"/>
      <c r="AA20" s="166">
        <v>115800.0</v>
      </c>
      <c r="AB20" s="166">
        <v>5.256176644E9</v>
      </c>
      <c r="AC20" s="7">
        <f t="shared" si="4"/>
        <v>0.00002203122304</v>
      </c>
      <c r="AE20" s="179" t="s">
        <v>1284</v>
      </c>
      <c r="AF20" s="166">
        <v>320.0</v>
      </c>
      <c r="AG20" s="166">
        <v>356.0</v>
      </c>
      <c r="AH20" s="166">
        <v>320.0</v>
      </c>
      <c r="AI20" s="166">
        <v>356.0</v>
      </c>
      <c r="AJ20" s="180">
        <v>356.0</v>
      </c>
      <c r="AK20" s="166">
        <v>6176.094</v>
      </c>
      <c r="AL20" s="181">
        <f t="shared" ref="AL20:AM20" si="77">(AJ20-AJ19)/AJ19</f>
        <v>0.2447552448</v>
      </c>
      <c r="AM20" s="181">
        <f t="shared" si="77"/>
        <v>0.01549310434</v>
      </c>
      <c r="AN20" s="166"/>
      <c r="AO20" s="166"/>
      <c r="AP20" s="166">
        <v>874700.0</v>
      </c>
      <c r="AQ20" s="166">
        <v>5.256176644E9</v>
      </c>
      <c r="AR20" s="7">
        <f t="shared" si="6"/>
        <v>0.0001664137374</v>
      </c>
      <c r="AT20" s="179" t="s">
        <v>1285</v>
      </c>
      <c r="AU20" s="166">
        <v>132.0</v>
      </c>
      <c r="AV20" s="166">
        <v>139.0</v>
      </c>
      <c r="AW20" s="166">
        <v>132.0</v>
      </c>
      <c r="AX20" s="166">
        <v>137.0</v>
      </c>
      <c r="AY20" s="180">
        <v>137.0</v>
      </c>
      <c r="AZ20" s="166">
        <v>6211.592</v>
      </c>
      <c r="BA20" s="181">
        <f t="shared" ref="BA20:BB20" si="78">(AY20-AY19)/AY19</f>
        <v>-0.02836879433</v>
      </c>
      <c r="BB20" s="181">
        <f t="shared" si="78"/>
        <v>0.002303254408</v>
      </c>
      <c r="BC20" s="166"/>
      <c r="BD20" s="166"/>
      <c r="BE20" s="166">
        <v>84600.0</v>
      </c>
      <c r="BF20" s="180">
        <v>7.108349644E9</v>
      </c>
      <c r="BG20" s="166">
        <f t="shared" si="8"/>
        <v>0.00001190149672</v>
      </c>
      <c r="BH20" s="181">
        <f t="shared" si="14"/>
        <v>0.06222669391</v>
      </c>
      <c r="BI20" s="166"/>
      <c r="BJ20" s="166">
        <f t="shared" si="9"/>
        <v>0.00005012466477</v>
      </c>
    </row>
    <row r="21">
      <c r="A21" s="179" t="s">
        <v>1286</v>
      </c>
      <c r="B21" s="166">
        <v>90.0</v>
      </c>
      <c r="C21" s="166">
        <v>90.0</v>
      </c>
      <c r="D21" s="166">
        <v>86.0</v>
      </c>
      <c r="E21" s="166">
        <v>86.0</v>
      </c>
      <c r="F21" s="180">
        <v>86.0</v>
      </c>
      <c r="G21" s="166">
        <v>5162.477</v>
      </c>
      <c r="H21" s="181">
        <f t="shared" ref="H21:I21" si="79">(F21-F20)/F20</f>
        <v>-0.04444444444</v>
      </c>
      <c r="I21" s="181">
        <f t="shared" si="79"/>
        <v>-0.005669395013</v>
      </c>
      <c r="J21" s="166"/>
      <c r="K21" s="166"/>
      <c r="L21" s="166">
        <v>100.0</v>
      </c>
      <c r="M21" s="166">
        <v>5.256176644E9</v>
      </c>
      <c r="N21" s="7">
        <f t="shared" si="2"/>
        <v>0.00000001902523579</v>
      </c>
      <c r="P21" s="179" t="s">
        <v>1287</v>
      </c>
      <c r="Q21" s="166">
        <v>254.0</v>
      </c>
      <c r="R21" s="166">
        <v>254.0</v>
      </c>
      <c r="S21" s="166">
        <v>246.0</v>
      </c>
      <c r="T21" s="166">
        <v>246.0</v>
      </c>
      <c r="U21" s="180">
        <v>246.0</v>
      </c>
      <c r="V21" s="166">
        <v>6109.482</v>
      </c>
      <c r="W21" s="181">
        <f t="shared" ref="W21:X21" si="80">(U21-U20)/U20</f>
        <v>-0.03149606299</v>
      </c>
      <c r="X21" s="181">
        <f t="shared" si="80"/>
        <v>-0.009433714472</v>
      </c>
      <c r="Y21" s="166"/>
      <c r="Z21" s="166"/>
      <c r="AA21" s="166">
        <v>41400.0</v>
      </c>
      <c r="AB21" s="166">
        <v>5.256176644E9</v>
      </c>
      <c r="AC21" s="7">
        <f t="shared" si="4"/>
        <v>0.000007876447617</v>
      </c>
      <c r="AE21" s="179" t="s">
        <v>1288</v>
      </c>
      <c r="AF21" s="166">
        <v>370.0</v>
      </c>
      <c r="AG21" s="166">
        <v>440.0</v>
      </c>
      <c r="AH21" s="166">
        <v>274.0</v>
      </c>
      <c r="AI21" s="166">
        <v>294.0</v>
      </c>
      <c r="AJ21" s="180">
        <v>294.0</v>
      </c>
      <c r="AK21" s="166">
        <v>6147.876</v>
      </c>
      <c r="AL21" s="181">
        <f t="shared" ref="AL21:AM21" si="81">(AJ21-AJ20)/AJ20</f>
        <v>-0.1741573034</v>
      </c>
      <c r="AM21" s="181">
        <f t="shared" si="81"/>
        <v>-0.004568907144</v>
      </c>
      <c r="AN21" s="166"/>
      <c r="AO21" s="166"/>
      <c r="AP21" s="166">
        <v>2376000.0</v>
      </c>
      <c r="AQ21" s="166">
        <v>5.256176644E9</v>
      </c>
      <c r="AR21" s="7">
        <f t="shared" si="6"/>
        <v>0.0004520396023</v>
      </c>
      <c r="AT21" s="179" t="s">
        <v>1289</v>
      </c>
      <c r="AU21" s="166">
        <v>137.0</v>
      </c>
      <c r="AV21" s="166">
        <v>137.0</v>
      </c>
      <c r="AW21" s="166">
        <v>137.0</v>
      </c>
      <c r="AX21" s="166">
        <v>137.0</v>
      </c>
      <c r="AY21" s="180">
        <v>137.0</v>
      </c>
      <c r="AZ21" s="166">
        <v>6244.352</v>
      </c>
      <c r="BA21" s="181">
        <f t="shared" ref="BA21:BB21" si="82">(AY21-AY20)/AY20</f>
        <v>0</v>
      </c>
      <c r="BB21" s="181">
        <f t="shared" si="82"/>
        <v>0.00527401027</v>
      </c>
      <c r="BC21" s="166"/>
      <c r="BD21" s="166"/>
      <c r="BE21" s="166">
        <v>15300.0</v>
      </c>
      <c r="BF21" s="180">
        <v>7.108349644E9</v>
      </c>
      <c r="BG21" s="166">
        <f t="shared" si="8"/>
        <v>0.000002152398344</v>
      </c>
      <c r="BH21" s="181">
        <f t="shared" si="14"/>
        <v>-0.0625244527</v>
      </c>
      <c r="BI21" s="166"/>
      <c r="BJ21" s="166">
        <f t="shared" si="9"/>
        <v>0.0001155218684</v>
      </c>
    </row>
    <row r="22">
      <c r="A22" s="179" t="s">
        <v>1290</v>
      </c>
      <c r="B22" s="166">
        <v>86.0</v>
      </c>
      <c r="C22" s="166">
        <v>90.0</v>
      </c>
      <c r="D22" s="166">
        <v>86.0</v>
      </c>
      <c r="E22" s="166">
        <v>88.0</v>
      </c>
      <c r="F22" s="180">
        <v>88.0</v>
      </c>
      <c r="G22" s="166">
        <v>5111.392</v>
      </c>
      <c r="H22" s="181">
        <f t="shared" ref="H22:I22" si="83">(F22-F21)/F21</f>
        <v>0.02325581395</v>
      </c>
      <c r="I22" s="181">
        <f t="shared" si="83"/>
        <v>-0.009895443602</v>
      </c>
      <c r="J22" s="166"/>
      <c r="K22" s="166"/>
      <c r="L22" s="166">
        <v>400.0</v>
      </c>
      <c r="M22" s="166">
        <v>5.256176644E9</v>
      </c>
      <c r="N22" s="7">
        <f t="shared" si="2"/>
        <v>0.00000007610094316</v>
      </c>
      <c r="P22" s="179" t="s">
        <v>1291</v>
      </c>
      <c r="Q22" s="166">
        <v>246.0</v>
      </c>
      <c r="R22" s="166">
        <v>254.0</v>
      </c>
      <c r="S22" s="166">
        <v>232.0</v>
      </c>
      <c r="T22" s="166">
        <v>254.0</v>
      </c>
      <c r="U22" s="180">
        <v>254.0</v>
      </c>
      <c r="V22" s="166">
        <v>6183.391</v>
      </c>
      <c r="W22" s="181">
        <f t="shared" ref="W22:X22" si="84">(U22-U21)/U21</f>
        <v>0.0325203252</v>
      </c>
      <c r="X22" s="181">
        <f t="shared" si="84"/>
        <v>0.01209742495</v>
      </c>
      <c r="Y22" s="166"/>
      <c r="Z22" s="166"/>
      <c r="AA22" s="166">
        <v>44500.0</v>
      </c>
      <c r="AB22" s="166">
        <v>5.256176644E9</v>
      </c>
      <c r="AC22" s="7">
        <f t="shared" si="4"/>
        <v>0.000008466229926</v>
      </c>
      <c r="AE22" s="179" t="s">
        <v>1292</v>
      </c>
      <c r="AF22" s="166">
        <v>294.0</v>
      </c>
      <c r="AG22" s="166">
        <v>324.0</v>
      </c>
      <c r="AH22" s="166">
        <v>266.0</v>
      </c>
      <c r="AI22" s="166">
        <v>274.0</v>
      </c>
      <c r="AJ22" s="180">
        <v>274.0</v>
      </c>
      <c r="AK22" s="166">
        <v>6163.596</v>
      </c>
      <c r="AL22" s="181">
        <f t="shared" ref="AL22:AM22" si="85">(AJ22-AJ21)/AJ21</f>
        <v>-0.06802721088</v>
      </c>
      <c r="AM22" s="181">
        <f t="shared" si="85"/>
        <v>0.002556980655</v>
      </c>
      <c r="AN22" s="166"/>
      <c r="AO22" s="166"/>
      <c r="AP22" s="166">
        <v>358100.0</v>
      </c>
      <c r="AQ22" s="166">
        <v>5.256176644E9</v>
      </c>
      <c r="AR22" s="7">
        <f t="shared" si="6"/>
        <v>0.00006812936936</v>
      </c>
      <c r="AT22" s="179" t="s">
        <v>1293</v>
      </c>
      <c r="AU22" s="166">
        <v>132.0</v>
      </c>
      <c r="AV22" s="166">
        <v>142.0</v>
      </c>
      <c r="AW22" s="166">
        <v>132.0</v>
      </c>
      <c r="AX22" s="166">
        <v>135.0</v>
      </c>
      <c r="AY22" s="180">
        <v>135.0</v>
      </c>
      <c r="AZ22" s="166">
        <v>6287.25</v>
      </c>
      <c r="BA22" s="181">
        <f t="shared" ref="BA22:BB22" si="86">(AY22-AY21)/AY21</f>
        <v>-0.01459854015</v>
      </c>
      <c r="BB22" s="181">
        <f t="shared" si="86"/>
        <v>0.006869888181</v>
      </c>
      <c r="BC22" s="166"/>
      <c r="BD22" s="166"/>
      <c r="BE22" s="166">
        <v>46700.0</v>
      </c>
      <c r="BF22" s="180">
        <v>7.108349644E9</v>
      </c>
      <c r="BG22" s="166">
        <f t="shared" si="8"/>
        <v>0.000006569738735</v>
      </c>
      <c r="BH22" s="181">
        <f t="shared" si="14"/>
        <v>-0.006712402968</v>
      </c>
      <c r="BI22" s="166"/>
      <c r="BJ22" s="166">
        <f t="shared" si="9"/>
        <v>0.00002081035974</v>
      </c>
    </row>
    <row r="23">
      <c r="A23" s="179" t="s">
        <v>1294</v>
      </c>
      <c r="B23" s="166">
        <v>84.0</v>
      </c>
      <c r="C23" s="166">
        <v>85.0</v>
      </c>
      <c r="D23" s="166">
        <v>84.0</v>
      </c>
      <c r="E23" s="166">
        <v>85.0</v>
      </c>
      <c r="F23" s="180">
        <v>85.0</v>
      </c>
      <c r="G23" s="166">
        <v>5042.87</v>
      </c>
      <c r="H23" s="181">
        <f t="shared" ref="H23:I23" si="87">(F23-F22)/F22</f>
        <v>-0.03409090909</v>
      </c>
      <c r="I23" s="181">
        <f t="shared" si="87"/>
        <v>-0.01340574153</v>
      </c>
      <c r="J23" s="166"/>
      <c r="K23" s="166"/>
      <c r="L23" s="166">
        <v>9000.0</v>
      </c>
      <c r="M23" s="166">
        <v>5.256176644E9</v>
      </c>
      <c r="N23" s="7">
        <f t="shared" si="2"/>
        <v>0.000001712271221</v>
      </c>
      <c r="P23" s="179" t="s">
        <v>1295</v>
      </c>
      <c r="Q23" s="166">
        <v>246.0</v>
      </c>
      <c r="R23" s="166">
        <v>252.0</v>
      </c>
      <c r="S23" s="166">
        <v>242.0</v>
      </c>
      <c r="T23" s="166">
        <v>244.0</v>
      </c>
      <c r="U23" s="180">
        <v>244.0</v>
      </c>
      <c r="V23" s="166">
        <v>6221.013</v>
      </c>
      <c r="W23" s="181">
        <f t="shared" ref="W23:X23" si="88">(U23-U22)/U22</f>
        <v>-0.03937007874</v>
      </c>
      <c r="X23" s="181">
        <f t="shared" si="88"/>
        <v>0.006084363742</v>
      </c>
      <c r="Y23" s="166"/>
      <c r="Z23" s="166"/>
      <c r="AA23" s="166">
        <v>15600.0</v>
      </c>
      <c r="AB23" s="166">
        <v>5.256176644E9</v>
      </c>
      <c r="AC23" s="7">
        <f t="shared" si="4"/>
        <v>0.000002967936783</v>
      </c>
      <c r="AE23" s="179" t="s">
        <v>1296</v>
      </c>
      <c r="AF23" s="166">
        <v>274.0</v>
      </c>
      <c r="AG23" s="166">
        <v>274.0</v>
      </c>
      <c r="AH23" s="166">
        <v>274.0</v>
      </c>
      <c r="AI23" s="166">
        <v>274.0</v>
      </c>
      <c r="AJ23" s="180">
        <v>274.0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5.256176644E9</v>
      </c>
      <c r="AR23" s="7">
        <f t="shared" si="6"/>
        <v>0</v>
      </c>
      <c r="AT23" s="179" t="s">
        <v>1297</v>
      </c>
      <c r="AU23" s="166">
        <v>145.0</v>
      </c>
      <c r="AV23" s="166">
        <v>145.0</v>
      </c>
      <c r="AW23" s="166">
        <v>135.0</v>
      </c>
      <c r="AX23" s="166">
        <v>135.0</v>
      </c>
      <c r="AY23" s="180">
        <v>135.0</v>
      </c>
      <c r="AZ23" s="166">
        <v>6249.93</v>
      </c>
      <c r="BA23" s="181">
        <f t="shared" ref="BA23:BB23" si="90">(AY23-AY22)/AY22</f>
        <v>0</v>
      </c>
      <c r="BB23" s="181">
        <f t="shared" si="90"/>
        <v>-0.005935822498</v>
      </c>
      <c r="BC23" s="166"/>
      <c r="BD23" s="166"/>
      <c r="BE23" s="166">
        <v>2900.0</v>
      </c>
      <c r="BF23" s="180">
        <v>7.108349644E9</v>
      </c>
      <c r="BG23" s="166">
        <f t="shared" si="8"/>
        <v>0.0000004079709279</v>
      </c>
      <c r="BH23" s="181">
        <f t="shared" si="14"/>
        <v>-0.01836524696</v>
      </c>
      <c r="BI23" s="166"/>
      <c r="BJ23" s="166">
        <f t="shared" si="9"/>
        <v>0.000001272044733</v>
      </c>
    </row>
    <row r="24">
      <c r="A24" s="182" t="s">
        <v>1298</v>
      </c>
      <c r="B24" s="183">
        <v>85.0</v>
      </c>
      <c r="C24" s="183">
        <v>85.0</v>
      </c>
      <c r="D24" s="183">
        <v>85.0</v>
      </c>
      <c r="E24" s="183">
        <v>85.0</v>
      </c>
      <c r="F24" s="184">
        <v>85.0</v>
      </c>
      <c r="G24" s="183">
        <v>5027.704</v>
      </c>
      <c r="H24" s="185">
        <f t="shared" ref="H24:I24" si="91">(F24-F23)/F23</f>
        <v>0</v>
      </c>
      <c r="I24" s="185">
        <f t="shared" si="91"/>
        <v>-0.003007414429</v>
      </c>
      <c r="J24" s="185">
        <f t="shared" ref="J24:J34" si="96">$G$65+(I24*$G$66)</f>
        <v>-0.01077716909</v>
      </c>
      <c r="K24" s="185">
        <f t="shared" ref="K24:K34" si="97">H24-J24</f>
        <v>0.01077716909</v>
      </c>
      <c r="L24" s="183">
        <v>0.0</v>
      </c>
      <c r="M24" s="183">
        <v>5.256176644E9</v>
      </c>
      <c r="N24" s="186">
        <f t="shared" si="2"/>
        <v>0</v>
      </c>
      <c r="O24" s="186"/>
      <c r="P24" s="182" t="s">
        <v>1299</v>
      </c>
      <c r="Q24" s="183">
        <v>244.0</v>
      </c>
      <c r="R24" s="183">
        <v>244.0</v>
      </c>
      <c r="S24" s="183">
        <v>244.0</v>
      </c>
      <c r="T24" s="183">
        <v>244.0</v>
      </c>
      <c r="U24" s="184">
        <v>244.0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-0.00131</v>
      </c>
      <c r="Z24" s="185">
        <f t="shared" ref="Z24:Z34" si="100">W24-Y24</f>
        <v>0.00131</v>
      </c>
      <c r="AA24" s="183">
        <v>0.0</v>
      </c>
      <c r="AB24" s="183">
        <v>5.256176644E9</v>
      </c>
      <c r="AC24" s="186">
        <f t="shared" si="4"/>
        <v>0</v>
      </c>
      <c r="AD24" s="186"/>
      <c r="AE24" s="182" t="s">
        <v>1300</v>
      </c>
      <c r="AF24" s="183">
        <v>274.0</v>
      </c>
      <c r="AG24" s="183">
        <v>274.0</v>
      </c>
      <c r="AH24" s="183">
        <v>274.0</v>
      </c>
      <c r="AI24" s="183">
        <v>274.0</v>
      </c>
      <c r="AJ24" s="184">
        <v>274.0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0.003921706224</v>
      </c>
      <c r="AO24" s="185">
        <f t="shared" ref="AO24:AO34" si="103">AL24-AN24</f>
        <v>-0.003921706224</v>
      </c>
      <c r="AP24" s="183">
        <v>0.0</v>
      </c>
      <c r="AQ24" s="183">
        <v>5.256176644E9</v>
      </c>
      <c r="AR24" s="186">
        <f t="shared" si="6"/>
        <v>0</v>
      </c>
      <c r="AS24" s="186"/>
      <c r="AT24" s="182" t="s">
        <v>1301</v>
      </c>
      <c r="AU24" s="183">
        <v>144.0</v>
      </c>
      <c r="AV24" s="183">
        <v>145.0</v>
      </c>
      <c r="AW24" s="183">
        <v>143.0</v>
      </c>
      <c r="AX24" s="183">
        <v>143.0</v>
      </c>
      <c r="AY24" s="184">
        <v>143.0</v>
      </c>
      <c r="AZ24" s="183">
        <v>6284.372</v>
      </c>
      <c r="BA24" s="185">
        <f t="shared" ref="BA24:BB24" si="94">(AY24-AY23)/AY23</f>
        <v>0.05925925926</v>
      </c>
      <c r="BB24" s="185">
        <f t="shared" si="94"/>
        <v>0.005510781721</v>
      </c>
      <c r="BC24" s="185">
        <f t="shared" ref="BC24:BC34" si="105">$AZ$65+(BB24*$AZ$66)</f>
        <v>-0.01159019551</v>
      </c>
      <c r="BD24" s="185">
        <f t="shared" ref="BD24:BD34" si="106">BA24-BC24</f>
        <v>0.07084945477</v>
      </c>
      <c r="BE24" s="183">
        <v>30200.0</v>
      </c>
      <c r="BF24" s="184">
        <v>7.108349644E9</v>
      </c>
      <c r="BG24" s="183">
        <f t="shared" si="8"/>
        <v>0.000004248524835</v>
      </c>
      <c r="BH24" s="187">
        <f t="shared" si="14"/>
        <v>0.01481481481</v>
      </c>
      <c r="BI24" s="187">
        <f t="shared" ref="BI24:BI34" si="107">average(BD24,AO24,Z24,K24)</f>
        <v>0.01975372941</v>
      </c>
      <c r="BJ24" s="183">
        <f t="shared" si="9"/>
        <v>0.000001062131209</v>
      </c>
    </row>
    <row r="25">
      <c r="A25" s="179" t="s">
        <v>1302</v>
      </c>
      <c r="B25" s="166">
        <v>87.0</v>
      </c>
      <c r="C25" s="166">
        <v>87.0</v>
      </c>
      <c r="D25" s="166">
        <v>87.0</v>
      </c>
      <c r="E25" s="166">
        <v>87.0</v>
      </c>
      <c r="F25" s="180">
        <v>87.0</v>
      </c>
      <c r="G25" s="166">
        <v>5102.954</v>
      </c>
      <c r="H25" s="181">
        <f t="shared" ref="H25:I25" si="95">(F25-F24)/F24</f>
        <v>0.02352941176</v>
      </c>
      <c r="I25" s="181">
        <f t="shared" si="95"/>
        <v>0.01496707046</v>
      </c>
      <c r="J25" s="181">
        <f t="shared" si="96"/>
        <v>0.01526442638</v>
      </c>
      <c r="K25" s="181">
        <f t="shared" si="97"/>
        <v>0.008264985384</v>
      </c>
      <c r="L25" s="166">
        <v>100.0</v>
      </c>
      <c r="M25" s="166">
        <v>5.256176644E9</v>
      </c>
      <c r="N25" s="7">
        <f t="shared" si="2"/>
        <v>0.00000001902523579</v>
      </c>
      <c r="P25" s="179" t="s">
        <v>1303</v>
      </c>
      <c r="Q25" s="166">
        <v>244.0</v>
      </c>
      <c r="R25" s="166">
        <v>244.0</v>
      </c>
      <c r="S25" s="166">
        <v>244.0</v>
      </c>
      <c r="T25" s="166">
        <v>244.0</v>
      </c>
      <c r="U25" s="180">
        <v>244.0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0.002092934066</v>
      </c>
      <c r="Z25" s="181">
        <f t="shared" si="100"/>
        <v>-0.002092934066</v>
      </c>
      <c r="AA25" s="166">
        <v>0.0</v>
      </c>
      <c r="AB25" s="166">
        <v>5.256176644E9</v>
      </c>
      <c r="AC25" s="7">
        <f t="shared" si="4"/>
        <v>0</v>
      </c>
      <c r="AE25" s="179" t="s">
        <v>1304</v>
      </c>
      <c r="AF25" s="166">
        <v>274.0</v>
      </c>
      <c r="AG25" s="166">
        <v>294.0</v>
      </c>
      <c r="AH25" s="166">
        <v>274.0</v>
      </c>
      <c r="AI25" s="166">
        <v>290.0</v>
      </c>
      <c r="AJ25" s="180">
        <v>290.0</v>
      </c>
      <c r="AK25" s="166">
        <v>6127.85</v>
      </c>
      <c r="AL25" s="181">
        <f t="shared" ref="AL25:AM25" si="101">(AJ25-AJ24)/AJ24</f>
        <v>0.05839416058</v>
      </c>
      <c r="AM25" s="181">
        <f t="shared" si="101"/>
        <v>0</v>
      </c>
      <c r="AN25" s="181">
        <f t="shared" si="102"/>
        <v>0.009868</v>
      </c>
      <c r="AO25" s="181">
        <f t="shared" si="103"/>
        <v>0.04852616058</v>
      </c>
      <c r="AP25" s="166">
        <v>91800.0</v>
      </c>
      <c r="AQ25" s="166">
        <v>5.256176644E9</v>
      </c>
      <c r="AR25" s="7">
        <f t="shared" si="6"/>
        <v>0.00001746516645</v>
      </c>
      <c r="AT25" s="179" t="s">
        <v>1305</v>
      </c>
      <c r="AU25" s="166">
        <v>135.0</v>
      </c>
      <c r="AV25" s="166">
        <v>140.0</v>
      </c>
      <c r="AW25" s="166">
        <v>135.0</v>
      </c>
      <c r="AX25" s="166">
        <v>136.0</v>
      </c>
      <c r="AY25" s="180">
        <v>136.0</v>
      </c>
      <c r="AZ25" s="166">
        <v>6305.91</v>
      </c>
      <c r="BA25" s="181">
        <f t="shared" ref="BA25:BB25" si="104">(AY25-AY24)/AY24</f>
        <v>-0.04895104895</v>
      </c>
      <c r="BB25" s="181">
        <f t="shared" si="104"/>
        <v>0.00342723187</v>
      </c>
      <c r="BC25" s="181">
        <f t="shared" si="105"/>
        <v>-0.007108667301</v>
      </c>
      <c r="BD25" s="181">
        <f t="shared" si="106"/>
        <v>-0.04184238165</v>
      </c>
      <c r="BE25" s="166">
        <v>61300.0</v>
      </c>
      <c r="BF25" s="180">
        <v>7.108349644E9</v>
      </c>
      <c r="BG25" s="166">
        <f t="shared" si="8"/>
        <v>0.000008623661338</v>
      </c>
      <c r="BH25" s="188">
        <f t="shared" si="14"/>
        <v>0.008243130849</v>
      </c>
      <c r="BI25" s="188">
        <f t="shared" si="107"/>
        <v>0.003213957563</v>
      </c>
      <c r="BJ25" s="166">
        <f t="shared" si="9"/>
        <v>0.000006526963257</v>
      </c>
    </row>
    <row r="26">
      <c r="A26" s="179" t="s">
        <v>1306</v>
      </c>
      <c r="B26" s="166">
        <v>87.0</v>
      </c>
      <c r="C26" s="166">
        <v>87.0</v>
      </c>
      <c r="D26" s="166">
        <v>87.0</v>
      </c>
      <c r="E26" s="166">
        <v>87.0</v>
      </c>
      <c r="F26" s="180">
        <v>87.0</v>
      </c>
      <c r="G26" s="166">
        <v>5209.445</v>
      </c>
      <c r="H26" s="181">
        <f t="shared" ref="H26:I26" si="108">(F26-F25)/F25</f>
        <v>0</v>
      </c>
      <c r="I26" s="181">
        <f t="shared" si="108"/>
        <v>0.02086850087</v>
      </c>
      <c r="J26" s="181">
        <f t="shared" si="96"/>
        <v>0.02381447188</v>
      </c>
      <c r="K26" s="181">
        <f t="shared" si="97"/>
        <v>-0.02381447188</v>
      </c>
      <c r="L26" s="166">
        <v>0.0</v>
      </c>
      <c r="M26" s="166">
        <v>5.256176644E9</v>
      </c>
      <c r="N26" s="7">
        <f t="shared" si="2"/>
        <v>0</v>
      </c>
      <c r="P26" s="179" t="s">
        <v>1308</v>
      </c>
      <c r="Q26" s="166">
        <v>248.0</v>
      </c>
      <c r="R26" s="166">
        <v>248.0</v>
      </c>
      <c r="S26" s="166">
        <v>244.0</v>
      </c>
      <c r="T26" s="166">
        <v>244.0</v>
      </c>
      <c r="U26" s="180">
        <v>244.0</v>
      </c>
      <c r="V26" s="166">
        <v>6277.165</v>
      </c>
      <c r="W26" s="181">
        <f t="shared" ref="W26:X26" si="109">(U26-U25)/U25</f>
        <v>0</v>
      </c>
      <c r="X26" s="181">
        <f t="shared" si="109"/>
        <v>0</v>
      </c>
      <c r="Y26" s="181">
        <f t="shared" si="99"/>
        <v>-0.00131</v>
      </c>
      <c r="Z26" s="181">
        <f t="shared" si="100"/>
        <v>0.00131</v>
      </c>
      <c r="AA26" s="166">
        <v>42900.0</v>
      </c>
      <c r="AB26" s="166">
        <v>5.256176644E9</v>
      </c>
      <c r="AC26" s="7">
        <f t="shared" si="4"/>
        <v>0.000008161826153</v>
      </c>
      <c r="AE26" s="179" t="s">
        <v>1309</v>
      </c>
      <c r="AF26" s="166">
        <v>288.0</v>
      </c>
      <c r="AG26" s="166">
        <v>290.0</v>
      </c>
      <c r="AH26" s="166">
        <v>232.0</v>
      </c>
      <c r="AI26" s="166">
        <v>232.0</v>
      </c>
      <c r="AJ26" s="180">
        <v>232.0</v>
      </c>
      <c r="AK26" s="166">
        <v>6190.643</v>
      </c>
      <c r="AL26" s="181">
        <f t="shared" ref="AL26:AM26" si="110">(AJ26-AJ25)/AJ25</f>
        <v>-0.2</v>
      </c>
      <c r="AM26" s="181">
        <f t="shared" si="110"/>
        <v>0.01024715031</v>
      </c>
      <c r="AN26" s="181">
        <f t="shared" si="102"/>
        <v>0.02037445444</v>
      </c>
      <c r="AO26" s="181">
        <f t="shared" si="103"/>
        <v>-0.2203744544</v>
      </c>
      <c r="AP26" s="166">
        <v>75900.0</v>
      </c>
      <c r="AQ26" s="166">
        <v>5.256176644E9</v>
      </c>
      <c r="AR26" s="7">
        <f t="shared" si="6"/>
        <v>0.00001444015396</v>
      </c>
      <c r="AT26" s="179" t="s">
        <v>1310</v>
      </c>
      <c r="AU26" s="166">
        <v>136.0</v>
      </c>
      <c r="AV26" s="166">
        <v>140.0</v>
      </c>
      <c r="AW26" s="166">
        <v>136.0</v>
      </c>
      <c r="AX26" s="166">
        <v>136.0</v>
      </c>
      <c r="AY26" s="180">
        <v>136.0</v>
      </c>
      <c r="AZ26" s="166">
        <v>6319.443</v>
      </c>
      <c r="BA26" s="181">
        <f t="shared" ref="BA26:BB26" si="111">(AY26-AY25)/AY25</f>
        <v>0</v>
      </c>
      <c r="BB26" s="181">
        <f t="shared" si="111"/>
        <v>0.002146082009</v>
      </c>
      <c r="BC26" s="181">
        <f t="shared" si="105"/>
        <v>-0.004353029254</v>
      </c>
      <c r="BD26" s="181">
        <f t="shared" si="106"/>
        <v>0.004353029254</v>
      </c>
      <c r="BE26" s="166">
        <v>69500.0</v>
      </c>
      <c r="BF26" s="180">
        <v>7.108349644E9</v>
      </c>
      <c r="BG26" s="166">
        <f t="shared" si="8"/>
        <v>0.000009777234306</v>
      </c>
      <c r="BH26" s="188">
        <f t="shared" si="14"/>
        <v>-0.05</v>
      </c>
      <c r="BI26" s="188">
        <f t="shared" si="107"/>
        <v>-0.05963147427</v>
      </c>
      <c r="BJ26" s="166">
        <f t="shared" si="9"/>
        <v>0.000008094803606</v>
      </c>
    </row>
    <row r="27">
      <c r="A27" s="179" t="s">
        <v>1311</v>
      </c>
      <c r="B27" s="166">
        <v>91.0</v>
      </c>
      <c r="C27" s="166">
        <v>91.0</v>
      </c>
      <c r="D27" s="166">
        <v>91.0</v>
      </c>
      <c r="E27" s="166">
        <v>91.0</v>
      </c>
      <c r="F27" s="180">
        <v>91.0</v>
      </c>
      <c r="G27" s="166">
        <v>5302.566</v>
      </c>
      <c r="H27" s="181">
        <f t="shared" ref="H27:I27" si="112">(F27-F26)/F26</f>
        <v>0.04597701149</v>
      </c>
      <c r="I27" s="181">
        <f t="shared" si="112"/>
        <v>0.01787541667</v>
      </c>
      <c r="J27" s="181">
        <f t="shared" si="96"/>
        <v>0.01947806455</v>
      </c>
      <c r="K27" s="181">
        <f t="shared" si="97"/>
        <v>0.02649894694</v>
      </c>
      <c r="L27" s="166">
        <v>200.0</v>
      </c>
      <c r="M27" s="166">
        <v>5.256176644E9</v>
      </c>
      <c r="N27" s="7">
        <f t="shared" si="2"/>
        <v>0.00000003805047158</v>
      </c>
      <c r="P27" s="179" t="s">
        <v>1312</v>
      </c>
      <c r="Q27" s="166">
        <v>246.0</v>
      </c>
      <c r="R27" s="166">
        <v>246.0</v>
      </c>
      <c r="S27" s="166">
        <v>246.0</v>
      </c>
      <c r="T27" s="166">
        <v>246.0</v>
      </c>
      <c r="U27" s="180">
        <v>246.0</v>
      </c>
      <c r="V27" s="166">
        <v>6314.046</v>
      </c>
      <c r="W27" s="181">
        <f t="shared" ref="W27:X27" si="113">(U27-U26)/U26</f>
        <v>0.008196721311</v>
      </c>
      <c r="X27" s="181">
        <f t="shared" si="113"/>
        <v>0.005875423061</v>
      </c>
      <c r="Y27" s="181">
        <f t="shared" si="99"/>
        <v>0.000905075622</v>
      </c>
      <c r="Z27" s="181">
        <f t="shared" si="100"/>
        <v>0.007291645689</v>
      </c>
      <c r="AA27" s="166">
        <v>800.0</v>
      </c>
      <c r="AB27" s="166">
        <v>5.256176644E9</v>
      </c>
      <c r="AC27" s="7">
        <f t="shared" si="4"/>
        <v>0.0000001522018863</v>
      </c>
      <c r="AE27" s="179" t="s">
        <v>1313</v>
      </c>
      <c r="AF27" s="166">
        <v>234.0</v>
      </c>
      <c r="AG27" s="166">
        <v>252.0</v>
      </c>
      <c r="AH27" s="166">
        <v>234.0</v>
      </c>
      <c r="AI27" s="166">
        <v>238.0</v>
      </c>
      <c r="AJ27" s="180">
        <v>238.0</v>
      </c>
      <c r="AK27" s="166">
        <v>6194.498</v>
      </c>
      <c r="AL27" s="181">
        <f t="shared" ref="AL27:AM27" si="114">(AJ27-AJ26)/AJ26</f>
        <v>0.02586206897</v>
      </c>
      <c r="AM27" s="181">
        <f t="shared" si="114"/>
        <v>0.0006227139895</v>
      </c>
      <c r="AN27" s="181">
        <f t="shared" si="102"/>
        <v>0.01050647177</v>
      </c>
      <c r="AO27" s="181">
        <f t="shared" si="103"/>
        <v>0.0153555972</v>
      </c>
      <c r="AP27" s="166">
        <v>111500.0</v>
      </c>
      <c r="AQ27" s="166">
        <v>5.256176644E9</v>
      </c>
      <c r="AR27" s="7">
        <f t="shared" si="6"/>
        <v>0.0000212131379</v>
      </c>
      <c r="AT27" s="179" t="s">
        <v>1314</v>
      </c>
      <c r="AU27" s="166">
        <v>136.0</v>
      </c>
      <c r="AV27" s="166">
        <v>140.0</v>
      </c>
      <c r="AW27" s="166">
        <v>136.0</v>
      </c>
      <c r="AX27" s="166">
        <v>136.0</v>
      </c>
      <c r="AY27" s="180">
        <v>136.0</v>
      </c>
      <c r="AZ27" s="166">
        <v>6329.314</v>
      </c>
      <c r="BA27" s="181">
        <f t="shared" ref="BA27:BB27" si="115">(AY27-AY26)/AY26</f>
        <v>0</v>
      </c>
      <c r="BB27" s="181">
        <f t="shared" si="115"/>
        <v>0.001562004753</v>
      </c>
      <c r="BC27" s="181">
        <f t="shared" si="105"/>
        <v>-0.003096731642</v>
      </c>
      <c r="BD27" s="181">
        <f t="shared" si="106"/>
        <v>0.003096731642</v>
      </c>
      <c r="BE27" s="166">
        <v>84200.0</v>
      </c>
      <c r="BF27" s="180">
        <v>7.108349644E9</v>
      </c>
      <c r="BG27" s="166">
        <f t="shared" si="8"/>
        <v>0.00001184522487</v>
      </c>
      <c r="BH27" s="188">
        <f t="shared" si="14"/>
        <v>0.02000895044</v>
      </c>
      <c r="BI27" s="188">
        <f t="shared" si="107"/>
        <v>0.01306073037</v>
      </c>
      <c r="BJ27" s="166">
        <f t="shared" si="9"/>
        <v>0.000008312153784</v>
      </c>
    </row>
    <row r="28">
      <c r="A28" s="179" t="s">
        <v>1315</v>
      </c>
      <c r="B28" s="166">
        <v>91.0</v>
      </c>
      <c r="C28" s="166">
        <v>91.0</v>
      </c>
      <c r="D28" s="166">
        <v>91.0</v>
      </c>
      <c r="E28" s="166">
        <v>91.0</v>
      </c>
      <c r="F28" s="180">
        <v>91.0</v>
      </c>
      <c r="G28" s="166">
        <v>5296.711</v>
      </c>
      <c r="H28" s="181">
        <f t="shared" ref="H28:I28" si="116">(F28-F27)/F27</f>
        <v>0</v>
      </c>
      <c r="I28" s="181">
        <f t="shared" si="116"/>
        <v>-0.00110418239</v>
      </c>
      <c r="J28" s="181">
        <f t="shared" si="96"/>
        <v>-0.008019749385</v>
      </c>
      <c r="K28" s="181">
        <f t="shared" si="97"/>
        <v>0.008019749385</v>
      </c>
      <c r="L28" s="166">
        <v>0.0</v>
      </c>
      <c r="M28" s="166">
        <v>5.256176644E9</v>
      </c>
      <c r="N28" s="7">
        <f t="shared" si="2"/>
        <v>0</v>
      </c>
      <c r="P28" s="179" t="s">
        <v>1316</v>
      </c>
      <c r="Q28" s="166">
        <v>244.0</v>
      </c>
      <c r="R28" s="166">
        <v>246.0</v>
      </c>
      <c r="S28" s="166">
        <v>226.0</v>
      </c>
      <c r="T28" s="166">
        <v>230.0</v>
      </c>
      <c r="U28" s="180">
        <v>230.0</v>
      </c>
      <c r="V28" s="166">
        <v>6355.654</v>
      </c>
      <c r="W28" s="181">
        <f t="shared" ref="W28:X28" si="117">(U28-U27)/U27</f>
        <v>-0.06504065041</v>
      </c>
      <c r="X28" s="181">
        <f t="shared" si="117"/>
        <v>0.006589752434</v>
      </c>
      <c r="Y28" s="181">
        <f t="shared" si="99"/>
        <v>0.001174382796</v>
      </c>
      <c r="Z28" s="181">
        <f t="shared" si="100"/>
        <v>-0.0662150332</v>
      </c>
      <c r="AA28" s="166">
        <v>145500.0</v>
      </c>
      <c r="AB28" s="166">
        <v>5.256176644E9</v>
      </c>
      <c r="AC28" s="7">
        <f t="shared" si="4"/>
        <v>0.00002768171807</v>
      </c>
      <c r="AE28" s="179" t="s">
        <v>1317</v>
      </c>
      <c r="AF28" s="166">
        <v>238.0</v>
      </c>
      <c r="AG28" s="166">
        <v>238.0</v>
      </c>
      <c r="AH28" s="166">
        <v>238.0</v>
      </c>
      <c r="AI28" s="166">
        <v>238.0</v>
      </c>
      <c r="AJ28" s="180">
        <v>238.0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0.009868</v>
      </c>
      <c r="AO28" s="181">
        <f t="shared" si="103"/>
        <v>-0.009868</v>
      </c>
      <c r="AP28" s="166">
        <v>0.0</v>
      </c>
      <c r="AQ28" s="166">
        <v>5.256176644E9</v>
      </c>
      <c r="AR28" s="7">
        <f t="shared" si="6"/>
        <v>0</v>
      </c>
      <c r="AT28" s="179" t="s">
        <v>1318</v>
      </c>
      <c r="AU28" s="166">
        <v>136.0</v>
      </c>
      <c r="AV28" s="166">
        <v>143.0</v>
      </c>
      <c r="AW28" s="166">
        <v>135.0</v>
      </c>
      <c r="AX28" s="166">
        <v>135.0</v>
      </c>
      <c r="AY28" s="180">
        <v>135.0</v>
      </c>
      <c r="AZ28" s="166">
        <v>6299.539</v>
      </c>
      <c r="BA28" s="181">
        <f t="shared" ref="BA28:BB28" si="119">(AY28-AY27)/AY27</f>
        <v>-0.007352941176</v>
      </c>
      <c r="BB28" s="181">
        <f t="shared" si="119"/>
        <v>-0.004704301288</v>
      </c>
      <c r="BC28" s="181">
        <f t="shared" si="105"/>
        <v>0.01038152868</v>
      </c>
      <c r="BD28" s="181">
        <f t="shared" si="106"/>
        <v>-0.01773446986</v>
      </c>
      <c r="BE28" s="166">
        <v>91600.0</v>
      </c>
      <c r="BF28" s="180">
        <v>7.108349644E9</v>
      </c>
      <c r="BG28" s="166">
        <f t="shared" si="8"/>
        <v>0.00001288625414</v>
      </c>
      <c r="BH28" s="188">
        <f t="shared" si="14"/>
        <v>-0.0180983979</v>
      </c>
      <c r="BI28" s="188">
        <f t="shared" si="107"/>
        <v>-0.02144943842</v>
      </c>
      <c r="BJ28" s="166">
        <f t="shared" si="9"/>
        <v>0.00001014199305</v>
      </c>
    </row>
    <row r="29">
      <c r="A29" s="189">
        <v>42795.0</v>
      </c>
      <c r="B29" s="190">
        <v>91.0</v>
      </c>
      <c r="C29" s="190">
        <v>91.0</v>
      </c>
      <c r="D29" s="190">
        <v>91.0</v>
      </c>
      <c r="E29" s="190">
        <v>91.0</v>
      </c>
      <c r="F29" s="191">
        <v>91.0</v>
      </c>
      <c r="G29" s="190">
        <v>5275.971</v>
      </c>
      <c r="H29" s="192">
        <f t="shared" ref="H29:I29" si="120">(F29-F28)/F28</f>
        <v>0</v>
      </c>
      <c r="I29" s="192">
        <f t="shared" si="120"/>
        <v>-0.003915637459</v>
      </c>
      <c r="J29" s="192">
        <f t="shared" si="96"/>
        <v>-0.01209301079</v>
      </c>
      <c r="K29" s="192">
        <f t="shared" si="97"/>
        <v>0.01209301079</v>
      </c>
      <c r="L29" s="190">
        <v>0.0</v>
      </c>
      <c r="M29" s="190">
        <v>5.256176644E9</v>
      </c>
      <c r="N29" s="193">
        <f t="shared" si="2"/>
        <v>0</v>
      </c>
      <c r="O29" s="193"/>
      <c r="P29" s="189">
        <v>43132.0</v>
      </c>
      <c r="Q29" s="190">
        <v>234.0</v>
      </c>
      <c r="R29" s="190">
        <v>236.0</v>
      </c>
      <c r="S29" s="190">
        <v>234.0</v>
      </c>
      <c r="T29" s="190">
        <v>236.0</v>
      </c>
      <c r="U29" s="191">
        <v>236.0</v>
      </c>
      <c r="V29" s="190">
        <v>6339.238</v>
      </c>
      <c r="W29" s="192">
        <f t="shared" ref="W29:X29" si="121">(U29-U28)/U28</f>
        <v>0.02608695652</v>
      </c>
      <c r="X29" s="192">
        <f t="shared" si="121"/>
        <v>-0.002582897055</v>
      </c>
      <c r="Y29" s="192">
        <f t="shared" si="99"/>
        <v>-0.00228377027</v>
      </c>
      <c r="Z29" s="192">
        <f t="shared" si="100"/>
        <v>0.02837072679</v>
      </c>
      <c r="AA29" s="190">
        <v>26400.0</v>
      </c>
      <c r="AB29" s="190">
        <v>5.256176644E9</v>
      </c>
      <c r="AC29" s="193">
        <f t="shared" si="4"/>
        <v>0.000005022662248</v>
      </c>
      <c r="AD29" s="193"/>
      <c r="AE29" s="189">
        <v>43497.0</v>
      </c>
      <c r="AF29" s="190">
        <v>252.0</v>
      </c>
      <c r="AG29" s="190">
        <v>290.0</v>
      </c>
      <c r="AH29" s="190">
        <v>236.0</v>
      </c>
      <c r="AI29" s="190">
        <v>274.0</v>
      </c>
      <c r="AJ29" s="191">
        <v>274.0</v>
      </c>
      <c r="AK29" s="190">
        <v>6181.175</v>
      </c>
      <c r="AL29" s="192">
        <f t="shared" ref="AL29:AM29" si="122">(AJ29-AJ28)/AJ28</f>
        <v>0.1512605042</v>
      </c>
      <c r="AM29" s="192">
        <f t="shared" si="122"/>
        <v>-0.002150779611</v>
      </c>
      <c r="AN29" s="192">
        <f t="shared" si="102"/>
        <v>0.007662794911</v>
      </c>
      <c r="AO29" s="192">
        <f t="shared" si="103"/>
        <v>0.1435977093</v>
      </c>
      <c r="AP29" s="190">
        <v>120500.0</v>
      </c>
      <c r="AQ29" s="190">
        <v>5.256176644E9</v>
      </c>
      <c r="AR29" s="193">
        <f t="shared" si="6"/>
        <v>0.00002292540913</v>
      </c>
      <c r="AS29" s="193"/>
      <c r="AT29" s="189">
        <v>43862.0</v>
      </c>
      <c r="AU29" s="190">
        <v>135.0</v>
      </c>
      <c r="AV29" s="190">
        <v>178.0</v>
      </c>
      <c r="AW29" s="190">
        <v>135.0</v>
      </c>
      <c r="AX29" s="190">
        <v>150.0</v>
      </c>
      <c r="AY29" s="191">
        <v>150.0</v>
      </c>
      <c r="AZ29" s="190">
        <v>6283.581</v>
      </c>
      <c r="BA29" s="192">
        <f t="shared" ref="BA29:BB29" si="123">(AY29-AY28)/AY28</f>
        <v>0.1111111111</v>
      </c>
      <c r="BB29" s="192">
        <f t="shared" si="123"/>
        <v>-0.002533201239</v>
      </c>
      <c r="BC29" s="192">
        <f t="shared" si="105"/>
        <v>0.005711687877</v>
      </c>
      <c r="BD29" s="192">
        <f t="shared" si="106"/>
        <v>0.1053994232</v>
      </c>
      <c r="BE29" s="190">
        <v>418600.0</v>
      </c>
      <c r="BF29" s="191">
        <v>7.108349644E9</v>
      </c>
      <c r="BG29" s="190">
        <f t="shared" si="8"/>
        <v>0.00005888849325</v>
      </c>
      <c r="BH29" s="194">
        <f t="shared" si="14"/>
        <v>0.07211464296</v>
      </c>
      <c r="BI29" s="194">
        <f t="shared" si="107"/>
        <v>0.07236521753</v>
      </c>
      <c r="BJ29" s="190">
        <f t="shared" si="9"/>
        <v>0.00002170914115</v>
      </c>
    </row>
    <row r="30">
      <c r="A30" s="179">
        <v>42826.0</v>
      </c>
      <c r="B30" s="166">
        <v>91.0</v>
      </c>
      <c r="C30" s="166">
        <v>91.0</v>
      </c>
      <c r="D30" s="166">
        <v>91.0</v>
      </c>
      <c r="E30" s="166">
        <v>91.0</v>
      </c>
      <c r="F30" s="180">
        <v>91.0</v>
      </c>
      <c r="G30" s="166">
        <v>5301.183</v>
      </c>
      <c r="H30" s="181">
        <f t="shared" ref="H30:I30" si="124">(F30-F29)/F29</f>
        <v>0</v>
      </c>
      <c r="I30" s="181">
        <f t="shared" si="124"/>
        <v>0.004778646433</v>
      </c>
      <c r="J30" s="181">
        <f t="shared" si="96"/>
        <v>0.00050334596</v>
      </c>
      <c r="K30" s="181">
        <f t="shared" si="97"/>
        <v>-0.00050334596</v>
      </c>
      <c r="L30" s="166">
        <v>600.0</v>
      </c>
      <c r="M30" s="166">
        <v>5.256176644E9</v>
      </c>
      <c r="N30" s="7">
        <f t="shared" si="2"/>
        <v>0.0000001141514147</v>
      </c>
      <c r="P30" s="179">
        <v>43160.0</v>
      </c>
      <c r="Q30" s="166">
        <v>236.0</v>
      </c>
      <c r="R30" s="166">
        <v>256.0</v>
      </c>
      <c r="S30" s="166">
        <v>230.0</v>
      </c>
      <c r="T30" s="166">
        <v>242.0</v>
      </c>
      <c r="U30" s="180">
        <v>242.0</v>
      </c>
      <c r="V30" s="166">
        <v>6251.479</v>
      </c>
      <c r="W30" s="181">
        <f t="shared" ref="W30:X30" si="125">(U30-U29)/U29</f>
        <v>0.02542372881</v>
      </c>
      <c r="X30" s="181">
        <f t="shared" si="125"/>
        <v>-0.01384377744</v>
      </c>
      <c r="Y30" s="181">
        <f t="shared" si="99"/>
        <v>-0.006529201001</v>
      </c>
      <c r="Z30" s="181">
        <f t="shared" si="100"/>
        <v>0.03195292981</v>
      </c>
      <c r="AA30" s="166">
        <v>39600.0</v>
      </c>
      <c r="AB30" s="166">
        <v>5.256176644E9</v>
      </c>
      <c r="AC30" s="7">
        <f t="shared" si="4"/>
        <v>0.000007533993372</v>
      </c>
      <c r="AE30" s="179">
        <v>43525.0</v>
      </c>
      <c r="AF30" s="166">
        <v>274.0</v>
      </c>
      <c r="AG30" s="166">
        <v>278.0</v>
      </c>
      <c r="AH30" s="166">
        <v>260.0</v>
      </c>
      <c r="AI30" s="166">
        <v>260.0</v>
      </c>
      <c r="AJ30" s="180">
        <v>260.0</v>
      </c>
      <c r="AK30" s="166">
        <v>6221.01</v>
      </c>
      <c r="AL30" s="181">
        <f t="shared" ref="AL30:AM30" si="126">(AJ30-AJ29)/AJ29</f>
        <v>-0.05109489051</v>
      </c>
      <c r="AM30" s="181">
        <f t="shared" si="126"/>
        <v>0.006444567578</v>
      </c>
      <c r="AN30" s="181">
        <f t="shared" si="102"/>
        <v>0.01647564736</v>
      </c>
      <c r="AO30" s="181">
        <f t="shared" si="103"/>
        <v>-0.06757053787</v>
      </c>
      <c r="AP30" s="166">
        <v>41400.0</v>
      </c>
      <c r="AQ30" s="166">
        <v>5.256176644E9</v>
      </c>
      <c r="AR30" s="7">
        <f t="shared" si="6"/>
        <v>0.000007876447617</v>
      </c>
      <c r="AT30" s="179">
        <v>43891.0</v>
      </c>
      <c r="AU30" s="166">
        <v>160.0</v>
      </c>
      <c r="AV30" s="166">
        <v>165.0</v>
      </c>
      <c r="AW30" s="166">
        <v>144.0</v>
      </c>
      <c r="AX30" s="166">
        <v>146.0</v>
      </c>
      <c r="AY30" s="180">
        <v>146.0</v>
      </c>
      <c r="AZ30" s="166">
        <v>6323.466</v>
      </c>
      <c r="BA30" s="181">
        <f t="shared" ref="BA30:BB30" si="127">(AY30-AY29)/AY29</f>
        <v>-0.02666666667</v>
      </c>
      <c r="BB30" s="181">
        <f t="shared" si="127"/>
        <v>0.006347495162</v>
      </c>
      <c r="BC30" s="181">
        <f t="shared" si="105"/>
        <v>-0.01338989082</v>
      </c>
      <c r="BD30" s="181">
        <f t="shared" si="106"/>
        <v>-0.01327677585</v>
      </c>
      <c r="BE30" s="166">
        <v>99900.0</v>
      </c>
      <c r="BF30" s="180">
        <v>7.108349644E9</v>
      </c>
      <c r="BG30" s="166">
        <f t="shared" si="8"/>
        <v>0.00001405389507</v>
      </c>
      <c r="BH30" s="188">
        <f t="shared" si="14"/>
        <v>-0.01308445709</v>
      </c>
      <c r="BI30" s="188">
        <f t="shared" si="107"/>
        <v>-0.01234943247</v>
      </c>
      <c r="BJ30" s="166">
        <f t="shared" si="9"/>
        <v>0.000007394621868</v>
      </c>
    </row>
    <row r="31">
      <c r="A31" s="179">
        <v>42856.0</v>
      </c>
      <c r="B31" s="166">
        <v>91.0</v>
      </c>
      <c r="C31" s="166">
        <v>95.0</v>
      </c>
      <c r="D31" s="166">
        <v>91.0</v>
      </c>
      <c r="E31" s="166">
        <v>91.0</v>
      </c>
      <c r="F31" s="180">
        <v>91.0</v>
      </c>
      <c r="G31" s="166">
        <v>5325.504</v>
      </c>
      <c r="H31" s="181">
        <f t="shared" ref="H31:I31" si="128">(F31-F30)/F30</f>
        <v>0</v>
      </c>
      <c r="I31" s="181">
        <f t="shared" si="128"/>
        <v>0.004587843883</v>
      </c>
      <c r="J31" s="181">
        <f t="shared" si="96"/>
        <v>0.0002269095085</v>
      </c>
      <c r="K31" s="181">
        <f t="shared" si="97"/>
        <v>-0.0002269095085</v>
      </c>
      <c r="L31" s="166">
        <v>43100.0</v>
      </c>
      <c r="M31" s="166">
        <v>5.256176644E9</v>
      </c>
      <c r="N31" s="7">
        <f t="shared" si="2"/>
        <v>0.000008199876625</v>
      </c>
      <c r="P31" s="179">
        <v>43191.0</v>
      </c>
      <c r="Q31" s="166">
        <v>226.0</v>
      </c>
      <c r="R31" s="166">
        <v>242.0</v>
      </c>
      <c r="S31" s="166">
        <v>226.0</v>
      </c>
      <c r="T31" s="166">
        <v>232.0</v>
      </c>
      <c r="U31" s="180">
        <v>232.0</v>
      </c>
      <c r="V31" s="166">
        <v>6292.321</v>
      </c>
      <c r="W31" s="181">
        <f t="shared" ref="W31:X31" si="129">(U31-U30)/U30</f>
        <v>-0.04132231405</v>
      </c>
      <c r="X31" s="181">
        <f t="shared" si="129"/>
        <v>0.00653317399</v>
      </c>
      <c r="Y31" s="181">
        <f t="shared" si="99"/>
        <v>0.001153052326</v>
      </c>
      <c r="Z31" s="181">
        <f t="shared" si="100"/>
        <v>-0.04247536638</v>
      </c>
      <c r="AA31" s="166">
        <v>47900.0</v>
      </c>
      <c r="AB31" s="166">
        <v>5.256176644E9</v>
      </c>
      <c r="AC31" s="7">
        <f t="shared" si="4"/>
        <v>0.000009113087943</v>
      </c>
      <c r="AE31" s="179">
        <v>43556.0</v>
      </c>
      <c r="AF31" s="166">
        <v>280.0</v>
      </c>
      <c r="AG31" s="166">
        <v>320.0</v>
      </c>
      <c r="AH31" s="166">
        <v>260.0</v>
      </c>
      <c r="AI31" s="166">
        <v>266.0</v>
      </c>
      <c r="AJ31" s="180">
        <v>266.0</v>
      </c>
      <c r="AK31" s="166">
        <v>6274.54</v>
      </c>
      <c r="AL31" s="181">
        <f t="shared" ref="AL31:AM31" si="130">(AJ31-AJ30)/AJ30</f>
        <v>0.02307692308</v>
      </c>
      <c r="AM31" s="181">
        <f t="shared" si="130"/>
        <v>0.008604712097</v>
      </c>
      <c r="AN31" s="181">
        <f t="shared" si="102"/>
        <v>0.01869045434</v>
      </c>
      <c r="AO31" s="181">
        <f t="shared" si="103"/>
        <v>0.004386468741</v>
      </c>
      <c r="AP31" s="166">
        <v>174200.0</v>
      </c>
      <c r="AQ31" s="166">
        <v>5.256176644E9</v>
      </c>
      <c r="AR31" s="7">
        <f t="shared" si="6"/>
        <v>0.00003314196074</v>
      </c>
      <c r="AT31" s="179">
        <v>43983.0</v>
      </c>
      <c r="AU31" s="166">
        <v>140.0</v>
      </c>
      <c r="AV31" s="166">
        <v>141.0</v>
      </c>
      <c r="AW31" s="166">
        <v>136.0</v>
      </c>
      <c r="AX31" s="166">
        <v>140.0</v>
      </c>
      <c r="AY31" s="180">
        <v>140.0</v>
      </c>
      <c r="AZ31" s="166">
        <v>6257.403</v>
      </c>
      <c r="BA31" s="181">
        <f t="shared" ref="BA31:BB31" si="131">(AY31-AY30)/AY30</f>
        <v>-0.04109589041</v>
      </c>
      <c r="BB31" s="181">
        <f t="shared" si="131"/>
        <v>-0.01044727686</v>
      </c>
      <c r="BC31" s="181">
        <f t="shared" si="105"/>
        <v>0.02273415227</v>
      </c>
      <c r="BD31" s="181">
        <f t="shared" si="106"/>
        <v>-0.06383004268</v>
      </c>
      <c r="BE31" s="166">
        <v>23600.0</v>
      </c>
      <c r="BF31" s="180">
        <v>7.108349644E9</v>
      </c>
      <c r="BG31" s="166">
        <f t="shared" si="8"/>
        <v>0.000003320039275</v>
      </c>
      <c r="BH31" s="188">
        <f t="shared" si="14"/>
        <v>-0.01483532035</v>
      </c>
      <c r="BI31" s="188">
        <f t="shared" si="107"/>
        <v>-0.02553646245</v>
      </c>
      <c r="BJ31" s="166">
        <f t="shared" si="9"/>
        <v>0.00001344374115</v>
      </c>
    </row>
    <row r="32">
      <c r="A32" s="179">
        <v>42887.0</v>
      </c>
      <c r="B32" s="166">
        <v>91.0</v>
      </c>
      <c r="C32" s="166">
        <v>91.0</v>
      </c>
      <c r="D32" s="166">
        <v>91.0</v>
      </c>
      <c r="E32" s="166">
        <v>91.0</v>
      </c>
      <c r="F32" s="180">
        <v>91.0</v>
      </c>
      <c r="G32" s="166">
        <v>5347.022</v>
      </c>
      <c r="H32" s="181">
        <f t="shared" ref="H32:I32" si="132">(F32-F31)/F31</f>
        <v>0</v>
      </c>
      <c r="I32" s="181">
        <f t="shared" si="132"/>
        <v>0.004040556537</v>
      </c>
      <c r="J32" s="181">
        <f t="shared" si="96"/>
        <v>-0.0005660053242</v>
      </c>
      <c r="K32" s="181">
        <f t="shared" si="97"/>
        <v>0.0005660053242</v>
      </c>
      <c r="L32" s="166">
        <v>1300.0</v>
      </c>
      <c r="M32" s="166">
        <v>5.256176644E9</v>
      </c>
      <c r="N32" s="7">
        <f t="shared" si="2"/>
        <v>0.0000002473280653</v>
      </c>
      <c r="P32" s="179">
        <v>43221.0</v>
      </c>
      <c r="Q32" s="166">
        <v>232.0</v>
      </c>
      <c r="R32" s="166">
        <v>246.0</v>
      </c>
      <c r="S32" s="166">
        <v>230.0</v>
      </c>
      <c r="T32" s="166">
        <v>240.0</v>
      </c>
      <c r="U32" s="180">
        <v>240.0</v>
      </c>
      <c r="V32" s="166">
        <v>6353.738</v>
      </c>
      <c r="W32" s="181">
        <f t="shared" ref="W32:X32" si="133">(U32-U31)/U31</f>
        <v>0.03448275862</v>
      </c>
      <c r="X32" s="181">
        <f t="shared" si="133"/>
        <v>0.009760627279</v>
      </c>
      <c r="Y32" s="181">
        <f t="shared" si="99"/>
        <v>0.002369824809</v>
      </c>
      <c r="Z32" s="181">
        <f t="shared" si="100"/>
        <v>0.03211293381</v>
      </c>
      <c r="AA32" s="166">
        <v>14700.0</v>
      </c>
      <c r="AB32" s="166">
        <v>5.256176644E9</v>
      </c>
      <c r="AC32" s="7">
        <f t="shared" si="4"/>
        <v>0.000002796709661</v>
      </c>
      <c r="AE32" s="179">
        <v>43647.0</v>
      </c>
      <c r="AF32" s="166">
        <v>266.0</v>
      </c>
      <c r="AG32" s="166">
        <v>322.0</v>
      </c>
      <c r="AH32" s="166">
        <v>266.0</v>
      </c>
      <c r="AI32" s="166">
        <v>312.0</v>
      </c>
      <c r="AJ32" s="180">
        <v>312.0</v>
      </c>
      <c r="AK32" s="166">
        <v>6287.224</v>
      </c>
      <c r="AL32" s="181">
        <f t="shared" ref="AL32:AM32" si="134">(AJ32-AJ31)/AJ31</f>
        <v>0.1729323308</v>
      </c>
      <c r="AM32" s="181">
        <f t="shared" si="134"/>
        <v>0.002021502772</v>
      </c>
      <c r="AN32" s="181">
        <f t="shared" si="102"/>
        <v>0.0119406569</v>
      </c>
      <c r="AO32" s="181">
        <f t="shared" si="103"/>
        <v>0.1609916739</v>
      </c>
      <c r="AP32" s="166">
        <v>137700.0</v>
      </c>
      <c r="AQ32" s="166">
        <v>5.256176644E9</v>
      </c>
      <c r="AR32" s="7">
        <f t="shared" si="6"/>
        <v>0.00002619774968</v>
      </c>
      <c r="AT32" s="179">
        <v>44013.0</v>
      </c>
      <c r="AU32" s="166">
        <v>141.0</v>
      </c>
      <c r="AV32" s="166">
        <v>150.0</v>
      </c>
      <c r="AW32" s="166">
        <v>140.0</v>
      </c>
      <c r="AX32" s="166">
        <v>141.0</v>
      </c>
      <c r="AY32" s="180">
        <v>141.0</v>
      </c>
      <c r="AZ32" s="166">
        <v>6279.346</v>
      </c>
      <c r="BA32" s="181">
        <f t="shared" ref="BA32:BB32" si="135">(AY32-AY31)/AY31</f>
        <v>0.007142857143</v>
      </c>
      <c r="BB32" s="181">
        <f t="shared" si="135"/>
        <v>0.003506726353</v>
      </c>
      <c r="BC32" s="181">
        <f t="shared" si="105"/>
        <v>-0.007279652779</v>
      </c>
      <c r="BD32" s="181">
        <f t="shared" si="106"/>
        <v>0.01442250992</v>
      </c>
      <c r="BE32" s="166">
        <v>135900.0</v>
      </c>
      <c r="BF32" s="180">
        <v>7.108349644E9</v>
      </c>
      <c r="BG32" s="166">
        <f t="shared" si="8"/>
        <v>0.00001911836176</v>
      </c>
      <c r="BH32" s="188">
        <f t="shared" si="14"/>
        <v>0.05363948665</v>
      </c>
      <c r="BI32" s="188">
        <f t="shared" si="107"/>
        <v>0.05202328075</v>
      </c>
      <c r="BJ32" s="166">
        <f t="shared" si="9"/>
        <v>0.00001209003729</v>
      </c>
    </row>
    <row r="33">
      <c r="A33" s="179">
        <v>42979.0</v>
      </c>
      <c r="B33" s="166">
        <v>91.0</v>
      </c>
      <c r="C33" s="166">
        <v>99.0</v>
      </c>
      <c r="D33" s="166">
        <v>82.0</v>
      </c>
      <c r="E33" s="166">
        <v>89.0</v>
      </c>
      <c r="F33" s="180">
        <v>89.0</v>
      </c>
      <c r="G33" s="166">
        <v>5316.364</v>
      </c>
      <c r="H33" s="181">
        <f t="shared" ref="H33:I33" si="136">(F33-F32)/F32</f>
        <v>-0.02197802198</v>
      </c>
      <c r="I33" s="181">
        <f t="shared" si="136"/>
        <v>-0.005733658848</v>
      </c>
      <c r="J33" s="181">
        <f t="shared" si="96"/>
        <v>-0.01472697654</v>
      </c>
      <c r="K33" s="181">
        <f t="shared" si="97"/>
        <v>-0.007251045436</v>
      </c>
      <c r="L33" s="166">
        <v>152500.0</v>
      </c>
      <c r="M33" s="166">
        <v>5.256176644E9</v>
      </c>
      <c r="N33" s="7">
        <f t="shared" si="2"/>
        <v>0.00002901348458</v>
      </c>
      <c r="P33" s="179">
        <v>43313.0</v>
      </c>
      <c r="Q33" s="166">
        <v>242.0</v>
      </c>
      <c r="R33" s="166">
        <v>246.0</v>
      </c>
      <c r="S33" s="166">
        <v>236.0</v>
      </c>
      <c r="T33" s="166">
        <v>238.0</v>
      </c>
      <c r="U33" s="180">
        <v>238.0</v>
      </c>
      <c r="V33" s="166">
        <v>6385.404</v>
      </c>
      <c r="W33" s="181">
        <f t="shared" ref="W33:X33" si="137">(U33-U32)/U32</f>
        <v>-0.008333333333</v>
      </c>
      <c r="X33" s="181">
        <f t="shared" si="137"/>
        <v>0.00498383786</v>
      </c>
      <c r="Y33" s="181">
        <f t="shared" si="99"/>
        <v>0.0005689417603</v>
      </c>
      <c r="Z33" s="181">
        <f t="shared" si="100"/>
        <v>-0.008902275094</v>
      </c>
      <c r="AA33" s="166">
        <v>92700.0</v>
      </c>
      <c r="AB33" s="166">
        <v>5.256176644E9</v>
      </c>
      <c r="AC33" s="7">
        <f t="shared" si="4"/>
        <v>0.00001763639358</v>
      </c>
      <c r="AE33" s="179">
        <v>43678.0</v>
      </c>
      <c r="AF33" s="166">
        <v>312.0</v>
      </c>
      <c r="AG33" s="166">
        <v>312.0</v>
      </c>
      <c r="AH33" s="166">
        <v>250.0</v>
      </c>
      <c r="AI33" s="166">
        <v>300.0</v>
      </c>
      <c r="AJ33" s="180">
        <v>300.0</v>
      </c>
      <c r="AK33" s="166">
        <v>6262.847</v>
      </c>
      <c r="AL33" s="181">
        <f t="shared" ref="AL33:AM33" si="138">(AJ33-AJ32)/AJ32</f>
        <v>-0.03846153846</v>
      </c>
      <c r="AM33" s="181">
        <f t="shared" si="138"/>
        <v>-0.003877227851</v>
      </c>
      <c r="AN33" s="181">
        <f t="shared" si="102"/>
        <v>0.005892658898</v>
      </c>
      <c r="AO33" s="181">
        <f t="shared" si="103"/>
        <v>-0.04435419736</v>
      </c>
      <c r="AP33" s="166">
        <v>63600.0</v>
      </c>
      <c r="AQ33" s="166">
        <v>5.256176644E9</v>
      </c>
      <c r="AR33" s="7">
        <f t="shared" si="6"/>
        <v>0.00001210004996</v>
      </c>
      <c r="AT33" s="179">
        <v>44044.0</v>
      </c>
      <c r="AU33" s="166">
        <v>141.0</v>
      </c>
      <c r="AV33" s="166">
        <v>169.0</v>
      </c>
      <c r="AW33" s="166">
        <v>140.0</v>
      </c>
      <c r="AX33" s="166">
        <v>158.0</v>
      </c>
      <c r="AY33" s="180">
        <v>158.0</v>
      </c>
      <c r="AZ33" s="166">
        <v>6225.686</v>
      </c>
      <c r="BA33" s="181">
        <f t="shared" ref="BA33:BB33" si="139">(AY33-AY32)/AY32</f>
        <v>0.1205673759</v>
      </c>
      <c r="BB33" s="181">
        <f t="shared" si="139"/>
        <v>-0.008545475914</v>
      </c>
      <c r="BC33" s="181">
        <f t="shared" si="105"/>
        <v>0.0186435496</v>
      </c>
      <c r="BD33" s="181">
        <f t="shared" si="106"/>
        <v>0.1019238263</v>
      </c>
      <c r="BE33" s="166">
        <v>259100.0</v>
      </c>
      <c r="BF33" s="180">
        <v>7.108349644E9</v>
      </c>
      <c r="BG33" s="166">
        <f t="shared" si="8"/>
        <v>0.00003645009221</v>
      </c>
      <c r="BH33" s="188">
        <f t="shared" si="14"/>
        <v>0.01294862053</v>
      </c>
      <c r="BI33" s="188">
        <f t="shared" si="107"/>
        <v>0.0103540771</v>
      </c>
      <c r="BJ33" s="166">
        <f t="shared" si="9"/>
        <v>0.00002380000508</v>
      </c>
    </row>
    <row r="34">
      <c r="A34" s="179">
        <v>43009.0</v>
      </c>
      <c r="B34" s="166">
        <v>89.0</v>
      </c>
      <c r="C34" s="166">
        <v>89.0</v>
      </c>
      <c r="D34" s="166">
        <v>81.0</v>
      </c>
      <c r="E34" s="166">
        <v>82.0</v>
      </c>
      <c r="F34" s="180">
        <v>82.0</v>
      </c>
      <c r="G34" s="166">
        <v>5309.924</v>
      </c>
      <c r="H34" s="181">
        <f t="shared" ref="H34:I34" si="140">(F34-F33)/F33</f>
        <v>-0.07865168539</v>
      </c>
      <c r="I34" s="181">
        <f t="shared" si="140"/>
        <v>-0.001211354226</v>
      </c>
      <c r="J34" s="181">
        <f t="shared" si="96"/>
        <v>-0.008175020905</v>
      </c>
      <c r="K34" s="181">
        <f t="shared" si="97"/>
        <v>-0.07047666449</v>
      </c>
      <c r="L34" s="166">
        <v>179800.0</v>
      </c>
      <c r="M34" s="166">
        <v>5.256176644E9</v>
      </c>
      <c r="N34" s="7">
        <f t="shared" si="2"/>
        <v>0.00003420737395</v>
      </c>
      <c r="P34" s="179">
        <v>43344.0</v>
      </c>
      <c r="Q34" s="166">
        <v>240.0</v>
      </c>
      <c r="R34" s="166">
        <v>244.0</v>
      </c>
      <c r="S34" s="166">
        <v>240.0</v>
      </c>
      <c r="T34" s="166">
        <v>244.0</v>
      </c>
      <c r="U34" s="180">
        <v>244.0</v>
      </c>
      <c r="V34" s="166">
        <v>6373.144</v>
      </c>
      <c r="W34" s="181">
        <f t="shared" ref="W34:X34" si="141">(U34-U33)/U33</f>
        <v>0.02521008403</v>
      </c>
      <c r="X34" s="181">
        <f t="shared" si="141"/>
        <v>-0.001920003809</v>
      </c>
      <c r="Y34" s="181">
        <f t="shared" si="99"/>
        <v>-0.002033854876</v>
      </c>
      <c r="Z34" s="181">
        <f t="shared" si="100"/>
        <v>0.02724393891</v>
      </c>
      <c r="AA34" s="166">
        <v>33100.0</v>
      </c>
      <c r="AB34" s="166">
        <v>5.256176644E9</v>
      </c>
      <c r="AC34" s="7">
        <f t="shared" si="4"/>
        <v>0.000006297353046</v>
      </c>
      <c r="AE34" s="179">
        <v>43709.0</v>
      </c>
      <c r="AF34" s="166">
        <v>300.0</v>
      </c>
      <c r="AG34" s="166">
        <v>302.0</v>
      </c>
      <c r="AH34" s="166">
        <v>298.0</v>
      </c>
      <c r="AI34" s="166">
        <v>298.0</v>
      </c>
      <c r="AJ34" s="180">
        <v>298.0</v>
      </c>
      <c r="AK34" s="166">
        <v>6272.238</v>
      </c>
      <c r="AL34" s="181">
        <f t="shared" ref="AL34:AM34" si="142">(AJ34-AJ33)/AJ33</f>
        <v>-0.006666666667</v>
      </c>
      <c r="AM34" s="181">
        <f t="shared" si="142"/>
        <v>0.001499477793</v>
      </c>
      <c r="AN34" s="181">
        <f t="shared" si="102"/>
        <v>0.01140542208</v>
      </c>
      <c r="AO34" s="181">
        <f t="shared" si="103"/>
        <v>-0.01807208875</v>
      </c>
      <c r="AP34" s="166">
        <v>46900.0</v>
      </c>
      <c r="AQ34" s="166">
        <v>5.256176644E9</v>
      </c>
      <c r="AR34" s="7">
        <f t="shared" si="6"/>
        <v>0.000008922835585</v>
      </c>
      <c r="AT34" s="179">
        <v>44075.0</v>
      </c>
      <c r="AU34" s="166">
        <v>158.0</v>
      </c>
      <c r="AV34" s="166">
        <v>160.0</v>
      </c>
      <c r="AW34" s="166">
        <v>148.0</v>
      </c>
      <c r="AX34" s="166">
        <v>160.0</v>
      </c>
      <c r="AY34" s="180">
        <v>160.0</v>
      </c>
      <c r="AZ34" s="166">
        <v>6274.493</v>
      </c>
      <c r="BA34" s="181">
        <f t="shared" ref="BA34:BB34" si="143">(AY34-AY33)/AY33</f>
        <v>0.01265822785</v>
      </c>
      <c r="BB34" s="181">
        <f t="shared" si="143"/>
        <v>0.007839617996</v>
      </c>
      <c r="BC34" s="181">
        <f t="shared" si="105"/>
        <v>-0.01659931274</v>
      </c>
      <c r="BD34" s="181">
        <f t="shared" si="106"/>
        <v>0.02925754059</v>
      </c>
      <c r="BE34" s="166">
        <v>113600.0</v>
      </c>
      <c r="BF34" s="180">
        <v>7.108349644E9</v>
      </c>
      <c r="BG34" s="166">
        <f t="shared" si="8"/>
        <v>0.000015981206</v>
      </c>
      <c r="BH34" s="188">
        <f t="shared" si="14"/>
        <v>-0.01186251004</v>
      </c>
      <c r="BI34" s="188">
        <f t="shared" si="107"/>
        <v>-0.008011818433</v>
      </c>
      <c r="BJ34" s="166">
        <f t="shared" si="9"/>
        <v>0.00001635219215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12/23/2016</v>
      </c>
      <c r="G37" s="161">
        <f t="shared" ref="G37:J37" si="144">H24</f>
        <v>0</v>
      </c>
      <c r="H37" s="161">
        <f t="shared" si="144"/>
        <v>-0.003007414429</v>
      </c>
      <c r="I37" s="161">
        <f t="shared" si="144"/>
        <v>-0.01077716909</v>
      </c>
      <c r="J37" s="161">
        <f t="shared" si="144"/>
        <v>0.01077716909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0">P24</f>
        <v>12/25/2017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-0.00131</v>
      </c>
      <c r="Y37" s="161">
        <f t="shared" si="145"/>
        <v>0.00131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2">AE24</f>
        <v>12/25/2018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0.003921706224</v>
      </c>
      <c r="AN37" s="161">
        <f t="shared" si="146"/>
        <v>-0.003921706224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4">AT24</f>
        <v>12/20/2019</v>
      </c>
      <c r="AZ37" s="161">
        <f t="shared" ref="AZ37:BC37" si="147">BA24</f>
        <v>0.05925925926</v>
      </c>
      <c r="BA37" s="161">
        <f t="shared" si="147"/>
        <v>0.005510781721</v>
      </c>
      <c r="BB37" s="161">
        <f t="shared" si="147"/>
        <v>-0.01159019551</v>
      </c>
      <c r="BC37" s="161">
        <f t="shared" si="147"/>
        <v>0.07084945477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12/27/2016</v>
      </c>
      <c r="G38" s="161">
        <f t="shared" ref="G38:J38" si="149">H25</f>
        <v>0.02352941176</v>
      </c>
      <c r="H38" s="161">
        <f t="shared" si="149"/>
        <v>0.01496707046</v>
      </c>
      <c r="I38" s="161">
        <f t="shared" si="149"/>
        <v>0.01526442638</v>
      </c>
      <c r="J38" s="161">
        <f t="shared" si="149"/>
        <v>0.008264985384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0"/>
        <v>12/26/2017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0.002092934066</v>
      </c>
      <c r="Y38" s="161">
        <f t="shared" si="151"/>
        <v>-0.002092934066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2"/>
        <v>12/26/2018</v>
      </c>
      <c r="AK38" s="161">
        <f t="shared" ref="AK38:AN38" si="153">AL25</f>
        <v>0.05839416058</v>
      </c>
      <c r="AL38" s="161">
        <f t="shared" si="153"/>
        <v>0</v>
      </c>
      <c r="AM38" s="161">
        <f t="shared" si="153"/>
        <v>0.009868</v>
      </c>
      <c r="AN38" s="161">
        <f t="shared" si="153"/>
        <v>0.04852616058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4"/>
        <v>12/23/2019</v>
      </c>
      <c r="AZ38" s="161">
        <f t="shared" ref="AZ38:BC38" si="155">BA25</f>
        <v>-0.04895104895</v>
      </c>
      <c r="BA38" s="161">
        <f t="shared" si="155"/>
        <v>0.00342723187</v>
      </c>
      <c r="BB38" s="161">
        <f t="shared" si="155"/>
        <v>-0.007108667301</v>
      </c>
      <c r="BC38" s="161">
        <f t="shared" si="155"/>
        <v>-0.04184238165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12/28/2016</v>
      </c>
      <c r="G39" s="161">
        <f t="shared" ref="G39:J39" si="156">H26</f>
        <v>0</v>
      </c>
      <c r="H39" s="161">
        <f t="shared" si="156"/>
        <v>0.02086850087</v>
      </c>
      <c r="I39" s="161">
        <f t="shared" si="156"/>
        <v>0.02381447188</v>
      </c>
      <c r="J39" s="161">
        <f t="shared" si="156"/>
        <v>-0.02381447188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0"/>
        <v>12/27/2017</v>
      </c>
      <c r="V39" s="161">
        <f t="shared" ref="V39:Y39" si="157">W26</f>
        <v>0</v>
      </c>
      <c r="W39" s="161">
        <f t="shared" si="157"/>
        <v>0</v>
      </c>
      <c r="X39" s="161">
        <f t="shared" si="157"/>
        <v>-0.00131</v>
      </c>
      <c r="Y39" s="161">
        <f t="shared" si="157"/>
        <v>0.00131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2"/>
        <v>12/27/2018</v>
      </c>
      <c r="AK39" s="161">
        <f t="shared" ref="AK39:AN39" si="158">AL26</f>
        <v>-0.2</v>
      </c>
      <c r="AL39" s="161">
        <f t="shared" si="158"/>
        <v>0.01024715031</v>
      </c>
      <c r="AM39" s="161">
        <f t="shared" si="158"/>
        <v>0.02037445444</v>
      </c>
      <c r="AN39" s="161">
        <f t="shared" si="158"/>
        <v>-0.2203744544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4"/>
        <v>12/26/2019</v>
      </c>
      <c r="AZ39" s="161">
        <f t="shared" ref="AZ39:BC39" si="159">BA26</f>
        <v>0</v>
      </c>
      <c r="BA39" s="161">
        <f t="shared" si="159"/>
        <v>0.002146082009</v>
      </c>
      <c r="BB39" s="161">
        <f t="shared" si="159"/>
        <v>-0.004353029254</v>
      </c>
      <c r="BC39" s="161">
        <f t="shared" si="159"/>
        <v>0.004353029254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12/29/2016</v>
      </c>
      <c r="G40" s="161">
        <f t="shared" ref="G40:J40" si="160">H27</f>
        <v>0.04597701149</v>
      </c>
      <c r="H40" s="161">
        <f t="shared" si="160"/>
        <v>0.01787541667</v>
      </c>
      <c r="I40" s="161">
        <f t="shared" si="160"/>
        <v>0.01947806455</v>
      </c>
      <c r="J40" s="161">
        <f t="shared" si="160"/>
        <v>0.02649894694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0"/>
        <v>12/28/2017</v>
      </c>
      <c r="V40" s="161">
        <f t="shared" ref="V40:Y40" si="161">W27</f>
        <v>0.008196721311</v>
      </c>
      <c r="W40" s="161">
        <f t="shared" si="161"/>
        <v>0.005875423061</v>
      </c>
      <c r="X40" s="161">
        <f t="shared" si="161"/>
        <v>0.000905075622</v>
      </c>
      <c r="Y40" s="161">
        <f t="shared" si="161"/>
        <v>0.007291645689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2"/>
        <v>12/28/2018</v>
      </c>
      <c r="AK40" s="161">
        <f t="shared" ref="AK40:AN40" si="162">AL27</f>
        <v>0.02586206897</v>
      </c>
      <c r="AL40" s="161">
        <f t="shared" si="162"/>
        <v>0.0006227139895</v>
      </c>
      <c r="AM40" s="161">
        <f t="shared" si="162"/>
        <v>0.01050647177</v>
      </c>
      <c r="AN40" s="161">
        <f t="shared" si="162"/>
        <v>0.0153555972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4"/>
        <v>12/27/2019</v>
      </c>
      <c r="AZ40" s="161">
        <f t="shared" ref="AZ40:BC40" si="163">BA27</f>
        <v>0</v>
      </c>
      <c r="BA40" s="161">
        <f t="shared" si="163"/>
        <v>0.001562004753</v>
      </c>
      <c r="BB40" s="161">
        <f t="shared" si="163"/>
        <v>-0.003096731642</v>
      </c>
      <c r="BC40" s="161">
        <f t="shared" si="163"/>
        <v>0.003096731642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12/30/2016</v>
      </c>
      <c r="G41" s="161">
        <f t="shared" ref="G41:J41" si="164">H28</f>
        <v>0</v>
      </c>
      <c r="H41" s="161">
        <f t="shared" si="164"/>
        <v>-0.00110418239</v>
      </c>
      <c r="I41" s="161">
        <f t="shared" si="164"/>
        <v>-0.008019749385</v>
      </c>
      <c r="J41" s="161">
        <f t="shared" si="164"/>
        <v>0.008019749385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0"/>
        <v>12/29/2017</v>
      </c>
      <c r="V41" s="161">
        <f t="shared" ref="V41:Y41" si="165">W28</f>
        <v>-0.06504065041</v>
      </c>
      <c r="W41" s="161">
        <f t="shared" si="165"/>
        <v>0.006589752434</v>
      </c>
      <c r="X41" s="161">
        <f t="shared" si="165"/>
        <v>0.001174382796</v>
      </c>
      <c r="Y41" s="161">
        <f t="shared" si="165"/>
        <v>-0.0662150332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2"/>
        <v>12/31/2018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0.009868</v>
      </c>
      <c r="AN41" s="161">
        <f t="shared" si="166"/>
        <v>-0.009868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4"/>
        <v>12/30/2019</v>
      </c>
      <c r="AZ41" s="161">
        <f t="shared" ref="AZ41:BC41" si="167">BA28</f>
        <v>-0.007352941176</v>
      </c>
      <c r="BA41" s="161">
        <f t="shared" si="167"/>
        <v>-0.004704301288</v>
      </c>
      <c r="BB41" s="161">
        <f t="shared" si="167"/>
        <v>0.01038152868</v>
      </c>
      <c r="BC41" s="161">
        <f t="shared" si="167"/>
        <v>-0.01773446986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0</v>
      </c>
      <c r="H42" s="161">
        <f t="shared" si="168"/>
        <v>-0.003915637459</v>
      </c>
      <c r="I42" s="161">
        <f t="shared" si="168"/>
        <v>-0.01209301079</v>
      </c>
      <c r="J42" s="161">
        <f t="shared" si="168"/>
        <v>0.01209301079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43132</v>
      </c>
      <c r="V42" s="161">
        <f t="shared" ref="V42:Y42" si="169">W29</f>
        <v>0.02608695652</v>
      </c>
      <c r="W42" s="161">
        <f t="shared" si="169"/>
        <v>-0.002582897055</v>
      </c>
      <c r="X42" s="161">
        <f t="shared" si="169"/>
        <v>-0.00228377027</v>
      </c>
      <c r="Y42" s="161">
        <f t="shared" si="169"/>
        <v>0.02837072679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43497</v>
      </c>
      <c r="AK42" s="161">
        <f t="shared" ref="AK42:AN42" si="170">AL29</f>
        <v>0.1512605042</v>
      </c>
      <c r="AL42" s="161">
        <f t="shared" si="170"/>
        <v>-0.002150779611</v>
      </c>
      <c r="AM42" s="161">
        <f t="shared" si="170"/>
        <v>0.007662794911</v>
      </c>
      <c r="AN42" s="161">
        <f t="shared" si="170"/>
        <v>0.1435977093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43862</v>
      </c>
      <c r="AZ42" s="161">
        <f t="shared" ref="AZ42:BC42" si="171">BA29</f>
        <v>0.1111111111</v>
      </c>
      <c r="BA42" s="161">
        <f t="shared" si="171"/>
        <v>-0.002533201239</v>
      </c>
      <c r="BB42" s="161">
        <f t="shared" si="171"/>
        <v>0.005711687877</v>
      </c>
      <c r="BC42" s="161">
        <f t="shared" si="171"/>
        <v>0.1053994232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0</v>
      </c>
      <c r="H43" s="161">
        <f t="shared" si="172"/>
        <v>0.004778646433</v>
      </c>
      <c r="I43" s="161">
        <f t="shared" si="172"/>
        <v>0.00050334596</v>
      </c>
      <c r="J43" s="161">
        <f t="shared" si="172"/>
        <v>-0.00050334596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43160</v>
      </c>
      <c r="V43" s="161">
        <f t="shared" ref="V43:Y43" si="173">W30</f>
        <v>0.02542372881</v>
      </c>
      <c r="W43" s="161">
        <f t="shared" si="173"/>
        <v>-0.01384377744</v>
      </c>
      <c r="X43" s="161">
        <f t="shared" si="173"/>
        <v>-0.006529201001</v>
      </c>
      <c r="Y43" s="161">
        <f t="shared" si="173"/>
        <v>0.03195292981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43525</v>
      </c>
      <c r="AK43" s="161">
        <f t="shared" ref="AK43:AN43" si="174">AL30</f>
        <v>-0.05109489051</v>
      </c>
      <c r="AL43" s="161">
        <f t="shared" si="174"/>
        <v>0.006444567578</v>
      </c>
      <c r="AM43" s="161">
        <f t="shared" si="174"/>
        <v>0.01647564736</v>
      </c>
      <c r="AN43" s="161">
        <f t="shared" si="174"/>
        <v>-0.06757053787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43891</v>
      </c>
      <c r="AZ43" s="161">
        <f t="shared" ref="AZ43:BC43" si="175">BA30</f>
        <v>-0.02666666667</v>
      </c>
      <c r="BA43" s="161">
        <f t="shared" si="175"/>
        <v>0.006347495162</v>
      </c>
      <c r="BB43" s="161">
        <f t="shared" si="175"/>
        <v>-0.01338989082</v>
      </c>
      <c r="BC43" s="161">
        <f t="shared" si="175"/>
        <v>-0.01327677585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0</v>
      </c>
      <c r="H44" s="161">
        <f t="shared" si="176"/>
        <v>0.004587843883</v>
      </c>
      <c r="I44" s="161">
        <f t="shared" si="176"/>
        <v>0.0002269095085</v>
      </c>
      <c r="J44" s="161">
        <f t="shared" si="176"/>
        <v>-0.0002269095085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43191</v>
      </c>
      <c r="V44" s="161">
        <f t="shared" ref="V44:Y44" si="177">W31</f>
        <v>-0.04132231405</v>
      </c>
      <c r="W44" s="161">
        <f t="shared" si="177"/>
        <v>0.00653317399</v>
      </c>
      <c r="X44" s="161">
        <f t="shared" si="177"/>
        <v>0.001153052326</v>
      </c>
      <c r="Y44" s="161">
        <f t="shared" si="177"/>
        <v>-0.04247536638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43556</v>
      </c>
      <c r="AK44" s="161">
        <f t="shared" ref="AK44:AN44" si="178">AL31</f>
        <v>0.02307692308</v>
      </c>
      <c r="AL44" s="161">
        <f t="shared" si="178"/>
        <v>0.008604712097</v>
      </c>
      <c r="AM44" s="161">
        <f t="shared" si="178"/>
        <v>0.01869045434</v>
      </c>
      <c r="AN44" s="161">
        <f t="shared" si="178"/>
        <v>0.004386468741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43983</v>
      </c>
      <c r="AZ44" s="161">
        <f t="shared" ref="AZ44:BC44" si="179">BA31</f>
        <v>-0.04109589041</v>
      </c>
      <c r="BA44" s="161">
        <f t="shared" si="179"/>
        <v>-0.01044727686</v>
      </c>
      <c r="BB44" s="161">
        <f t="shared" si="179"/>
        <v>0.02273415227</v>
      </c>
      <c r="BC44" s="161">
        <f t="shared" si="179"/>
        <v>-0.06383004268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0</v>
      </c>
      <c r="H45" s="161">
        <f t="shared" si="180"/>
        <v>0.004040556537</v>
      </c>
      <c r="I45" s="161">
        <f t="shared" si="180"/>
        <v>-0.0005660053242</v>
      </c>
      <c r="J45" s="161">
        <f t="shared" si="180"/>
        <v>0.0005660053242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43221</v>
      </c>
      <c r="V45" s="161">
        <f t="shared" ref="V45:Y45" si="181">W32</f>
        <v>0.03448275862</v>
      </c>
      <c r="W45" s="161">
        <f t="shared" si="181"/>
        <v>0.009760627279</v>
      </c>
      <c r="X45" s="161">
        <f t="shared" si="181"/>
        <v>0.002369824809</v>
      </c>
      <c r="Y45" s="161">
        <f t="shared" si="181"/>
        <v>0.03211293381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43647</v>
      </c>
      <c r="AK45" s="161">
        <f t="shared" ref="AK45:AN45" si="182">AL32</f>
        <v>0.1729323308</v>
      </c>
      <c r="AL45" s="161">
        <f t="shared" si="182"/>
        <v>0.002021502772</v>
      </c>
      <c r="AM45" s="161">
        <f t="shared" si="182"/>
        <v>0.0119406569</v>
      </c>
      <c r="AN45" s="161">
        <f t="shared" si="182"/>
        <v>0.1609916739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44013</v>
      </c>
      <c r="AZ45" s="161">
        <f t="shared" ref="AZ45:BC45" si="183">BA32</f>
        <v>0.007142857143</v>
      </c>
      <c r="BA45" s="161">
        <f t="shared" si="183"/>
        <v>0.003506726353</v>
      </c>
      <c r="BB45" s="161">
        <f t="shared" si="183"/>
        <v>-0.007279652779</v>
      </c>
      <c r="BC45" s="161">
        <f t="shared" si="183"/>
        <v>0.01442250992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-0.02197802198</v>
      </c>
      <c r="H46" s="161">
        <f t="shared" si="184"/>
        <v>-0.005733658848</v>
      </c>
      <c r="I46" s="161">
        <f t="shared" si="184"/>
        <v>-0.01472697654</v>
      </c>
      <c r="J46" s="161">
        <f t="shared" si="184"/>
        <v>-0.007251045436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43313</v>
      </c>
      <c r="V46" s="161">
        <f t="shared" ref="V46:Y46" si="185">W33</f>
        <v>-0.008333333333</v>
      </c>
      <c r="W46" s="161">
        <f t="shared" si="185"/>
        <v>0.00498383786</v>
      </c>
      <c r="X46" s="161">
        <f t="shared" si="185"/>
        <v>0.0005689417603</v>
      </c>
      <c r="Y46" s="161">
        <f t="shared" si="185"/>
        <v>-0.008902275094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43678</v>
      </c>
      <c r="AK46" s="161">
        <f t="shared" ref="AK46:AN46" si="186">AL33</f>
        <v>-0.03846153846</v>
      </c>
      <c r="AL46" s="161">
        <f t="shared" si="186"/>
        <v>-0.003877227851</v>
      </c>
      <c r="AM46" s="161">
        <f t="shared" si="186"/>
        <v>0.005892658898</v>
      </c>
      <c r="AN46" s="161">
        <f t="shared" si="186"/>
        <v>-0.04435419736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44044</v>
      </c>
      <c r="AZ46" s="161">
        <f t="shared" ref="AZ46:BC46" si="187">BA33</f>
        <v>0.1205673759</v>
      </c>
      <c r="BA46" s="161">
        <f t="shared" si="187"/>
        <v>-0.008545475914</v>
      </c>
      <c r="BB46" s="161">
        <f t="shared" si="187"/>
        <v>0.0186435496</v>
      </c>
      <c r="BC46" s="161">
        <f t="shared" si="187"/>
        <v>0.1019238263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-0.07865168539</v>
      </c>
      <c r="H47" s="161">
        <f t="shared" si="188"/>
        <v>-0.001211354226</v>
      </c>
      <c r="I47" s="161">
        <f t="shared" si="188"/>
        <v>-0.008175020905</v>
      </c>
      <c r="J47" s="161">
        <f t="shared" si="188"/>
        <v>-0.07047666449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43344</v>
      </c>
      <c r="V47" s="161">
        <f t="shared" ref="V47:Y47" si="189">W34</f>
        <v>0.02521008403</v>
      </c>
      <c r="W47" s="161">
        <f t="shared" si="189"/>
        <v>-0.001920003809</v>
      </c>
      <c r="X47" s="161">
        <f t="shared" si="189"/>
        <v>-0.002033854876</v>
      </c>
      <c r="Y47" s="161">
        <f t="shared" si="189"/>
        <v>0.02724393891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43709</v>
      </c>
      <c r="AK47" s="161">
        <f t="shared" ref="AK47:AN47" si="190">AL34</f>
        <v>-0.006666666667</v>
      </c>
      <c r="AL47" s="161">
        <f t="shared" si="190"/>
        <v>0.001499477793</v>
      </c>
      <c r="AM47" s="161">
        <f t="shared" si="190"/>
        <v>0.01140542208</v>
      </c>
      <c r="AN47" s="161">
        <f t="shared" si="190"/>
        <v>-0.01807208875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44075</v>
      </c>
      <c r="AZ47" s="161">
        <f t="shared" ref="AZ47:BC47" si="191">BA34</f>
        <v>0.01265822785</v>
      </c>
      <c r="BA47" s="161">
        <f t="shared" si="191"/>
        <v>0.007839617996</v>
      </c>
      <c r="BB47" s="161">
        <f t="shared" si="191"/>
        <v>-0.01659931274</v>
      </c>
      <c r="BC47" s="161">
        <f t="shared" si="191"/>
        <v>0.02925754059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0.315949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0.073895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0.074417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0.353228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66">
        <v>0.099824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0.00546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0.005538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0.12477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0.069818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-0.02769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-0.02761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0.095595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66">
        <v>0.037305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0.033789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0.096222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0.039421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66">
        <v>0.00463</v>
      </c>
      <c r="I60" s="166">
        <v>0.00463</v>
      </c>
      <c r="J60" s="166">
        <v>3.326804</v>
      </c>
      <c r="K60" s="166">
        <v>0.078136</v>
      </c>
      <c r="L60" s="14"/>
      <c r="M60" s="14"/>
      <c r="N60" s="14"/>
      <c r="U60" s="1" t="s">
        <v>1332</v>
      </c>
      <c r="V60" s="166">
        <v>1.0</v>
      </c>
      <c r="W60" s="166">
        <v>1.88E-4</v>
      </c>
      <c r="X60" s="166">
        <v>1.88E-4</v>
      </c>
      <c r="Y60" s="166">
        <v>0.164714</v>
      </c>
      <c r="Z60" s="166">
        <v>0.687733</v>
      </c>
      <c r="AA60" s="14"/>
      <c r="AB60" s="14"/>
      <c r="AC60" s="14"/>
      <c r="AJ60" s="1" t="s">
        <v>1332</v>
      </c>
      <c r="AK60" s="166">
        <v>1.0</v>
      </c>
      <c r="AL60" s="166">
        <v>0.001547</v>
      </c>
      <c r="AM60" s="166">
        <v>0.001547</v>
      </c>
      <c r="AN60" s="166">
        <v>0.167063</v>
      </c>
      <c r="AO60" s="166">
        <v>0.685639</v>
      </c>
      <c r="AP60" s="14"/>
      <c r="AQ60" s="14"/>
      <c r="AR60" s="14"/>
      <c r="AY60" s="1" t="s">
        <v>1332</v>
      </c>
      <c r="AZ60" s="166">
        <v>1.0</v>
      </c>
      <c r="BA60" s="166">
        <v>0.006646</v>
      </c>
      <c r="BB60" s="166">
        <v>0.006646</v>
      </c>
      <c r="BC60" s="166">
        <v>4.276692</v>
      </c>
      <c r="BD60" s="166">
        <v>0.047355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66">
        <v>0.04175</v>
      </c>
      <c r="I61" s="166">
        <v>0.001392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0.034251</v>
      </c>
      <c r="X61" s="166">
        <v>0.001142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0.277759</v>
      </c>
      <c r="AM61" s="166">
        <v>0.009259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0.04662</v>
      </c>
      <c r="BB61" s="166">
        <v>0.001554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0.046379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0.034439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0.279306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0.053266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F65" s="1" t="s">
        <v>1342</v>
      </c>
      <c r="G65" s="166">
        <v>-0.00642</v>
      </c>
      <c r="H65" s="166">
        <v>0.006616</v>
      </c>
      <c r="I65" s="166">
        <v>-0.96974</v>
      </c>
      <c r="J65" s="166">
        <v>0.339932</v>
      </c>
      <c r="K65" s="166">
        <v>-0.01993</v>
      </c>
      <c r="L65" s="166">
        <v>0.007096</v>
      </c>
      <c r="M65" s="166">
        <v>-0.01993</v>
      </c>
      <c r="N65" s="166">
        <v>0.007096</v>
      </c>
      <c r="U65" s="1" t="s">
        <v>1342</v>
      </c>
      <c r="V65" s="166">
        <v>-0.00131</v>
      </c>
      <c r="W65" s="166">
        <v>0.006152</v>
      </c>
      <c r="X65" s="166">
        <v>-0.21292</v>
      </c>
      <c r="Y65" s="166">
        <v>0.832831</v>
      </c>
      <c r="Z65" s="166">
        <v>-0.01387</v>
      </c>
      <c r="AA65" s="166">
        <v>0.011254</v>
      </c>
      <c r="AB65" s="166">
        <v>-0.01387</v>
      </c>
      <c r="AC65" s="166">
        <v>0.011254</v>
      </c>
      <c r="AJ65" s="1" t="s">
        <v>1342</v>
      </c>
      <c r="AK65" s="166">
        <v>0.009868</v>
      </c>
      <c r="AL65" s="166">
        <v>0.017354</v>
      </c>
      <c r="AM65" s="166">
        <v>0.56864</v>
      </c>
      <c r="AN65" s="166">
        <v>0.573833</v>
      </c>
      <c r="AO65" s="166">
        <v>-0.02557</v>
      </c>
      <c r="AP65" s="166">
        <v>0.045311</v>
      </c>
      <c r="AQ65" s="166">
        <v>-0.02557</v>
      </c>
      <c r="AR65" s="166">
        <v>0.045311</v>
      </c>
      <c r="AY65" s="1" t="s">
        <v>1342</v>
      </c>
      <c r="AZ65" s="166">
        <v>2.63E-4</v>
      </c>
      <c r="BA65" s="166">
        <v>0.006999</v>
      </c>
      <c r="BB65" s="166">
        <v>0.037587</v>
      </c>
      <c r="BC65" s="166">
        <v>0.970266</v>
      </c>
      <c r="BD65" s="166">
        <v>-0.01403</v>
      </c>
      <c r="BE65" s="166">
        <v>0.014557</v>
      </c>
      <c r="BF65" s="166">
        <v>-0.01403</v>
      </c>
      <c r="BG65" s="166"/>
      <c r="BH65" s="166">
        <v>0.014557</v>
      </c>
      <c r="BI65" s="166"/>
      <c r="BJ65" s="166"/>
    </row>
    <row r="66">
      <c r="F66" s="169" t="s">
        <v>1343</v>
      </c>
      <c r="G66" s="168">
        <v>1.448809</v>
      </c>
      <c r="H66" s="168">
        <v>0.794324</v>
      </c>
      <c r="I66" s="168">
        <v>1.823953</v>
      </c>
      <c r="J66" s="168">
        <v>0.078136</v>
      </c>
      <c r="K66" s="168">
        <v>-0.17342</v>
      </c>
      <c r="L66" s="168">
        <v>3.071034</v>
      </c>
      <c r="M66" s="168">
        <v>-0.17342</v>
      </c>
      <c r="N66" s="168">
        <v>3.071034</v>
      </c>
      <c r="U66" s="169" t="s">
        <v>1343</v>
      </c>
      <c r="V66" s="168">
        <v>0.377007</v>
      </c>
      <c r="W66" s="168">
        <v>0.928932</v>
      </c>
      <c r="X66" s="168">
        <v>0.40585</v>
      </c>
      <c r="Y66" s="168">
        <v>0.687733</v>
      </c>
      <c r="Z66" s="168">
        <v>-1.52013</v>
      </c>
      <c r="AA66" s="168">
        <v>2.27414</v>
      </c>
      <c r="AB66" s="168">
        <v>-1.52013</v>
      </c>
      <c r="AC66" s="168">
        <v>2.27414</v>
      </c>
      <c r="AJ66" s="169" t="s">
        <v>1343</v>
      </c>
      <c r="AK66" s="168">
        <v>1.025305</v>
      </c>
      <c r="AL66" s="168">
        <v>2.508495</v>
      </c>
      <c r="AM66" s="168">
        <v>0.408733</v>
      </c>
      <c r="AN66" s="168">
        <v>0.685639</v>
      </c>
      <c r="AO66" s="168">
        <v>-4.09772</v>
      </c>
      <c r="AP66" s="168">
        <v>6.148334</v>
      </c>
      <c r="AQ66" s="168">
        <v>-4.09772</v>
      </c>
      <c r="AR66" s="168">
        <v>6.148334</v>
      </c>
      <c r="AY66" s="169" t="s">
        <v>1343</v>
      </c>
      <c r="AZ66" s="168">
        <v>-2.15091</v>
      </c>
      <c r="BA66" s="168">
        <v>1.040084</v>
      </c>
      <c r="BB66" s="168">
        <v>-2.06802</v>
      </c>
      <c r="BC66" s="168">
        <v>0.047355</v>
      </c>
      <c r="BD66" s="168">
        <v>-4.27504</v>
      </c>
      <c r="BE66" s="168">
        <v>-0.02678</v>
      </c>
      <c r="BF66" s="168">
        <v>-4.27504</v>
      </c>
      <c r="BG66" s="168"/>
      <c r="BH66" s="168">
        <v>-0.02678</v>
      </c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  <col customWidth="1" min="62" max="62" width="19.71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1348</v>
      </c>
      <c r="I1" s="177" t="s">
        <v>1231</v>
      </c>
      <c r="J1" s="177" t="s">
        <v>1232</v>
      </c>
      <c r="K1" s="177" t="s">
        <v>1136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1348</v>
      </c>
      <c r="X1" s="177" t="s">
        <v>1231</v>
      </c>
      <c r="Y1" s="177" t="s">
        <v>1232</v>
      </c>
      <c r="Z1" s="177" t="s">
        <v>1136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1348</v>
      </c>
      <c r="AM1" s="177" t="s">
        <v>1231</v>
      </c>
      <c r="AN1" s="177" t="s">
        <v>1232</v>
      </c>
      <c r="AO1" s="177" t="s">
        <v>1136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1348</v>
      </c>
      <c r="BB1" s="177" t="s">
        <v>1231</v>
      </c>
      <c r="BC1" s="177" t="s">
        <v>1232</v>
      </c>
      <c r="BD1" s="177" t="s">
        <v>1136</v>
      </c>
      <c r="BE1" s="177" t="s">
        <v>1236</v>
      </c>
      <c r="BF1" s="196" t="s">
        <v>1234</v>
      </c>
      <c r="BG1" s="196" t="s">
        <v>1235</v>
      </c>
      <c r="BH1" s="177" t="s">
        <v>1345</v>
      </c>
      <c r="BI1" s="177" t="s">
        <v>1346</v>
      </c>
      <c r="BJ1" s="177" t="s">
        <v>1347</v>
      </c>
    </row>
    <row r="2">
      <c r="A2" s="179" t="s">
        <v>1240</v>
      </c>
      <c r="B2" s="166">
        <v>165.0</v>
      </c>
      <c r="C2" s="166">
        <v>165.0</v>
      </c>
      <c r="D2" s="166">
        <v>165.0</v>
      </c>
      <c r="E2" s="166">
        <v>165.0</v>
      </c>
      <c r="F2" s="180">
        <v>165.0</v>
      </c>
      <c r="G2" s="166">
        <v>5204.674</v>
      </c>
      <c r="H2" s="166"/>
      <c r="I2" s="166"/>
      <c r="J2" s="166"/>
      <c r="K2" s="166"/>
      <c r="L2" s="166">
        <v>0.0</v>
      </c>
      <c r="M2" s="2">
        <v>1.20625E9</v>
      </c>
      <c r="N2" s="7">
        <f t="shared" ref="N2:N33" si="2">L2/M2</f>
        <v>0</v>
      </c>
      <c r="P2" s="179" t="s">
        <v>1241</v>
      </c>
      <c r="Q2" s="166">
        <v>180.0</v>
      </c>
      <c r="R2" s="166">
        <v>180.0</v>
      </c>
      <c r="S2" s="166">
        <v>165.0</v>
      </c>
      <c r="T2" s="166">
        <v>168.0</v>
      </c>
      <c r="U2" s="180">
        <v>168.0</v>
      </c>
      <c r="V2" s="166">
        <v>6063.245</v>
      </c>
      <c r="W2" s="166"/>
      <c r="X2" s="166"/>
      <c r="Y2" s="166"/>
      <c r="Z2" s="166"/>
      <c r="AA2" s="166">
        <v>18600.0</v>
      </c>
      <c r="AB2" s="2">
        <v>1.20625E9</v>
      </c>
      <c r="AC2" s="7">
        <f t="shared" ref="AC2:AC34" si="4">AA2/AB2</f>
        <v>0.00001541968912</v>
      </c>
      <c r="AE2" s="179" t="s">
        <v>1242</v>
      </c>
      <c r="AF2" s="166">
        <v>173.0</v>
      </c>
      <c r="AG2" s="166">
        <v>173.0</v>
      </c>
      <c r="AH2" s="166">
        <v>173.0</v>
      </c>
      <c r="AI2" s="166">
        <v>173.0</v>
      </c>
      <c r="AJ2" s="180">
        <v>173.0</v>
      </c>
      <c r="AK2" s="166">
        <v>6006.202</v>
      </c>
      <c r="AL2" s="166"/>
      <c r="AM2" s="166"/>
      <c r="AN2" s="166"/>
      <c r="AO2" s="166"/>
      <c r="AP2" s="166">
        <v>0.0</v>
      </c>
      <c r="AQ2" s="2">
        <v>1.20625E9</v>
      </c>
      <c r="AR2" s="7">
        <f t="shared" ref="AR2:AR34" si="6">AP2/AQ2</f>
        <v>0</v>
      </c>
      <c r="AT2" s="179" t="s">
        <v>1243</v>
      </c>
      <c r="AU2" s="166">
        <v>2700.0</v>
      </c>
      <c r="AV2" s="166">
        <v>2700.0</v>
      </c>
      <c r="AW2" s="166">
        <v>2140.0</v>
      </c>
      <c r="AX2" s="166">
        <v>2230.0</v>
      </c>
      <c r="AY2" s="180">
        <v>2230.0</v>
      </c>
      <c r="AZ2" s="166">
        <v>6155.109</v>
      </c>
      <c r="BA2" s="166"/>
      <c r="BB2" s="166"/>
      <c r="BC2" s="166"/>
      <c r="BD2" s="166"/>
      <c r="BE2" s="166">
        <v>198200.0</v>
      </c>
      <c r="BF2" s="2">
        <v>1.20625E9</v>
      </c>
      <c r="BG2" s="166">
        <f t="shared" ref="BG2:BG34" si="8">BE2/BF2</f>
        <v>0.0001643108808</v>
      </c>
      <c r="BH2" s="166"/>
      <c r="BI2" s="166"/>
      <c r="BJ2" s="166">
        <f t="shared" ref="BJ2:BJ34" si="9">average( BG2,AR2,AC2,N2)</f>
        <v>0.00004493264249</v>
      </c>
    </row>
    <row r="3">
      <c r="A3" s="179" t="s">
        <v>1244</v>
      </c>
      <c r="B3" s="166">
        <v>165.0</v>
      </c>
      <c r="C3" s="166">
        <v>165.0</v>
      </c>
      <c r="D3" s="166">
        <v>165.0</v>
      </c>
      <c r="E3" s="166">
        <v>165.0</v>
      </c>
      <c r="F3" s="180">
        <v>165.0</v>
      </c>
      <c r="G3" s="166">
        <v>5211.996</v>
      </c>
      <c r="H3" s="181">
        <f t="shared" ref="H3:I3" si="1">(F3-F2)/F2</f>
        <v>0</v>
      </c>
      <c r="I3" s="181">
        <f t="shared" si="1"/>
        <v>0.001406812415</v>
      </c>
      <c r="J3" s="166"/>
      <c r="K3" s="166"/>
      <c r="L3" s="166">
        <v>0.0</v>
      </c>
      <c r="M3" s="2">
        <v>1.20625E9</v>
      </c>
      <c r="N3" s="7">
        <f t="shared" si="2"/>
        <v>0</v>
      </c>
      <c r="P3" s="179" t="s">
        <v>1245</v>
      </c>
      <c r="Q3" s="166">
        <v>175.0</v>
      </c>
      <c r="R3" s="166">
        <v>175.0</v>
      </c>
      <c r="S3" s="166">
        <v>162.0</v>
      </c>
      <c r="T3" s="166">
        <v>165.0</v>
      </c>
      <c r="U3" s="180">
        <v>165.0</v>
      </c>
      <c r="V3" s="166">
        <v>6067.142</v>
      </c>
      <c r="W3" s="181">
        <f t="shared" ref="W3:X3" si="3">(U3-U2)/U2</f>
        <v>-0.01785714286</v>
      </c>
      <c r="X3" s="181">
        <f t="shared" si="3"/>
        <v>0.0006427251414</v>
      </c>
      <c r="Y3" s="166"/>
      <c r="Z3" s="166"/>
      <c r="AA3" s="166">
        <v>5300.0</v>
      </c>
      <c r="AB3" s="2">
        <v>1.20625E9</v>
      </c>
      <c r="AC3" s="7">
        <f t="shared" si="4"/>
        <v>0.000004393782383</v>
      </c>
      <c r="AE3" s="179" t="s">
        <v>1246</v>
      </c>
      <c r="AF3" s="166">
        <v>184.0</v>
      </c>
      <c r="AG3" s="166">
        <v>184.0</v>
      </c>
      <c r="AH3" s="166">
        <v>174.0</v>
      </c>
      <c r="AI3" s="166">
        <v>178.0</v>
      </c>
      <c r="AJ3" s="180">
        <v>178.0</v>
      </c>
      <c r="AK3" s="166">
        <v>6022.778</v>
      </c>
      <c r="AL3" s="181">
        <f t="shared" ref="AL3:AM3" si="5">(AJ3-AJ2)/AJ2</f>
        <v>0.0289017341</v>
      </c>
      <c r="AM3" s="181">
        <f t="shared" si="5"/>
        <v>0.002759813939</v>
      </c>
      <c r="AN3" s="166"/>
      <c r="AO3" s="166"/>
      <c r="AP3" s="166">
        <v>1300.0</v>
      </c>
      <c r="AQ3" s="2">
        <v>1.20625E9</v>
      </c>
      <c r="AR3" s="7">
        <f t="shared" si="6"/>
        <v>0.000001077720207</v>
      </c>
      <c r="AT3" s="179" t="s">
        <v>1247</v>
      </c>
      <c r="AU3" s="166">
        <v>2300.0</v>
      </c>
      <c r="AV3" s="166">
        <v>2300.0</v>
      </c>
      <c r="AW3" s="166">
        <v>1925.0</v>
      </c>
      <c r="AX3" s="166">
        <v>2150.0</v>
      </c>
      <c r="AY3" s="180">
        <v>2150.0</v>
      </c>
      <c r="AZ3" s="166">
        <v>6117.364</v>
      </c>
      <c r="BA3" s="181">
        <f t="shared" ref="BA3:BB3" si="7">(AY3-AY2)/AY2</f>
        <v>-0.03587443946</v>
      </c>
      <c r="BB3" s="181">
        <f t="shared" si="7"/>
        <v>-0.006132304075</v>
      </c>
      <c r="BC3" s="166"/>
      <c r="BD3" s="166"/>
      <c r="BE3" s="166">
        <v>123100.0</v>
      </c>
      <c r="BF3" s="2">
        <v>1.20625E9</v>
      </c>
      <c r="BG3" s="166">
        <f t="shared" si="8"/>
        <v>0.0001020518135</v>
      </c>
      <c r="BH3" s="181">
        <f t="shared" ref="BH3:BH34" si="14">average(H3,W3,AL3,BA3)</f>
        <v>-0.006207462054</v>
      </c>
      <c r="BI3" s="166"/>
      <c r="BJ3" s="166">
        <f t="shared" si="9"/>
        <v>0.00002688082902</v>
      </c>
    </row>
    <row r="4">
      <c r="A4" s="179" t="s">
        <v>1248</v>
      </c>
      <c r="B4" s="166">
        <v>175.0</v>
      </c>
      <c r="C4" s="166">
        <v>175.0</v>
      </c>
      <c r="D4" s="166">
        <v>175.0</v>
      </c>
      <c r="E4" s="166">
        <v>175.0</v>
      </c>
      <c r="F4" s="180">
        <v>175.0</v>
      </c>
      <c r="G4" s="166">
        <v>5107.623</v>
      </c>
      <c r="H4" s="181">
        <f t="shared" ref="H4:I4" si="10">(F4-F3)/F3</f>
        <v>0.06060606061</v>
      </c>
      <c r="I4" s="181">
        <f t="shared" si="10"/>
        <v>-0.0200255334</v>
      </c>
      <c r="J4" s="166"/>
      <c r="K4" s="166"/>
      <c r="L4" s="166">
        <v>100.0</v>
      </c>
      <c r="M4" s="2">
        <v>1.20625E9</v>
      </c>
      <c r="N4" s="7">
        <f t="shared" si="2"/>
        <v>0.0000000829015544</v>
      </c>
      <c r="P4" s="179" t="s">
        <v>1249</v>
      </c>
      <c r="Q4" s="166">
        <v>158.0</v>
      </c>
      <c r="R4" s="166">
        <v>170.0</v>
      </c>
      <c r="S4" s="166">
        <v>154.0</v>
      </c>
      <c r="T4" s="166">
        <v>170.0</v>
      </c>
      <c r="U4" s="180">
        <v>170.0</v>
      </c>
      <c r="V4" s="166">
        <v>6064.589</v>
      </c>
      <c r="W4" s="181">
        <f t="shared" ref="W4:X4" si="11">(U4-U3)/U3</f>
        <v>0.0303030303</v>
      </c>
      <c r="X4" s="181">
        <f t="shared" si="11"/>
        <v>-0.0004207912061</v>
      </c>
      <c r="Y4" s="166"/>
      <c r="Z4" s="166"/>
      <c r="AA4" s="166">
        <v>10900.0</v>
      </c>
      <c r="AB4" s="2">
        <v>1.20625E9</v>
      </c>
      <c r="AC4" s="7">
        <f t="shared" si="4"/>
        <v>0.00000903626943</v>
      </c>
      <c r="AE4" s="179" t="s">
        <v>1250</v>
      </c>
      <c r="AF4" s="166">
        <v>202.0</v>
      </c>
      <c r="AG4" s="166">
        <v>202.0</v>
      </c>
      <c r="AH4" s="166">
        <v>171.0</v>
      </c>
      <c r="AI4" s="166">
        <v>171.0</v>
      </c>
      <c r="AJ4" s="180">
        <v>171.0</v>
      </c>
      <c r="AK4" s="166">
        <v>6013.589</v>
      </c>
      <c r="AL4" s="181">
        <f t="shared" ref="AL4:AM4" si="12">(AJ4-AJ3)/AJ3</f>
        <v>-0.0393258427</v>
      </c>
      <c r="AM4" s="181">
        <f t="shared" si="12"/>
        <v>-0.001525707904</v>
      </c>
      <c r="AN4" s="166"/>
      <c r="AO4" s="166"/>
      <c r="AP4" s="166">
        <v>1500.0</v>
      </c>
      <c r="AQ4" s="2">
        <v>1.20625E9</v>
      </c>
      <c r="AR4" s="7">
        <f t="shared" si="6"/>
        <v>0.000001243523316</v>
      </c>
      <c r="AT4" s="179" t="s">
        <v>1251</v>
      </c>
      <c r="AU4" s="166">
        <v>2150.0</v>
      </c>
      <c r="AV4" s="166">
        <v>2150.0</v>
      </c>
      <c r="AW4" s="166">
        <v>1975.0</v>
      </c>
      <c r="AX4" s="166">
        <v>1990.0</v>
      </c>
      <c r="AY4" s="180">
        <v>1990.0</v>
      </c>
      <c r="AZ4" s="166">
        <v>6100.242</v>
      </c>
      <c r="BA4" s="181">
        <f t="shared" ref="BA4:BB4" si="13">(AY4-AY3)/AY3</f>
        <v>-0.07441860465</v>
      </c>
      <c r="BB4" s="181">
        <f t="shared" si="13"/>
        <v>-0.002798917965</v>
      </c>
      <c r="BC4" s="166"/>
      <c r="BD4" s="166"/>
      <c r="BE4" s="166">
        <v>63800.0</v>
      </c>
      <c r="BF4" s="2">
        <v>1.20625E9</v>
      </c>
      <c r="BG4" s="166">
        <f t="shared" si="8"/>
        <v>0.00005289119171</v>
      </c>
      <c r="BH4" s="181">
        <f t="shared" si="14"/>
        <v>-0.00570883911</v>
      </c>
      <c r="BI4" s="166"/>
      <c r="BJ4" s="166">
        <f t="shared" si="9"/>
        <v>0.0000158134715</v>
      </c>
    </row>
    <row r="5">
      <c r="A5" s="179" t="s">
        <v>1252</v>
      </c>
      <c r="B5" s="166">
        <v>185.0</v>
      </c>
      <c r="C5" s="166">
        <v>185.0</v>
      </c>
      <c r="D5" s="166">
        <v>160.0</v>
      </c>
      <c r="E5" s="166">
        <v>160.0</v>
      </c>
      <c r="F5" s="180">
        <v>160.0</v>
      </c>
      <c r="G5" s="166">
        <v>5122.104</v>
      </c>
      <c r="H5" s="181">
        <f t="shared" ref="H5:I5" si="15">(F5-F4)/F4</f>
        <v>-0.08571428571</v>
      </c>
      <c r="I5" s="181">
        <f t="shared" si="15"/>
        <v>0.002835174013</v>
      </c>
      <c r="J5" s="166"/>
      <c r="K5" s="166"/>
      <c r="L5" s="166">
        <v>600.0</v>
      </c>
      <c r="M5" s="2">
        <v>1.20625E9</v>
      </c>
      <c r="N5" s="7">
        <f t="shared" si="2"/>
        <v>0.0000004974093264</v>
      </c>
      <c r="P5" s="179" t="s">
        <v>1253</v>
      </c>
      <c r="Q5" s="166">
        <v>165.0</v>
      </c>
      <c r="R5" s="166">
        <v>165.0</v>
      </c>
      <c r="S5" s="166">
        <v>165.0</v>
      </c>
      <c r="T5" s="166">
        <v>165.0</v>
      </c>
      <c r="U5" s="180">
        <v>165.0</v>
      </c>
      <c r="V5" s="166">
        <v>6070.716</v>
      </c>
      <c r="W5" s="181">
        <f t="shared" ref="W5:X5" si="16">(U5-U4)/U4</f>
        <v>-0.02941176471</v>
      </c>
      <c r="X5" s="181">
        <f t="shared" si="16"/>
        <v>0.001010291052</v>
      </c>
      <c r="Y5" s="166"/>
      <c r="Z5" s="166"/>
      <c r="AA5" s="166">
        <v>3000.0</v>
      </c>
      <c r="AB5" s="2">
        <v>1.20625E9</v>
      </c>
      <c r="AC5" s="7">
        <f t="shared" si="4"/>
        <v>0.000002487046632</v>
      </c>
      <c r="AE5" s="179" t="s">
        <v>1254</v>
      </c>
      <c r="AF5" s="166">
        <v>171.0</v>
      </c>
      <c r="AG5" s="166">
        <v>171.0</v>
      </c>
      <c r="AH5" s="166">
        <v>171.0</v>
      </c>
      <c r="AI5" s="166">
        <v>171.0</v>
      </c>
      <c r="AJ5" s="180">
        <v>171.0</v>
      </c>
      <c r="AK5" s="166">
        <v>5991.246</v>
      </c>
      <c r="AL5" s="181">
        <f t="shared" ref="AL5:AM5" si="17">(AJ5-AJ4)/AJ4</f>
        <v>0</v>
      </c>
      <c r="AM5" s="181">
        <f t="shared" si="17"/>
        <v>-0.00371541853</v>
      </c>
      <c r="AN5" s="166"/>
      <c r="AO5" s="166"/>
      <c r="AP5" s="166">
        <v>0.0</v>
      </c>
      <c r="AQ5" s="2">
        <v>1.20625E9</v>
      </c>
      <c r="AR5" s="7">
        <f t="shared" si="6"/>
        <v>0</v>
      </c>
      <c r="AT5" s="179" t="s">
        <v>1255</v>
      </c>
      <c r="AU5" s="166">
        <v>2010.0</v>
      </c>
      <c r="AV5" s="166">
        <v>2200.0</v>
      </c>
      <c r="AW5" s="166">
        <v>1935.0</v>
      </c>
      <c r="AX5" s="166">
        <v>2010.0</v>
      </c>
      <c r="AY5" s="180">
        <v>2010.0</v>
      </c>
      <c r="AZ5" s="166">
        <v>6070.762</v>
      </c>
      <c r="BA5" s="181">
        <f t="shared" ref="BA5:BB5" si="18">(AY5-AY4)/AY4</f>
        <v>0.01005025126</v>
      </c>
      <c r="BB5" s="181">
        <f t="shared" si="18"/>
        <v>-0.004832595166</v>
      </c>
      <c r="BC5" s="166"/>
      <c r="BD5" s="166"/>
      <c r="BE5" s="166">
        <v>31300.0</v>
      </c>
      <c r="BF5" s="2">
        <v>1.20625E9</v>
      </c>
      <c r="BG5" s="166">
        <f t="shared" si="8"/>
        <v>0.00002594818653</v>
      </c>
      <c r="BH5" s="181">
        <f t="shared" si="14"/>
        <v>-0.02626894979</v>
      </c>
      <c r="BI5" s="166"/>
      <c r="BJ5" s="166">
        <f t="shared" si="9"/>
        <v>0.000007233160622</v>
      </c>
    </row>
    <row r="6">
      <c r="A6" s="179" t="s">
        <v>1256</v>
      </c>
      <c r="B6" s="166">
        <v>160.0</v>
      </c>
      <c r="C6" s="166">
        <v>160.0</v>
      </c>
      <c r="D6" s="166">
        <v>160.0</v>
      </c>
      <c r="E6" s="166">
        <v>160.0</v>
      </c>
      <c r="F6" s="180">
        <v>160.0</v>
      </c>
      <c r="G6" s="166">
        <v>5114.572</v>
      </c>
      <c r="H6" s="181">
        <f t="shared" ref="H6:I6" si="19">(F6-F5)/F5</f>
        <v>0</v>
      </c>
      <c r="I6" s="181">
        <f t="shared" si="19"/>
        <v>-0.001470489471</v>
      </c>
      <c r="J6" s="166"/>
      <c r="K6" s="166"/>
      <c r="L6" s="166">
        <v>0.0</v>
      </c>
      <c r="M6" s="2">
        <v>1.20625E9</v>
      </c>
      <c r="N6" s="7">
        <f t="shared" si="2"/>
        <v>0</v>
      </c>
      <c r="P6" s="179" t="s">
        <v>1257</v>
      </c>
      <c r="Q6" s="166">
        <v>165.0</v>
      </c>
      <c r="R6" s="166">
        <v>165.0</v>
      </c>
      <c r="S6" s="166">
        <v>165.0</v>
      </c>
      <c r="T6" s="166">
        <v>165.0</v>
      </c>
      <c r="U6" s="180">
        <v>165.0</v>
      </c>
      <c r="V6" s="166">
        <v>6061.367</v>
      </c>
      <c r="W6" s="181">
        <f t="shared" ref="W6:X6" si="20">(U6-U5)/U5</f>
        <v>0</v>
      </c>
      <c r="X6" s="181">
        <f t="shared" si="20"/>
        <v>-0.001540016038</v>
      </c>
      <c r="Y6" s="166"/>
      <c r="Z6" s="166"/>
      <c r="AA6" s="166">
        <v>500.0</v>
      </c>
      <c r="AB6" s="2">
        <v>1.20625E9</v>
      </c>
      <c r="AC6" s="7">
        <f t="shared" si="4"/>
        <v>0.000000414507772</v>
      </c>
      <c r="AE6" s="179" t="s">
        <v>1258</v>
      </c>
      <c r="AF6" s="166">
        <v>171.0</v>
      </c>
      <c r="AG6" s="166">
        <v>171.0</v>
      </c>
      <c r="AH6" s="166">
        <v>171.0</v>
      </c>
      <c r="AI6" s="166">
        <v>171.0</v>
      </c>
      <c r="AJ6" s="180">
        <v>171.0</v>
      </c>
      <c r="AK6" s="166">
        <v>6107.168</v>
      </c>
      <c r="AL6" s="181">
        <f t="shared" ref="AL6:AM6" si="21">(AJ6-AJ5)/AJ5</f>
        <v>0</v>
      </c>
      <c r="AM6" s="181">
        <f t="shared" si="21"/>
        <v>0.01934856289</v>
      </c>
      <c r="AN6" s="166"/>
      <c r="AO6" s="166"/>
      <c r="AP6" s="166">
        <v>0.0</v>
      </c>
      <c r="AQ6" s="2">
        <v>1.20625E9</v>
      </c>
      <c r="AR6" s="7">
        <f t="shared" si="6"/>
        <v>0</v>
      </c>
      <c r="AT6" s="179" t="s">
        <v>1259</v>
      </c>
      <c r="AU6" s="166">
        <v>2100.0</v>
      </c>
      <c r="AV6" s="166">
        <v>2110.0</v>
      </c>
      <c r="AW6" s="166">
        <v>1900.0</v>
      </c>
      <c r="AX6" s="166">
        <v>1965.0</v>
      </c>
      <c r="AY6" s="180">
        <v>1965.0</v>
      </c>
      <c r="AZ6" s="166">
        <v>6026.188</v>
      </c>
      <c r="BA6" s="181">
        <f t="shared" ref="BA6:BB6" si="22">(AY6-AY5)/AY5</f>
        <v>-0.0223880597</v>
      </c>
      <c r="BB6" s="181">
        <f t="shared" si="22"/>
        <v>-0.00734240611</v>
      </c>
      <c r="BC6" s="166"/>
      <c r="BD6" s="166"/>
      <c r="BE6" s="166">
        <v>45500.0</v>
      </c>
      <c r="BF6" s="2">
        <v>1.20625E9</v>
      </c>
      <c r="BG6" s="166">
        <f t="shared" si="8"/>
        <v>0.00003772020725</v>
      </c>
      <c r="BH6" s="181">
        <f t="shared" si="14"/>
        <v>-0.005597014925</v>
      </c>
      <c r="BI6" s="166"/>
      <c r="BJ6" s="166">
        <f t="shared" si="9"/>
        <v>0.000009533678756</v>
      </c>
    </row>
    <row r="7">
      <c r="A7" s="179" t="s">
        <v>1260</v>
      </c>
      <c r="B7" s="166">
        <v>160.0</v>
      </c>
      <c r="C7" s="166">
        <v>160.0</v>
      </c>
      <c r="D7" s="166">
        <v>144.0</v>
      </c>
      <c r="E7" s="166">
        <v>144.0</v>
      </c>
      <c r="F7" s="180">
        <v>144.0</v>
      </c>
      <c r="G7" s="166">
        <v>5136.667</v>
      </c>
      <c r="H7" s="181">
        <f t="shared" ref="H7:I7" si="23">(F7-F6)/F6</f>
        <v>-0.1</v>
      </c>
      <c r="I7" s="181">
        <f t="shared" si="23"/>
        <v>0.004320009573</v>
      </c>
      <c r="J7" s="166"/>
      <c r="K7" s="166"/>
      <c r="L7" s="166">
        <v>4200.0</v>
      </c>
      <c r="M7" s="2">
        <v>1.20625E9</v>
      </c>
      <c r="N7" s="7">
        <f t="shared" si="2"/>
        <v>0.000003481865285</v>
      </c>
      <c r="P7" s="179" t="s">
        <v>1261</v>
      </c>
      <c r="Q7" s="166">
        <v>180.0</v>
      </c>
      <c r="R7" s="166">
        <v>180.0</v>
      </c>
      <c r="S7" s="166">
        <v>171.0</v>
      </c>
      <c r="T7" s="166">
        <v>171.0</v>
      </c>
      <c r="U7" s="180">
        <v>171.0</v>
      </c>
      <c r="V7" s="166">
        <v>5952.138</v>
      </c>
      <c r="W7" s="181">
        <f t="shared" ref="W7:X7" si="24">(U7-U6)/U6</f>
        <v>0.03636363636</v>
      </c>
      <c r="X7" s="181">
        <f t="shared" si="24"/>
        <v>-0.01802052243</v>
      </c>
      <c r="Y7" s="166"/>
      <c r="Z7" s="166"/>
      <c r="AA7" s="166">
        <v>600.0</v>
      </c>
      <c r="AB7" s="2">
        <v>1.20625E9</v>
      </c>
      <c r="AC7" s="7">
        <f t="shared" si="4"/>
        <v>0.0000004974093264</v>
      </c>
      <c r="AE7" s="179" t="s">
        <v>1262</v>
      </c>
      <c r="AF7" s="166">
        <v>193.0</v>
      </c>
      <c r="AG7" s="166">
        <v>193.0</v>
      </c>
      <c r="AH7" s="166">
        <v>155.0</v>
      </c>
      <c r="AI7" s="166">
        <v>170.0</v>
      </c>
      <c r="AJ7" s="180">
        <v>170.0</v>
      </c>
      <c r="AK7" s="166">
        <v>6056.124</v>
      </c>
      <c r="AL7" s="181">
        <f t="shared" ref="AL7:AM7" si="25">(AJ7-AJ6)/AJ6</f>
        <v>-0.005847953216</v>
      </c>
      <c r="AM7" s="181">
        <f t="shared" si="25"/>
        <v>-0.008358047462</v>
      </c>
      <c r="AN7" s="166"/>
      <c r="AO7" s="166"/>
      <c r="AP7" s="166">
        <v>32300.0</v>
      </c>
      <c r="AQ7" s="2">
        <v>1.20625E9</v>
      </c>
      <c r="AR7" s="7">
        <f t="shared" si="6"/>
        <v>0.00002677720207</v>
      </c>
      <c r="AT7" s="179" t="s">
        <v>1263</v>
      </c>
      <c r="AU7" s="166">
        <v>1965.0</v>
      </c>
      <c r="AV7" s="166">
        <v>1965.0</v>
      </c>
      <c r="AW7" s="166">
        <v>1950.0</v>
      </c>
      <c r="AX7" s="166">
        <v>1960.0</v>
      </c>
      <c r="AY7" s="180">
        <v>1960.0</v>
      </c>
      <c r="AZ7" s="166">
        <v>6023.039</v>
      </c>
      <c r="BA7" s="181">
        <f t="shared" ref="BA7:BB7" si="26">(AY7-AY6)/AY6</f>
        <v>-0.002544529262</v>
      </c>
      <c r="BB7" s="181">
        <f t="shared" si="26"/>
        <v>-0.0005225525656</v>
      </c>
      <c r="BC7" s="166"/>
      <c r="BD7" s="166"/>
      <c r="BE7" s="166">
        <v>27600.0</v>
      </c>
      <c r="BF7" s="2">
        <v>1.20625E9</v>
      </c>
      <c r="BG7" s="166">
        <f t="shared" si="8"/>
        <v>0.00002288082902</v>
      </c>
      <c r="BH7" s="181">
        <f t="shared" si="14"/>
        <v>-0.01800721153</v>
      </c>
      <c r="BI7" s="166"/>
      <c r="BJ7" s="166">
        <f t="shared" si="9"/>
        <v>0.00001340932642</v>
      </c>
    </row>
    <row r="8">
      <c r="A8" s="179" t="s">
        <v>1264</v>
      </c>
      <c r="B8" s="166">
        <v>154.0</v>
      </c>
      <c r="C8" s="166">
        <v>154.0</v>
      </c>
      <c r="D8" s="166">
        <v>154.0</v>
      </c>
      <c r="E8" s="166">
        <v>154.0</v>
      </c>
      <c r="F8" s="180">
        <v>154.0</v>
      </c>
      <c r="G8" s="166">
        <v>5148.91</v>
      </c>
      <c r="H8" s="181">
        <f t="shared" ref="H8:I8" si="27">(F8-F7)/F7</f>
        <v>0.06944444444</v>
      </c>
      <c r="I8" s="181">
        <f t="shared" si="27"/>
        <v>0.002383452149</v>
      </c>
      <c r="J8" s="166"/>
      <c r="K8" s="166"/>
      <c r="L8" s="166">
        <v>200.0</v>
      </c>
      <c r="M8" s="2">
        <v>1.20625E9</v>
      </c>
      <c r="N8" s="7">
        <f t="shared" si="2"/>
        <v>0.0000001658031088</v>
      </c>
      <c r="P8" s="179">
        <v>42747.0</v>
      </c>
      <c r="Q8" s="166">
        <v>171.0</v>
      </c>
      <c r="R8" s="166">
        <v>171.0</v>
      </c>
      <c r="S8" s="166">
        <v>171.0</v>
      </c>
      <c r="T8" s="166">
        <v>171.0</v>
      </c>
      <c r="U8" s="180">
        <v>171.0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2">
        <v>1.20625E9</v>
      </c>
      <c r="AC8" s="7">
        <f t="shared" si="4"/>
        <v>0</v>
      </c>
      <c r="AE8" s="179">
        <v>43171.0</v>
      </c>
      <c r="AF8" s="166">
        <v>180.0</v>
      </c>
      <c r="AG8" s="166">
        <v>212.0</v>
      </c>
      <c r="AH8" s="166">
        <v>152.0</v>
      </c>
      <c r="AI8" s="166">
        <v>182.0</v>
      </c>
      <c r="AJ8" s="180">
        <v>182.0</v>
      </c>
      <c r="AK8" s="166">
        <v>6118.32</v>
      </c>
      <c r="AL8" s="181">
        <f t="shared" ref="AL8:AM8" si="29">(AJ8-AJ7)/AJ7</f>
        <v>0.07058823529</v>
      </c>
      <c r="AM8" s="181">
        <f t="shared" si="29"/>
        <v>0.01026993503</v>
      </c>
      <c r="AN8" s="166"/>
      <c r="AO8" s="166"/>
      <c r="AP8" s="166">
        <v>3300.0</v>
      </c>
      <c r="AQ8" s="2">
        <v>1.20625E9</v>
      </c>
      <c r="AR8" s="7">
        <f t="shared" si="6"/>
        <v>0.000002735751295</v>
      </c>
      <c r="AT8" s="179" t="s">
        <v>1265</v>
      </c>
      <c r="AU8" s="166">
        <v>1905.0</v>
      </c>
      <c r="AV8" s="166">
        <v>1940.0</v>
      </c>
      <c r="AW8" s="166">
        <v>1900.0</v>
      </c>
      <c r="AX8" s="166">
        <v>1900.0</v>
      </c>
      <c r="AY8" s="180">
        <v>1900.0</v>
      </c>
      <c r="AZ8" s="166">
        <v>5953.06</v>
      </c>
      <c r="BA8" s="181">
        <f t="shared" ref="BA8:BB8" si="30">(AY8-AY7)/AY7</f>
        <v>-0.0306122449</v>
      </c>
      <c r="BB8" s="181">
        <f t="shared" si="30"/>
        <v>-0.01161855336</v>
      </c>
      <c r="BC8" s="166"/>
      <c r="BD8" s="166"/>
      <c r="BE8" s="166">
        <v>21000.0</v>
      </c>
      <c r="BF8" s="2">
        <v>1.20625E9</v>
      </c>
      <c r="BG8" s="166">
        <f t="shared" si="8"/>
        <v>0.00001740932642</v>
      </c>
      <c r="BH8" s="181">
        <f t="shared" si="14"/>
        <v>0.02735510871</v>
      </c>
      <c r="BI8" s="166"/>
      <c r="BJ8" s="166">
        <f t="shared" si="9"/>
        <v>0.000005077720207</v>
      </c>
    </row>
    <row r="9">
      <c r="A9" s="179">
        <v>42381.0</v>
      </c>
      <c r="B9" s="166">
        <v>154.0</v>
      </c>
      <c r="C9" s="166">
        <v>154.0</v>
      </c>
      <c r="D9" s="166">
        <v>153.0</v>
      </c>
      <c r="E9" s="166">
        <v>153.0</v>
      </c>
      <c r="F9" s="180">
        <v>153.0</v>
      </c>
      <c r="G9" s="166">
        <v>5198.755</v>
      </c>
      <c r="H9" s="181">
        <f t="shared" ref="H9:I9" si="31">(F9-F8)/F8</f>
        <v>-0.006493506494</v>
      </c>
      <c r="I9" s="181">
        <f t="shared" si="31"/>
        <v>0.009680689699</v>
      </c>
      <c r="J9" s="166"/>
      <c r="K9" s="166"/>
      <c r="L9" s="166">
        <v>100.0</v>
      </c>
      <c r="M9" s="2">
        <v>1.20625E9</v>
      </c>
      <c r="N9" s="7">
        <f t="shared" si="2"/>
        <v>0.0000000829015544</v>
      </c>
      <c r="P9" s="179">
        <v>42837.0</v>
      </c>
      <c r="Q9" s="166">
        <v>171.0</v>
      </c>
      <c r="R9" s="166">
        <v>171.0</v>
      </c>
      <c r="S9" s="166">
        <v>171.0</v>
      </c>
      <c r="T9" s="166">
        <v>171.0</v>
      </c>
      <c r="U9" s="180">
        <v>171.0</v>
      </c>
      <c r="V9" s="166">
        <v>5998.195</v>
      </c>
      <c r="W9" s="181">
        <f t="shared" ref="W9:X9" si="32">(U9-U8)/U8</f>
        <v>0</v>
      </c>
      <c r="X9" s="181">
        <f t="shared" si="32"/>
        <v>0.00773789183</v>
      </c>
      <c r="Y9" s="166"/>
      <c r="Z9" s="166"/>
      <c r="AA9" s="166">
        <v>0.0</v>
      </c>
      <c r="AB9" s="2">
        <v>1.20625E9</v>
      </c>
      <c r="AC9" s="7">
        <f t="shared" si="4"/>
        <v>0</v>
      </c>
      <c r="AE9" s="179">
        <v>43202.0</v>
      </c>
      <c r="AF9" s="166">
        <v>182.0</v>
      </c>
      <c r="AG9" s="166">
        <v>190.0</v>
      </c>
      <c r="AH9" s="166">
        <v>179.0</v>
      </c>
      <c r="AI9" s="166">
        <v>184.0</v>
      </c>
      <c r="AJ9" s="180">
        <v>184.0</v>
      </c>
      <c r="AK9" s="166">
        <v>6152.86</v>
      </c>
      <c r="AL9" s="181">
        <f t="shared" ref="AL9:AM9" si="33">(AJ9-AJ8)/AJ8</f>
        <v>0.01098901099</v>
      </c>
      <c r="AM9" s="181">
        <f t="shared" si="33"/>
        <v>0.005645340551</v>
      </c>
      <c r="AN9" s="166"/>
      <c r="AO9" s="166"/>
      <c r="AP9" s="166">
        <v>13300.0</v>
      </c>
      <c r="AQ9" s="2">
        <v>1.20625E9</v>
      </c>
      <c r="AR9" s="7">
        <f t="shared" si="6"/>
        <v>0.00001102590674</v>
      </c>
      <c r="AT9" s="179" t="s">
        <v>1267</v>
      </c>
      <c r="AU9" s="166">
        <v>1900.0</v>
      </c>
      <c r="AV9" s="166">
        <v>1905.0</v>
      </c>
      <c r="AW9" s="166">
        <v>1900.0</v>
      </c>
      <c r="AX9" s="166">
        <v>1900.0</v>
      </c>
      <c r="AY9" s="180">
        <v>1900.0</v>
      </c>
      <c r="AZ9" s="166">
        <v>6011.83</v>
      </c>
      <c r="BA9" s="181">
        <f t="shared" ref="BA9:BB9" si="34">(AY9-AY8)/AY8</f>
        <v>0</v>
      </c>
      <c r="BB9" s="181">
        <f t="shared" si="34"/>
        <v>0.009872233776</v>
      </c>
      <c r="BC9" s="166"/>
      <c r="BD9" s="166"/>
      <c r="BE9" s="166">
        <v>3000.0</v>
      </c>
      <c r="BF9" s="2">
        <v>1.20625E9</v>
      </c>
      <c r="BG9" s="166">
        <f t="shared" si="8"/>
        <v>0.000002487046632</v>
      </c>
      <c r="BH9" s="181">
        <f t="shared" si="14"/>
        <v>0.001123876124</v>
      </c>
      <c r="BI9" s="166"/>
      <c r="BJ9" s="166">
        <f t="shared" si="9"/>
        <v>0.000003398963731</v>
      </c>
    </row>
    <row r="10">
      <c r="A10" s="179">
        <v>42412.0</v>
      </c>
      <c r="B10" s="166">
        <v>150.0</v>
      </c>
      <c r="C10" s="166">
        <v>150.0</v>
      </c>
      <c r="D10" s="166">
        <v>150.0</v>
      </c>
      <c r="E10" s="166">
        <v>150.0</v>
      </c>
      <c r="F10" s="180">
        <v>150.0</v>
      </c>
      <c r="G10" s="166">
        <v>5245.956</v>
      </c>
      <c r="H10" s="181">
        <f t="shared" ref="H10:I10" si="35">(F10-F9)/F9</f>
        <v>-0.01960784314</v>
      </c>
      <c r="I10" s="181">
        <f t="shared" si="35"/>
        <v>0.009079289176</v>
      </c>
      <c r="J10" s="166"/>
      <c r="K10" s="166"/>
      <c r="L10" s="166">
        <v>100.0</v>
      </c>
      <c r="M10" s="2">
        <v>1.20625E9</v>
      </c>
      <c r="N10" s="7">
        <f t="shared" si="2"/>
        <v>0.0000000829015544</v>
      </c>
      <c r="P10" s="179">
        <v>42867.0</v>
      </c>
      <c r="Q10" s="166">
        <v>180.0</v>
      </c>
      <c r="R10" s="166">
        <v>180.0</v>
      </c>
      <c r="S10" s="166">
        <v>159.0</v>
      </c>
      <c r="T10" s="166">
        <v>160.0</v>
      </c>
      <c r="U10" s="180">
        <v>160.0</v>
      </c>
      <c r="V10" s="166">
        <v>6000.474</v>
      </c>
      <c r="W10" s="181">
        <f t="shared" ref="W10:X10" si="36">(U10-U9)/U9</f>
        <v>-0.06432748538</v>
      </c>
      <c r="X10" s="181">
        <f t="shared" si="36"/>
        <v>0.0003799476342</v>
      </c>
      <c r="Y10" s="166"/>
      <c r="Z10" s="166"/>
      <c r="AA10" s="166">
        <v>13300.0</v>
      </c>
      <c r="AB10" s="2">
        <v>1.20625E9</v>
      </c>
      <c r="AC10" s="7">
        <f t="shared" si="4"/>
        <v>0.00001102590674</v>
      </c>
      <c r="AE10" s="179">
        <v>43232.0</v>
      </c>
      <c r="AF10" s="166">
        <v>184.0</v>
      </c>
      <c r="AG10" s="166">
        <v>184.0</v>
      </c>
      <c r="AH10" s="166">
        <v>184.0</v>
      </c>
      <c r="AI10" s="166">
        <v>184.0</v>
      </c>
      <c r="AJ10" s="180">
        <v>184.0</v>
      </c>
      <c r="AK10" s="166">
        <v>6133.12</v>
      </c>
      <c r="AL10" s="181">
        <f t="shared" ref="AL10:AM10" si="37">(AJ10-AJ9)/AJ9</f>
        <v>0</v>
      </c>
      <c r="AM10" s="181">
        <f t="shared" si="37"/>
        <v>-0.003208264124</v>
      </c>
      <c r="AN10" s="166"/>
      <c r="AO10" s="166"/>
      <c r="AP10" s="166">
        <v>0.0</v>
      </c>
      <c r="AQ10" s="2">
        <v>1.20625E9</v>
      </c>
      <c r="AR10" s="7">
        <f t="shared" si="6"/>
        <v>0</v>
      </c>
      <c r="AT10" s="179">
        <v>43508.0</v>
      </c>
      <c r="AU10" s="166">
        <v>1900.0</v>
      </c>
      <c r="AV10" s="166">
        <v>1900.0</v>
      </c>
      <c r="AW10" s="166">
        <v>1800.0</v>
      </c>
      <c r="AX10" s="166">
        <v>1805.0</v>
      </c>
      <c r="AY10" s="180">
        <v>1805.0</v>
      </c>
      <c r="AZ10" s="166">
        <v>6130.055</v>
      </c>
      <c r="BA10" s="181">
        <f t="shared" ref="BA10:BB10" si="38">(AY10-AY9)/AY9</f>
        <v>-0.05</v>
      </c>
      <c r="BB10" s="181">
        <f t="shared" si="38"/>
        <v>0.01966539307</v>
      </c>
      <c r="BC10" s="166"/>
      <c r="BD10" s="166"/>
      <c r="BE10" s="166">
        <v>27100.0</v>
      </c>
      <c r="BF10" s="2">
        <v>1.20625E9</v>
      </c>
      <c r="BG10" s="166">
        <f t="shared" si="8"/>
        <v>0.00002246632124</v>
      </c>
      <c r="BH10" s="181">
        <f t="shared" si="14"/>
        <v>-0.03348383213</v>
      </c>
      <c r="BI10" s="166"/>
      <c r="BJ10" s="166">
        <f t="shared" si="9"/>
        <v>0.000008393782383</v>
      </c>
    </row>
    <row r="11">
      <c r="A11" s="179">
        <v>42502.0</v>
      </c>
      <c r="B11" s="166">
        <v>150.0</v>
      </c>
      <c r="C11" s="166">
        <v>150.0</v>
      </c>
      <c r="D11" s="166">
        <v>150.0</v>
      </c>
      <c r="E11" s="166">
        <v>150.0</v>
      </c>
      <c r="F11" s="180">
        <v>150.0</v>
      </c>
      <c r="G11" s="166">
        <v>5268.308</v>
      </c>
      <c r="H11" s="181">
        <f t="shared" ref="H11:I11" si="39">(F11-F10)/F10</f>
        <v>0</v>
      </c>
      <c r="I11" s="181">
        <f t="shared" si="39"/>
        <v>0.004260805847</v>
      </c>
      <c r="J11" s="166"/>
      <c r="K11" s="166"/>
      <c r="L11" s="166">
        <v>0.0</v>
      </c>
      <c r="M11" s="2">
        <v>1.20625E9</v>
      </c>
      <c r="N11" s="7">
        <f t="shared" si="2"/>
        <v>0</v>
      </c>
      <c r="P11" s="179">
        <v>42898.0</v>
      </c>
      <c r="Q11" s="166">
        <v>170.0</v>
      </c>
      <c r="R11" s="166">
        <v>170.0</v>
      </c>
      <c r="S11" s="166">
        <v>152.0</v>
      </c>
      <c r="T11" s="166">
        <v>160.0</v>
      </c>
      <c r="U11" s="180">
        <v>160.0</v>
      </c>
      <c r="V11" s="166">
        <v>6035.508</v>
      </c>
      <c r="W11" s="181">
        <f t="shared" ref="W11:X11" si="40">(U11-U10)/U10</f>
        <v>0</v>
      </c>
      <c r="X11" s="181">
        <f t="shared" si="40"/>
        <v>0.005838538755</v>
      </c>
      <c r="Y11" s="166"/>
      <c r="Z11" s="166"/>
      <c r="AA11" s="166">
        <v>1600.0</v>
      </c>
      <c r="AB11" s="2">
        <v>1.20625E9</v>
      </c>
      <c r="AC11" s="7">
        <f t="shared" si="4"/>
        <v>0.00000132642487</v>
      </c>
      <c r="AE11" s="179">
        <v>43263.0</v>
      </c>
      <c r="AF11" s="166">
        <v>171.0</v>
      </c>
      <c r="AG11" s="166">
        <v>172.0</v>
      </c>
      <c r="AH11" s="166">
        <v>161.0</v>
      </c>
      <c r="AI11" s="166">
        <v>172.0</v>
      </c>
      <c r="AJ11" s="180">
        <v>172.0</v>
      </c>
      <c r="AK11" s="166">
        <v>6115.493</v>
      </c>
      <c r="AL11" s="181">
        <f t="shared" ref="AL11:AM11" si="41">(AJ11-AJ10)/AJ10</f>
        <v>-0.0652173913</v>
      </c>
      <c r="AM11" s="181">
        <f t="shared" si="41"/>
        <v>-0.002874067359</v>
      </c>
      <c r="AN11" s="166"/>
      <c r="AO11" s="166"/>
      <c r="AP11" s="166">
        <v>3800.0</v>
      </c>
      <c r="AQ11" s="2">
        <v>1.20625E9</v>
      </c>
      <c r="AR11" s="7">
        <f t="shared" si="6"/>
        <v>0.000003150259067</v>
      </c>
      <c r="AT11" s="179">
        <v>43536.0</v>
      </c>
      <c r="AU11" s="166">
        <v>1800.0</v>
      </c>
      <c r="AV11" s="166">
        <v>1800.0</v>
      </c>
      <c r="AW11" s="166">
        <v>1650.0</v>
      </c>
      <c r="AX11" s="166">
        <v>1740.0</v>
      </c>
      <c r="AY11" s="180">
        <v>1740.0</v>
      </c>
      <c r="AZ11" s="166">
        <v>6133.896</v>
      </c>
      <c r="BA11" s="181">
        <f t="shared" ref="BA11:BB11" si="42">(AY11-AY10)/AY10</f>
        <v>-0.03601108033</v>
      </c>
      <c r="BB11" s="181">
        <f t="shared" si="42"/>
        <v>0.0006265849164</v>
      </c>
      <c r="BC11" s="166"/>
      <c r="BD11" s="166"/>
      <c r="BE11" s="166">
        <v>22400.0</v>
      </c>
      <c r="BF11" s="2">
        <v>1.20625E9</v>
      </c>
      <c r="BG11" s="166">
        <f t="shared" si="8"/>
        <v>0.00001856994819</v>
      </c>
      <c r="BH11" s="181">
        <f t="shared" si="14"/>
        <v>-0.02530711791</v>
      </c>
      <c r="BI11" s="166"/>
      <c r="BJ11" s="166">
        <f t="shared" si="9"/>
        <v>0.000005761658031</v>
      </c>
    </row>
    <row r="12">
      <c r="A12" s="179">
        <v>42533.0</v>
      </c>
      <c r="B12" s="166">
        <v>149.0</v>
      </c>
      <c r="C12" s="166">
        <v>149.0</v>
      </c>
      <c r="D12" s="166">
        <v>149.0</v>
      </c>
      <c r="E12" s="166">
        <v>149.0</v>
      </c>
      <c r="F12" s="180">
        <v>149.0</v>
      </c>
      <c r="G12" s="166">
        <v>5272.965</v>
      </c>
      <c r="H12" s="181">
        <f t="shared" ref="H12:I12" si="43">(F12-F11)/F11</f>
        <v>-0.006666666667</v>
      </c>
      <c r="I12" s="181">
        <f t="shared" si="43"/>
        <v>0.0008839650225</v>
      </c>
      <c r="J12" s="166"/>
      <c r="K12" s="166"/>
      <c r="L12" s="166">
        <v>100.0</v>
      </c>
      <c r="M12" s="2">
        <v>1.20625E9</v>
      </c>
      <c r="N12" s="7">
        <f t="shared" si="2"/>
        <v>0.0000000829015544</v>
      </c>
      <c r="P12" s="179">
        <v>42928.0</v>
      </c>
      <c r="Q12" s="166">
        <v>160.0</v>
      </c>
      <c r="R12" s="166">
        <v>160.0</v>
      </c>
      <c r="S12" s="166">
        <v>160.0</v>
      </c>
      <c r="T12" s="166">
        <v>160.0</v>
      </c>
      <c r="U12" s="180">
        <v>160.0</v>
      </c>
      <c r="V12" s="166">
        <v>6006.835</v>
      </c>
      <c r="W12" s="181">
        <f t="shared" ref="W12:X12" si="44">(U12-U11)/U11</f>
        <v>0</v>
      </c>
      <c r="X12" s="181">
        <f t="shared" si="44"/>
        <v>-0.004750718581</v>
      </c>
      <c r="Y12" s="166"/>
      <c r="Z12" s="166"/>
      <c r="AA12" s="166">
        <v>200.0</v>
      </c>
      <c r="AB12" s="2">
        <v>1.20625E9</v>
      </c>
      <c r="AC12" s="7">
        <f t="shared" si="4"/>
        <v>0.0000001658031088</v>
      </c>
      <c r="AE12" s="179">
        <v>43293.0</v>
      </c>
      <c r="AF12" s="166">
        <v>166.0</v>
      </c>
      <c r="AG12" s="166">
        <v>190.0</v>
      </c>
      <c r="AH12" s="166">
        <v>166.0</v>
      </c>
      <c r="AI12" s="166">
        <v>190.0</v>
      </c>
      <c r="AJ12" s="180">
        <v>190.0</v>
      </c>
      <c r="AK12" s="166">
        <v>6126.356</v>
      </c>
      <c r="AL12" s="181">
        <f t="shared" ref="AL12:AM12" si="45">(AJ12-AJ11)/AJ11</f>
        <v>0.1046511628</v>
      </c>
      <c r="AM12" s="181">
        <f t="shared" si="45"/>
        <v>0.001776308141</v>
      </c>
      <c r="AN12" s="166"/>
      <c r="AO12" s="166"/>
      <c r="AP12" s="166">
        <v>4100.0</v>
      </c>
      <c r="AQ12" s="2">
        <v>1.20625E9</v>
      </c>
      <c r="AR12" s="7">
        <f t="shared" si="6"/>
        <v>0.000003398963731</v>
      </c>
      <c r="AT12" s="179">
        <v>43567.0</v>
      </c>
      <c r="AU12" s="166">
        <v>1730.0</v>
      </c>
      <c r="AV12" s="166">
        <v>1910.0</v>
      </c>
      <c r="AW12" s="166">
        <v>1725.0</v>
      </c>
      <c r="AX12" s="166">
        <v>1910.0</v>
      </c>
      <c r="AY12" s="180">
        <v>1910.0</v>
      </c>
      <c r="AZ12" s="166">
        <v>6112.879</v>
      </c>
      <c r="BA12" s="181">
        <f t="shared" ref="BA12:BB12" si="46">(AY12-AY11)/AY11</f>
        <v>0.09770114943</v>
      </c>
      <c r="BB12" s="181">
        <f t="shared" si="46"/>
        <v>-0.00342637045</v>
      </c>
      <c r="BC12" s="166"/>
      <c r="BD12" s="166"/>
      <c r="BE12" s="166">
        <v>26500.0</v>
      </c>
      <c r="BF12" s="2">
        <v>1.20625E9</v>
      </c>
      <c r="BG12" s="166">
        <f t="shared" si="8"/>
        <v>0.00002196891192</v>
      </c>
      <c r="BH12" s="181">
        <f t="shared" si="14"/>
        <v>0.04892141139</v>
      </c>
      <c r="BI12" s="166"/>
      <c r="BJ12" s="166">
        <f t="shared" si="9"/>
        <v>0.000006404145078</v>
      </c>
    </row>
    <row r="13">
      <c r="A13" s="179">
        <v>42563.0</v>
      </c>
      <c r="B13" s="166">
        <v>159.0</v>
      </c>
      <c r="C13" s="166">
        <v>159.0</v>
      </c>
      <c r="D13" s="166">
        <v>159.0</v>
      </c>
      <c r="E13" s="166">
        <v>159.0</v>
      </c>
      <c r="F13" s="180">
        <v>159.0</v>
      </c>
      <c r="G13" s="166">
        <v>5265.368</v>
      </c>
      <c r="H13" s="181">
        <f t="shared" ref="H13:I13" si="47">(F13-F12)/F12</f>
        <v>0.06711409396</v>
      </c>
      <c r="I13" s="181">
        <f t="shared" si="47"/>
        <v>-0.001440745387</v>
      </c>
      <c r="J13" s="166"/>
      <c r="K13" s="166"/>
      <c r="L13" s="166">
        <v>100.0</v>
      </c>
      <c r="M13" s="2">
        <v>1.20625E9</v>
      </c>
      <c r="N13" s="7">
        <f t="shared" si="2"/>
        <v>0.0000000829015544</v>
      </c>
      <c r="P13" s="179">
        <v>42959.0</v>
      </c>
      <c r="Q13" s="166">
        <v>180.0</v>
      </c>
      <c r="R13" s="166">
        <v>180.0</v>
      </c>
      <c r="S13" s="166">
        <v>175.0</v>
      </c>
      <c r="T13" s="166">
        <v>175.0</v>
      </c>
      <c r="U13" s="180">
        <v>175.0</v>
      </c>
      <c r="V13" s="166">
        <v>6030.958</v>
      </c>
      <c r="W13" s="181">
        <f t="shared" ref="W13:X13" si="48">(U13-U12)/U12</f>
        <v>0.09375</v>
      </c>
      <c r="X13" s="181">
        <f t="shared" si="48"/>
        <v>0.004015925192</v>
      </c>
      <c r="Y13" s="166"/>
      <c r="Z13" s="166"/>
      <c r="AA13" s="166">
        <v>300.0</v>
      </c>
      <c r="AB13" s="2">
        <v>1.20625E9</v>
      </c>
      <c r="AC13" s="7">
        <f t="shared" si="4"/>
        <v>0.0000002487046632</v>
      </c>
      <c r="AE13" s="179">
        <v>43385.0</v>
      </c>
      <c r="AF13" s="166">
        <v>190.0</v>
      </c>
      <c r="AG13" s="166">
        <v>190.0</v>
      </c>
      <c r="AH13" s="166">
        <v>190.0</v>
      </c>
      <c r="AI13" s="166">
        <v>190.0</v>
      </c>
      <c r="AJ13" s="180">
        <v>190.0</v>
      </c>
      <c r="AK13" s="166">
        <v>6111.36</v>
      </c>
      <c r="AL13" s="181">
        <f t="shared" ref="AL13:AM13" si="49">(AJ13-AJ12)/AJ12</f>
        <v>0</v>
      </c>
      <c r="AM13" s="181">
        <f t="shared" si="49"/>
        <v>-0.002447784621</v>
      </c>
      <c r="AN13" s="166"/>
      <c r="AO13" s="166"/>
      <c r="AP13" s="166">
        <v>0.0</v>
      </c>
      <c r="AQ13" s="2">
        <v>1.20625E9</v>
      </c>
      <c r="AR13" s="7">
        <f t="shared" si="6"/>
        <v>0</v>
      </c>
      <c r="AT13" s="179">
        <v>43597.0</v>
      </c>
      <c r="AU13" s="166">
        <v>1955.0</v>
      </c>
      <c r="AV13" s="166">
        <v>2350.0</v>
      </c>
      <c r="AW13" s="166">
        <v>1955.0</v>
      </c>
      <c r="AX13" s="166">
        <v>2150.0</v>
      </c>
      <c r="AY13" s="180">
        <v>2150.0</v>
      </c>
      <c r="AZ13" s="166">
        <v>6152.117</v>
      </c>
      <c r="BA13" s="181">
        <f t="shared" ref="BA13:BB13" si="50">(AY13-AY12)/AY12</f>
        <v>0.1256544503</v>
      </c>
      <c r="BB13" s="181">
        <f t="shared" si="50"/>
        <v>0.006418906705</v>
      </c>
      <c r="BC13" s="166"/>
      <c r="BD13" s="166"/>
      <c r="BE13" s="166">
        <v>130700.0</v>
      </c>
      <c r="BF13" s="2">
        <v>1.20625E9</v>
      </c>
      <c r="BG13" s="166">
        <f t="shared" si="8"/>
        <v>0.0001083523316</v>
      </c>
      <c r="BH13" s="181">
        <f t="shared" si="14"/>
        <v>0.07162963606</v>
      </c>
      <c r="BI13" s="166"/>
      <c r="BJ13" s="166">
        <f t="shared" si="9"/>
        <v>0.00002717098446</v>
      </c>
    </row>
    <row r="14">
      <c r="A14" s="179">
        <v>42594.0</v>
      </c>
      <c r="B14" s="166">
        <v>159.0</v>
      </c>
      <c r="C14" s="166">
        <v>159.0</v>
      </c>
      <c r="D14" s="166">
        <v>159.0</v>
      </c>
      <c r="E14" s="166">
        <v>159.0</v>
      </c>
      <c r="F14" s="180">
        <v>159.0</v>
      </c>
      <c r="G14" s="166">
        <v>5303.734</v>
      </c>
      <c r="H14" s="181">
        <f t="shared" ref="H14:I14" si="51">(F14-F13)/F13</f>
        <v>0</v>
      </c>
      <c r="I14" s="181">
        <f t="shared" si="51"/>
        <v>0.007286480261</v>
      </c>
      <c r="J14" s="166"/>
      <c r="K14" s="166"/>
      <c r="L14" s="166">
        <v>0.0</v>
      </c>
      <c r="M14" s="2">
        <v>1.20625E9</v>
      </c>
      <c r="N14" s="7">
        <f t="shared" si="2"/>
        <v>0</v>
      </c>
      <c r="P14" s="179">
        <v>43051.0</v>
      </c>
      <c r="Q14" s="166">
        <v>175.0</v>
      </c>
      <c r="R14" s="166">
        <v>175.0</v>
      </c>
      <c r="S14" s="166">
        <v>175.0</v>
      </c>
      <c r="T14" s="166">
        <v>175.0</v>
      </c>
      <c r="U14" s="180">
        <v>175.0</v>
      </c>
      <c r="V14" s="166">
        <v>6026.633</v>
      </c>
      <c r="W14" s="181">
        <f t="shared" ref="W14:X14" si="52">(U14-U13)/U13</f>
        <v>0</v>
      </c>
      <c r="X14" s="181">
        <f t="shared" si="52"/>
        <v>-0.0007171331652</v>
      </c>
      <c r="Y14" s="166"/>
      <c r="Z14" s="166"/>
      <c r="AA14" s="166">
        <v>0.0</v>
      </c>
      <c r="AB14" s="2">
        <v>1.20625E9</v>
      </c>
      <c r="AC14" s="7">
        <f t="shared" si="4"/>
        <v>0</v>
      </c>
      <c r="AE14" s="179">
        <v>43416.0</v>
      </c>
      <c r="AF14" s="166">
        <v>190.0</v>
      </c>
      <c r="AG14" s="166">
        <v>190.0</v>
      </c>
      <c r="AH14" s="166">
        <v>190.0</v>
      </c>
      <c r="AI14" s="166">
        <v>190.0</v>
      </c>
      <c r="AJ14" s="180">
        <v>190.0</v>
      </c>
      <c r="AK14" s="166">
        <v>6076.587</v>
      </c>
      <c r="AL14" s="181">
        <f t="shared" ref="AL14:AM14" si="53">(AJ14-AJ13)/AJ13</f>
        <v>0</v>
      </c>
      <c r="AM14" s="181">
        <f t="shared" si="53"/>
        <v>-0.005689895539</v>
      </c>
      <c r="AN14" s="166"/>
      <c r="AO14" s="166"/>
      <c r="AP14" s="166">
        <v>0.0</v>
      </c>
      <c r="AQ14" s="2">
        <v>1.20625E9</v>
      </c>
      <c r="AR14" s="7">
        <f t="shared" si="6"/>
        <v>0</v>
      </c>
      <c r="AT14" s="179">
        <v>43628.0</v>
      </c>
      <c r="AU14" s="166">
        <v>2190.0</v>
      </c>
      <c r="AV14" s="166">
        <v>2390.0</v>
      </c>
      <c r="AW14" s="166">
        <v>2150.0</v>
      </c>
      <c r="AX14" s="166">
        <v>2210.0</v>
      </c>
      <c r="AY14" s="180">
        <v>2210.0</v>
      </c>
      <c r="AZ14" s="166">
        <v>6186.868</v>
      </c>
      <c r="BA14" s="181">
        <f t="shared" ref="BA14:BB14" si="54">(AY14-AY13)/AY13</f>
        <v>0.02790697674</v>
      </c>
      <c r="BB14" s="181">
        <f t="shared" si="54"/>
        <v>0.005648624693</v>
      </c>
      <c r="BC14" s="166"/>
      <c r="BD14" s="166"/>
      <c r="BE14" s="166">
        <v>94500.0</v>
      </c>
      <c r="BF14" s="2">
        <v>1.20625E9</v>
      </c>
      <c r="BG14" s="166">
        <f t="shared" si="8"/>
        <v>0.00007834196891</v>
      </c>
      <c r="BH14" s="181">
        <f t="shared" si="14"/>
        <v>0.006976744186</v>
      </c>
      <c r="BI14" s="166"/>
      <c r="BJ14" s="166">
        <f t="shared" si="9"/>
        <v>0.00001958549223</v>
      </c>
    </row>
    <row r="15">
      <c r="A15" s="179">
        <v>42625.0</v>
      </c>
      <c r="B15" s="166">
        <v>160.0</v>
      </c>
      <c r="C15" s="166">
        <v>160.0</v>
      </c>
      <c r="D15" s="166">
        <v>160.0</v>
      </c>
      <c r="E15" s="166">
        <v>160.0</v>
      </c>
      <c r="F15" s="180">
        <v>160.0</v>
      </c>
      <c r="G15" s="166">
        <v>5308.126</v>
      </c>
      <c r="H15" s="181">
        <f t="shared" ref="H15:I15" si="55">(F15-F14)/F14</f>
        <v>0.006289308176</v>
      </c>
      <c r="I15" s="181">
        <f t="shared" si="55"/>
        <v>0.0008280958283</v>
      </c>
      <c r="J15" s="166"/>
      <c r="K15" s="166"/>
      <c r="L15" s="166">
        <v>100.0</v>
      </c>
      <c r="M15" s="2">
        <v>1.20625E9</v>
      </c>
      <c r="N15" s="7">
        <f t="shared" si="2"/>
        <v>0.0000000829015544</v>
      </c>
      <c r="P15" s="179">
        <v>43081.0</v>
      </c>
      <c r="Q15" s="166">
        <v>174.0</v>
      </c>
      <c r="R15" s="166">
        <v>174.0</v>
      </c>
      <c r="S15" s="166">
        <v>165.0</v>
      </c>
      <c r="T15" s="166">
        <v>165.0</v>
      </c>
      <c r="U15" s="180">
        <v>165.0</v>
      </c>
      <c r="V15" s="166">
        <v>6032.371</v>
      </c>
      <c r="W15" s="181">
        <f t="shared" ref="W15:X15" si="56">(U15-U14)/U14</f>
        <v>-0.05714285714</v>
      </c>
      <c r="X15" s="181">
        <f t="shared" si="56"/>
        <v>0.0009521070887</v>
      </c>
      <c r="Y15" s="166"/>
      <c r="Z15" s="166"/>
      <c r="AA15" s="166">
        <v>600.0</v>
      </c>
      <c r="AB15" s="2">
        <v>1.20625E9</v>
      </c>
      <c r="AC15" s="7">
        <f t="shared" si="4"/>
        <v>0.0000004974093264</v>
      </c>
      <c r="AE15" s="179">
        <v>43446.0</v>
      </c>
      <c r="AF15" s="166">
        <v>190.0</v>
      </c>
      <c r="AG15" s="166">
        <v>190.0</v>
      </c>
      <c r="AH15" s="166">
        <v>190.0</v>
      </c>
      <c r="AI15" s="166">
        <v>190.0</v>
      </c>
      <c r="AJ15" s="180">
        <v>190.0</v>
      </c>
      <c r="AK15" s="166">
        <v>6115.577</v>
      </c>
      <c r="AL15" s="181">
        <f t="shared" ref="AL15:AM15" si="57">(AJ15-AJ14)/AJ14</f>
        <v>0</v>
      </c>
      <c r="AM15" s="181">
        <f t="shared" si="57"/>
        <v>0.006416430802</v>
      </c>
      <c r="AN15" s="166"/>
      <c r="AO15" s="166"/>
      <c r="AP15" s="166">
        <v>0.0</v>
      </c>
      <c r="AQ15" s="2">
        <v>1.20625E9</v>
      </c>
      <c r="AR15" s="7">
        <f t="shared" si="6"/>
        <v>0</v>
      </c>
      <c r="AT15" s="179">
        <v>43720.0</v>
      </c>
      <c r="AU15" s="166">
        <v>2260.0</v>
      </c>
      <c r="AV15" s="166">
        <v>2260.0</v>
      </c>
      <c r="AW15" s="166">
        <v>2160.0</v>
      </c>
      <c r="AX15" s="166">
        <v>2200.0</v>
      </c>
      <c r="AY15" s="180">
        <v>2200.0</v>
      </c>
      <c r="AZ15" s="166">
        <v>6193.791</v>
      </c>
      <c r="BA15" s="181">
        <f t="shared" ref="BA15:BB15" si="58">(AY15-AY14)/AY14</f>
        <v>-0.004524886878</v>
      </c>
      <c r="BB15" s="181">
        <f t="shared" si="58"/>
        <v>0.001118982981</v>
      </c>
      <c r="BC15" s="166"/>
      <c r="BD15" s="166"/>
      <c r="BE15" s="166">
        <v>63200.0</v>
      </c>
      <c r="BF15" s="2">
        <v>1.20625E9</v>
      </c>
      <c r="BG15" s="166">
        <f t="shared" si="8"/>
        <v>0.00005239378238</v>
      </c>
      <c r="BH15" s="181">
        <f t="shared" si="14"/>
        <v>-0.01384460896</v>
      </c>
      <c r="BI15" s="166"/>
      <c r="BJ15" s="166">
        <f t="shared" si="9"/>
        <v>0.00001324352332</v>
      </c>
    </row>
    <row r="16">
      <c r="A16" s="179" t="s">
        <v>1268</v>
      </c>
      <c r="B16" s="166">
        <v>160.0</v>
      </c>
      <c r="C16" s="166">
        <v>160.0</v>
      </c>
      <c r="D16" s="166">
        <v>144.0</v>
      </c>
      <c r="E16" s="166">
        <v>144.0</v>
      </c>
      <c r="F16" s="180">
        <v>144.0</v>
      </c>
      <c r="G16" s="166">
        <v>5293.619</v>
      </c>
      <c r="H16" s="181">
        <f t="shared" ref="H16:I16" si="59">(F16-F15)/F15</f>
        <v>-0.1</v>
      </c>
      <c r="I16" s="181">
        <f t="shared" si="59"/>
        <v>-0.002732979586</v>
      </c>
      <c r="J16" s="166"/>
      <c r="K16" s="166"/>
      <c r="L16" s="166">
        <v>6100.0</v>
      </c>
      <c r="M16" s="2">
        <v>1.20625E9</v>
      </c>
      <c r="N16" s="7">
        <f t="shared" si="2"/>
        <v>0.000005056994819</v>
      </c>
      <c r="P16" s="179" t="s">
        <v>1269</v>
      </c>
      <c r="Q16" s="166">
        <v>165.0</v>
      </c>
      <c r="R16" s="166">
        <v>165.0</v>
      </c>
      <c r="S16" s="166">
        <v>165.0</v>
      </c>
      <c r="T16" s="166">
        <v>165.0</v>
      </c>
      <c r="U16" s="180">
        <v>165.0</v>
      </c>
      <c r="V16" s="166">
        <v>6054.604</v>
      </c>
      <c r="W16" s="181">
        <f t="shared" ref="W16:X16" si="60">(U16-U15)/U15</f>
        <v>0</v>
      </c>
      <c r="X16" s="181">
        <f t="shared" si="60"/>
        <v>0.00368561549</v>
      </c>
      <c r="Y16" s="166"/>
      <c r="Z16" s="166"/>
      <c r="AA16" s="166">
        <v>0.0</v>
      </c>
      <c r="AB16" s="2">
        <v>1.20625E9</v>
      </c>
      <c r="AC16" s="7">
        <f t="shared" si="4"/>
        <v>0</v>
      </c>
      <c r="AE16" s="179" t="s">
        <v>1270</v>
      </c>
      <c r="AF16" s="166">
        <v>190.0</v>
      </c>
      <c r="AG16" s="166">
        <v>190.0</v>
      </c>
      <c r="AH16" s="166">
        <v>190.0</v>
      </c>
      <c r="AI16" s="166">
        <v>190.0</v>
      </c>
      <c r="AJ16" s="180">
        <v>190.0</v>
      </c>
      <c r="AK16" s="166">
        <v>6177.72</v>
      </c>
      <c r="AL16" s="181">
        <f t="shared" ref="AL16:AM16" si="61">(AJ16-AJ15)/AJ15</f>
        <v>0</v>
      </c>
      <c r="AM16" s="181">
        <f t="shared" si="61"/>
        <v>0.01016142876</v>
      </c>
      <c r="AN16" s="166"/>
      <c r="AO16" s="166"/>
      <c r="AP16" s="166">
        <v>0.0</v>
      </c>
      <c r="AQ16" s="2">
        <v>1.20625E9</v>
      </c>
      <c r="AR16" s="7">
        <f t="shared" si="6"/>
        <v>0</v>
      </c>
      <c r="AT16" s="179">
        <v>43750.0</v>
      </c>
      <c r="AU16" s="166">
        <v>2180.0</v>
      </c>
      <c r="AV16" s="166">
        <v>2180.0</v>
      </c>
      <c r="AW16" s="166">
        <v>2140.0</v>
      </c>
      <c r="AX16" s="166">
        <v>2160.0</v>
      </c>
      <c r="AY16" s="180">
        <v>2160.0</v>
      </c>
      <c r="AZ16" s="166">
        <v>6183.505</v>
      </c>
      <c r="BA16" s="181">
        <f t="shared" ref="BA16:BB16" si="62">(AY16-AY15)/AY15</f>
        <v>-0.01818181818</v>
      </c>
      <c r="BB16" s="181">
        <f t="shared" si="62"/>
        <v>-0.001660695364</v>
      </c>
      <c r="BC16" s="166"/>
      <c r="BD16" s="166"/>
      <c r="BE16" s="166">
        <v>42300.0</v>
      </c>
      <c r="BF16" s="2">
        <v>1.20625E9</v>
      </c>
      <c r="BG16" s="166">
        <f t="shared" si="8"/>
        <v>0.00003506735751</v>
      </c>
      <c r="BH16" s="181">
        <f t="shared" si="14"/>
        <v>-0.02954545455</v>
      </c>
      <c r="BI16" s="166"/>
      <c r="BJ16" s="166">
        <f t="shared" si="9"/>
        <v>0.00001003108808</v>
      </c>
    </row>
    <row r="17">
      <c r="A17" s="179" t="s">
        <v>1271</v>
      </c>
      <c r="B17" s="166">
        <v>144.0</v>
      </c>
      <c r="C17" s="166">
        <v>144.0</v>
      </c>
      <c r="D17" s="166">
        <v>143.0</v>
      </c>
      <c r="E17" s="166">
        <v>143.0</v>
      </c>
      <c r="F17" s="180">
        <v>143.0</v>
      </c>
      <c r="G17" s="166">
        <v>5262.817</v>
      </c>
      <c r="H17" s="181">
        <f t="shared" ref="H17:I17" si="63">(F17-F16)/F16</f>
        <v>-0.006944444444</v>
      </c>
      <c r="I17" s="181">
        <f t="shared" si="63"/>
        <v>-0.005818703613</v>
      </c>
      <c r="J17" s="166"/>
      <c r="K17" s="166"/>
      <c r="L17" s="166">
        <v>2300.0</v>
      </c>
      <c r="M17" s="2">
        <v>1.20625E9</v>
      </c>
      <c r="N17" s="7">
        <f t="shared" si="2"/>
        <v>0.000001906735751</v>
      </c>
      <c r="P17" s="179" t="s">
        <v>1272</v>
      </c>
      <c r="Q17" s="166">
        <v>170.0</v>
      </c>
      <c r="R17" s="166">
        <v>170.0</v>
      </c>
      <c r="S17" s="166">
        <v>165.0</v>
      </c>
      <c r="T17" s="166">
        <v>165.0</v>
      </c>
      <c r="U17" s="180">
        <v>165.0</v>
      </c>
      <c r="V17" s="166">
        <v>6113.653</v>
      </c>
      <c r="W17" s="181">
        <f t="shared" ref="W17:X17" si="64">(U17-U16)/U16</f>
        <v>0</v>
      </c>
      <c r="X17" s="181">
        <f t="shared" si="64"/>
        <v>0.009752743532</v>
      </c>
      <c r="Y17" s="166"/>
      <c r="Z17" s="166"/>
      <c r="AA17" s="166">
        <v>5200.0</v>
      </c>
      <c r="AB17" s="2">
        <v>1.20625E9</v>
      </c>
      <c r="AC17" s="7">
        <f t="shared" si="4"/>
        <v>0.000004310880829</v>
      </c>
      <c r="AE17" s="179" t="s">
        <v>1273</v>
      </c>
      <c r="AF17" s="166">
        <v>175.0</v>
      </c>
      <c r="AG17" s="166">
        <v>175.0</v>
      </c>
      <c r="AH17" s="166">
        <v>175.0</v>
      </c>
      <c r="AI17" s="166">
        <v>175.0</v>
      </c>
      <c r="AJ17" s="180">
        <v>175.0</v>
      </c>
      <c r="AK17" s="166">
        <v>6169.843</v>
      </c>
      <c r="AL17" s="181">
        <f t="shared" ref="AL17:AM17" si="65">(AJ17-AJ16)/AJ16</f>
        <v>-0.07894736842</v>
      </c>
      <c r="AM17" s="181">
        <f t="shared" si="65"/>
        <v>-0.001275065882</v>
      </c>
      <c r="AN17" s="166"/>
      <c r="AO17" s="166"/>
      <c r="AP17" s="166">
        <v>10000.0</v>
      </c>
      <c r="AQ17" s="2">
        <v>1.20625E9</v>
      </c>
      <c r="AR17" s="7">
        <f t="shared" si="6"/>
        <v>0.00000829015544</v>
      </c>
      <c r="AT17" s="179">
        <v>43781.0</v>
      </c>
      <c r="AU17" s="166">
        <v>2140.0</v>
      </c>
      <c r="AV17" s="166">
        <v>2250.0</v>
      </c>
      <c r="AW17" s="166">
        <v>2140.0</v>
      </c>
      <c r="AX17" s="166">
        <v>2180.0</v>
      </c>
      <c r="AY17" s="180">
        <v>2180.0</v>
      </c>
      <c r="AZ17" s="166">
        <v>6180.099</v>
      </c>
      <c r="BA17" s="181">
        <f t="shared" ref="BA17:BB17" si="66">(AY17-AY16)/AY16</f>
        <v>0.009259259259</v>
      </c>
      <c r="BB17" s="181">
        <f t="shared" si="66"/>
        <v>-0.0005508202872</v>
      </c>
      <c r="BC17" s="166"/>
      <c r="BD17" s="166"/>
      <c r="BE17" s="166">
        <v>57500.0</v>
      </c>
      <c r="BF17" s="2">
        <v>1.20625E9</v>
      </c>
      <c r="BG17" s="166">
        <f t="shared" si="8"/>
        <v>0.00004766839378</v>
      </c>
      <c r="BH17" s="181">
        <f t="shared" si="14"/>
        <v>-0.0191581384</v>
      </c>
      <c r="BI17" s="166"/>
      <c r="BJ17" s="166">
        <f t="shared" si="9"/>
        <v>0.00001554404145</v>
      </c>
    </row>
    <row r="18">
      <c r="A18" s="179" t="s">
        <v>1274</v>
      </c>
      <c r="B18" s="166">
        <v>143.0</v>
      </c>
      <c r="C18" s="166">
        <v>143.0</v>
      </c>
      <c r="D18" s="166">
        <v>143.0</v>
      </c>
      <c r="E18" s="166">
        <v>143.0</v>
      </c>
      <c r="F18" s="180">
        <v>143.0</v>
      </c>
      <c r="G18" s="166">
        <v>5254.362</v>
      </c>
      <c r="H18" s="181">
        <f t="shared" ref="H18:I18" si="67">(F18-F17)/F17</f>
        <v>0</v>
      </c>
      <c r="I18" s="181">
        <f t="shared" si="67"/>
        <v>-0.001606554057</v>
      </c>
      <c r="J18" s="166"/>
      <c r="K18" s="166"/>
      <c r="L18" s="166">
        <v>0.0</v>
      </c>
      <c r="M18" s="2">
        <v>1.20625E9</v>
      </c>
      <c r="N18" s="7">
        <f t="shared" si="2"/>
        <v>0</v>
      </c>
      <c r="P18" s="179" t="s">
        <v>1275</v>
      </c>
      <c r="Q18" s="166">
        <v>165.0</v>
      </c>
      <c r="R18" s="166">
        <v>165.0</v>
      </c>
      <c r="S18" s="166">
        <v>165.0</v>
      </c>
      <c r="T18" s="166">
        <v>165.0</v>
      </c>
      <c r="U18" s="180">
        <v>165.0</v>
      </c>
      <c r="V18" s="166">
        <v>6119.419</v>
      </c>
      <c r="W18" s="181">
        <f t="shared" ref="W18:X18" si="68">(U18-U17)/U17</f>
        <v>0</v>
      </c>
      <c r="X18" s="181">
        <f t="shared" si="68"/>
        <v>0.00094313498</v>
      </c>
      <c r="Y18" s="166"/>
      <c r="Z18" s="166"/>
      <c r="AA18" s="166">
        <v>0.0</v>
      </c>
      <c r="AB18" s="2">
        <v>1.20625E9</v>
      </c>
      <c r="AC18" s="7">
        <f t="shared" si="4"/>
        <v>0</v>
      </c>
      <c r="AE18" s="179" t="s">
        <v>1276</v>
      </c>
      <c r="AF18" s="166">
        <v>175.0</v>
      </c>
      <c r="AG18" s="166">
        <v>190.0</v>
      </c>
      <c r="AH18" s="166">
        <v>175.0</v>
      </c>
      <c r="AI18" s="166">
        <v>184.0</v>
      </c>
      <c r="AJ18" s="180">
        <v>184.0</v>
      </c>
      <c r="AK18" s="166">
        <v>6089.305</v>
      </c>
      <c r="AL18" s="181">
        <f t="shared" ref="AL18:AM18" si="69">(AJ18-AJ17)/AJ17</f>
        <v>0.05142857143</v>
      </c>
      <c r="AM18" s="181">
        <f t="shared" si="69"/>
        <v>-0.01305349261</v>
      </c>
      <c r="AN18" s="166"/>
      <c r="AO18" s="166"/>
      <c r="AP18" s="166">
        <v>800.0</v>
      </c>
      <c r="AQ18" s="2">
        <v>1.20625E9</v>
      </c>
      <c r="AR18" s="7">
        <f t="shared" si="6"/>
        <v>0.0000006632124352</v>
      </c>
      <c r="AT18" s="179">
        <v>43811.0</v>
      </c>
      <c r="AU18" s="166">
        <v>2180.0</v>
      </c>
      <c r="AV18" s="166">
        <v>2280.0</v>
      </c>
      <c r="AW18" s="166">
        <v>2180.0</v>
      </c>
      <c r="AX18" s="166">
        <v>2200.0</v>
      </c>
      <c r="AY18" s="180">
        <v>2200.0</v>
      </c>
      <c r="AZ18" s="166">
        <v>6139.397</v>
      </c>
      <c r="BA18" s="181">
        <f t="shared" ref="BA18:BB18" si="70">(AY18-AY17)/AY17</f>
        <v>0.009174311927</v>
      </c>
      <c r="BB18" s="181">
        <f t="shared" si="70"/>
        <v>-0.006585978639</v>
      </c>
      <c r="BC18" s="166"/>
      <c r="BD18" s="166"/>
      <c r="BE18" s="166">
        <v>18400.0</v>
      </c>
      <c r="BF18" s="2">
        <v>1.20625E9</v>
      </c>
      <c r="BG18" s="166">
        <f t="shared" si="8"/>
        <v>0.00001525388601</v>
      </c>
      <c r="BH18" s="181">
        <f t="shared" si="14"/>
        <v>0.01515072084</v>
      </c>
      <c r="BI18" s="166"/>
      <c r="BJ18" s="166">
        <f t="shared" si="9"/>
        <v>0.000003979274611</v>
      </c>
    </row>
    <row r="19">
      <c r="A19" s="179" t="s">
        <v>1277</v>
      </c>
      <c r="B19" s="166">
        <v>143.0</v>
      </c>
      <c r="C19" s="166">
        <v>143.0</v>
      </c>
      <c r="D19" s="166">
        <v>143.0</v>
      </c>
      <c r="E19" s="166">
        <v>143.0</v>
      </c>
      <c r="F19" s="180">
        <v>143.0</v>
      </c>
      <c r="G19" s="166">
        <v>5231.652</v>
      </c>
      <c r="H19" s="181">
        <f t="shared" ref="H19:I19" si="71">(F19-F18)/F18</f>
        <v>0</v>
      </c>
      <c r="I19" s="181">
        <f t="shared" si="71"/>
        <v>-0.004322123219</v>
      </c>
      <c r="J19" s="166"/>
      <c r="K19" s="166"/>
      <c r="L19" s="166">
        <v>0.0</v>
      </c>
      <c r="M19" s="2">
        <v>1.20625E9</v>
      </c>
      <c r="N19" s="7">
        <f t="shared" si="2"/>
        <v>0</v>
      </c>
      <c r="P19" s="179" t="s">
        <v>1279</v>
      </c>
      <c r="Q19" s="166">
        <v>165.0</v>
      </c>
      <c r="R19" s="166">
        <v>170.0</v>
      </c>
      <c r="S19" s="166">
        <v>165.0</v>
      </c>
      <c r="T19" s="166">
        <v>170.0</v>
      </c>
      <c r="U19" s="180">
        <v>170.0</v>
      </c>
      <c r="V19" s="166">
        <v>6133.963</v>
      </c>
      <c r="W19" s="181">
        <f t="shared" ref="W19:X19" si="72">(U19-U18)/U18</f>
        <v>0.0303030303</v>
      </c>
      <c r="X19" s="181">
        <f t="shared" si="72"/>
        <v>0.002376696219</v>
      </c>
      <c r="Y19" s="166"/>
      <c r="Z19" s="166"/>
      <c r="AA19" s="166">
        <v>700.0</v>
      </c>
      <c r="AB19" s="2">
        <v>1.20625E9</v>
      </c>
      <c r="AC19" s="7">
        <f t="shared" si="4"/>
        <v>0.0000005803108808</v>
      </c>
      <c r="AE19" s="179" t="s">
        <v>1280</v>
      </c>
      <c r="AF19" s="166">
        <v>194.0</v>
      </c>
      <c r="AG19" s="166">
        <v>210.0</v>
      </c>
      <c r="AH19" s="166">
        <v>160.0</v>
      </c>
      <c r="AI19" s="166">
        <v>194.0</v>
      </c>
      <c r="AJ19" s="180">
        <v>194.0</v>
      </c>
      <c r="AK19" s="166">
        <v>6081.867</v>
      </c>
      <c r="AL19" s="181">
        <f t="shared" ref="AL19:AM19" si="73">(AJ19-AJ18)/AJ18</f>
        <v>0.05434782609</v>
      </c>
      <c r="AM19" s="181">
        <f t="shared" si="73"/>
        <v>-0.001221485867</v>
      </c>
      <c r="AN19" s="166"/>
      <c r="AO19" s="166"/>
      <c r="AP19" s="166">
        <v>24800.0</v>
      </c>
      <c r="AQ19" s="2">
        <v>1.20625E9</v>
      </c>
      <c r="AR19" s="7">
        <f t="shared" si="6"/>
        <v>0.00002055958549</v>
      </c>
      <c r="AT19" s="179" t="s">
        <v>1281</v>
      </c>
      <c r="AU19" s="166">
        <v>2200.0</v>
      </c>
      <c r="AV19" s="166">
        <v>2200.0</v>
      </c>
      <c r="AW19" s="166">
        <v>2200.0</v>
      </c>
      <c r="AX19" s="166">
        <v>2200.0</v>
      </c>
      <c r="AY19" s="180">
        <v>2200.0</v>
      </c>
      <c r="AZ19" s="166">
        <v>6197.318</v>
      </c>
      <c r="BA19" s="181">
        <f t="shared" ref="BA19:BB19" si="74">(AY19-AY18)/AY18</f>
        <v>0</v>
      </c>
      <c r="BB19" s="181">
        <f t="shared" si="74"/>
        <v>0.009434314152</v>
      </c>
      <c r="BC19" s="166"/>
      <c r="BD19" s="166"/>
      <c r="BE19" s="166">
        <v>8800.0</v>
      </c>
      <c r="BF19" s="2">
        <v>1.20625E9</v>
      </c>
      <c r="BG19" s="166">
        <f t="shared" si="8"/>
        <v>0.000007295336788</v>
      </c>
      <c r="BH19" s="181">
        <f t="shared" si="14"/>
        <v>0.0211627141</v>
      </c>
      <c r="BI19" s="166"/>
      <c r="BJ19" s="166">
        <f t="shared" si="9"/>
        <v>0.00000710880829</v>
      </c>
    </row>
    <row r="20">
      <c r="A20" s="179" t="s">
        <v>1282</v>
      </c>
      <c r="B20" s="166">
        <v>140.0</v>
      </c>
      <c r="C20" s="166">
        <v>140.0</v>
      </c>
      <c r="D20" s="166">
        <v>140.0</v>
      </c>
      <c r="E20" s="166">
        <v>140.0</v>
      </c>
      <c r="F20" s="180">
        <v>140.0</v>
      </c>
      <c r="G20" s="166">
        <v>5191.912</v>
      </c>
      <c r="H20" s="181">
        <f t="shared" ref="H20:I20" si="75">(F20-F19)/F19</f>
        <v>-0.02097902098</v>
      </c>
      <c r="I20" s="181">
        <f t="shared" si="75"/>
        <v>-0.007596070992</v>
      </c>
      <c r="J20" s="166"/>
      <c r="K20" s="166"/>
      <c r="L20" s="166">
        <v>2100.0</v>
      </c>
      <c r="M20" s="2">
        <v>1.20625E9</v>
      </c>
      <c r="N20" s="7">
        <f t="shared" si="2"/>
        <v>0.000001740932642</v>
      </c>
      <c r="P20" s="179" t="s">
        <v>1283</v>
      </c>
      <c r="Q20" s="166">
        <v>170.0</v>
      </c>
      <c r="R20" s="166">
        <v>170.0</v>
      </c>
      <c r="S20" s="166">
        <v>170.0</v>
      </c>
      <c r="T20" s="166">
        <v>170.0</v>
      </c>
      <c r="U20" s="180">
        <v>170.0</v>
      </c>
      <c r="V20" s="166">
        <v>6167.666</v>
      </c>
      <c r="W20" s="181">
        <f t="shared" ref="W20:X20" si="76">(U20-U19)/U19</f>
        <v>0</v>
      </c>
      <c r="X20" s="181">
        <f t="shared" si="76"/>
        <v>0.005494490267</v>
      </c>
      <c r="Y20" s="166"/>
      <c r="Z20" s="166"/>
      <c r="AA20" s="166">
        <v>0.0</v>
      </c>
      <c r="AB20" s="2">
        <v>1.20625E9</v>
      </c>
      <c r="AC20" s="7">
        <f t="shared" si="4"/>
        <v>0</v>
      </c>
      <c r="AE20" s="179" t="s">
        <v>1284</v>
      </c>
      <c r="AF20" s="166">
        <v>186.0</v>
      </c>
      <c r="AG20" s="166">
        <v>186.0</v>
      </c>
      <c r="AH20" s="166">
        <v>166.0</v>
      </c>
      <c r="AI20" s="166">
        <v>174.0</v>
      </c>
      <c r="AJ20" s="180">
        <v>174.0</v>
      </c>
      <c r="AK20" s="166">
        <v>6176.094</v>
      </c>
      <c r="AL20" s="181">
        <f t="shared" ref="AL20:AM20" si="77">(AJ20-AJ19)/AJ19</f>
        <v>-0.1030927835</v>
      </c>
      <c r="AM20" s="181">
        <f t="shared" si="77"/>
        <v>0.01549310434</v>
      </c>
      <c r="AN20" s="166"/>
      <c r="AO20" s="166"/>
      <c r="AP20" s="166">
        <v>25200.0</v>
      </c>
      <c r="AQ20" s="2">
        <v>1.20625E9</v>
      </c>
      <c r="AR20" s="7">
        <f t="shared" si="6"/>
        <v>0.00002089119171</v>
      </c>
      <c r="AT20" s="179" t="s">
        <v>1285</v>
      </c>
      <c r="AU20" s="166">
        <v>2200.0</v>
      </c>
      <c r="AV20" s="166">
        <v>2230.0</v>
      </c>
      <c r="AW20" s="166">
        <v>2200.0</v>
      </c>
      <c r="AX20" s="166">
        <v>2200.0</v>
      </c>
      <c r="AY20" s="180">
        <v>2200.0</v>
      </c>
      <c r="AZ20" s="166">
        <v>6211.592</v>
      </c>
      <c r="BA20" s="181">
        <f t="shared" ref="BA20:BB20" si="78">(AY20-AY19)/AY19</f>
        <v>0</v>
      </c>
      <c r="BB20" s="181">
        <f t="shared" si="78"/>
        <v>0.002303254408</v>
      </c>
      <c r="BC20" s="166"/>
      <c r="BD20" s="166"/>
      <c r="BE20" s="166">
        <v>17700.0</v>
      </c>
      <c r="BF20" s="2">
        <v>1.20625E9</v>
      </c>
      <c r="BG20" s="166">
        <f t="shared" si="8"/>
        <v>0.00001467357513</v>
      </c>
      <c r="BH20" s="181">
        <f t="shared" si="14"/>
        <v>-0.03101795112</v>
      </c>
      <c r="BI20" s="166"/>
      <c r="BJ20" s="166">
        <f t="shared" si="9"/>
        <v>0.00000932642487</v>
      </c>
    </row>
    <row r="21">
      <c r="A21" s="179" t="s">
        <v>1286</v>
      </c>
      <c r="B21" s="166">
        <v>140.0</v>
      </c>
      <c r="C21" s="166">
        <v>151.0</v>
      </c>
      <c r="D21" s="166">
        <v>140.0</v>
      </c>
      <c r="E21" s="166">
        <v>151.0</v>
      </c>
      <c r="F21" s="180">
        <v>151.0</v>
      </c>
      <c r="G21" s="166">
        <v>5162.477</v>
      </c>
      <c r="H21" s="181">
        <f t="shared" ref="H21:I21" si="79">(F21-F20)/F20</f>
        <v>0.07857142857</v>
      </c>
      <c r="I21" s="181">
        <f t="shared" si="79"/>
        <v>-0.005669395013</v>
      </c>
      <c r="J21" s="166"/>
      <c r="K21" s="166"/>
      <c r="L21" s="166">
        <v>26600.0</v>
      </c>
      <c r="M21" s="2">
        <v>1.20625E9</v>
      </c>
      <c r="N21" s="7">
        <f t="shared" si="2"/>
        <v>0.00002205181347</v>
      </c>
      <c r="P21" s="179" t="s">
        <v>1287</v>
      </c>
      <c r="Q21" s="166">
        <v>170.0</v>
      </c>
      <c r="R21" s="166">
        <v>170.0</v>
      </c>
      <c r="S21" s="166">
        <v>170.0</v>
      </c>
      <c r="T21" s="166">
        <v>170.0</v>
      </c>
      <c r="U21" s="180">
        <v>170.0</v>
      </c>
      <c r="V21" s="166">
        <v>6109.482</v>
      </c>
      <c r="W21" s="181">
        <f t="shared" ref="W21:X21" si="80">(U21-U20)/U20</f>
        <v>0</v>
      </c>
      <c r="X21" s="181">
        <f t="shared" si="80"/>
        <v>-0.009433714472</v>
      </c>
      <c r="Y21" s="166"/>
      <c r="Z21" s="166"/>
      <c r="AA21" s="166">
        <v>0.0</v>
      </c>
      <c r="AB21" s="2">
        <v>1.20625E9</v>
      </c>
      <c r="AC21" s="7">
        <f t="shared" si="4"/>
        <v>0</v>
      </c>
      <c r="AE21" s="179" t="s">
        <v>1288</v>
      </c>
      <c r="AF21" s="166">
        <v>174.0</v>
      </c>
      <c r="AG21" s="166">
        <v>234.0</v>
      </c>
      <c r="AH21" s="166">
        <v>174.0</v>
      </c>
      <c r="AI21" s="166">
        <v>234.0</v>
      </c>
      <c r="AJ21" s="180">
        <v>234.0</v>
      </c>
      <c r="AK21" s="166">
        <v>6147.876</v>
      </c>
      <c r="AL21" s="181">
        <f t="shared" ref="AL21:AM21" si="81">(AJ21-AJ20)/AJ20</f>
        <v>0.3448275862</v>
      </c>
      <c r="AM21" s="181">
        <f t="shared" si="81"/>
        <v>-0.004568907144</v>
      </c>
      <c r="AN21" s="166"/>
      <c r="AO21" s="166"/>
      <c r="AP21" s="166">
        <v>1555400.0</v>
      </c>
      <c r="AQ21" s="2">
        <v>1.20625E9</v>
      </c>
      <c r="AR21" s="7">
        <f t="shared" si="6"/>
        <v>0.001289450777</v>
      </c>
      <c r="AT21" s="179" t="s">
        <v>1289</v>
      </c>
      <c r="AU21" s="166">
        <v>2200.0</v>
      </c>
      <c r="AV21" s="166">
        <v>2260.0</v>
      </c>
      <c r="AW21" s="166">
        <v>2200.0</v>
      </c>
      <c r="AX21" s="166">
        <v>2260.0</v>
      </c>
      <c r="AY21" s="180">
        <v>2260.0</v>
      </c>
      <c r="AZ21" s="166">
        <v>6244.352</v>
      </c>
      <c r="BA21" s="181">
        <f t="shared" ref="BA21:BB21" si="82">(AY21-AY20)/AY20</f>
        <v>0.02727272727</v>
      </c>
      <c r="BB21" s="181">
        <f t="shared" si="82"/>
        <v>0.00527401027</v>
      </c>
      <c r="BC21" s="166"/>
      <c r="BD21" s="166"/>
      <c r="BE21" s="166">
        <v>28500.0</v>
      </c>
      <c r="BF21" s="2">
        <v>1.20625E9</v>
      </c>
      <c r="BG21" s="166">
        <f t="shared" si="8"/>
        <v>0.00002362694301</v>
      </c>
      <c r="BH21" s="197">
        <f t="shared" si="14"/>
        <v>0.1126679355</v>
      </c>
      <c r="BI21" s="198"/>
      <c r="BJ21" s="166">
        <f t="shared" si="9"/>
        <v>0.0003337823834</v>
      </c>
    </row>
    <row r="22">
      <c r="A22" s="179" t="s">
        <v>1290</v>
      </c>
      <c r="B22" s="166">
        <v>151.0</v>
      </c>
      <c r="C22" s="166">
        <v>151.0</v>
      </c>
      <c r="D22" s="166">
        <v>141.0</v>
      </c>
      <c r="E22" s="166">
        <v>141.0</v>
      </c>
      <c r="F22" s="180">
        <v>141.0</v>
      </c>
      <c r="G22" s="166">
        <v>5111.392</v>
      </c>
      <c r="H22" s="181">
        <f t="shared" ref="H22:I22" si="83">(F22-F21)/F21</f>
        <v>-0.06622516556</v>
      </c>
      <c r="I22" s="181">
        <f t="shared" si="83"/>
        <v>-0.009895443602</v>
      </c>
      <c r="J22" s="166"/>
      <c r="K22" s="166"/>
      <c r="L22" s="166">
        <v>100.0</v>
      </c>
      <c r="M22" s="2">
        <v>1.20625E9</v>
      </c>
      <c r="N22" s="7">
        <f t="shared" si="2"/>
        <v>0.0000000829015544</v>
      </c>
      <c r="P22" s="179" t="s">
        <v>1291</v>
      </c>
      <c r="Q22" s="166">
        <v>170.0</v>
      </c>
      <c r="R22" s="166">
        <v>170.0</v>
      </c>
      <c r="S22" s="166">
        <v>170.0</v>
      </c>
      <c r="T22" s="166">
        <v>170.0</v>
      </c>
      <c r="U22" s="180">
        <v>170.0</v>
      </c>
      <c r="V22" s="166">
        <v>6183.391</v>
      </c>
      <c r="W22" s="181">
        <f t="shared" ref="W22:X22" si="84">(U22-U21)/U21</f>
        <v>0</v>
      </c>
      <c r="X22" s="181">
        <f t="shared" si="84"/>
        <v>0.01209742495</v>
      </c>
      <c r="Y22" s="166"/>
      <c r="Z22" s="166"/>
      <c r="AA22" s="166">
        <v>0.0</v>
      </c>
      <c r="AB22" s="2">
        <v>1.20625E9</v>
      </c>
      <c r="AC22" s="7">
        <f t="shared" si="4"/>
        <v>0</v>
      </c>
      <c r="AE22" s="179" t="s">
        <v>1292</v>
      </c>
      <c r="AF22" s="166">
        <v>234.0</v>
      </c>
      <c r="AG22" s="166">
        <v>260.0</v>
      </c>
      <c r="AH22" s="166">
        <v>177.0</v>
      </c>
      <c r="AI22" s="166">
        <v>180.0</v>
      </c>
      <c r="AJ22" s="180">
        <v>180.0</v>
      </c>
      <c r="AK22" s="166">
        <v>6163.596</v>
      </c>
      <c r="AL22" s="181">
        <f t="shared" ref="AL22:AM22" si="85">(AJ22-AJ21)/AJ21</f>
        <v>-0.2307692308</v>
      </c>
      <c r="AM22" s="181">
        <f t="shared" si="85"/>
        <v>0.002556980655</v>
      </c>
      <c r="AN22" s="166"/>
      <c r="AO22" s="166"/>
      <c r="AP22" s="166">
        <v>2441300.0</v>
      </c>
      <c r="AQ22" s="2">
        <v>1.20625E9</v>
      </c>
      <c r="AR22" s="7">
        <f t="shared" si="6"/>
        <v>0.002023875648</v>
      </c>
      <c r="AT22" s="179" t="s">
        <v>1293</v>
      </c>
      <c r="AU22" s="166">
        <v>2260.0</v>
      </c>
      <c r="AV22" s="166">
        <v>2260.0</v>
      </c>
      <c r="AW22" s="166">
        <v>2200.0</v>
      </c>
      <c r="AX22" s="166">
        <v>2250.0</v>
      </c>
      <c r="AY22" s="180">
        <v>2250.0</v>
      </c>
      <c r="AZ22" s="166">
        <v>6287.25</v>
      </c>
      <c r="BA22" s="181">
        <f t="shared" ref="BA22:BB22" si="86">(AY22-AY21)/AY21</f>
        <v>-0.004424778761</v>
      </c>
      <c r="BB22" s="181">
        <f t="shared" si="86"/>
        <v>0.006869888181</v>
      </c>
      <c r="BC22" s="166"/>
      <c r="BD22" s="166"/>
      <c r="BE22" s="166">
        <v>101600.0</v>
      </c>
      <c r="BF22" s="2">
        <v>1.20625E9</v>
      </c>
      <c r="BG22" s="166">
        <f t="shared" si="8"/>
        <v>0.00008422797927</v>
      </c>
      <c r="BH22" s="181">
        <f t="shared" si="14"/>
        <v>-0.07535479377</v>
      </c>
      <c r="BI22" s="166"/>
      <c r="BJ22" s="166">
        <f t="shared" si="9"/>
        <v>0.0005270466321</v>
      </c>
    </row>
    <row r="23">
      <c r="A23" s="179" t="s">
        <v>1294</v>
      </c>
      <c r="B23" s="166">
        <v>156.0</v>
      </c>
      <c r="C23" s="166">
        <v>156.0</v>
      </c>
      <c r="D23" s="166">
        <v>146.0</v>
      </c>
      <c r="E23" s="166">
        <v>146.0</v>
      </c>
      <c r="F23" s="180">
        <v>146.0</v>
      </c>
      <c r="G23" s="166">
        <v>5042.87</v>
      </c>
      <c r="H23" s="181">
        <f t="shared" ref="H23:I23" si="87">(F23-F22)/F22</f>
        <v>0.03546099291</v>
      </c>
      <c r="I23" s="181">
        <f t="shared" si="87"/>
        <v>-0.01340574153</v>
      </c>
      <c r="J23" s="166"/>
      <c r="K23" s="166"/>
      <c r="L23" s="166">
        <v>400.0</v>
      </c>
      <c r="M23" s="2">
        <v>1.20625E9</v>
      </c>
      <c r="N23" s="7">
        <f t="shared" si="2"/>
        <v>0.0000003316062176</v>
      </c>
      <c r="P23" s="179" t="s">
        <v>1295</v>
      </c>
      <c r="Q23" s="166">
        <v>170.0</v>
      </c>
      <c r="R23" s="166">
        <v>170.0</v>
      </c>
      <c r="S23" s="166">
        <v>170.0</v>
      </c>
      <c r="T23" s="166">
        <v>170.0</v>
      </c>
      <c r="U23" s="180">
        <v>170.0</v>
      </c>
      <c r="V23" s="166">
        <v>6221.013</v>
      </c>
      <c r="W23" s="181">
        <f t="shared" ref="W23:X23" si="88">(U23-U22)/U22</f>
        <v>0</v>
      </c>
      <c r="X23" s="181">
        <f t="shared" si="88"/>
        <v>0.006084363742</v>
      </c>
      <c r="Y23" s="166"/>
      <c r="Z23" s="166"/>
      <c r="AA23" s="166">
        <v>1400.0</v>
      </c>
      <c r="AB23" s="2">
        <v>1.20625E9</v>
      </c>
      <c r="AC23" s="7">
        <f t="shared" si="4"/>
        <v>0.000001160621762</v>
      </c>
      <c r="AE23" s="179" t="s">
        <v>1296</v>
      </c>
      <c r="AF23" s="166">
        <v>180.0</v>
      </c>
      <c r="AG23" s="166">
        <v>180.0</v>
      </c>
      <c r="AH23" s="166">
        <v>180.0</v>
      </c>
      <c r="AI23" s="166">
        <v>180.0</v>
      </c>
      <c r="AJ23" s="180">
        <v>180.0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2">
        <v>1.20625E9</v>
      </c>
      <c r="AR23" s="7">
        <f t="shared" si="6"/>
        <v>0</v>
      </c>
      <c r="AT23" s="179" t="s">
        <v>1297</v>
      </c>
      <c r="AU23" s="166">
        <v>2250.0</v>
      </c>
      <c r="AV23" s="166">
        <v>2250.0</v>
      </c>
      <c r="AW23" s="166">
        <v>2200.0</v>
      </c>
      <c r="AX23" s="166">
        <v>2200.0</v>
      </c>
      <c r="AY23" s="180">
        <v>2200.0</v>
      </c>
      <c r="AZ23" s="166">
        <v>6249.93</v>
      </c>
      <c r="BA23" s="181">
        <f t="shared" ref="BA23:BB23" si="90">(AY23-AY22)/AY22</f>
        <v>-0.02222222222</v>
      </c>
      <c r="BB23" s="181">
        <f t="shared" si="90"/>
        <v>-0.005935822498</v>
      </c>
      <c r="BC23" s="166"/>
      <c r="BD23" s="166"/>
      <c r="BE23" s="166">
        <v>20600.0</v>
      </c>
      <c r="BF23" s="2">
        <v>1.20625E9</v>
      </c>
      <c r="BG23" s="166">
        <f t="shared" si="8"/>
        <v>0.00001707772021</v>
      </c>
      <c r="BH23" s="181">
        <f t="shared" si="14"/>
        <v>0.003309692671</v>
      </c>
      <c r="BI23" s="166"/>
      <c r="BJ23" s="166">
        <f t="shared" si="9"/>
        <v>0.000004642487047</v>
      </c>
    </row>
    <row r="24">
      <c r="A24" s="182" t="s">
        <v>1298</v>
      </c>
      <c r="B24" s="183">
        <v>146.0</v>
      </c>
      <c r="C24" s="183">
        <v>146.0</v>
      </c>
      <c r="D24" s="183">
        <v>146.0</v>
      </c>
      <c r="E24" s="183">
        <v>146.0</v>
      </c>
      <c r="F24" s="184">
        <v>146.0</v>
      </c>
      <c r="G24" s="183">
        <v>5027.704</v>
      </c>
      <c r="H24" s="185">
        <f t="shared" ref="H24:I24" si="91">(F24-F23)/F23</f>
        <v>0</v>
      </c>
      <c r="I24" s="185">
        <f t="shared" si="91"/>
        <v>-0.003007414429</v>
      </c>
      <c r="J24" s="185">
        <f t="shared" ref="J24:J34" si="96">$G$65+(I24*$G$66)</f>
        <v>0.0003801723532</v>
      </c>
      <c r="K24" s="185">
        <f t="shared" ref="K24:K34" si="97">H24-J24</f>
        <v>-0.0003801723532</v>
      </c>
      <c r="L24" s="183">
        <v>0.0</v>
      </c>
      <c r="M24" s="199">
        <v>1.20625E9</v>
      </c>
      <c r="N24" s="186">
        <f t="shared" si="2"/>
        <v>0</v>
      </c>
      <c r="O24" s="186"/>
      <c r="P24" s="182" t="s">
        <v>1299</v>
      </c>
      <c r="Q24" s="183">
        <v>170.0</v>
      </c>
      <c r="R24" s="183">
        <v>170.0</v>
      </c>
      <c r="S24" s="183">
        <v>170.0</v>
      </c>
      <c r="T24" s="183">
        <v>170.0</v>
      </c>
      <c r="U24" s="184">
        <v>170.0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-0.00099</v>
      </c>
      <c r="Z24" s="185">
        <f t="shared" ref="Z24:Z34" si="100">W24-Y24</f>
        <v>0.00099</v>
      </c>
      <c r="AA24" s="183">
        <v>0.0</v>
      </c>
      <c r="AB24" s="199">
        <v>1.20625E9</v>
      </c>
      <c r="AC24" s="186">
        <f t="shared" si="4"/>
        <v>0</v>
      </c>
      <c r="AD24" s="186"/>
      <c r="AE24" s="182" t="s">
        <v>1300</v>
      </c>
      <c r="AF24" s="183">
        <v>180.0</v>
      </c>
      <c r="AG24" s="183">
        <v>180.0</v>
      </c>
      <c r="AH24" s="183">
        <v>180.0</v>
      </c>
      <c r="AI24" s="183">
        <v>180.0</v>
      </c>
      <c r="AJ24" s="184">
        <v>180.0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0.01962634085</v>
      </c>
      <c r="AO24" s="185">
        <f t="shared" ref="AO24:AO34" si="103">AL24-AN24</f>
        <v>-0.01962634085</v>
      </c>
      <c r="AP24" s="183">
        <v>0.0</v>
      </c>
      <c r="AQ24" s="199">
        <v>1.20625E9</v>
      </c>
      <c r="AR24" s="186">
        <f t="shared" si="6"/>
        <v>0</v>
      </c>
      <c r="AS24" s="186"/>
      <c r="AT24" s="182" t="s">
        <v>1301</v>
      </c>
      <c r="AU24" s="183">
        <v>2160.0</v>
      </c>
      <c r="AV24" s="183">
        <v>2170.0</v>
      </c>
      <c r="AW24" s="183">
        <v>2160.0</v>
      </c>
      <c r="AX24" s="183">
        <v>2170.0</v>
      </c>
      <c r="AY24" s="184">
        <v>2170.0</v>
      </c>
      <c r="AZ24" s="183">
        <v>6284.372</v>
      </c>
      <c r="BA24" s="185">
        <f t="shared" ref="BA24:BB24" si="94">(AY24-AY23)/AY23</f>
        <v>-0.01363636364</v>
      </c>
      <c r="BB24" s="185">
        <f t="shared" si="94"/>
        <v>0.005510781721</v>
      </c>
      <c r="BC24" s="185">
        <f t="shared" ref="BC24:BC34" si="105">$AZ$65+(BB24*$AZ$66)</f>
        <v>0.01390569966</v>
      </c>
      <c r="BD24" s="185">
        <f t="shared" ref="BD24:BD34" si="106">BA24-BC24</f>
        <v>-0.02754206329</v>
      </c>
      <c r="BE24" s="183">
        <v>5800.0</v>
      </c>
      <c r="BF24" s="199">
        <v>1.20625E9</v>
      </c>
      <c r="BG24" s="183">
        <f t="shared" si="8"/>
        <v>0.000004808290155</v>
      </c>
      <c r="BH24" s="187">
        <f t="shared" si="14"/>
        <v>-0.003409090909</v>
      </c>
      <c r="BI24" s="187">
        <f t="shared" ref="BI24:BI34" si="107">average(BD24,AO24,Z24,K24)</f>
        <v>-0.01163964413</v>
      </c>
      <c r="BJ24" s="183">
        <f t="shared" si="9"/>
        <v>0.000001202072539</v>
      </c>
    </row>
    <row r="25">
      <c r="A25" s="179" t="s">
        <v>1302</v>
      </c>
      <c r="B25" s="166">
        <v>160.0</v>
      </c>
      <c r="C25" s="166">
        <v>160.0</v>
      </c>
      <c r="D25" s="166">
        <v>155.0</v>
      </c>
      <c r="E25" s="166">
        <v>155.0</v>
      </c>
      <c r="F25" s="180">
        <v>155.0</v>
      </c>
      <c r="G25" s="166">
        <v>5102.954</v>
      </c>
      <c r="H25" s="181">
        <f t="shared" ref="H25:I25" si="95">(F25-F24)/F24</f>
        <v>0.06164383562</v>
      </c>
      <c r="I25" s="181">
        <f t="shared" si="95"/>
        <v>0.01496707046</v>
      </c>
      <c r="J25" s="181">
        <f t="shared" si="96"/>
        <v>-0.001661908875</v>
      </c>
      <c r="K25" s="181">
        <f t="shared" si="97"/>
        <v>0.06330574449</v>
      </c>
      <c r="L25" s="166">
        <v>300.0</v>
      </c>
      <c r="M25" s="2">
        <v>1.20625E9</v>
      </c>
      <c r="N25" s="7">
        <f t="shared" si="2"/>
        <v>0.0000002487046632</v>
      </c>
      <c r="P25" s="179" t="s">
        <v>1303</v>
      </c>
      <c r="Q25" s="166">
        <v>170.0</v>
      </c>
      <c r="R25" s="166">
        <v>170.0</v>
      </c>
      <c r="S25" s="166">
        <v>170.0</v>
      </c>
      <c r="T25" s="166">
        <v>170.0</v>
      </c>
      <c r="U25" s="180">
        <v>170.0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0.005732141262</v>
      </c>
      <c r="Z25" s="181">
        <f t="shared" si="100"/>
        <v>-0.005732141262</v>
      </c>
      <c r="AA25" s="166">
        <v>0.0</v>
      </c>
      <c r="AB25" s="2">
        <v>1.20625E9</v>
      </c>
      <c r="AC25" s="7">
        <f t="shared" si="4"/>
        <v>0</v>
      </c>
      <c r="AE25" s="179" t="s">
        <v>1304</v>
      </c>
      <c r="AF25" s="166">
        <v>181.0</v>
      </c>
      <c r="AG25" s="166">
        <v>189.0</v>
      </c>
      <c r="AH25" s="166">
        <v>178.0</v>
      </c>
      <c r="AI25" s="166">
        <v>178.0</v>
      </c>
      <c r="AJ25" s="180">
        <v>178.0</v>
      </c>
      <c r="AK25" s="166">
        <v>6127.85</v>
      </c>
      <c r="AL25" s="181">
        <f t="shared" ref="AL25:AM25" si="101">(AJ25-AJ24)/AJ24</f>
        <v>-0.01111111111</v>
      </c>
      <c r="AM25" s="181">
        <f t="shared" si="101"/>
        <v>0</v>
      </c>
      <c r="AN25" s="181">
        <f t="shared" si="102"/>
        <v>0.006699</v>
      </c>
      <c r="AO25" s="181">
        <f t="shared" si="103"/>
        <v>-0.01781011111</v>
      </c>
      <c r="AP25" s="166">
        <v>669000.0</v>
      </c>
      <c r="AQ25" s="2">
        <v>1.20625E9</v>
      </c>
      <c r="AR25" s="7">
        <f t="shared" si="6"/>
        <v>0.000554611399</v>
      </c>
      <c r="AT25" s="179" t="s">
        <v>1305</v>
      </c>
      <c r="AU25" s="166">
        <v>2170.0</v>
      </c>
      <c r="AV25" s="166">
        <v>2350.0</v>
      </c>
      <c r="AW25" s="166">
        <v>2170.0</v>
      </c>
      <c r="AX25" s="166">
        <v>2200.0</v>
      </c>
      <c r="AY25" s="180">
        <v>2200.0</v>
      </c>
      <c r="AZ25" s="166">
        <v>6305.91</v>
      </c>
      <c r="BA25" s="181">
        <f t="shared" ref="BA25:BB25" si="104">(AY25-AY24)/AY24</f>
        <v>0.01382488479</v>
      </c>
      <c r="BB25" s="181">
        <f t="shared" si="104"/>
        <v>0.00342723187</v>
      </c>
      <c r="BC25" s="181">
        <f t="shared" si="105"/>
        <v>0.01208797535</v>
      </c>
      <c r="BD25" s="181">
        <f t="shared" si="106"/>
        <v>0.001736909446</v>
      </c>
      <c r="BE25" s="166">
        <v>26100.0</v>
      </c>
      <c r="BF25" s="2">
        <v>1.20625E9</v>
      </c>
      <c r="BG25" s="166">
        <f t="shared" si="8"/>
        <v>0.0000216373057</v>
      </c>
      <c r="BH25" s="188">
        <f t="shared" si="14"/>
        <v>0.01608940232</v>
      </c>
      <c r="BI25" s="188">
        <f t="shared" si="107"/>
        <v>0.01037510039</v>
      </c>
      <c r="BJ25" s="166">
        <f t="shared" si="9"/>
        <v>0.0001441243523</v>
      </c>
    </row>
    <row r="26">
      <c r="A26" s="179" t="s">
        <v>1306</v>
      </c>
      <c r="B26" s="166">
        <v>160.0</v>
      </c>
      <c r="C26" s="166">
        <v>160.0</v>
      </c>
      <c r="D26" s="166">
        <v>160.0</v>
      </c>
      <c r="E26" s="166">
        <v>160.0</v>
      </c>
      <c r="F26" s="180">
        <v>160.0</v>
      </c>
      <c r="G26" s="166">
        <v>5209.445</v>
      </c>
      <c r="H26" s="181">
        <f t="shared" ref="H26:I26" si="108">(F26-F25)/F25</f>
        <v>0.03225806452</v>
      </c>
      <c r="I26" s="181">
        <f t="shared" si="108"/>
        <v>0.02086850087</v>
      </c>
      <c r="J26" s="181">
        <f t="shared" si="96"/>
        <v>-0.002332370384</v>
      </c>
      <c r="K26" s="181">
        <f t="shared" si="97"/>
        <v>0.0345904349</v>
      </c>
      <c r="L26" s="166">
        <v>200.0</v>
      </c>
      <c r="M26" s="2">
        <v>1.20625E9</v>
      </c>
      <c r="N26" s="7">
        <f t="shared" si="2"/>
        <v>0.0000001658031088</v>
      </c>
      <c r="P26" s="179" t="s">
        <v>1308</v>
      </c>
      <c r="Q26" s="166">
        <v>170.0</v>
      </c>
      <c r="R26" s="166">
        <v>170.0</v>
      </c>
      <c r="S26" s="166">
        <v>140.0</v>
      </c>
      <c r="T26" s="166">
        <v>145.0</v>
      </c>
      <c r="U26" s="180">
        <v>145.0</v>
      </c>
      <c r="V26" s="166">
        <v>6277.165</v>
      </c>
      <c r="W26" s="181">
        <f t="shared" ref="W26:X26" si="109">(U26-U25)/U25</f>
        <v>-0.1470588235</v>
      </c>
      <c r="X26" s="181">
        <f t="shared" si="109"/>
        <v>0</v>
      </c>
      <c r="Y26" s="181">
        <f t="shared" si="99"/>
        <v>-0.00099</v>
      </c>
      <c r="Z26" s="181">
        <f t="shared" si="100"/>
        <v>-0.1460688235</v>
      </c>
      <c r="AA26" s="166">
        <v>47600.0</v>
      </c>
      <c r="AB26" s="2">
        <v>1.20625E9</v>
      </c>
      <c r="AC26" s="7">
        <f t="shared" si="4"/>
        <v>0.0000394611399</v>
      </c>
      <c r="AE26" s="179" t="s">
        <v>1309</v>
      </c>
      <c r="AF26" s="166">
        <v>175.0</v>
      </c>
      <c r="AG26" s="166">
        <v>185.0</v>
      </c>
      <c r="AH26" s="166">
        <v>175.0</v>
      </c>
      <c r="AI26" s="166">
        <v>183.0</v>
      </c>
      <c r="AJ26" s="180">
        <v>183.0</v>
      </c>
      <c r="AK26" s="166">
        <v>6190.643</v>
      </c>
      <c r="AL26" s="181">
        <f t="shared" ref="AL26:AM26" si="110">(AJ26-AJ25)/AJ25</f>
        <v>0.02808988764</v>
      </c>
      <c r="AM26" s="181">
        <f t="shared" si="110"/>
        <v>0.01024715031</v>
      </c>
      <c r="AN26" s="181">
        <f t="shared" si="102"/>
        <v>-0.01614220545</v>
      </c>
      <c r="AO26" s="181">
        <f t="shared" si="103"/>
        <v>0.04423209309</v>
      </c>
      <c r="AP26" s="166">
        <v>417600.0</v>
      </c>
      <c r="AQ26" s="2">
        <v>1.20625E9</v>
      </c>
      <c r="AR26" s="7">
        <f t="shared" si="6"/>
        <v>0.0003461968912</v>
      </c>
      <c r="AT26" s="179" t="s">
        <v>1310</v>
      </c>
      <c r="AU26" s="166">
        <v>2200.0</v>
      </c>
      <c r="AV26" s="166">
        <v>2220.0</v>
      </c>
      <c r="AW26" s="166">
        <v>2200.0</v>
      </c>
      <c r="AX26" s="166">
        <v>2220.0</v>
      </c>
      <c r="AY26" s="180">
        <v>2220.0</v>
      </c>
      <c r="AZ26" s="166">
        <v>6319.443</v>
      </c>
      <c r="BA26" s="181">
        <f t="shared" ref="BA26:BB26" si="111">(AY26-AY25)/AY25</f>
        <v>0.009090909091</v>
      </c>
      <c r="BB26" s="181">
        <f t="shared" si="111"/>
        <v>0.002146082009</v>
      </c>
      <c r="BC26" s="181">
        <f t="shared" si="105"/>
        <v>0.01097027843</v>
      </c>
      <c r="BD26" s="181">
        <f t="shared" si="106"/>
        <v>-0.001879369337</v>
      </c>
      <c r="BE26" s="166">
        <v>3700.0</v>
      </c>
      <c r="BF26" s="2">
        <v>1.20625E9</v>
      </c>
      <c r="BG26" s="166">
        <f t="shared" si="8"/>
        <v>0.000003067357513</v>
      </c>
      <c r="BH26" s="188">
        <f t="shared" si="14"/>
        <v>-0.01940499057</v>
      </c>
      <c r="BI26" s="188">
        <f t="shared" si="107"/>
        <v>-0.01728141622</v>
      </c>
      <c r="BJ26" s="166">
        <f t="shared" si="9"/>
        <v>0.00009722279793</v>
      </c>
    </row>
    <row r="27">
      <c r="A27" s="179" t="s">
        <v>1311</v>
      </c>
      <c r="B27" s="166">
        <v>160.0</v>
      </c>
      <c r="C27" s="166">
        <v>160.0</v>
      </c>
      <c r="D27" s="166">
        <v>160.0</v>
      </c>
      <c r="E27" s="166">
        <v>160.0</v>
      </c>
      <c r="F27" s="180">
        <v>160.0</v>
      </c>
      <c r="G27" s="166">
        <v>5302.566</v>
      </c>
      <c r="H27" s="181">
        <f t="shared" ref="H27:I27" si="112">(F27-F26)/F26</f>
        <v>0</v>
      </c>
      <c r="I27" s="181">
        <f t="shared" si="112"/>
        <v>0.01787541667</v>
      </c>
      <c r="J27" s="181">
        <f t="shared" si="96"/>
        <v>-0.001992326088</v>
      </c>
      <c r="K27" s="181">
        <f t="shared" si="97"/>
        <v>0.001992326088</v>
      </c>
      <c r="L27" s="166">
        <v>0.0</v>
      </c>
      <c r="M27" s="2">
        <v>1.20625E9</v>
      </c>
      <c r="N27" s="7">
        <f t="shared" si="2"/>
        <v>0</v>
      </c>
      <c r="P27" s="179" t="s">
        <v>1312</v>
      </c>
      <c r="Q27" s="166">
        <v>145.0</v>
      </c>
      <c r="R27" s="166">
        <v>172.0</v>
      </c>
      <c r="S27" s="166">
        <v>145.0</v>
      </c>
      <c r="T27" s="166">
        <v>155.0</v>
      </c>
      <c r="U27" s="180">
        <v>155.0</v>
      </c>
      <c r="V27" s="166">
        <v>6314.046</v>
      </c>
      <c r="W27" s="181">
        <f t="shared" ref="W27:X27" si="113">(U27-U26)/U26</f>
        <v>0.06896551724</v>
      </c>
      <c r="X27" s="181">
        <f t="shared" si="113"/>
        <v>0.005875423061</v>
      </c>
      <c r="Y27" s="181">
        <f t="shared" si="99"/>
        <v>0.00338565082</v>
      </c>
      <c r="Z27" s="181">
        <f t="shared" si="100"/>
        <v>0.06557986642</v>
      </c>
      <c r="AA27" s="166">
        <v>20100.0</v>
      </c>
      <c r="AB27" s="2">
        <v>1.20625E9</v>
      </c>
      <c r="AC27" s="7">
        <f t="shared" si="4"/>
        <v>0.00001666321244</v>
      </c>
      <c r="AE27" s="179" t="s">
        <v>1313</v>
      </c>
      <c r="AF27" s="166">
        <v>184.0</v>
      </c>
      <c r="AG27" s="166">
        <v>200.0</v>
      </c>
      <c r="AH27" s="166">
        <v>175.0</v>
      </c>
      <c r="AI27" s="166">
        <v>184.0</v>
      </c>
      <c r="AJ27" s="180">
        <v>184.0</v>
      </c>
      <c r="AK27" s="166">
        <v>6194.498</v>
      </c>
      <c r="AL27" s="181">
        <f t="shared" ref="AL27:AM27" si="114">(AJ27-AJ26)/AJ26</f>
        <v>0.005464480874</v>
      </c>
      <c r="AM27" s="181">
        <f t="shared" si="114"/>
        <v>0.0006227139895</v>
      </c>
      <c r="AN27" s="181">
        <f t="shared" si="102"/>
        <v>0.005310951836</v>
      </c>
      <c r="AO27" s="181">
        <f t="shared" si="103"/>
        <v>0.0001535290383</v>
      </c>
      <c r="AP27" s="166">
        <v>204000.0</v>
      </c>
      <c r="AQ27" s="2">
        <v>1.20625E9</v>
      </c>
      <c r="AR27" s="7">
        <f t="shared" si="6"/>
        <v>0.000169119171</v>
      </c>
      <c r="AT27" s="179" t="s">
        <v>1314</v>
      </c>
      <c r="AU27" s="166">
        <v>2350.0</v>
      </c>
      <c r="AV27" s="166">
        <v>2770.0</v>
      </c>
      <c r="AW27" s="166">
        <v>2350.0</v>
      </c>
      <c r="AX27" s="166">
        <v>2770.0</v>
      </c>
      <c r="AY27" s="180">
        <v>2770.0</v>
      </c>
      <c r="AZ27" s="166">
        <v>6329.314</v>
      </c>
      <c r="BA27" s="181">
        <f t="shared" ref="BA27:BB27" si="115">(AY27-AY26)/AY26</f>
        <v>0.2477477477</v>
      </c>
      <c r="BB27" s="181">
        <f t="shared" si="115"/>
        <v>0.001562004753</v>
      </c>
      <c r="BC27" s="181">
        <f t="shared" si="105"/>
        <v>0.0104607195</v>
      </c>
      <c r="BD27" s="181">
        <f t="shared" si="106"/>
        <v>0.2372870282</v>
      </c>
      <c r="BE27" s="166">
        <v>220500.0</v>
      </c>
      <c r="BF27" s="2">
        <v>1.20625E9</v>
      </c>
      <c r="BG27" s="166">
        <f t="shared" si="8"/>
        <v>0.0001827979275</v>
      </c>
      <c r="BH27" s="200">
        <f t="shared" si="14"/>
        <v>0.08054443647</v>
      </c>
      <c r="BI27" s="200">
        <f t="shared" si="107"/>
        <v>0.07625318745</v>
      </c>
      <c r="BJ27" s="166">
        <f t="shared" si="9"/>
        <v>0.00009214507772</v>
      </c>
    </row>
    <row r="28">
      <c r="A28" s="179" t="s">
        <v>1315</v>
      </c>
      <c r="B28" s="166">
        <v>160.0</v>
      </c>
      <c r="C28" s="166">
        <v>160.0</v>
      </c>
      <c r="D28" s="166">
        <v>160.0</v>
      </c>
      <c r="E28" s="166">
        <v>160.0</v>
      </c>
      <c r="F28" s="180">
        <v>160.0</v>
      </c>
      <c r="G28" s="166">
        <v>5296.711</v>
      </c>
      <c r="H28" s="181">
        <f t="shared" ref="H28:I28" si="116">(F28-F27)/F27</f>
        <v>0</v>
      </c>
      <c r="I28" s="181">
        <f t="shared" si="116"/>
        <v>-0.00110418239</v>
      </c>
      <c r="J28" s="181">
        <f t="shared" si="96"/>
        <v>0.0001639461613</v>
      </c>
      <c r="K28" s="181">
        <f t="shared" si="97"/>
        <v>-0.0001639461613</v>
      </c>
      <c r="L28" s="166">
        <v>0.0</v>
      </c>
      <c r="M28" s="2">
        <v>1.20625E9</v>
      </c>
      <c r="N28" s="7">
        <f t="shared" si="2"/>
        <v>0</v>
      </c>
      <c r="P28" s="179" t="s">
        <v>1316</v>
      </c>
      <c r="Q28" s="166">
        <v>155.0</v>
      </c>
      <c r="R28" s="166">
        <v>172.0</v>
      </c>
      <c r="S28" s="166">
        <v>148.0</v>
      </c>
      <c r="T28" s="166">
        <v>168.0</v>
      </c>
      <c r="U28" s="180">
        <v>168.0</v>
      </c>
      <c r="V28" s="166">
        <v>6355.654</v>
      </c>
      <c r="W28" s="181">
        <f t="shared" ref="W28:X28" si="117">(U28-U27)/U27</f>
        <v>0.08387096774</v>
      </c>
      <c r="X28" s="181">
        <f t="shared" si="117"/>
        <v>0.006589752434</v>
      </c>
      <c r="Y28" s="181">
        <f t="shared" si="99"/>
        <v>0.003917639049</v>
      </c>
      <c r="Z28" s="181">
        <f t="shared" si="100"/>
        <v>0.07995332869</v>
      </c>
      <c r="AA28" s="166">
        <v>12000.0</v>
      </c>
      <c r="AB28" s="2">
        <v>1.20625E9</v>
      </c>
      <c r="AC28" s="7">
        <f t="shared" si="4"/>
        <v>0.000009948186528</v>
      </c>
      <c r="AE28" s="179" t="s">
        <v>1317</v>
      </c>
      <c r="AF28" s="166">
        <v>184.0</v>
      </c>
      <c r="AG28" s="166">
        <v>184.0</v>
      </c>
      <c r="AH28" s="166">
        <v>184.0</v>
      </c>
      <c r="AI28" s="166">
        <v>184.0</v>
      </c>
      <c r="AJ28" s="180">
        <v>184.0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0.006699</v>
      </c>
      <c r="AO28" s="181">
        <f t="shared" si="103"/>
        <v>-0.006699</v>
      </c>
      <c r="AP28" s="166">
        <v>0.0</v>
      </c>
      <c r="AQ28" s="2">
        <v>1.20625E9</v>
      </c>
      <c r="AR28" s="7">
        <f t="shared" si="6"/>
        <v>0</v>
      </c>
      <c r="AT28" s="179" t="s">
        <v>1318</v>
      </c>
      <c r="AU28" s="166">
        <v>2900.0</v>
      </c>
      <c r="AV28" s="166">
        <v>3450.0</v>
      </c>
      <c r="AW28" s="166">
        <v>2900.0</v>
      </c>
      <c r="AX28" s="166">
        <v>3100.0</v>
      </c>
      <c r="AY28" s="180">
        <v>3100.0</v>
      </c>
      <c r="AZ28" s="166">
        <v>6299.539</v>
      </c>
      <c r="BA28" s="181">
        <f t="shared" ref="BA28:BB28" si="119">(AY28-AY27)/AY27</f>
        <v>0.119133574</v>
      </c>
      <c r="BB28" s="181">
        <f t="shared" si="119"/>
        <v>-0.004704301288</v>
      </c>
      <c r="BC28" s="181">
        <f t="shared" si="105"/>
        <v>0.004993887584</v>
      </c>
      <c r="BD28" s="181">
        <f t="shared" si="106"/>
        <v>0.1141396864</v>
      </c>
      <c r="BE28" s="166">
        <v>254500.0</v>
      </c>
      <c r="BF28" s="2">
        <v>1.20625E9</v>
      </c>
      <c r="BG28" s="166">
        <f t="shared" si="8"/>
        <v>0.000210984456</v>
      </c>
      <c r="BH28" s="188">
        <f t="shared" si="14"/>
        <v>0.05075113544</v>
      </c>
      <c r="BI28" s="200">
        <f t="shared" si="107"/>
        <v>0.04680751724</v>
      </c>
      <c r="BJ28" s="166">
        <f t="shared" si="9"/>
        <v>0.00005523316062</v>
      </c>
    </row>
    <row r="29">
      <c r="A29" s="189">
        <v>42795.0</v>
      </c>
      <c r="B29" s="190">
        <v>160.0</v>
      </c>
      <c r="C29" s="190">
        <v>160.0</v>
      </c>
      <c r="D29" s="190">
        <v>160.0</v>
      </c>
      <c r="E29" s="190">
        <v>160.0</v>
      </c>
      <c r="F29" s="191">
        <v>160.0</v>
      </c>
      <c r="G29" s="190">
        <v>5275.971</v>
      </c>
      <c r="H29" s="192">
        <f t="shared" ref="H29:I29" si="120">(F29-F28)/F28</f>
        <v>0</v>
      </c>
      <c r="I29" s="192">
        <f t="shared" si="120"/>
        <v>-0.003915637459</v>
      </c>
      <c r="J29" s="192">
        <f t="shared" si="96"/>
        <v>0.0004833555717</v>
      </c>
      <c r="K29" s="192">
        <f t="shared" si="97"/>
        <v>-0.0004833555717</v>
      </c>
      <c r="L29" s="190">
        <v>0.0</v>
      </c>
      <c r="M29" s="201">
        <v>1.20625E9</v>
      </c>
      <c r="N29" s="193">
        <f t="shared" si="2"/>
        <v>0</v>
      </c>
      <c r="O29" s="193"/>
      <c r="P29" s="189">
        <v>43132.0</v>
      </c>
      <c r="Q29" s="190">
        <v>168.0</v>
      </c>
      <c r="R29" s="190">
        <v>168.0</v>
      </c>
      <c r="S29" s="190">
        <v>168.0</v>
      </c>
      <c r="T29" s="190">
        <v>168.0</v>
      </c>
      <c r="U29" s="191">
        <v>168.0</v>
      </c>
      <c r="V29" s="190">
        <v>6339.238</v>
      </c>
      <c r="W29" s="192">
        <f t="shared" ref="W29:X29" si="121">(U29-U28)/U28</f>
        <v>0</v>
      </c>
      <c r="X29" s="192">
        <f t="shared" si="121"/>
        <v>-0.002582897055</v>
      </c>
      <c r="Y29" s="192">
        <f t="shared" si="99"/>
        <v>-0.002913581587</v>
      </c>
      <c r="Z29" s="192">
        <f t="shared" si="100"/>
        <v>0.002913581587</v>
      </c>
      <c r="AA29" s="190">
        <v>0.0</v>
      </c>
      <c r="AB29" s="201">
        <v>1.20625E9</v>
      </c>
      <c r="AC29" s="193">
        <f t="shared" si="4"/>
        <v>0</v>
      </c>
      <c r="AD29" s="193"/>
      <c r="AE29" s="189">
        <v>43497.0</v>
      </c>
      <c r="AF29" s="190">
        <v>189.0</v>
      </c>
      <c r="AG29" s="190">
        <v>199.0</v>
      </c>
      <c r="AH29" s="190">
        <v>176.0</v>
      </c>
      <c r="AI29" s="190">
        <v>188.0</v>
      </c>
      <c r="AJ29" s="191">
        <v>188.0</v>
      </c>
      <c r="AK29" s="190">
        <v>6181.175</v>
      </c>
      <c r="AL29" s="192">
        <f t="shared" ref="AL29:AM29" si="122">(AJ29-AJ28)/AJ28</f>
        <v>0.02173913043</v>
      </c>
      <c r="AM29" s="192">
        <f t="shared" si="122"/>
        <v>-0.002150779611</v>
      </c>
      <c r="AN29" s="192">
        <f t="shared" si="102"/>
        <v>0.01149315228</v>
      </c>
      <c r="AO29" s="192">
        <f t="shared" si="103"/>
        <v>0.01024597816</v>
      </c>
      <c r="AP29" s="190">
        <v>664200.0</v>
      </c>
      <c r="AQ29" s="201">
        <v>1.20625E9</v>
      </c>
      <c r="AR29" s="193">
        <f t="shared" si="6"/>
        <v>0.0005506321244</v>
      </c>
      <c r="AS29" s="193"/>
      <c r="AT29" s="189">
        <v>43862.0</v>
      </c>
      <c r="AU29" s="190">
        <v>3200.0</v>
      </c>
      <c r="AV29" s="190">
        <v>3300.0</v>
      </c>
      <c r="AW29" s="190">
        <v>3030.0</v>
      </c>
      <c r="AX29" s="190">
        <v>3100.0</v>
      </c>
      <c r="AY29" s="191">
        <v>3100.0</v>
      </c>
      <c r="AZ29" s="190">
        <v>6283.581</v>
      </c>
      <c r="BA29" s="192">
        <f t="shared" ref="BA29:BB29" si="123">(AY29-AY28)/AY28</f>
        <v>0</v>
      </c>
      <c r="BB29" s="192">
        <f t="shared" si="123"/>
        <v>-0.002533201239</v>
      </c>
      <c r="BC29" s="192">
        <f t="shared" si="105"/>
        <v>0.006887992175</v>
      </c>
      <c r="BD29" s="192">
        <f t="shared" si="106"/>
        <v>-0.006887992175</v>
      </c>
      <c r="BE29" s="190">
        <v>96700.0</v>
      </c>
      <c r="BF29" s="201">
        <v>1.20625E9</v>
      </c>
      <c r="BG29" s="190">
        <f t="shared" si="8"/>
        <v>0.00008016580311</v>
      </c>
      <c r="BH29" s="202">
        <f t="shared" si="14"/>
        <v>0.005434782609</v>
      </c>
      <c r="BI29" s="202">
        <f t="shared" si="107"/>
        <v>0.001447053</v>
      </c>
      <c r="BJ29" s="190">
        <f t="shared" si="9"/>
        <v>0.0001576994819</v>
      </c>
    </row>
    <row r="30">
      <c r="A30" s="179">
        <v>42826.0</v>
      </c>
      <c r="B30" s="166">
        <v>160.0</v>
      </c>
      <c r="C30" s="166">
        <v>160.0</v>
      </c>
      <c r="D30" s="166">
        <v>160.0</v>
      </c>
      <c r="E30" s="166">
        <v>160.0</v>
      </c>
      <c r="F30" s="180">
        <v>160.0</v>
      </c>
      <c r="G30" s="166">
        <v>5301.183</v>
      </c>
      <c r="H30" s="181">
        <f t="shared" ref="H30:I30" si="124">(F30-F29)/F29</f>
        <v>0</v>
      </c>
      <c r="I30" s="181">
        <f t="shared" si="124"/>
        <v>0.004778646433</v>
      </c>
      <c r="J30" s="181">
        <f t="shared" si="96"/>
        <v>-0.0005044020213</v>
      </c>
      <c r="K30" s="181">
        <f t="shared" si="97"/>
        <v>0.0005044020213</v>
      </c>
      <c r="L30" s="166">
        <v>0.0</v>
      </c>
      <c r="M30" s="2">
        <v>1.20625E9</v>
      </c>
      <c r="N30" s="7">
        <f t="shared" si="2"/>
        <v>0</v>
      </c>
      <c r="P30" s="179">
        <v>43160.0</v>
      </c>
      <c r="Q30" s="166">
        <v>161.0</v>
      </c>
      <c r="R30" s="166">
        <v>161.0</v>
      </c>
      <c r="S30" s="166">
        <v>161.0</v>
      </c>
      <c r="T30" s="166">
        <v>161.0</v>
      </c>
      <c r="U30" s="180">
        <v>161.0</v>
      </c>
      <c r="V30" s="166">
        <v>6251.479</v>
      </c>
      <c r="W30" s="181">
        <f t="shared" ref="W30:X30" si="125">(U30-U29)/U29</f>
        <v>-0.04166666667</v>
      </c>
      <c r="X30" s="181">
        <f t="shared" si="125"/>
        <v>-0.01384377744</v>
      </c>
      <c r="Y30" s="181">
        <f t="shared" si="99"/>
        <v>-0.01129998712</v>
      </c>
      <c r="Z30" s="181">
        <f t="shared" si="100"/>
        <v>-0.03036667954</v>
      </c>
      <c r="AA30" s="166">
        <v>500.0</v>
      </c>
      <c r="AB30" s="2">
        <v>1.20625E9</v>
      </c>
      <c r="AC30" s="7">
        <f t="shared" si="4"/>
        <v>0.000000414507772</v>
      </c>
      <c r="AE30" s="179">
        <v>43525.0</v>
      </c>
      <c r="AF30" s="166">
        <v>188.0</v>
      </c>
      <c r="AG30" s="166">
        <v>188.0</v>
      </c>
      <c r="AH30" s="166">
        <v>178.0</v>
      </c>
      <c r="AI30" s="166">
        <v>182.0</v>
      </c>
      <c r="AJ30" s="180">
        <v>182.0</v>
      </c>
      <c r="AK30" s="166">
        <v>6221.01</v>
      </c>
      <c r="AL30" s="181">
        <f t="shared" ref="AL30:AM30" si="126">(AJ30-AJ29)/AJ29</f>
        <v>-0.03191489362</v>
      </c>
      <c r="AM30" s="181">
        <f t="shared" si="126"/>
        <v>0.006444567578</v>
      </c>
      <c r="AN30" s="181">
        <f t="shared" si="102"/>
        <v>-0.007666134469</v>
      </c>
      <c r="AO30" s="181">
        <f t="shared" si="103"/>
        <v>-0.02424875915</v>
      </c>
      <c r="AP30" s="166">
        <v>296500.0</v>
      </c>
      <c r="AQ30" s="2">
        <v>1.20625E9</v>
      </c>
      <c r="AR30" s="7">
        <f t="shared" si="6"/>
        <v>0.0002458031088</v>
      </c>
      <c r="AT30" s="179">
        <v>43891.0</v>
      </c>
      <c r="AU30" s="166">
        <v>3100.0</v>
      </c>
      <c r="AV30" s="166">
        <v>3200.0</v>
      </c>
      <c r="AW30" s="166">
        <v>3100.0</v>
      </c>
      <c r="AX30" s="166">
        <v>3100.0</v>
      </c>
      <c r="AY30" s="180">
        <v>3100.0</v>
      </c>
      <c r="AZ30" s="166">
        <v>6323.466</v>
      </c>
      <c r="BA30" s="181">
        <f t="shared" ref="BA30:BB30" si="127">(AY30-AY29)/AY29</f>
        <v>0</v>
      </c>
      <c r="BB30" s="181">
        <f t="shared" si="127"/>
        <v>0.006347495162</v>
      </c>
      <c r="BC30" s="181">
        <f t="shared" si="105"/>
        <v>0.01463566269</v>
      </c>
      <c r="BD30" s="181">
        <f t="shared" si="106"/>
        <v>-0.01463566269</v>
      </c>
      <c r="BE30" s="166">
        <v>34300.0</v>
      </c>
      <c r="BF30" s="2">
        <v>1.20625E9</v>
      </c>
      <c r="BG30" s="166">
        <f t="shared" si="8"/>
        <v>0.00002843523316</v>
      </c>
      <c r="BH30" s="188">
        <f t="shared" si="14"/>
        <v>-0.01839539007</v>
      </c>
      <c r="BI30" s="188">
        <f t="shared" si="107"/>
        <v>-0.01718667484</v>
      </c>
      <c r="BJ30" s="166">
        <f t="shared" si="9"/>
        <v>0.00006866321244</v>
      </c>
    </row>
    <row r="31">
      <c r="A31" s="179">
        <v>42856.0</v>
      </c>
      <c r="B31" s="166">
        <v>160.0</v>
      </c>
      <c r="C31" s="166">
        <v>160.0</v>
      </c>
      <c r="D31" s="166">
        <v>160.0</v>
      </c>
      <c r="E31" s="166">
        <v>160.0</v>
      </c>
      <c r="F31" s="180">
        <v>160.0</v>
      </c>
      <c r="G31" s="166">
        <v>5325.504</v>
      </c>
      <c r="H31" s="181">
        <f t="shared" ref="H31:I31" si="128">(F31-F30)/F30</f>
        <v>0</v>
      </c>
      <c r="I31" s="181">
        <f t="shared" si="128"/>
        <v>0.004587843883</v>
      </c>
      <c r="J31" s="181">
        <f t="shared" si="96"/>
        <v>-0.0004827249436</v>
      </c>
      <c r="K31" s="181">
        <f t="shared" si="97"/>
        <v>0.0004827249436</v>
      </c>
      <c r="L31" s="166">
        <v>200.0</v>
      </c>
      <c r="M31" s="2">
        <v>1.20625E9</v>
      </c>
      <c r="N31" s="7">
        <f t="shared" si="2"/>
        <v>0.0000001658031088</v>
      </c>
      <c r="P31" s="179">
        <v>43191.0</v>
      </c>
      <c r="Q31" s="166">
        <v>168.0</v>
      </c>
      <c r="R31" s="166">
        <v>168.0</v>
      </c>
      <c r="S31" s="166">
        <v>153.0</v>
      </c>
      <c r="T31" s="166">
        <v>162.0</v>
      </c>
      <c r="U31" s="180">
        <v>162.0</v>
      </c>
      <c r="V31" s="166">
        <v>6292.321</v>
      </c>
      <c r="W31" s="181">
        <f t="shared" ref="W31:X31" si="129">(U31-U30)/U30</f>
        <v>0.006211180124</v>
      </c>
      <c r="X31" s="181">
        <f t="shared" si="129"/>
        <v>0.00653317399</v>
      </c>
      <c r="Y31" s="181">
        <f t="shared" si="99"/>
        <v>0.003875502931</v>
      </c>
      <c r="Z31" s="181">
        <f t="shared" si="100"/>
        <v>0.002335677193</v>
      </c>
      <c r="AA31" s="166">
        <v>800.0</v>
      </c>
      <c r="AB31" s="2">
        <v>1.20625E9</v>
      </c>
      <c r="AC31" s="7">
        <f t="shared" si="4"/>
        <v>0.0000006632124352</v>
      </c>
      <c r="AE31" s="179">
        <v>43556.0</v>
      </c>
      <c r="AF31" s="166">
        <v>182.0</v>
      </c>
      <c r="AG31" s="166">
        <v>187.0</v>
      </c>
      <c r="AH31" s="166">
        <v>180.0</v>
      </c>
      <c r="AI31" s="166">
        <v>183.0</v>
      </c>
      <c r="AJ31" s="180">
        <v>183.0</v>
      </c>
      <c r="AK31" s="166">
        <v>6274.54</v>
      </c>
      <c r="AL31" s="181">
        <f t="shared" ref="AL31:AM31" si="130">(AJ31-AJ30)/AJ30</f>
        <v>0.005494505495</v>
      </c>
      <c r="AM31" s="181">
        <f t="shared" si="130"/>
        <v>0.008604712097</v>
      </c>
      <c r="AN31" s="181">
        <f t="shared" si="102"/>
        <v>-0.0124811614</v>
      </c>
      <c r="AO31" s="181">
        <f t="shared" si="103"/>
        <v>0.0179756669</v>
      </c>
      <c r="AP31" s="166">
        <v>409100.0</v>
      </c>
      <c r="AQ31" s="2">
        <v>1.20625E9</v>
      </c>
      <c r="AR31" s="7">
        <f t="shared" si="6"/>
        <v>0.0003391502591</v>
      </c>
      <c r="AT31" s="179">
        <v>43983.0</v>
      </c>
      <c r="AU31" s="166">
        <v>3100.0</v>
      </c>
      <c r="AV31" s="166">
        <v>3100.0</v>
      </c>
      <c r="AW31" s="166">
        <v>2800.0</v>
      </c>
      <c r="AX31" s="166">
        <v>2850.0</v>
      </c>
      <c r="AY31" s="180">
        <v>2850.0</v>
      </c>
      <c r="AZ31" s="166">
        <v>6257.403</v>
      </c>
      <c r="BA31" s="181">
        <f t="shared" ref="BA31:BB31" si="131">(AY31-AY30)/AY30</f>
        <v>-0.08064516129</v>
      </c>
      <c r="BB31" s="181">
        <f t="shared" si="131"/>
        <v>-0.01044727686</v>
      </c>
      <c r="BC31" s="181">
        <f t="shared" si="105"/>
        <v>-0.00001638193405</v>
      </c>
      <c r="BD31" s="181">
        <f t="shared" si="106"/>
        <v>-0.08062877936</v>
      </c>
      <c r="BE31" s="166">
        <v>165200.0</v>
      </c>
      <c r="BF31" s="2">
        <v>1.20625E9</v>
      </c>
      <c r="BG31" s="166">
        <f t="shared" si="8"/>
        <v>0.0001369533679</v>
      </c>
      <c r="BH31" s="188">
        <f t="shared" si="14"/>
        <v>-0.01723486892</v>
      </c>
      <c r="BI31" s="188">
        <f t="shared" si="107"/>
        <v>-0.01495867758</v>
      </c>
      <c r="BJ31" s="166">
        <f t="shared" si="9"/>
        <v>0.0001192331606</v>
      </c>
    </row>
    <row r="32">
      <c r="A32" s="179">
        <v>42887.0</v>
      </c>
      <c r="B32" s="166">
        <v>160.0</v>
      </c>
      <c r="C32" s="166">
        <v>160.0</v>
      </c>
      <c r="D32" s="166">
        <v>160.0</v>
      </c>
      <c r="E32" s="166">
        <v>160.0</v>
      </c>
      <c r="F32" s="180">
        <v>160.0</v>
      </c>
      <c r="G32" s="166">
        <v>5347.022</v>
      </c>
      <c r="H32" s="181">
        <f t="shared" ref="H32:I32" si="132">(F32-F31)/F31</f>
        <v>0</v>
      </c>
      <c r="I32" s="181">
        <f t="shared" si="132"/>
        <v>0.004040556537</v>
      </c>
      <c r="J32" s="181">
        <f t="shared" si="96"/>
        <v>-0.0004205476282</v>
      </c>
      <c r="K32" s="181">
        <f t="shared" si="97"/>
        <v>0.0004205476282</v>
      </c>
      <c r="L32" s="166">
        <v>0.0</v>
      </c>
      <c r="M32" s="2">
        <v>1.20625E9</v>
      </c>
      <c r="N32" s="7">
        <f t="shared" si="2"/>
        <v>0</v>
      </c>
      <c r="P32" s="179">
        <v>43221.0</v>
      </c>
      <c r="Q32" s="166">
        <v>150.0</v>
      </c>
      <c r="R32" s="166">
        <v>162.0</v>
      </c>
      <c r="S32" s="166">
        <v>150.0</v>
      </c>
      <c r="T32" s="166">
        <v>162.0</v>
      </c>
      <c r="U32" s="180">
        <v>162.0</v>
      </c>
      <c r="V32" s="166">
        <v>6353.738</v>
      </c>
      <c r="W32" s="181">
        <f t="shared" ref="W32:X32" si="133">(U32-U31)/U31</f>
        <v>0</v>
      </c>
      <c r="X32" s="181">
        <f t="shared" si="133"/>
        <v>0.009760627279</v>
      </c>
      <c r="Y32" s="181">
        <f t="shared" si="99"/>
        <v>0.006279110038</v>
      </c>
      <c r="Z32" s="181">
        <f t="shared" si="100"/>
        <v>-0.006279110038</v>
      </c>
      <c r="AA32" s="166">
        <v>700.0</v>
      </c>
      <c r="AB32" s="2">
        <v>1.20625E9</v>
      </c>
      <c r="AC32" s="7">
        <f t="shared" si="4"/>
        <v>0.0000005803108808</v>
      </c>
      <c r="AE32" s="179">
        <v>43647.0</v>
      </c>
      <c r="AF32" s="166">
        <v>188.0</v>
      </c>
      <c r="AG32" s="166">
        <v>195.0</v>
      </c>
      <c r="AH32" s="166">
        <v>170.0</v>
      </c>
      <c r="AI32" s="166">
        <v>178.0</v>
      </c>
      <c r="AJ32" s="180">
        <v>178.0</v>
      </c>
      <c r="AK32" s="166">
        <v>6287.224</v>
      </c>
      <c r="AL32" s="181">
        <f t="shared" ref="AL32:AM32" si="134">(AJ32-AJ31)/AJ31</f>
        <v>-0.02732240437</v>
      </c>
      <c r="AM32" s="181">
        <f t="shared" si="134"/>
        <v>0.002021502772</v>
      </c>
      <c r="AN32" s="181">
        <f t="shared" si="102"/>
        <v>0.002193009677</v>
      </c>
      <c r="AO32" s="181">
        <f t="shared" si="103"/>
        <v>-0.02951541405</v>
      </c>
      <c r="AP32" s="166">
        <v>351700.0</v>
      </c>
      <c r="AQ32" s="2">
        <v>1.20625E9</v>
      </c>
      <c r="AR32" s="7">
        <f t="shared" si="6"/>
        <v>0.0002915647668</v>
      </c>
      <c r="AT32" s="179">
        <v>44013.0</v>
      </c>
      <c r="AU32" s="166">
        <v>2850.0</v>
      </c>
      <c r="AV32" s="166">
        <v>2850.0</v>
      </c>
      <c r="AW32" s="166">
        <v>2850.0</v>
      </c>
      <c r="AX32" s="166">
        <v>2850.0</v>
      </c>
      <c r="AY32" s="180">
        <v>2850.0</v>
      </c>
      <c r="AZ32" s="166">
        <v>6279.346</v>
      </c>
      <c r="BA32" s="181">
        <f t="shared" ref="BA32:BB32" si="135">(AY32-AY31)/AY31</f>
        <v>0</v>
      </c>
      <c r="BB32" s="181">
        <f t="shared" si="135"/>
        <v>0.003506726353</v>
      </c>
      <c r="BC32" s="181">
        <f t="shared" si="105"/>
        <v>0.01215732768</v>
      </c>
      <c r="BD32" s="181">
        <f t="shared" si="106"/>
        <v>-0.01215732768</v>
      </c>
      <c r="BE32" s="166">
        <v>18600.0</v>
      </c>
      <c r="BF32" s="2">
        <v>1.20625E9</v>
      </c>
      <c r="BG32" s="166">
        <f t="shared" si="8"/>
        <v>0.00001541968912</v>
      </c>
      <c r="BH32" s="188">
        <f t="shared" si="14"/>
        <v>-0.006830601093</v>
      </c>
      <c r="BI32" s="188">
        <f t="shared" si="107"/>
        <v>-0.01188282604</v>
      </c>
      <c r="BJ32" s="166">
        <f t="shared" si="9"/>
        <v>0.00007689119171</v>
      </c>
    </row>
    <row r="33">
      <c r="A33" s="179">
        <v>42979.0</v>
      </c>
      <c r="B33" s="166">
        <v>160.0</v>
      </c>
      <c r="C33" s="166">
        <v>160.0</v>
      </c>
      <c r="D33" s="166">
        <v>160.0</v>
      </c>
      <c r="E33" s="166">
        <v>160.0</v>
      </c>
      <c r="F33" s="180">
        <v>160.0</v>
      </c>
      <c r="G33" s="166">
        <v>5316.364</v>
      </c>
      <c r="H33" s="181">
        <f t="shared" ref="H33:I33" si="136">(F33-F32)/F32</f>
        <v>0</v>
      </c>
      <c r="I33" s="181">
        <f t="shared" si="136"/>
        <v>-0.005733658848</v>
      </c>
      <c r="J33" s="181">
        <f t="shared" si="96"/>
        <v>0.0006899009817</v>
      </c>
      <c r="K33" s="181">
        <f t="shared" si="97"/>
        <v>-0.0006899009817</v>
      </c>
      <c r="L33" s="166">
        <v>0.0</v>
      </c>
      <c r="M33" s="2">
        <v>1.20625E9</v>
      </c>
      <c r="N33" s="7">
        <f t="shared" si="2"/>
        <v>0</v>
      </c>
      <c r="P33" s="179">
        <v>43313.0</v>
      </c>
      <c r="Q33" s="166">
        <v>156.0</v>
      </c>
      <c r="R33" s="166">
        <v>164.0</v>
      </c>
      <c r="S33" s="166">
        <v>136.0</v>
      </c>
      <c r="T33" s="166">
        <v>157.0</v>
      </c>
      <c r="U33" s="180">
        <v>157.0</v>
      </c>
      <c r="V33" s="166">
        <v>6385.404</v>
      </c>
      <c r="W33" s="181">
        <f t="shared" ref="W33:X33" si="137">(U33-U32)/U32</f>
        <v>-0.03086419753</v>
      </c>
      <c r="X33" s="181">
        <f t="shared" si="137"/>
        <v>0.00498383786</v>
      </c>
      <c r="Y33" s="181">
        <f t="shared" si="99"/>
        <v>0.002721653441</v>
      </c>
      <c r="Z33" s="181">
        <f t="shared" si="100"/>
        <v>-0.03358585097</v>
      </c>
      <c r="AA33" s="166">
        <v>62600.0</v>
      </c>
      <c r="AB33" s="2">
        <v>1.20625E9</v>
      </c>
      <c r="AC33" s="7">
        <f t="shared" si="4"/>
        <v>0.00005189637306</v>
      </c>
      <c r="AE33" s="179">
        <v>43678.0</v>
      </c>
      <c r="AF33" s="166">
        <v>182.0</v>
      </c>
      <c r="AG33" s="166">
        <v>189.0</v>
      </c>
      <c r="AH33" s="166">
        <v>175.0</v>
      </c>
      <c r="AI33" s="166">
        <v>180.0</v>
      </c>
      <c r="AJ33" s="180">
        <v>180.0</v>
      </c>
      <c r="AK33" s="166">
        <v>6262.847</v>
      </c>
      <c r="AL33" s="181">
        <f t="shared" ref="AL33:AM33" si="138">(AJ33-AJ32)/AJ32</f>
        <v>0.01123595506</v>
      </c>
      <c r="AM33" s="181">
        <f t="shared" si="138"/>
        <v>-0.003877227851</v>
      </c>
      <c r="AN33" s="181">
        <f t="shared" si="102"/>
        <v>0.0153414572</v>
      </c>
      <c r="AO33" s="181">
        <f t="shared" si="103"/>
        <v>-0.004105502141</v>
      </c>
      <c r="AP33" s="166">
        <v>587000.0</v>
      </c>
      <c r="AQ33" s="2">
        <v>1.20625E9</v>
      </c>
      <c r="AR33" s="7">
        <f t="shared" si="6"/>
        <v>0.0004866321244</v>
      </c>
      <c r="AT33" s="179">
        <v>44044.0</v>
      </c>
      <c r="AU33" s="166">
        <v>2850.0</v>
      </c>
      <c r="AV33" s="166">
        <v>3040.0</v>
      </c>
      <c r="AW33" s="166">
        <v>2850.0</v>
      </c>
      <c r="AX33" s="166">
        <v>2850.0</v>
      </c>
      <c r="AY33" s="180">
        <v>2850.0</v>
      </c>
      <c r="AZ33" s="166">
        <v>6225.686</v>
      </c>
      <c r="BA33" s="181">
        <f t="shared" ref="BA33:BB33" si="139">(AY33-AY32)/AY32</f>
        <v>0</v>
      </c>
      <c r="BB33" s="181">
        <f t="shared" si="139"/>
        <v>-0.008545475914</v>
      </c>
      <c r="BC33" s="181">
        <f t="shared" si="105"/>
        <v>0.001642781539</v>
      </c>
      <c r="BD33" s="181">
        <f t="shared" si="106"/>
        <v>-0.001642781539</v>
      </c>
      <c r="BE33" s="166">
        <v>8800.0</v>
      </c>
      <c r="BF33" s="2">
        <v>1.20625E9</v>
      </c>
      <c r="BG33" s="166">
        <f t="shared" si="8"/>
        <v>0.000007295336788</v>
      </c>
      <c r="BH33" s="188">
        <f t="shared" si="14"/>
        <v>-0.004907060619</v>
      </c>
      <c r="BI33" s="188">
        <f t="shared" si="107"/>
        <v>-0.01000600891</v>
      </c>
      <c r="BJ33" s="166">
        <f t="shared" si="9"/>
        <v>0.0001364559585</v>
      </c>
    </row>
    <row r="34">
      <c r="A34" s="179">
        <v>43009.0</v>
      </c>
      <c r="B34" s="166">
        <v>160.0</v>
      </c>
      <c r="C34" s="166">
        <v>160.0</v>
      </c>
      <c r="D34" s="166">
        <v>160.0</v>
      </c>
      <c r="E34" s="166">
        <v>160.0</v>
      </c>
      <c r="F34" s="180">
        <v>160.0</v>
      </c>
      <c r="G34" s="166">
        <v>5309.924</v>
      </c>
      <c r="H34" s="181">
        <f t="shared" ref="H34:I34" si="140">(F34-F33)/F33</f>
        <v>0</v>
      </c>
      <c r="I34" s="181">
        <f t="shared" si="140"/>
        <v>-0.001211354226</v>
      </c>
      <c r="J34" s="181">
        <f t="shared" si="96"/>
        <v>0.0001761219537</v>
      </c>
      <c r="K34" s="181">
        <f t="shared" si="97"/>
        <v>-0.0001761219537</v>
      </c>
      <c r="L34" s="166">
        <v>0.0</v>
      </c>
      <c r="M34" s="2">
        <v>1.20625E9</v>
      </c>
      <c r="P34" s="179">
        <v>43344.0</v>
      </c>
      <c r="Q34" s="166">
        <v>157.0</v>
      </c>
      <c r="R34" s="166">
        <v>182.0</v>
      </c>
      <c r="S34" s="166">
        <v>157.0</v>
      </c>
      <c r="T34" s="166">
        <v>164.0</v>
      </c>
      <c r="U34" s="180">
        <v>164.0</v>
      </c>
      <c r="V34" s="166">
        <v>6373.144</v>
      </c>
      <c r="W34" s="181">
        <f t="shared" ref="W34:X34" si="141">(U34-U33)/U33</f>
        <v>0.04458598726</v>
      </c>
      <c r="X34" s="181">
        <f t="shared" si="141"/>
        <v>-0.001920003809</v>
      </c>
      <c r="Y34" s="181">
        <f t="shared" si="99"/>
        <v>-0.002419899796</v>
      </c>
      <c r="Z34" s="181">
        <f t="shared" si="100"/>
        <v>0.04700588706</v>
      </c>
      <c r="AA34" s="166">
        <v>2500.0</v>
      </c>
      <c r="AB34" s="2">
        <v>1.20625E9</v>
      </c>
      <c r="AC34" s="7">
        <f t="shared" si="4"/>
        <v>0.00000207253886</v>
      </c>
      <c r="AE34" s="179">
        <v>43709.0</v>
      </c>
      <c r="AF34" s="166">
        <v>186.0</v>
      </c>
      <c r="AG34" s="166">
        <v>186.0</v>
      </c>
      <c r="AH34" s="166">
        <v>175.0</v>
      </c>
      <c r="AI34" s="166">
        <v>175.0</v>
      </c>
      <c r="AJ34" s="180">
        <v>175.0</v>
      </c>
      <c r="AK34" s="166">
        <v>6272.238</v>
      </c>
      <c r="AL34" s="181">
        <f t="shared" ref="AL34:AM34" si="142">(AJ34-AJ33)/AJ33</f>
        <v>-0.02777777778</v>
      </c>
      <c r="AM34" s="181">
        <f t="shared" si="142"/>
        <v>0.001499477793</v>
      </c>
      <c r="AN34" s="181">
        <f t="shared" si="102"/>
        <v>0.003356619014</v>
      </c>
      <c r="AO34" s="181">
        <f t="shared" si="103"/>
        <v>-0.03113439679</v>
      </c>
      <c r="AP34" s="166">
        <v>124500.0</v>
      </c>
      <c r="AQ34" s="2">
        <v>1.20625E9</v>
      </c>
      <c r="AR34" s="7">
        <f t="shared" si="6"/>
        <v>0.0001032124352</v>
      </c>
      <c r="AT34" s="179">
        <v>44075.0</v>
      </c>
      <c r="AU34" s="166">
        <v>2870.0</v>
      </c>
      <c r="AV34" s="166">
        <v>2880.0</v>
      </c>
      <c r="AW34" s="166">
        <v>2860.0</v>
      </c>
      <c r="AX34" s="166">
        <v>2870.0</v>
      </c>
      <c r="AY34" s="180">
        <v>2870.0</v>
      </c>
      <c r="AZ34" s="166">
        <v>6274.493</v>
      </c>
      <c r="BA34" s="181">
        <f t="shared" ref="BA34:BB34" si="143">(AY34-AY33)/AY33</f>
        <v>0.00701754386</v>
      </c>
      <c r="BB34" s="181">
        <f t="shared" si="143"/>
        <v>0.007839617996</v>
      </c>
      <c r="BC34" s="181">
        <f t="shared" si="105"/>
        <v>0.01593741601</v>
      </c>
      <c r="BD34" s="181">
        <f t="shared" si="106"/>
        <v>-0.008919872153</v>
      </c>
      <c r="BE34" s="166">
        <v>7900.0</v>
      </c>
      <c r="BF34" s="2">
        <v>1.20625E9</v>
      </c>
      <c r="BG34" s="166">
        <f t="shared" si="8"/>
        <v>0.000006549222798</v>
      </c>
      <c r="BH34" s="188">
        <f t="shared" si="14"/>
        <v>0.005956438336</v>
      </c>
      <c r="BI34" s="188">
        <f t="shared" si="107"/>
        <v>0.00169387404</v>
      </c>
      <c r="BJ34" s="166">
        <f t="shared" si="9"/>
        <v>0.00003727806563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12/23/2016</v>
      </c>
      <c r="G37" s="161">
        <f t="shared" ref="G37:J37" si="144">H24</f>
        <v>0</v>
      </c>
      <c r="H37" s="161">
        <f t="shared" si="144"/>
        <v>-0.003007414429</v>
      </c>
      <c r="I37" s="161">
        <f t="shared" si="144"/>
        <v>0.0003801723532</v>
      </c>
      <c r="J37" s="161">
        <f t="shared" si="144"/>
        <v>-0.0003801723532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0">P24</f>
        <v>12/25/2017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-0.00099</v>
      </c>
      <c r="Y37" s="161">
        <f t="shared" si="145"/>
        <v>0.00099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2">AE24</f>
        <v>12/25/2018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0.01962634085</v>
      </c>
      <c r="AN37" s="161">
        <f t="shared" si="146"/>
        <v>-0.01962634085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4">AT24</f>
        <v>12/20/2019</v>
      </c>
      <c r="AZ37" s="161">
        <f t="shared" ref="AZ37:BC37" si="147">BA24</f>
        <v>-0.01363636364</v>
      </c>
      <c r="BA37" s="161">
        <f t="shared" si="147"/>
        <v>0.005510781721</v>
      </c>
      <c r="BB37" s="161">
        <f t="shared" si="147"/>
        <v>0.01390569966</v>
      </c>
      <c r="BC37" s="161">
        <f t="shared" si="147"/>
        <v>-0.02754206329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12/27/2016</v>
      </c>
      <c r="G38" s="161">
        <f t="shared" ref="G38:J38" si="149">H25</f>
        <v>0.06164383562</v>
      </c>
      <c r="H38" s="161">
        <f t="shared" si="149"/>
        <v>0.01496707046</v>
      </c>
      <c r="I38" s="161">
        <f t="shared" si="149"/>
        <v>-0.001661908875</v>
      </c>
      <c r="J38" s="161">
        <f t="shared" si="149"/>
        <v>0.06330574449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0"/>
        <v>12/26/2017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0.005732141262</v>
      </c>
      <c r="Y38" s="161">
        <f t="shared" si="151"/>
        <v>-0.005732141262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2"/>
        <v>12/26/2018</v>
      </c>
      <c r="AK38" s="161">
        <f t="shared" ref="AK38:AN38" si="153">AL25</f>
        <v>-0.01111111111</v>
      </c>
      <c r="AL38" s="161">
        <f t="shared" si="153"/>
        <v>0</v>
      </c>
      <c r="AM38" s="161">
        <f t="shared" si="153"/>
        <v>0.006699</v>
      </c>
      <c r="AN38" s="161">
        <f t="shared" si="153"/>
        <v>-0.01781011111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4"/>
        <v>12/23/2019</v>
      </c>
      <c r="AZ38" s="161">
        <f t="shared" ref="AZ38:BC38" si="155">BA25</f>
        <v>0.01382488479</v>
      </c>
      <c r="BA38" s="161">
        <f t="shared" si="155"/>
        <v>0.00342723187</v>
      </c>
      <c r="BB38" s="161">
        <f t="shared" si="155"/>
        <v>0.01208797535</v>
      </c>
      <c r="BC38" s="161">
        <f t="shared" si="155"/>
        <v>0.001736909446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12/28/2016</v>
      </c>
      <c r="G39" s="161">
        <f t="shared" ref="G39:J39" si="156">H26</f>
        <v>0.03225806452</v>
      </c>
      <c r="H39" s="161">
        <f t="shared" si="156"/>
        <v>0.02086850087</v>
      </c>
      <c r="I39" s="161">
        <f t="shared" si="156"/>
        <v>-0.002332370384</v>
      </c>
      <c r="J39" s="161">
        <f t="shared" si="156"/>
        <v>0.0345904349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0"/>
        <v>12/27/2017</v>
      </c>
      <c r="V39" s="161">
        <f t="shared" ref="V39:Y39" si="157">W26</f>
        <v>-0.1470588235</v>
      </c>
      <c r="W39" s="161">
        <f t="shared" si="157"/>
        <v>0</v>
      </c>
      <c r="X39" s="161">
        <f t="shared" si="157"/>
        <v>-0.00099</v>
      </c>
      <c r="Y39" s="161">
        <f t="shared" si="157"/>
        <v>-0.1460688235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2"/>
        <v>12/27/2018</v>
      </c>
      <c r="AK39" s="161">
        <f t="shared" ref="AK39:AN39" si="158">AL26</f>
        <v>0.02808988764</v>
      </c>
      <c r="AL39" s="161">
        <f t="shared" si="158"/>
        <v>0.01024715031</v>
      </c>
      <c r="AM39" s="161">
        <f t="shared" si="158"/>
        <v>-0.01614220545</v>
      </c>
      <c r="AN39" s="161">
        <f t="shared" si="158"/>
        <v>0.04423209309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4"/>
        <v>12/26/2019</v>
      </c>
      <c r="AZ39" s="161">
        <f t="shared" ref="AZ39:BC39" si="159">BA26</f>
        <v>0.009090909091</v>
      </c>
      <c r="BA39" s="161">
        <f t="shared" si="159"/>
        <v>0.002146082009</v>
      </c>
      <c r="BB39" s="161">
        <f t="shared" si="159"/>
        <v>0.01097027843</v>
      </c>
      <c r="BC39" s="161">
        <f t="shared" si="159"/>
        <v>-0.001879369337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12/29/2016</v>
      </c>
      <c r="G40" s="161">
        <f t="shared" ref="G40:J40" si="160">H27</f>
        <v>0</v>
      </c>
      <c r="H40" s="161">
        <f t="shared" si="160"/>
        <v>0.01787541667</v>
      </c>
      <c r="I40" s="161">
        <f t="shared" si="160"/>
        <v>-0.001992326088</v>
      </c>
      <c r="J40" s="161">
        <f t="shared" si="160"/>
        <v>0.001992326088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0"/>
        <v>12/28/2017</v>
      </c>
      <c r="V40" s="161">
        <f t="shared" ref="V40:Y40" si="161">W27</f>
        <v>0.06896551724</v>
      </c>
      <c r="W40" s="161">
        <f t="shared" si="161"/>
        <v>0.005875423061</v>
      </c>
      <c r="X40" s="161">
        <f t="shared" si="161"/>
        <v>0.00338565082</v>
      </c>
      <c r="Y40" s="161">
        <f t="shared" si="161"/>
        <v>0.06557986642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2"/>
        <v>12/28/2018</v>
      </c>
      <c r="AK40" s="161">
        <f t="shared" ref="AK40:AN40" si="162">AL27</f>
        <v>0.005464480874</v>
      </c>
      <c r="AL40" s="161">
        <f t="shared" si="162"/>
        <v>0.0006227139895</v>
      </c>
      <c r="AM40" s="161">
        <f t="shared" si="162"/>
        <v>0.005310951836</v>
      </c>
      <c r="AN40" s="161">
        <f t="shared" si="162"/>
        <v>0.0001535290383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4"/>
        <v>12/27/2019</v>
      </c>
      <c r="AZ40" s="161">
        <f t="shared" ref="AZ40:BC40" si="163">BA27</f>
        <v>0.2477477477</v>
      </c>
      <c r="BA40" s="161">
        <f t="shared" si="163"/>
        <v>0.001562004753</v>
      </c>
      <c r="BB40" s="161">
        <f t="shared" si="163"/>
        <v>0.0104607195</v>
      </c>
      <c r="BC40" s="161">
        <f t="shared" si="163"/>
        <v>0.2372870282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12/30/2016</v>
      </c>
      <c r="G41" s="161">
        <f t="shared" ref="G41:J41" si="164">H28</f>
        <v>0</v>
      </c>
      <c r="H41" s="161">
        <f t="shared" si="164"/>
        <v>-0.00110418239</v>
      </c>
      <c r="I41" s="161">
        <f t="shared" si="164"/>
        <v>0.0001639461613</v>
      </c>
      <c r="J41" s="161">
        <f t="shared" si="164"/>
        <v>-0.0001639461613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0"/>
        <v>12/29/2017</v>
      </c>
      <c r="V41" s="161">
        <f t="shared" ref="V41:Y41" si="165">W28</f>
        <v>0.08387096774</v>
      </c>
      <c r="W41" s="161">
        <f t="shared" si="165"/>
        <v>0.006589752434</v>
      </c>
      <c r="X41" s="161">
        <f t="shared" si="165"/>
        <v>0.003917639049</v>
      </c>
      <c r="Y41" s="161">
        <f t="shared" si="165"/>
        <v>0.07995332869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2"/>
        <v>12/31/2018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0.006699</v>
      </c>
      <c r="AN41" s="161">
        <f t="shared" si="166"/>
        <v>-0.006699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4"/>
        <v>12/30/2019</v>
      </c>
      <c r="AZ41" s="161">
        <f t="shared" ref="AZ41:BC41" si="167">BA28</f>
        <v>0.119133574</v>
      </c>
      <c r="BA41" s="161">
        <f t="shared" si="167"/>
        <v>-0.004704301288</v>
      </c>
      <c r="BB41" s="161">
        <f t="shared" si="167"/>
        <v>0.004993887584</v>
      </c>
      <c r="BC41" s="161">
        <f t="shared" si="167"/>
        <v>0.1141396864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0</v>
      </c>
      <c r="H42" s="161">
        <f t="shared" si="168"/>
        <v>-0.003915637459</v>
      </c>
      <c r="I42" s="161">
        <f t="shared" si="168"/>
        <v>0.0004833555717</v>
      </c>
      <c r="J42" s="161">
        <f t="shared" si="168"/>
        <v>-0.0004833555717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43132</v>
      </c>
      <c r="V42" s="161">
        <f t="shared" ref="V42:Y42" si="169">W29</f>
        <v>0</v>
      </c>
      <c r="W42" s="161">
        <f t="shared" si="169"/>
        <v>-0.002582897055</v>
      </c>
      <c r="X42" s="161">
        <f t="shared" si="169"/>
        <v>-0.002913581587</v>
      </c>
      <c r="Y42" s="161">
        <f t="shared" si="169"/>
        <v>0.002913581587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43497</v>
      </c>
      <c r="AK42" s="161">
        <f t="shared" ref="AK42:AN42" si="170">AL29</f>
        <v>0.02173913043</v>
      </c>
      <c r="AL42" s="161">
        <f t="shared" si="170"/>
        <v>-0.002150779611</v>
      </c>
      <c r="AM42" s="161">
        <f t="shared" si="170"/>
        <v>0.01149315228</v>
      </c>
      <c r="AN42" s="161">
        <f t="shared" si="170"/>
        <v>0.01024597816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43862</v>
      </c>
      <c r="AZ42" s="161">
        <f t="shared" ref="AZ42:BC42" si="171">BA29</f>
        <v>0</v>
      </c>
      <c r="BA42" s="161">
        <f t="shared" si="171"/>
        <v>-0.002533201239</v>
      </c>
      <c r="BB42" s="161">
        <f t="shared" si="171"/>
        <v>0.006887992175</v>
      </c>
      <c r="BC42" s="161">
        <f t="shared" si="171"/>
        <v>-0.006887992175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0</v>
      </c>
      <c r="H43" s="161">
        <f t="shared" si="172"/>
        <v>0.004778646433</v>
      </c>
      <c r="I43" s="161">
        <f t="shared" si="172"/>
        <v>-0.0005044020213</v>
      </c>
      <c r="J43" s="161">
        <f t="shared" si="172"/>
        <v>0.0005044020213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43160</v>
      </c>
      <c r="V43" s="161">
        <f t="shared" ref="V43:Y43" si="173">W30</f>
        <v>-0.04166666667</v>
      </c>
      <c r="W43" s="161">
        <f t="shared" si="173"/>
        <v>-0.01384377744</v>
      </c>
      <c r="X43" s="161">
        <f t="shared" si="173"/>
        <v>-0.01129998712</v>
      </c>
      <c r="Y43" s="161">
        <f t="shared" si="173"/>
        <v>-0.03036667954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43525</v>
      </c>
      <c r="AK43" s="161">
        <f t="shared" ref="AK43:AN43" si="174">AL30</f>
        <v>-0.03191489362</v>
      </c>
      <c r="AL43" s="161">
        <f t="shared" si="174"/>
        <v>0.006444567578</v>
      </c>
      <c r="AM43" s="161">
        <f t="shared" si="174"/>
        <v>-0.007666134469</v>
      </c>
      <c r="AN43" s="161">
        <f t="shared" si="174"/>
        <v>-0.02424875915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43891</v>
      </c>
      <c r="AZ43" s="161">
        <f t="shared" ref="AZ43:BC43" si="175">BA30</f>
        <v>0</v>
      </c>
      <c r="BA43" s="161">
        <f t="shared" si="175"/>
        <v>0.006347495162</v>
      </c>
      <c r="BB43" s="161">
        <f t="shared" si="175"/>
        <v>0.01463566269</v>
      </c>
      <c r="BC43" s="161">
        <f t="shared" si="175"/>
        <v>-0.01463566269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0</v>
      </c>
      <c r="H44" s="161">
        <f t="shared" si="176"/>
        <v>0.004587843883</v>
      </c>
      <c r="I44" s="161">
        <f t="shared" si="176"/>
        <v>-0.0004827249436</v>
      </c>
      <c r="J44" s="161">
        <f t="shared" si="176"/>
        <v>0.0004827249436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43191</v>
      </c>
      <c r="V44" s="161">
        <f t="shared" ref="V44:Y44" si="177">W31</f>
        <v>0.006211180124</v>
      </c>
      <c r="W44" s="161">
        <f t="shared" si="177"/>
        <v>0.00653317399</v>
      </c>
      <c r="X44" s="161">
        <f t="shared" si="177"/>
        <v>0.003875502931</v>
      </c>
      <c r="Y44" s="161">
        <f t="shared" si="177"/>
        <v>0.002335677193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43556</v>
      </c>
      <c r="AK44" s="161">
        <f t="shared" ref="AK44:AN44" si="178">AL31</f>
        <v>0.005494505495</v>
      </c>
      <c r="AL44" s="161">
        <f t="shared" si="178"/>
        <v>0.008604712097</v>
      </c>
      <c r="AM44" s="161">
        <f t="shared" si="178"/>
        <v>-0.0124811614</v>
      </c>
      <c r="AN44" s="161">
        <f t="shared" si="178"/>
        <v>0.0179756669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43983</v>
      </c>
      <c r="AZ44" s="161">
        <f t="shared" ref="AZ44:BC44" si="179">BA31</f>
        <v>-0.08064516129</v>
      </c>
      <c r="BA44" s="161">
        <f t="shared" si="179"/>
        <v>-0.01044727686</v>
      </c>
      <c r="BB44" s="161">
        <f t="shared" si="179"/>
        <v>-0.00001638193405</v>
      </c>
      <c r="BC44" s="161">
        <f t="shared" si="179"/>
        <v>-0.08062877936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0</v>
      </c>
      <c r="H45" s="161">
        <f t="shared" si="180"/>
        <v>0.004040556537</v>
      </c>
      <c r="I45" s="161">
        <f t="shared" si="180"/>
        <v>-0.0004205476282</v>
      </c>
      <c r="J45" s="161">
        <f t="shared" si="180"/>
        <v>0.0004205476282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43221</v>
      </c>
      <c r="V45" s="161">
        <f t="shared" ref="V45:Y45" si="181">W32</f>
        <v>0</v>
      </c>
      <c r="W45" s="161">
        <f t="shared" si="181"/>
        <v>0.009760627279</v>
      </c>
      <c r="X45" s="161">
        <f t="shared" si="181"/>
        <v>0.006279110038</v>
      </c>
      <c r="Y45" s="161">
        <f t="shared" si="181"/>
        <v>-0.006279110038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43647</v>
      </c>
      <c r="AK45" s="161">
        <f t="shared" ref="AK45:AN45" si="182">AL32</f>
        <v>-0.02732240437</v>
      </c>
      <c r="AL45" s="161">
        <f t="shared" si="182"/>
        <v>0.002021502772</v>
      </c>
      <c r="AM45" s="161">
        <f t="shared" si="182"/>
        <v>0.002193009677</v>
      </c>
      <c r="AN45" s="161">
        <f t="shared" si="182"/>
        <v>-0.02951541405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44013</v>
      </c>
      <c r="AZ45" s="161">
        <f t="shared" ref="AZ45:BC45" si="183">BA32</f>
        <v>0</v>
      </c>
      <c r="BA45" s="161">
        <f t="shared" si="183"/>
        <v>0.003506726353</v>
      </c>
      <c r="BB45" s="161">
        <f t="shared" si="183"/>
        <v>0.01215732768</v>
      </c>
      <c r="BC45" s="161">
        <f t="shared" si="183"/>
        <v>-0.01215732768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0</v>
      </c>
      <c r="H46" s="161">
        <f t="shared" si="184"/>
        <v>-0.005733658848</v>
      </c>
      <c r="I46" s="161">
        <f t="shared" si="184"/>
        <v>0.0006899009817</v>
      </c>
      <c r="J46" s="161">
        <f t="shared" si="184"/>
        <v>-0.0006899009817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43313</v>
      </c>
      <c r="V46" s="161">
        <f t="shared" ref="V46:Y46" si="185">W33</f>
        <v>-0.03086419753</v>
      </c>
      <c r="W46" s="161">
        <f t="shared" si="185"/>
        <v>0.00498383786</v>
      </c>
      <c r="X46" s="161">
        <f t="shared" si="185"/>
        <v>0.002721653441</v>
      </c>
      <c r="Y46" s="161">
        <f t="shared" si="185"/>
        <v>-0.03358585097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43678</v>
      </c>
      <c r="AK46" s="161">
        <f t="shared" ref="AK46:AN46" si="186">AL33</f>
        <v>0.01123595506</v>
      </c>
      <c r="AL46" s="161">
        <f t="shared" si="186"/>
        <v>-0.003877227851</v>
      </c>
      <c r="AM46" s="161">
        <f t="shared" si="186"/>
        <v>0.0153414572</v>
      </c>
      <c r="AN46" s="161">
        <f t="shared" si="186"/>
        <v>-0.004105502141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44044</v>
      </c>
      <c r="AZ46" s="161">
        <f t="shared" ref="AZ46:BC46" si="187">BA33</f>
        <v>0</v>
      </c>
      <c r="BA46" s="161">
        <f t="shared" si="187"/>
        <v>-0.008545475914</v>
      </c>
      <c r="BB46" s="161">
        <f t="shared" si="187"/>
        <v>0.001642781539</v>
      </c>
      <c r="BC46" s="161">
        <f t="shared" si="187"/>
        <v>-0.001642781539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0</v>
      </c>
      <c r="H47" s="161">
        <f t="shared" si="188"/>
        <v>-0.001211354226</v>
      </c>
      <c r="I47" s="161">
        <f t="shared" si="188"/>
        <v>0.0001761219537</v>
      </c>
      <c r="J47" s="161">
        <f t="shared" si="188"/>
        <v>-0.0001761219537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43344</v>
      </c>
      <c r="V47" s="161">
        <f t="shared" ref="V47:Y47" si="189">W34</f>
        <v>0.04458598726</v>
      </c>
      <c r="W47" s="161">
        <f t="shared" si="189"/>
        <v>-0.001920003809</v>
      </c>
      <c r="X47" s="161">
        <f t="shared" si="189"/>
        <v>-0.002419899796</v>
      </c>
      <c r="Y47" s="161">
        <f t="shared" si="189"/>
        <v>0.04700588706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43709</v>
      </c>
      <c r="AK47" s="161">
        <f t="shared" ref="AK47:AN47" si="190">AL34</f>
        <v>-0.02777777778</v>
      </c>
      <c r="AL47" s="161">
        <f t="shared" si="190"/>
        <v>0.001499477793</v>
      </c>
      <c r="AM47" s="161">
        <f t="shared" si="190"/>
        <v>0.003356619014</v>
      </c>
      <c r="AN47" s="161">
        <f t="shared" si="190"/>
        <v>-0.03113439679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44075</v>
      </c>
      <c r="AZ47" s="161">
        <f t="shared" ref="AZ47:BC47" si="191">BA34</f>
        <v>0.00701754386</v>
      </c>
      <c r="BA47" s="161">
        <f t="shared" si="191"/>
        <v>0.007839617996</v>
      </c>
      <c r="BB47" s="161">
        <f t="shared" si="191"/>
        <v>0.01593741601</v>
      </c>
      <c r="BC47" s="161">
        <f t="shared" si="191"/>
        <v>-0.008919872153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0.022156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0.11181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0.181872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0.095597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66">
        <v>4.91E-4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0.012502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0.033077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0.009139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-0.03283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-0.02042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8.47E-4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-0.02389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66">
        <v>0.043956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0.043956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0.084401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0.062861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75">
        <v>2.85E-5</v>
      </c>
      <c r="I60" s="175">
        <v>2.85E-5</v>
      </c>
      <c r="J60" s="166">
        <v>0.014735</v>
      </c>
      <c r="K60" s="166">
        <v>0.904195</v>
      </c>
      <c r="L60" s="14"/>
      <c r="M60" s="14"/>
      <c r="N60" s="14"/>
      <c r="U60" s="1" t="s">
        <v>1332</v>
      </c>
      <c r="V60" s="166">
        <v>1.0</v>
      </c>
      <c r="W60" s="166">
        <v>7.34E-4</v>
      </c>
      <c r="X60" s="166">
        <v>7.34E-4</v>
      </c>
      <c r="Y60" s="166">
        <v>0.379795</v>
      </c>
      <c r="Z60" s="166">
        <v>0.542361</v>
      </c>
      <c r="AA60" s="14"/>
      <c r="AB60" s="14"/>
      <c r="AC60" s="14"/>
      <c r="AJ60" s="1" t="s">
        <v>1332</v>
      </c>
      <c r="AK60" s="166">
        <v>1.0</v>
      </c>
      <c r="AL60" s="166">
        <v>0.007311</v>
      </c>
      <c r="AM60" s="166">
        <v>0.007311</v>
      </c>
      <c r="AN60" s="166">
        <v>1.026269</v>
      </c>
      <c r="AO60" s="166">
        <v>0.319138</v>
      </c>
      <c r="AP60" s="14"/>
      <c r="AQ60" s="14"/>
      <c r="AR60" s="14"/>
      <c r="AY60" s="1" t="s">
        <v>1332</v>
      </c>
      <c r="AZ60" s="166">
        <v>1.0</v>
      </c>
      <c r="BA60" s="166">
        <v>0.001093</v>
      </c>
      <c r="BB60" s="166">
        <v>0.001093</v>
      </c>
      <c r="BC60" s="166">
        <v>0.276693</v>
      </c>
      <c r="BD60" s="166">
        <v>0.602744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66">
        <v>0.057965</v>
      </c>
      <c r="I61" s="166">
        <v>0.001932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0.057964</v>
      </c>
      <c r="X61" s="166">
        <v>0.001932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0.213703</v>
      </c>
      <c r="AM61" s="166">
        <v>0.007123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0.118545</v>
      </c>
      <c r="BB61" s="166">
        <v>0.003952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0.057994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0.058698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0.221014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0.119638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F65" s="1" t="s">
        <v>1342</v>
      </c>
      <c r="G65" s="175">
        <v>3.85E-5</v>
      </c>
      <c r="H65" s="166">
        <v>0.007796</v>
      </c>
      <c r="I65" s="166">
        <v>0.004936</v>
      </c>
      <c r="J65" s="166">
        <v>0.996094</v>
      </c>
      <c r="K65" s="166">
        <v>-0.01588</v>
      </c>
      <c r="L65" s="166">
        <v>0.015959</v>
      </c>
      <c r="M65" s="166">
        <v>-0.01588</v>
      </c>
      <c r="N65" s="166">
        <v>0.015959</v>
      </c>
      <c r="U65" s="1" t="s">
        <v>1342</v>
      </c>
      <c r="V65" s="166">
        <v>-9.9E-4</v>
      </c>
      <c r="W65" s="166">
        <v>0.008003</v>
      </c>
      <c r="X65" s="166">
        <v>-0.12362</v>
      </c>
      <c r="Y65" s="166">
        <v>0.90244</v>
      </c>
      <c r="Z65" s="166">
        <v>-0.01733</v>
      </c>
      <c r="AA65" s="166">
        <v>0.015355</v>
      </c>
      <c r="AB65" s="166">
        <v>-0.01733</v>
      </c>
      <c r="AC65" s="166">
        <v>0.015355</v>
      </c>
      <c r="AJ65" s="1" t="s">
        <v>1342</v>
      </c>
      <c r="AK65" s="166">
        <v>0.006699</v>
      </c>
      <c r="AL65" s="166">
        <v>0.015222</v>
      </c>
      <c r="AM65" s="166">
        <v>0.440049</v>
      </c>
      <c r="AN65" s="166">
        <v>0.663056</v>
      </c>
      <c r="AO65" s="166">
        <v>-0.02439</v>
      </c>
      <c r="AP65" s="166">
        <v>0.037787</v>
      </c>
      <c r="AQ65" s="166">
        <v>-0.02439</v>
      </c>
      <c r="AR65" s="166">
        <v>0.037787</v>
      </c>
      <c r="AY65" s="1" t="s">
        <v>1342</v>
      </c>
      <c r="AZ65" s="166">
        <v>0.009098</v>
      </c>
      <c r="BA65" s="166">
        <v>0.011161</v>
      </c>
      <c r="BB65" s="166">
        <v>0.815233</v>
      </c>
      <c r="BC65" s="166">
        <v>0.421364</v>
      </c>
      <c r="BD65" s="166">
        <v>-0.01369</v>
      </c>
      <c r="BE65" s="166">
        <v>0.031891</v>
      </c>
      <c r="BF65" s="166">
        <v>-0.01369</v>
      </c>
      <c r="BG65" s="166"/>
      <c r="BH65" s="166">
        <v>0.031891</v>
      </c>
      <c r="BI65" s="166"/>
      <c r="BJ65" s="166"/>
    </row>
    <row r="66">
      <c r="F66" s="169" t="s">
        <v>1343</v>
      </c>
      <c r="G66" s="168">
        <v>-0.11361</v>
      </c>
      <c r="H66" s="168">
        <v>0.935955</v>
      </c>
      <c r="I66" s="168">
        <v>-0.12139</v>
      </c>
      <c r="J66" s="168">
        <v>0.904195</v>
      </c>
      <c r="K66" s="168">
        <v>-2.02509</v>
      </c>
      <c r="L66" s="168">
        <v>1.797863</v>
      </c>
      <c r="M66" s="168">
        <v>-2.02509</v>
      </c>
      <c r="N66" s="168">
        <v>1.797863</v>
      </c>
      <c r="U66" s="169" t="s">
        <v>1343</v>
      </c>
      <c r="V66" s="168">
        <v>0.744738</v>
      </c>
      <c r="W66" s="168">
        <v>1.208451</v>
      </c>
      <c r="X66" s="168">
        <v>0.616275</v>
      </c>
      <c r="Y66" s="168">
        <v>0.542361</v>
      </c>
      <c r="Z66" s="168">
        <v>-1.72325</v>
      </c>
      <c r="AA66" s="168">
        <v>3.212725</v>
      </c>
      <c r="AB66" s="168">
        <v>-1.72325</v>
      </c>
      <c r="AC66" s="168">
        <v>3.212725</v>
      </c>
      <c r="AJ66" s="169" t="s">
        <v>1343</v>
      </c>
      <c r="AK66" s="168">
        <v>-2.22903</v>
      </c>
      <c r="AL66" s="168">
        <v>2.200316</v>
      </c>
      <c r="AM66" s="168">
        <v>-1.01305</v>
      </c>
      <c r="AN66" s="168">
        <v>0.319138</v>
      </c>
      <c r="AO66" s="168">
        <v>-6.72267</v>
      </c>
      <c r="AP66" s="168">
        <v>2.264616</v>
      </c>
      <c r="AQ66" s="168">
        <v>-6.72267</v>
      </c>
      <c r="AR66" s="168">
        <v>2.264616</v>
      </c>
      <c r="AY66" s="169" t="s">
        <v>1343</v>
      </c>
      <c r="AZ66" s="168">
        <v>0.872417</v>
      </c>
      <c r="BA66" s="168">
        <v>1.658538</v>
      </c>
      <c r="BB66" s="168">
        <v>0.526016</v>
      </c>
      <c r="BC66" s="168">
        <v>0.602744</v>
      </c>
      <c r="BD66" s="168">
        <v>-2.51477</v>
      </c>
      <c r="BE66" s="168">
        <v>4.259603</v>
      </c>
      <c r="BF66" s="168">
        <v>-2.51477</v>
      </c>
      <c r="BG66" s="168"/>
      <c r="BH66" s="168">
        <v>4.259603</v>
      </c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hidden="1" min="47" max="50" width="14.43"/>
  </cols>
  <sheetData>
    <row r="1">
      <c r="A1" s="177" t="s">
        <v>1223</v>
      </c>
      <c r="B1" s="177" t="s">
        <v>1224</v>
      </c>
      <c r="C1" s="177" t="s">
        <v>1225</v>
      </c>
      <c r="D1" s="177" t="s">
        <v>1226</v>
      </c>
      <c r="E1" s="177" t="s">
        <v>1227</v>
      </c>
      <c r="F1" s="177" t="s">
        <v>1228</v>
      </c>
      <c r="G1" s="177" t="s">
        <v>1229</v>
      </c>
      <c r="H1" s="177" t="s">
        <v>1349</v>
      </c>
      <c r="I1" s="177" t="s">
        <v>1231</v>
      </c>
      <c r="J1" s="177" t="s">
        <v>1232</v>
      </c>
      <c r="K1" s="177" t="s">
        <v>1136</v>
      </c>
      <c r="L1" s="177" t="s">
        <v>1236</v>
      </c>
      <c r="M1" s="195" t="s">
        <v>1234</v>
      </c>
      <c r="N1" s="195" t="s">
        <v>1235</v>
      </c>
      <c r="O1" s="90"/>
      <c r="P1" s="177" t="s">
        <v>1223</v>
      </c>
      <c r="Q1" s="177" t="s">
        <v>1224</v>
      </c>
      <c r="R1" s="177" t="s">
        <v>1225</v>
      </c>
      <c r="S1" s="177" t="s">
        <v>1226</v>
      </c>
      <c r="T1" s="177" t="s">
        <v>1227</v>
      </c>
      <c r="U1" s="177" t="s">
        <v>1228</v>
      </c>
      <c r="V1" s="177" t="s">
        <v>1229</v>
      </c>
      <c r="W1" s="177" t="s">
        <v>1349</v>
      </c>
      <c r="X1" s="177" t="s">
        <v>1231</v>
      </c>
      <c r="Y1" s="177" t="s">
        <v>1232</v>
      </c>
      <c r="Z1" s="177" t="s">
        <v>1136</v>
      </c>
      <c r="AA1" s="177" t="s">
        <v>1236</v>
      </c>
      <c r="AB1" s="195" t="s">
        <v>1234</v>
      </c>
      <c r="AC1" s="195" t="s">
        <v>1235</v>
      </c>
      <c r="AD1" s="90"/>
      <c r="AE1" s="177" t="s">
        <v>1223</v>
      </c>
      <c r="AF1" s="177" t="s">
        <v>1224</v>
      </c>
      <c r="AG1" s="177" t="s">
        <v>1225</v>
      </c>
      <c r="AH1" s="177" t="s">
        <v>1226</v>
      </c>
      <c r="AI1" s="177" t="s">
        <v>1227</v>
      </c>
      <c r="AJ1" s="177" t="s">
        <v>1228</v>
      </c>
      <c r="AK1" s="177" t="s">
        <v>1229</v>
      </c>
      <c r="AL1" s="177" t="s">
        <v>1349</v>
      </c>
      <c r="AM1" s="177" t="s">
        <v>1231</v>
      </c>
      <c r="AN1" s="177" t="s">
        <v>1232</v>
      </c>
      <c r="AO1" s="177" t="s">
        <v>1136</v>
      </c>
      <c r="AP1" s="177" t="s">
        <v>1236</v>
      </c>
      <c r="AQ1" s="195" t="s">
        <v>1234</v>
      </c>
      <c r="AR1" s="195" t="s">
        <v>1235</v>
      </c>
      <c r="AS1" s="90"/>
      <c r="AT1" s="177" t="s">
        <v>1223</v>
      </c>
      <c r="AU1" s="177" t="s">
        <v>1224</v>
      </c>
      <c r="AV1" s="177" t="s">
        <v>1225</v>
      </c>
      <c r="AW1" s="177" t="s">
        <v>1226</v>
      </c>
      <c r="AX1" s="177" t="s">
        <v>1227</v>
      </c>
      <c r="AY1" s="177" t="s">
        <v>1228</v>
      </c>
      <c r="AZ1" s="177" t="s">
        <v>1229</v>
      </c>
      <c r="BA1" s="177" t="s">
        <v>1349</v>
      </c>
      <c r="BB1" s="177" t="s">
        <v>1231</v>
      </c>
      <c r="BC1" s="177" t="s">
        <v>1232</v>
      </c>
      <c r="BD1" s="177" t="s">
        <v>1136</v>
      </c>
      <c r="BE1" s="177" t="s">
        <v>1236</v>
      </c>
      <c r="BF1" s="196" t="s">
        <v>1234</v>
      </c>
      <c r="BG1" s="196" t="s">
        <v>1235</v>
      </c>
      <c r="BH1" s="177" t="s">
        <v>1350</v>
      </c>
      <c r="BI1" s="177" t="s">
        <v>1238</v>
      </c>
      <c r="BJ1" s="177" t="s">
        <v>1347</v>
      </c>
    </row>
    <row r="2">
      <c r="A2" s="179" t="s">
        <v>1240</v>
      </c>
      <c r="B2" s="166">
        <v>14500.0</v>
      </c>
      <c r="C2" s="166">
        <v>14725.0</v>
      </c>
      <c r="D2" s="166">
        <v>14500.0</v>
      </c>
      <c r="E2" s="166">
        <v>14650.0</v>
      </c>
      <c r="F2" s="180" t="s">
        <v>1351</v>
      </c>
      <c r="G2" s="166">
        <v>5204.674</v>
      </c>
      <c r="H2" s="166"/>
      <c r="I2" s="166"/>
      <c r="J2" s="166"/>
      <c r="K2" s="166"/>
      <c r="L2" s="166">
        <v>2.58634E7</v>
      </c>
      <c r="M2" s="166">
        <v>2.465501E10</v>
      </c>
      <c r="N2" s="7">
        <f t="shared" ref="N2:N34" si="2">L2/M2</f>
        <v>0.001049011945</v>
      </c>
      <c r="P2" s="179" t="s">
        <v>1241</v>
      </c>
      <c r="Q2" s="166">
        <v>21250.0</v>
      </c>
      <c r="R2" s="166">
        <v>21250.0</v>
      </c>
      <c r="S2" s="166">
        <v>20850.0</v>
      </c>
      <c r="T2" s="166">
        <v>21000.0</v>
      </c>
      <c r="U2" s="180" t="s">
        <v>1352</v>
      </c>
      <c r="V2" s="166">
        <v>6063.245</v>
      </c>
      <c r="W2" s="166"/>
      <c r="X2" s="166"/>
      <c r="Y2" s="166"/>
      <c r="Z2" s="166"/>
      <c r="AA2" s="166">
        <v>1.32007E7</v>
      </c>
      <c r="AB2" s="166">
        <v>2.465501E10</v>
      </c>
      <c r="AC2" s="7">
        <f t="shared" ref="AC2:AC34" si="4">AA2/AB2</f>
        <v>0.000535416534</v>
      </c>
      <c r="AE2" s="179" t="s">
        <v>1242</v>
      </c>
      <c r="AF2" s="166">
        <v>25300.0</v>
      </c>
      <c r="AG2" s="166">
        <v>25450.0</v>
      </c>
      <c r="AH2" s="166">
        <v>24875.0</v>
      </c>
      <c r="AI2" s="166">
        <v>25100.0</v>
      </c>
      <c r="AJ2" s="180" t="s">
        <v>1353</v>
      </c>
      <c r="AK2" s="166">
        <v>6006.202</v>
      </c>
      <c r="AL2" s="166"/>
      <c r="AM2" s="166"/>
      <c r="AN2" s="166"/>
      <c r="AO2" s="166"/>
      <c r="AP2" s="166">
        <v>1.1492E7</v>
      </c>
      <c r="AQ2" s="166">
        <v>2.465501E10</v>
      </c>
      <c r="AR2" s="7">
        <f t="shared" ref="AR2:AR34" si="6">AP2/AQ2</f>
        <v>0.0004661121614</v>
      </c>
      <c r="AT2" s="179" t="s">
        <v>1243</v>
      </c>
      <c r="AU2" s="166">
        <v>31275.0</v>
      </c>
      <c r="AV2" s="166">
        <v>31750.0</v>
      </c>
      <c r="AW2" s="166">
        <v>31275.0</v>
      </c>
      <c r="AX2" s="166">
        <v>31750.0</v>
      </c>
      <c r="AY2" s="180" t="s">
        <v>1354</v>
      </c>
      <c r="AZ2" s="166">
        <v>6155.109</v>
      </c>
      <c r="BA2" s="166"/>
      <c r="BB2" s="166"/>
      <c r="BC2" s="166"/>
      <c r="BD2" s="166"/>
      <c r="BE2" s="166">
        <v>8645900.0</v>
      </c>
      <c r="BF2" s="166">
        <v>2.465501E10</v>
      </c>
      <c r="BG2" s="166">
        <f t="shared" ref="BG2:BG33" si="8">BE2/BF2</f>
        <v>0.0003506751772</v>
      </c>
      <c r="BH2" s="166"/>
      <c r="BI2" s="166"/>
      <c r="BJ2" s="166">
        <f t="shared" ref="BJ2:BJ34" si="9">average(BG2,AR2,AC2,N2)</f>
        <v>0.0006003039544</v>
      </c>
    </row>
    <row r="3">
      <c r="A3" s="179" t="s">
        <v>1244</v>
      </c>
      <c r="B3" s="166">
        <v>14650.0</v>
      </c>
      <c r="C3" s="166">
        <v>14750.0</v>
      </c>
      <c r="D3" s="166">
        <v>14625.0</v>
      </c>
      <c r="E3" s="166">
        <v>14700.0</v>
      </c>
      <c r="F3" s="180" t="s">
        <v>1355</v>
      </c>
      <c r="G3" s="166">
        <v>5211.996</v>
      </c>
      <c r="H3" s="181">
        <f t="shared" ref="H3:I3" si="1">(F3-F2)/F2</f>
        <v>0.003413568476</v>
      </c>
      <c r="I3" s="181">
        <f t="shared" si="1"/>
        <v>0.001406812415</v>
      </c>
      <c r="J3" s="166"/>
      <c r="K3" s="166"/>
      <c r="L3" s="166">
        <v>1.02287E7</v>
      </c>
      <c r="M3" s="166">
        <v>2.465501E10</v>
      </c>
      <c r="N3" s="7">
        <f t="shared" si="2"/>
        <v>0.0004148730826</v>
      </c>
      <c r="P3" s="179" t="s">
        <v>1245</v>
      </c>
      <c r="Q3" s="166">
        <v>20875.0</v>
      </c>
      <c r="R3" s="166">
        <v>21050.0</v>
      </c>
      <c r="S3" s="166">
        <v>20775.0</v>
      </c>
      <c r="T3" s="166">
        <v>21000.0</v>
      </c>
      <c r="U3" s="180" t="s">
        <v>1352</v>
      </c>
      <c r="V3" s="166">
        <v>6067.142</v>
      </c>
      <c r="W3" s="181">
        <f t="shared" ref="W3:X3" si="3">(U3-U2)/U2</f>
        <v>0</v>
      </c>
      <c r="X3" s="181">
        <f t="shared" si="3"/>
        <v>0.0006427251414</v>
      </c>
      <c r="Y3" s="166"/>
      <c r="Z3" s="166"/>
      <c r="AA3" s="166">
        <v>1.21776E7</v>
      </c>
      <c r="AB3" s="166">
        <v>2.465501E10</v>
      </c>
      <c r="AC3" s="7">
        <f t="shared" si="4"/>
        <v>0.000493919897</v>
      </c>
      <c r="AE3" s="179" t="s">
        <v>1246</v>
      </c>
      <c r="AF3" s="166">
        <v>24800.0</v>
      </c>
      <c r="AG3" s="166">
        <v>25400.0</v>
      </c>
      <c r="AH3" s="166">
        <v>24800.0</v>
      </c>
      <c r="AI3" s="166">
        <v>25225.0</v>
      </c>
      <c r="AJ3" s="180" t="s">
        <v>1356</v>
      </c>
      <c r="AK3" s="166">
        <v>6022.778</v>
      </c>
      <c r="AL3" s="181">
        <f t="shared" ref="AL3:AM3" si="5">(AJ3-AJ2)/AJ2</f>
        <v>0.004980088021</v>
      </c>
      <c r="AM3" s="181">
        <f t="shared" si="5"/>
        <v>0.002759813939</v>
      </c>
      <c r="AN3" s="166"/>
      <c r="AO3" s="166"/>
      <c r="AP3" s="166">
        <v>1.28673E7</v>
      </c>
      <c r="AQ3" s="166">
        <v>2.465501E10</v>
      </c>
      <c r="AR3" s="7">
        <f t="shared" si="6"/>
        <v>0.0005218939274</v>
      </c>
      <c r="AT3" s="179" t="s">
        <v>1247</v>
      </c>
      <c r="AU3" s="166">
        <v>31750.0</v>
      </c>
      <c r="AV3" s="166">
        <v>31750.0</v>
      </c>
      <c r="AW3" s="166">
        <v>31500.0</v>
      </c>
      <c r="AX3" s="166">
        <v>31500.0</v>
      </c>
      <c r="AY3" s="180" t="s">
        <v>1357</v>
      </c>
      <c r="AZ3" s="166">
        <v>6117.364</v>
      </c>
      <c r="BA3" s="181">
        <f t="shared" ref="BA3:BB3" si="7">(AY3-AY2)/AY2</f>
        <v>-0.007874008026</v>
      </c>
      <c r="BB3" s="181">
        <f t="shared" si="7"/>
        <v>-0.006132304075</v>
      </c>
      <c r="BC3" s="166"/>
      <c r="BD3" s="166"/>
      <c r="BE3" s="166">
        <v>1.15047E7</v>
      </c>
      <c r="BF3" s="166">
        <v>2.465501E10</v>
      </c>
      <c r="BG3" s="166">
        <f t="shared" si="8"/>
        <v>0.0004666272697</v>
      </c>
      <c r="BH3" s="181">
        <f t="shared" ref="BH3:BH34" si="14">average(H3,W3,AL3,BA3)</f>
        <v>0.0001299121178</v>
      </c>
      <c r="BI3" s="166"/>
      <c r="BJ3" s="166">
        <f t="shared" si="9"/>
        <v>0.0004743285442</v>
      </c>
    </row>
    <row r="4">
      <c r="A4" s="179" t="s">
        <v>1248</v>
      </c>
      <c r="B4" s="166">
        <v>14500.0</v>
      </c>
      <c r="C4" s="166">
        <v>14700.0</v>
      </c>
      <c r="D4" s="166">
        <v>14400.0</v>
      </c>
      <c r="E4" s="166">
        <v>14550.0</v>
      </c>
      <c r="F4" s="180" t="s">
        <v>1358</v>
      </c>
      <c r="G4" s="166">
        <v>5107.623</v>
      </c>
      <c r="H4" s="181">
        <f t="shared" ref="H4:I4" si="10">(F4-F3)/F3</f>
        <v>-0.01020440285</v>
      </c>
      <c r="I4" s="181">
        <f t="shared" si="10"/>
        <v>-0.0200255334</v>
      </c>
      <c r="J4" s="166"/>
      <c r="K4" s="166"/>
      <c r="L4" s="166">
        <v>1.66626E7</v>
      </c>
      <c r="M4" s="166">
        <v>2.465501E10</v>
      </c>
      <c r="N4" s="7">
        <f t="shared" si="2"/>
        <v>0.0006758301862</v>
      </c>
      <c r="P4" s="179" t="s">
        <v>1249</v>
      </c>
      <c r="Q4" s="166">
        <v>20825.0</v>
      </c>
      <c r="R4" s="166">
        <v>21300.0</v>
      </c>
      <c r="S4" s="166">
        <v>20825.0</v>
      </c>
      <c r="T4" s="166">
        <v>21300.0</v>
      </c>
      <c r="U4" s="180" t="s">
        <v>1359</v>
      </c>
      <c r="V4" s="166">
        <v>6064.589</v>
      </c>
      <c r="W4" s="181">
        <f t="shared" ref="W4:X4" si="11">(U4-U3)/U3</f>
        <v>0.01428585166</v>
      </c>
      <c r="X4" s="181">
        <f t="shared" si="11"/>
        <v>-0.0004207912061</v>
      </c>
      <c r="Y4" s="166"/>
      <c r="Z4" s="166"/>
      <c r="AA4" s="166">
        <v>1.56293E7</v>
      </c>
      <c r="AB4" s="166">
        <v>2.465501E10</v>
      </c>
      <c r="AC4" s="7">
        <f t="shared" si="4"/>
        <v>0.0006339198402</v>
      </c>
      <c r="AE4" s="179" t="s">
        <v>1250</v>
      </c>
      <c r="AF4" s="166">
        <v>25200.0</v>
      </c>
      <c r="AG4" s="166">
        <v>25500.0</v>
      </c>
      <c r="AH4" s="166">
        <v>25000.0</v>
      </c>
      <c r="AI4" s="166">
        <v>25500.0</v>
      </c>
      <c r="AJ4" s="180" t="s">
        <v>1360</v>
      </c>
      <c r="AK4" s="166">
        <v>6013.589</v>
      </c>
      <c r="AL4" s="181">
        <f t="shared" ref="AL4:AM4" si="12">(AJ4-AJ3)/AJ3</f>
        <v>0.01090190122</v>
      </c>
      <c r="AM4" s="181">
        <f t="shared" si="12"/>
        <v>-0.001525707904</v>
      </c>
      <c r="AN4" s="166"/>
      <c r="AO4" s="166"/>
      <c r="AP4" s="166">
        <v>1.47978E7</v>
      </c>
      <c r="AQ4" s="166">
        <v>2.465501E10</v>
      </c>
      <c r="AR4" s="7">
        <f t="shared" si="6"/>
        <v>0.0006001944432</v>
      </c>
      <c r="AT4" s="179" t="s">
        <v>1251</v>
      </c>
      <c r="AU4" s="166">
        <v>31400.0</v>
      </c>
      <c r="AV4" s="166">
        <v>31550.0</v>
      </c>
      <c r="AW4" s="166">
        <v>31350.0</v>
      </c>
      <c r="AX4" s="166">
        <v>31525.0</v>
      </c>
      <c r="AY4" s="180" t="s">
        <v>1361</v>
      </c>
      <c r="AZ4" s="166">
        <v>6100.242</v>
      </c>
      <c r="BA4" s="181">
        <f t="shared" ref="BA4:BB4" si="13">(AY4-AY3)/AY3</f>
        <v>0.0007937818118</v>
      </c>
      <c r="BB4" s="181">
        <f t="shared" si="13"/>
        <v>-0.002798917965</v>
      </c>
      <c r="BC4" s="166"/>
      <c r="BD4" s="166"/>
      <c r="BE4" s="166">
        <v>1.1207E7</v>
      </c>
      <c r="BF4" s="166">
        <v>2.465501E10</v>
      </c>
      <c r="BG4" s="166">
        <f t="shared" si="8"/>
        <v>0.0004545526447</v>
      </c>
      <c r="BH4" s="181">
        <f t="shared" si="14"/>
        <v>0.003944282961</v>
      </c>
      <c r="BI4" s="166"/>
      <c r="BJ4" s="166">
        <f t="shared" si="9"/>
        <v>0.0005911242786</v>
      </c>
    </row>
    <row r="5">
      <c r="A5" s="179" t="s">
        <v>1252</v>
      </c>
      <c r="B5" s="166">
        <v>14500.0</v>
      </c>
      <c r="C5" s="166">
        <v>14550.0</v>
      </c>
      <c r="D5" s="166">
        <v>14450.0</v>
      </c>
      <c r="E5" s="166">
        <v>14525.0</v>
      </c>
      <c r="F5" s="180" t="s">
        <v>1362</v>
      </c>
      <c r="G5" s="166">
        <v>5122.104</v>
      </c>
      <c r="H5" s="181">
        <f t="shared" ref="H5:I5" si="15">(F5-F4)/F4</f>
        <v>-0.001718144434</v>
      </c>
      <c r="I5" s="181">
        <f t="shared" si="15"/>
        <v>0.002835174013</v>
      </c>
      <c r="J5" s="166"/>
      <c r="K5" s="166"/>
      <c r="L5" s="166">
        <v>1.42525E7</v>
      </c>
      <c r="M5" s="166">
        <v>2.465501E10</v>
      </c>
      <c r="N5" s="7">
        <f t="shared" si="2"/>
        <v>0.0005780772346</v>
      </c>
      <c r="P5" s="179" t="s">
        <v>1253</v>
      </c>
      <c r="Q5" s="166">
        <v>21300.0</v>
      </c>
      <c r="R5" s="166">
        <v>21300.0</v>
      </c>
      <c r="S5" s="166">
        <v>21050.0</v>
      </c>
      <c r="T5" s="166">
        <v>21300.0</v>
      </c>
      <c r="U5" s="180" t="s">
        <v>1359</v>
      </c>
      <c r="V5" s="166">
        <v>6070.716</v>
      </c>
      <c r="W5" s="181">
        <f t="shared" ref="W5:X5" si="16">(U5-U4)/U4</f>
        <v>0</v>
      </c>
      <c r="X5" s="181">
        <f t="shared" si="16"/>
        <v>0.001010291052</v>
      </c>
      <c r="Y5" s="166"/>
      <c r="Z5" s="166"/>
      <c r="AA5" s="166">
        <v>1.54864E7</v>
      </c>
      <c r="AB5" s="166">
        <v>2.465501E10</v>
      </c>
      <c r="AC5" s="7">
        <f t="shared" si="4"/>
        <v>0.000628123858</v>
      </c>
      <c r="AE5" s="179" t="s">
        <v>1254</v>
      </c>
      <c r="AF5" s="166">
        <v>25625.0</v>
      </c>
      <c r="AG5" s="166">
        <v>25625.0</v>
      </c>
      <c r="AH5" s="166">
        <v>25400.0</v>
      </c>
      <c r="AI5" s="166">
        <v>25450.0</v>
      </c>
      <c r="AJ5" s="180" t="s">
        <v>1363</v>
      </c>
      <c r="AK5" s="166">
        <v>5991.246</v>
      </c>
      <c r="AL5" s="181">
        <f t="shared" ref="AL5:AM5" si="17">(AJ5-AJ4)/AJ4</f>
        <v>-0.001960787546</v>
      </c>
      <c r="AM5" s="181">
        <f t="shared" si="17"/>
        <v>-0.00371541853</v>
      </c>
      <c r="AN5" s="166"/>
      <c r="AO5" s="166"/>
      <c r="AP5" s="166">
        <v>1.81375E7</v>
      </c>
      <c r="AQ5" s="166">
        <v>2.465501E10</v>
      </c>
      <c r="AR5" s="7">
        <f t="shared" si="6"/>
        <v>0.0007356516992</v>
      </c>
      <c r="AT5" s="179" t="s">
        <v>1255</v>
      </c>
      <c r="AU5" s="166">
        <v>31650.0</v>
      </c>
      <c r="AV5" s="166">
        <v>31675.0</v>
      </c>
      <c r="AW5" s="166">
        <v>31375.0</v>
      </c>
      <c r="AX5" s="166">
        <v>31375.0</v>
      </c>
      <c r="AY5" s="180" t="s">
        <v>1364</v>
      </c>
      <c r="AZ5" s="166">
        <v>6070.762</v>
      </c>
      <c r="BA5" s="181">
        <f t="shared" ref="BA5:BB5" si="18">(AY5-AY4)/AY4</f>
        <v>-0.004758254841</v>
      </c>
      <c r="BB5" s="181">
        <f t="shared" si="18"/>
        <v>-0.004832595166</v>
      </c>
      <c r="BC5" s="166"/>
      <c r="BD5" s="166"/>
      <c r="BE5" s="166">
        <v>1.10267E7</v>
      </c>
      <c r="BF5" s="166">
        <v>2.465501E10</v>
      </c>
      <c r="BG5" s="166">
        <f t="shared" si="8"/>
        <v>0.0004472397294</v>
      </c>
      <c r="BH5" s="181">
        <f t="shared" si="14"/>
        <v>-0.002109296705</v>
      </c>
      <c r="BI5" s="166"/>
      <c r="BJ5" s="166">
        <f t="shared" si="9"/>
        <v>0.0005972731303</v>
      </c>
    </row>
    <row r="6">
      <c r="A6" s="179" t="s">
        <v>1256</v>
      </c>
      <c r="B6" s="166">
        <v>14450.0</v>
      </c>
      <c r="C6" s="166">
        <v>14525.0</v>
      </c>
      <c r="D6" s="166">
        <v>14325.0</v>
      </c>
      <c r="E6" s="166">
        <v>14375.0</v>
      </c>
      <c r="F6" s="180" t="s">
        <v>1365</v>
      </c>
      <c r="G6" s="166">
        <v>5114.572</v>
      </c>
      <c r="H6" s="181">
        <f t="shared" ref="H6:I6" si="19">(F6-F5)/F5</f>
        <v>-0.0103273501</v>
      </c>
      <c r="I6" s="181">
        <f t="shared" si="19"/>
        <v>-0.001470489471</v>
      </c>
      <c r="J6" s="166"/>
      <c r="K6" s="166"/>
      <c r="L6" s="166">
        <v>1.51572E7</v>
      </c>
      <c r="M6" s="166">
        <v>2.465501E10</v>
      </c>
      <c r="N6" s="7">
        <f t="shared" si="2"/>
        <v>0.0006147716022</v>
      </c>
      <c r="P6" s="179" t="s">
        <v>1257</v>
      </c>
      <c r="Q6" s="166">
        <v>21300.0</v>
      </c>
      <c r="R6" s="166">
        <v>21325.0</v>
      </c>
      <c r="S6" s="166">
        <v>20925.0</v>
      </c>
      <c r="T6" s="166">
        <v>21175.0</v>
      </c>
      <c r="U6" s="180" t="s">
        <v>1366</v>
      </c>
      <c r="V6" s="166">
        <v>6061.367</v>
      </c>
      <c r="W6" s="181">
        <f t="shared" ref="W6:X6" si="20">(U6-U5)/U5</f>
        <v>-0.00212072991</v>
      </c>
      <c r="X6" s="181">
        <f t="shared" si="20"/>
        <v>-0.001540016038</v>
      </c>
      <c r="Y6" s="166"/>
      <c r="Z6" s="166"/>
      <c r="AA6" s="166">
        <v>2.06741E7</v>
      </c>
      <c r="AB6" s="166">
        <v>2.465501E10</v>
      </c>
      <c r="AC6" s="7">
        <f t="shared" si="4"/>
        <v>0.0008385354538</v>
      </c>
      <c r="AE6" s="179" t="s">
        <v>1258</v>
      </c>
      <c r="AF6" s="166">
        <v>25500.0</v>
      </c>
      <c r="AG6" s="166">
        <v>26200.0</v>
      </c>
      <c r="AH6" s="166">
        <v>25500.0</v>
      </c>
      <c r="AI6" s="166">
        <v>26200.0</v>
      </c>
      <c r="AJ6" s="180" t="s">
        <v>1367</v>
      </c>
      <c r="AK6" s="166">
        <v>6107.168</v>
      </c>
      <c r="AL6" s="181">
        <f t="shared" ref="AL6:AM6" si="21">(AJ6-AJ5)/AJ5</f>
        <v>0.02946959681</v>
      </c>
      <c r="AM6" s="181">
        <f t="shared" si="21"/>
        <v>0.01934856289</v>
      </c>
      <c r="AN6" s="166"/>
      <c r="AO6" s="166"/>
      <c r="AP6" s="166">
        <v>2.27695E7</v>
      </c>
      <c r="AQ6" s="166">
        <v>2.465501E10</v>
      </c>
      <c r="AR6" s="7">
        <f t="shared" si="6"/>
        <v>0.0009235242655</v>
      </c>
      <c r="AT6" s="179" t="s">
        <v>1259</v>
      </c>
      <c r="AU6" s="166">
        <v>31650.0</v>
      </c>
      <c r="AV6" s="166">
        <v>31650.0</v>
      </c>
      <c r="AW6" s="166">
        <v>31350.0</v>
      </c>
      <c r="AX6" s="166">
        <v>31425.0</v>
      </c>
      <c r="AY6" s="180" t="s">
        <v>1368</v>
      </c>
      <c r="AZ6" s="166">
        <v>6026.188</v>
      </c>
      <c r="BA6" s="181">
        <f t="shared" ref="BA6:BB6" si="22">(AY6-AY5)/AY5</f>
        <v>0.001593557752</v>
      </c>
      <c r="BB6" s="181">
        <f t="shared" si="22"/>
        <v>-0.00734240611</v>
      </c>
      <c r="BC6" s="166"/>
      <c r="BD6" s="166"/>
      <c r="BE6" s="166">
        <v>3.85567E7</v>
      </c>
      <c r="BF6" s="166">
        <v>2.465501E10</v>
      </c>
      <c r="BG6" s="166">
        <f t="shared" si="8"/>
        <v>0.001563848484</v>
      </c>
      <c r="BH6" s="181">
        <f t="shared" si="14"/>
        <v>0.004653768636</v>
      </c>
      <c r="BI6" s="166"/>
      <c r="BJ6" s="166">
        <f t="shared" si="9"/>
        <v>0.0009851699513</v>
      </c>
    </row>
    <row r="7">
      <c r="A7" s="179" t="s">
        <v>1260</v>
      </c>
      <c r="B7" s="166">
        <v>14325.0</v>
      </c>
      <c r="C7" s="166">
        <v>14425.0</v>
      </c>
      <c r="D7" s="166">
        <v>14125.0</v>
      </c>
      <c r="E7" s="166">
        <v>14350.0</v>
      </c>
      <c r="F7" s="180" t="s">
        <v>1369</v>
      </c>
      <c r="G7" s="166">
        <v>5136.667</v>
      </c>
      <c r="H7" s="181">
        <f t="shared" ref="H7:I7" si="23">(F7-F6)/F6</f>
        <v>-0.001739061431</v>
      </c>
      <c r="I7" s="181">
        <f t="shared" si="23"/>
        <v>0.004320009573</v>
      </c>
      <c r="J7" s="166"/>
      <c r="K7" s="166"/>
      <c r="L7" s="166">
        <v>2.03938E7</v>
      </c>
      <c r="M7" s="166">
        <v>2.465501E10</v>
      </c>
      <c r="N7" s="7">
        <f t="shared" si="2"/>
        <v>0.0008271665678</v>
      </c>
      <c r="P7" s="179" t="s">
        <v>1261</v>
      </c>
      <c r="Q7" s="166">
        <v>21300.0</v>
      </c>
      <c r="R7" s="166">
        <v>21300.0</v>
      </c>
      <c r="S7" s="166">
        <v>20350.0</v>
      </c>
      <c r="T7" s="166">
        <v>20350.0</v>
      </c>
      <c r="U7" s="180" t="s">
        <v>1370</v>
      </c>
      <c r="V7" s="166">
        <v>5952.138</v>
      </c>
      <c r="W7" s="181">
        <f t="shared" ref="W7:X7" si="24">(U7-U6)/U6</f>
        <v>-0.03896084413</v>
      </c>
      <c r="X7" s="181">
        <f t="shared" si="24"/>
        <v>-0.01802052243</v>
      </c>
      <c r="Y7" s="166"/>
      <c r="Z7" s="166"/>
      <c r="AA7" s="166">
        <v>4.11795E7</v>
      </c>
      <c r="AB7" s="166">
        <v>2.465501E10</v>
      </c>
      <c r="AC7" s="7">
        <f t="shared" si="4"/>
        <v>0.001670228485</v>
      </c>
      <c r="AE7" s="179" t="s">
        <v>1262</v>
      </c>
      <c r="AF7" s="166">
        <v>26200.0</v>
      </c>
      <c r="AG7" s="166">
        <v>26200.0</v>
      </c>
      <c r="AH7" s="166">
        <v>25775.0</v>
      </c>
      <c r="AI7" s="166">
        <v>26050.0</v>
      </c>
      <c r="AJ7" s="180" t="s">
        <v>1371</v>
      </c>
      <c r="AK7" s="166">
        <v>6056.124</v>
      </c>
      <c r="AL7" s="181">
        <f t="shared" ref="AL7:AM7" si="25">(AJ7-AJ6)/AJ6</f>
        <v>-0.005725200025</v>
      </c>
      <c r="AM7" s="181">
        <f t="shared" si="25"/>
        <v>-0.008358047462</v>
      </c>
      <c r="AN7" s="166"/>
      <c r="AO7" s="166"/>
      <c r="AP7" s="166">
        <v>3.56069E7</v>
      </c>
      <c r="AQ7" s="166">
        <v>2.465501E10</v>
      </c>
      <c r="AR7" s="7">
        <f t="shared" si="6"/>
        <v>0.001444205458</v>
      </c>
      <c r="AT7" s="179" t="s">
        <v>1263</v>
      </c>
      <c r="AU7" s="166">
        <v>31350.0</v>
      </c>
      <c r="AV7" s="166">
        <v>31500.0</v>
      </c>
      <c r="AW7" s="166">
        <v>31200.0</v>
      </c>
      <c r="AX7" s="166">
        <v>31500.0</v>
      </c>
      <c r="AY7" s="180" t="s">
        <v>1357</v>
      </c>
      <c r="AZ7" s="166">
        <v>6023.039</v>
      </c>
      <c r="BA7" s="181">
        <f t="shared" ref="BA7:BB7" si="26">(AY7-AY6)/AY6</f>
        <v>0.002386698696</v>
      </c>
      <c r="BB7" s="181">
        <f t="shared" si="26"/>
        <v>-0.0005225525656</v>
      </c>
      <c r="BC7" s="166"/>
      <c r="BD7" s="166"/>
      <c r="BE7" s="166">
        <v>1.17667E7</v>
      </c>
      <c r="BF7" s="166">
        <v>2.465501E10</v>
      </c>
      <c r="BG7" s="166">
        <f t="shared" si="8"/>
        <v>0.0004772539131</v>
      </c>
      <c r="BH7" s="181">
        <f t="shared" si="14"/>
        <v>-0.01100960172</v>
      </c>
      <c r="BI7" s="166"/>
      <c r="BJ7" s="166">
        <f t="shared" si="9"/>
        <v>0.001104713606</v>
      </c>
    </row>
    <row r="8">
      <c r="A8" s="179" t="s">
        <v>1264</v>
      </c>
      <c r="B8" s="166">
        <v>14350.0</v>
      </c>
      <c r="C8" s="166">
        <v>14400.0</v>
      </c>
      <c r="D8" s="166">
        <v>14275.0</v>
      </c>
      <c r="E8" s="166">
        <v>14300.0</v>
      </c>
      <c r="F8" s="180" t="s">
        <v>1372</v>
      </c>
      <c r="G8" s="166">
        <v>5148.91</v>
      </c>
      <c r="H8" s="181">
        <f t="shared" ref="H8:I8" si="27">(F8-F7)/F7</f>
        <v>-0.003484182068</v>
      </c>
      <c r="I8" s="181">
        <f t="shared" si="27"/>
        <v>0.002383452149</v>
      </c>
      <c r="J8" s="166"/>
      <c r="K8" s="166"/>
      <c r="L8" s="166">
        <v>3.26157E7</v>
      </c>
      <c r="M8" s="166">
        <v>2.465501E10</v>
      </c>
      <c r="N8" s="7">
        <f t="shared" si="2"/>
        <v>0.00132288326</v>
      </c>
      <c r="P8" s="179">
        <v>42747.0</v>
      </c>
      <c r="Q8" s="166">
        <v>20350.0</v>
      </c>
      <c r="R8" s="166">
        <v>20350.0</v>
      </c>
      <c r="S8" s="166">
        <v>20350.0</v>
      </c>
      <c r="T8" s="166">
        <v>20350.0</v>
      </c>
      <c r="U8" s="180" t="s">
        <v>1370</v>
      </c>
      <c r="V8" s="166">
        <v>5952.138</v>
      </c>
      <c r="W8" s="181">
        <f t="shared" ref="W8:X8" si="28">(U8-U7)/U7</f>
        <v>0</v>
      </c>
      <c r="X8" s="181">
        <f t="shared" si="28"/>
        <v>0</v>
      </c>
      <c r="Y8" s="166"/>
      <c r="Z8" s="166"/>
      <c r="AA8" s="166">
        <v>0.0</v>
      </c>
      <c r="AB8" s="166">
        <v>2.465501E10</v>
      </c>
      <c r="AC8" s="7">
        <f t="shared" si="4"/>
        <v>0</v>
      </c>
      <c r="AE8" s="179">
        <v>43171.0</v>
      </c>
      <c r="AF8" s="166">
        <v>26075.0</v>
      </c>
      <c r="AG8" s="166">
        <v>26975.0</v>
      </c>
      <c r="AH8" s="166">
        <v>25500.0</v>
      </c>
      <c r="AI8" s="166">
        <v>25800.0</v>
      </c>
      <c r="AJ8" s="180" t="s">
        <v>1373</v>
      </c>
      <c r="AK8" s="166">
        <v>6118.32</v>
      </c>
      <c r="AL8" s="181">
        <f t="shared" ref="AL8:AM8" si="29">(AJ8-AJ7)/AJ7</f>
        <v>-0.006354798916</v>
      </c>
      <c r="AM8" s="181">
        <f t="shared" si="29"/>
        <v>0.01026993503</v>
      </c>
      <c r="AN8" s="166"/>
      <c r="AO8" s="166"/>
      <c r="AP8" s="166">
        <v>2.01846E7</v>
      </c>
      <c r="AQ8" s="166">
        <v>2.465501E10</v>
      </c>
      <c r="AR8" s="7">
        <f t="shared" si="6"/>
        <v>0.0008186814769</v>
      </c>
      <c r="AT8" s="179" t="s">
        <v>1265</v>
      </c>
      <c r="AU8" s="166">
        <v>31475.0</v>
      </c>
      <c r="AV8" s="166">
        <v>31475.0</v>
      </c>
      <c r="AW8" s="166">
        <v>31225.0</v>
      </c>
      <c r="AX8" s="166">
        <v>31250.0</v>
      </c>
      <c r="AY8" s="180" t="s">
        <v>1374</v>
      </c>
      <c r="AZ8" s="166">
        <v>5953.06</v>
      </c>
      <c r="BA8" s="181">
        <f t="shared" ref="BA8:BB8" si="30">(AY8-AY7)/AY7</f>
        <v>-0.007936500091</v>
      </c>
      <c r="BB8" s="181">
        <f t="shared" si="30"/>
        <v>-0.01161855336</v>
      </c>
      <c r="BC8" s="166"/>
      <c r="BD8" s="166"/>
      <c r="BE8" s="166">
        <v>8849600.0</v>
      </c>
      <c r="BF8" s="166">
        <v>2.465501E10</v>
      </c>
      <c r="BG8" s="166">
        <f t="shared" si="8"/>
        <v>0.0003589371896</v>
      </c>
      <c r="BH8" s="181">
        <f t="shared" si="14"/>
        <v>-0.004443870269</v>
      </c>
      <c r="BI8" s="166"/>
      <c r="BJ8" s="166">
        <f t="shared" si="9"/>
        <v>0.0006251254816</v>
      </c>
    </row>
    <row r="9">
      <c r="A9" s="179">
        <v>42381.0</v>
      </c>
      <c r="B9" s="166">
        <v>14300.0</v>
      </c>
      <c r="C9" s="166">
        <v>14575.0</v>
      </c>
      <c r="D9" s="166">
        <v>14275.0</v>
      </c>
      <c r="E9" s="166">
        <v>14500.0</v>
      </c>
      <c r="F9" s="180" t="s">
        <v>1375</v>
      </c>
      <c r="G9" s="166">
        <v>5198.755</v>
      </c>
      <c r="H9" s="181">
        <f t="shared" ref="H9:I9" si="31">(F9-F8)/F8</f>
        <v>0.01897413398</v>
      </c>
      <c r="I9" s="181">
        <f t="shared" si="31"/>
        <v>0.009680689699</v>
      </c>
      <c r="J9" s="166"/>
      <c r="K9" s="166"/>
      <c r="L9" s="166">
        <v>2.14255E7</v>
      </c>
      <c r="M9" s="166">
        <v>2.465501E10</v>
      </c>
      <c r="N9" s="7">
        <f t="shared" si="2"/>
        <v>0.0008690120182</v>
      </c>
      <c r="P9" s="179">
        <v>42837.0</v>
      </c>
      <c r="Q9" s="166">
        <v>20825.0</v>
      </c>
      <c r="R9" s="166">
        <v>21150.0</v>
      </c>
      <c r="S9" s="166">
        <v>20650.0</v>
      </c>
      <c r="T9" s="166">
        <v>20800.0</v>
      </c>
      <c r="U9" s="180" t="s">
        <v>1376</v>
      </c>
      <c r="V9" s="166">
        <v>5998.195</v>
      </c>
      <c r="W9" s="181">
        <f t="shared" ref="W9:X9" si="32">(U9-U8)/U8</f>
        <v>0.02211290705</v>
      </c>
      <c r="X9" s="181">
        <f t="shared" si="32"/>
        <v>0.00773789183</v>
      </c>
      <c r="Y9" s="166"/>
      <c r="Z9" s="166"/>
      <c r="AA9" s="166">
        <v>2.56805E7</v>
      </c>
      <c r="AB9" s="166">
        <v>2.465501E10</v>
      </c>
      <c r="AC9" s="7">
        <f t="shared" si="4"/>
        <v>0.001041593575</v>
      </c>
      <c r="AE9" s="179">
        <v>43202.0</v>
      </c>
      <c r="AF9" s="166">
        <v>25800.0</v>
      </c>
      <c r="AG9" s="166">
        <v>26475.0</v>
      </c>
      <c r="AH9" s="166">
        <v>25775.0</v>
      </c>
      <c r="AI9" s="166">
        <v>26200.0</v>
      </c>
      <c r="AJ9" s="180" t="s">
        <v>1377</v>
      </c>
      <c r="AK9" s="166">
        <v>6152.86</v>
      </c>
      <c r="AL9" s="181">
        <f t="shared" ref="AL9:AM9" si="33">(AJ9-AJ8)/AJ8</f>
        <v>0.01550365567</v>
      </c>
      <c r="AM9" s="181">
        <f t="shared" si="33"/>
        <v>0.005645340551</v>
      </c>
      <c r="AN9" s="166"/>
      <c r="AO9" s="166"/>
      <c r="AP9" s="166">
        <v>2.38465E7</v>
      </c>
      <c r="AQ9" s="166">
        <v>2.465501E10</v>
      </c>
      <c r="AR9" s="7">
        <f t="shared" si="6"/>
        <v>0.0009672070707</v>
      </c>
      <c r="AT9" s="179" t="s">
        <v>1267</v>
      </c>
      <c r="AU9" s="166">
        <v>31150.0</v>
      </c>
      <c r="AV9" s="166">
        <v>31475.0</v>
      </c>
      <c r="AW9" s="166">
        <v>31125.0</v>
      </c>
      <c r="AX9" s="166">
        <v>31400.0</v>
      </c>
      <c r="AY9" s="180" t="s">
        <v>1378</v>
      </c>
      <c r="AZ9" s="166">
        <v>6011.83</v>
      </c>
      <c r="BA9" s="181">
        <f t="shared" ref="BA9:BB9" si="34">(AY9-AY8)/AY8</f>
        <v>0.004799795931</v>
      </c>
      <c r="BB9" s="181">
        <f t="shared" si="34"/>
        <v>0.009872233776</v>
      </c>
      <c r="BC9" s="166"/>
      <c r="BD9" s="166"/>
      <c r="BE9" s="166">
        <v>1.05909E7</v>
      </c>
      <c r="BF9" s="166">
        <v>2.465501E10</v>
      </c>
      <c r="BG9" s="166">
        <f t="shared" si="8"/>
        <v>0.0004295638087</v>
      </c>
      <c r="BH9" s="181">
        <f t="shared" si="14"/>
        <v>0.01534762316</v>
      </c>
      <c r="BI9" s="166"/>
      <c r="BJ9" s="166">
        <f t="shared" si="9"/>
        <v>0.0008268441181</v>
      </c>
    </row>
    <row r="10">
      <c r="A10" s="179">
        <v>42412.0</v>
      </c>
      <c r="B10" s="166">
        <v>14650.0</v>
      </c>
      <c r="C10" s="166">
        <v>15125.0</v>
      </c>
      <c r="D10" s="166">
        <v>14575.0</v>
      </c>
      <c r="E10" s="166">
        <v>14675.0</v>
      </c>
      <c r="F10" s="180" t="s">
        <v>1379</v>
      </c>
      <c r="G10" s="166">
        <v>5245.956</v>
      </c>
      <c r="H10" s="181">
        <f t="shared" ref="H10:I10" si="35">(F10-F9)/F9</f>
        <v>0.01206848929</v>
      </c>
      <c r="I10" s="181">
        <f t="shared" si="35"/>
        <v>0.009079289176</v>
      </c>
      <c r="J10" s="166"/>
      <c r="K10" s="166"/>
      <c r="L10" s="166">
        <v>2.74823E7</v>
      </c>
      <c r="M10" s="166">
        <v>2.465501E10</v>
      </c>
      <c r="N10" s="7">
        <f t="shared" si="2"/>
        <v>0.001114674056</v>
      </c>
      <c r="P10" s="179">
        <v>42867.0</v>
      </c>
      <c r="Q10" s="166">
        <v>21050.0</v>
      </c>
      <c r="R10" s="166">
        <v>21125.0</v>
      </c>
      <c r="S10" s="166">
        <v>20900.0</v>
      </c>
      <c r="T10" s="166">
        <v>21000.0</v>
      </c>
      <c r="U10" s="180" t="s">
        <v>1380</v>
      </c>
      <c r="V10" s="166">
        <v>6000.474</v>
      </c>
      <c r="W10" s="181">
        <f t="shared" ref="W10:X10" si="36">(U10-U9)/U9</f>
        <v>0.009615335666</v>
      </c>
      <c r="X10" s="181">
        <f t="shared" si="36"/>
        <v>0.0003799476342</v>
      </c>
      <c r="Y10" s="166"/>
      <c r="Z10" s="166"/>
      <c r="AA10" s="166">
        <v>1.25341E7</v>
      </c>
      <c r="AB10" s="166">
        <v>2.465501E10</v>
      </c>
      <c r="AC10" s="7">
        <f t="shared" si="4"/>
        <v>0.0005083794328</v>
      </c>
      <c r="AE10" s="179">
        <v>43232.0</v>
      </c>
      <c r="AF10" s="166">
        <v>25600.0</v>
      </c>
      <c r="AG10" s="166">
        <v>26150.0</v>
      </c>
      <c r="AH10" s="166">
        <v>25575.0</v>
      </c>
      <c r="AI10" s="166">
        <v>26150.0</v>
      </c>
      <c r="AJ10" s="180" t="s">
        <v>1381</v>
      </c>
      <c r="AK10" s="166">
        <v>6133.12</v>
      </c>
      <c r="AL10" s="181">
        <f t="shared" ref="AL10:AM10" si="37">(AJ10-AJ9)/AJ9</f>
        <v>-0.001908170351</v>
      </c>
      <c r="AM10" s="181">
        <f t="shared" si="37"/>
        <v>-0.003208264124</v>
      </c>
      <c r="AN10" s="166"/>
      <c r="AO10" s="166"/>
      <c r="AP10" s="166">
        <v>1.49988E7</v>
      </c>
      <c r="AQ10" s="166">
        <v>2.465501E10</v>
      </c>
      <c r="AR10" s="7">
        <f t="shared" si="6"/>
        <v>0.0006083469445</v>
      </c>
      <c r="AT10" s="179">
        <v>43508.0</v>
      </c>
      <c r="AU10" s="166">
        <v>31400.0</v>
      </c>
      <c r="AV10" s="166">
        <v>32125.0</v>
      </c>
      <c r="AW10" s="166">
        <v>31350.0</v>
      </c>
      <c r="AX10" s="166">
        <v>32125.0</v>
      </c>
      <c r="AY10" s="180" t="s">
        <v>1382</v>
      </c>
      <c r="AZ10" s="166">
        <v>6130.055</v>
      </c>
      <c r="BA10" s="181">
        <f t="shared" ref="BA10:BB10" si="38">(AY10-AY9)/AY9</f>
        <v>0.02308935199</v>
      </c>
      <c r="BB10" s="181">
        <f t="shared" si="38"/>
        <v>0.01966539307</v>
      </c>
      <c r="BC10" s="166"/>
      <c r="BD10" s="166"/>
      <c r="BE10" s="166">
        <v>9981800.0</v>
      </c>
      <c r="BF10" s="166">
        <v>2.465501E10</v>
      </c>
      <c r="BG10" s="166">
        <f t="shared" si="8"/>
        <v>0.0004048588907</v>
      </c>
      <c r="BH10" s="181">
        <f t="shared" si="14"/>
        <v>0.01071625165</v>
      </c>
      <c r="BI10" s="166"/>
      <c r="BJ10" s="166">
        <f t="shared" si="9"/>
        <v>0.000659064831</v>
      </c>
    </row>
    <row r="11">
      <c r="A11" s="179">
        <v>42502.0</v>
      </c>
      <c r="B11" s="166">
        <v>14675.0</v>
      </c>
      <c r="C11" s="166">
        <v>14825.0</v>
      </c>
      <c r="D11" s="166">
        <v>14500.0</v>
      </c>
      <c r="E11" s="166">
        <v>14650.0</v>
      </c>
      <c r="F11" s="180" t="s">
        <v>1383</v>
      </c>
      <c r="G11" s="166">
        <v>5268.308</v>
      </c>
      <c r="H11" s="181">
        <f t="shared" ref="H11:I11" si="39">(F11-F10)/F10</f>
        <v>-0.00170319835</v>
      </c>
      <c r="I11" s="181">
        <f t="shared" si="39"/>
        <v>0.004260805847</v>
      </c>
      <c r="J11" s="166"/>
      <c r="K11" s="166"/>
      <c r="L11" s="166">
        <v>1.29758E7</v>
      </c>
      <c r="M11" s="166">
        <v>2.465501E10</v>
      </c>
      <c r="N11" s="7">
        <f t="shared" si="2"/>
        <v>0.0005262946557</v>
      </c>
      <c r="P11" s="179">
        <v>42898.0</v>
      </c>
      <c r="Q11" s="166">
        <v>21150.0</v>
      </c>
      <c r="R11" s="166">
        <v>21375.0</v>
      </c>
      <c r="S11" s="166">
        <v>21000.0</v>
      </c>
      <c r="T11" s="166">
        <v>21300.0</v>
      </c>
      <c r="U11" s="180" t="s">
        <v>1384</v>
      </c>
      <c r="V11" s="166">
        <v>6035.508</v>
      </c>
      <c r="W11" s="181">
        <f t="shared" ref="W11:X11" si="40">(U11-U10)/U10</f>
        <v>0.01428564225</v>
      </c>
      <c r="X11" s="181">
        <f t="shared" si="40"/>
        <v>0.005838538755</v>
      </c>
      <c r="Y11" s="166"/>
      <c r="Z11" s="166"/>
      <c r="AA11" s="166">
        <v>2.12599E7</v>
      </c>
      <c r="AB11" s="166">
        <v>2.465501E10</v>
      </c>
      <c r="AC11" s="7">
        <f t="shared" si="4"/>
        <v>0.0008622953306</v>
      </c>
      <c r="AE11" s="179">
        <v>43263.0</v>
      </c>
      <c r="AF11" s="166">
        <v>25850.0</v>
      </c>
      <c r="AG11" s="166">
        <v>26300.0</v>
      </c>
      <c r="AH11" s="166">
        <v>25600.0</v>
      </c>
      <c r="AI11" s="166">
        <v>26300.0</v>
      </c>
      <c r="AJ11" s="180" t="s">
        <v>1385</v>
      </c>
      <c r="AK11" s="166">
        <v>6115.493</v>
      </c>
      <c r="AL11" s="181">
        <f t="shared" ref="AL11:AM11" si="41">(AJ11-AJ10)/AJ10</f>
        <v>0.005736256377</v>
      </c>
      <c r="AM11" s="181">
        <f t="shared" si="41"/>
        <v>-0.002874067359</v>
      </c>
      <c r="AN11" s="166"/>
      <c r="AO11" s="166"/>
      <c r="AP11" s="166">
        <v>1.509E7</v>
      </c>
      <c r="AQ11" s="166">
        <v>2.465501E10</v>
      </c>
      <c r="AR11" s="7">
        <f t="shared" si="6"/>
        <v>0.0006120459898</v>
      </c>
      <c r="AT11" s="179">
        <v>43536.0</v>
      </c>
      <c r="AU11" s="166">
        <v>32100.0</v>
      </c>
      <c r="AV11" s="166">
        <v>32100.0</v>
      </c>
      <c r="AW11" s="166">
        <v>31725.0</v>
      </c>
      <c r="AX11" s="166">
        <v>31875.0</v>
      </c>
      <c r="AY11" s="180" t="s">
        <v>1386</v>
      </c>
      <c r="AZ11" s="166">
        <v>6133.896</v>
      </c>
      <c r="BA11" s="181">
        <f t="shared" ref="BA11:BB11" si="42">(AY11-AY10)/AY10</f>
        <v>-0.007782093624</v>
      </c>
      <c r="BB11" s="181">
        <f t="shared" si="42"/>
        <v>0.0006265849164</v>
      </c>
      <c r="BC11" s="166"/>
      <c r="BD11" s="166"/>
      <c r="BE11" s="166">
        <v>8564600.0</v>
      </c>
      <c r="BF11" s="166">
        <v>2.465501E10</v>
      </c>
      <c r="BG11" s="166">
        <f t="shared" si="8"/>
        <v>0.0003473776729</v>
      </c>
      <c r="BH11" s="181">
        <f t="shared" si="14"/>
        <v>0.002634151664</v>
      </c>
      <c r="BI11" s="166"/>
      <c r="BJ11" s="166">
        <f t="shared" si="9"/>
        <v>0.0005870034123</v>
      </c>
    </row>
    <row r="12">
      <c r="A12" s="179">
        <v>42533.0</v>
      </c>
      <c r="B12" s="166">
        <v>14700.0</v>
      </c>
      <c r="C12" s="166">
        <v>14750.0</v>
      </c>
      <c r="D12" s="166">
        <v>14600.0</v>
      </c>
      <c r="E12" s="166">
        <v>14675.0</v>
      </c>
      <c r="F12" s="180" t="s">
        <v>1379</v>
      </c>
      <c r="G12" s="166">
        <v>5272.965</v>
      </c>
      <c r="H12" s="181">
        <f t="shared" ref="H12:I12" si="43">(F12-F11)/F11</f>
        <v>0.001706104183</v>
      </c>
      <c r="I12" s="181">
        <f t="shared" si="43"/>
        <v>0.0008839650225</v>
      </c>
      <c r="J12" s="166"/>
      <c r="K12" s="166"/>
      <c r="L12" s="166">
        <v>1.18019E7</v>
      </c>
      <c r="M12" s="166">
        <v>2.465501E10</v>
      </c>
      <c r="N12" s="7">
        <f t="shared" si="2"/>
        <v>0.0004786816148</v>
      </c>
      <c r="P12" s="179">
        <v>42928.0</v>
      </c>
      <c r="Q12" s="166">
        <v>21300.0</v>
      </c>
      <c r="R12" s="166">
        <v>21300.0</v>
      </c>
      <c r="S12" s="166">
        <v>20875.0</v>
      </c>
      <c r="T12" s="166">
        <v>20975.0</v>
      </c>
      <c r="U12" s="180" t="s">
        <v>1387</v>
      </c>
      <c r="V12" s="166">
        <v>6006.835</v>
      </c>
      <c r="W12" s="181">
        <f t="shared" ref="W12:X12" si="44">(U12-U11)/U11</f>
        <v>-0.01525814011</v>
      </c>
      <c r="X12" s="181">
        <f t="shared" si="44"/>
        <v>-0.004750718581</v>
      </c>
      <c r="Y12" s="166"/>
      <c r="Z12" s="166"/>
      <c r="AA12" s="166">
        <v>1.39328E7</v>
      </c>
      <c r="AB12" s="166">
        <v>2.465501E10</v>
      </c>
      <c r="AC12" s="7">
        <f t="shared" si="4"/>
        <v>0.000565110296</v>
      </c>
      <c r="AE12" s="179">
        <v>43293.0</v>
      </c>
      <c r="AF12" s="166">
        <v>25950.0</v>
      </c>
      <c r="AG12" s="166">
        <v>26050.0</v>
      </c>
      <c r="AH12" s="166">
        <v>25800.0</v>
      </c>
      <c r="AI12" s="166">
        <v>25950.0</v>
      </c>
      <c r="AJ12" s="180" t="s">
        <v>1388</v>
      </c>
      <c r="AK12" s="166">
        <v>6126.356</v>
      </c>
      <c r="AL12" s="181">
        <f t="shared" ref="AL12:AM12" si="45">(AJ12-AJ11)/AJ11</f>
        <v>-0.01330799312</v>
      </c>
      <c r="AM12" s="181">
        <f t="shared" si="45"/>
        <v>0.001776308141</v>
      </c>
      <c r="AN12" s="166"/>
      <c r="AO12" s="166"/>
      <c r="AP12" s="166">
        <v>1.4214E7</v>
      </c>
      <c r="AQ12" s="166">
        <v>2.465501E10</v>
      </c>
      <c r="AR12" s="7">
        <f t="shared" si="6"/>
        <v>0.0005765156859</v>
      </c>
      <c r="AT12" s="179">
        <v>43567.0</v>
      </c>
      <c r="AU12" s="166">
        <v>31800.0</v>
      </c>
      <c r="AV12" s="166">
        <v>32000.0</v>
      </c>
      <c r="AW12" s="166">
        <v>31775.0</v>
      </c>
      <c r="AX12" s="166">
        <v>31825.0</v>
      </c>
      <c r="AY12" s="180" t="s">
        <v>1389</v>
      </c>
      <c r="AZ12" s="166">
        <v>6112.879</v>
      </c>
      <c r="BA12" s="181">
        <f t="shared" ref="BA12:BB12" si="46">(AY12-AY11)/AY11</f>
        <v>-0.001568560793</v>
      </c>
      <c r="BB12" s="181">
        <f t="shared" si="46"/>
        <v>-0.00342637045</v>
      </c>
      <c r="BC12" s="166"/>
      <c r="BD12" s="166"/>
      <c r="BE12" s="166">
        <v>7510400.0</v>
      </c>
      <c r="BF12" s="166">
        <v>2.465501E10</v>
      </c>
      <c r="BG12" s="166">
        <f t="shared" si="8"/>
        <v>0.000304619629</v>
      </c>
      <c r="BH12" s="181">
        <f t="shared" si="14"/>
        <v>-0.00710714746</v>
      </c>
      <c r="BI12" s="166"/>
      <c r="BJ12" s="166">
        <f t="shared" si="9"/>
        <v>0.0004812318064</v>
      </c>
    </row>
    <row r="13">
      <c r="A13" s="179">
        <v>42563.0</v>
      </c>
      <c r="B13" s="166">
        <v>14700.0</v>
      </c>
      <c r="C13" s="166">
        <v>14725.0</v>
      </c>
      <c r="D13" s="166">
        <v>14600.0</v>
      </c>
      <c r="E13" s="166">
        <v>14650.0</v>
      </c>
      <c r="F13" s="180" t="s">
        <v>1383</v>
      </c>
      <c r="G13" s="166">
        <v>5265.368</v>
      </c>
      <c r="H13" s="181">
        <f t="shared" ref="H13:I13" si="47">(F13-F12)/F12</f>
        <v>-0.00170319835</v>
      </c>
      <c r="I13" s="181">
        <f t="shared" si="47"/>
        <v>-0.001440745387</v>
      </c>
      <c r="J13" s="166"/>
      <c r="K13" s="166"/>
      <c r="L13" s="166">
        <v>1.39049E7</v>
      </c>
      <c r="M13" s="166">
        <v>2.465501E10</v>
      </c>
      <c r="N13" s="7">
        <f t="shared" si="2"/>
        <v>0.0005639786802</v>
      </c>
      <c r="P13" s="179">
        <v>42959.0</v>
      </c>
      <c r="Q13" s="166">
        <v>21100.0</v>
      </c>
      <c r="R13" s="166">
        <v>21225.0</v>
      </c>
      <c r="S13" s="166">
        <v>21025.0</v>
      </c>
      <c r="T13" s="166">
        <v>21125.0</v>
      </c>
      <c r="U13" s="180" t="s">
        <v>1390</v>
      </c>
      <c r="V13" s="166">
        <v>6030.958</v>
      </c>
      <c r="W13" s="181">
        <f t="shared" ref="W13:X13" si="48">(U13-U12)/U12</f>
        <v>0.007151334578</v>
      </c>
      <c r="X13" s="181">
        <f t="shared" si="48"/>
        <v>0.004015925192</v>
      </c>
      <c r="Y13" s="166"/>
      <c r="Z13" s="166"/>
      <c r="AA13" s="166">
        <v>8096000.0</v>
      </c>
      <c r="AB13" s="166">
        <v>2.465501E10</v>
      </c>
      <c r="AC13" s="7">
        <f t="shared" si="4"/>
        <v>0.0003283713939</v>
      </c>
      <c r="AE13" s="179">
        <v>43385.0</v>
      </c>
      <c r="AF13" s="166">
        <v>25600.0</v>
      </c>
      <c r="AG13" s="166">
        <v>26025.0</v>
      </c>
      <c r="AH13" s="166">
        <v>25600.0</v>
      </c>
      <c r="AI13" s="166">
        <v>25900.0</v>
      </c>
      <c r="AJ13" s="180" t="s">
        <v>1391</v>
      </c>
      <c r="AK13" s="166">
        <v>6111.36</v>
      </c>
      <c r="AL13" s="181">
        <f t="shared" ref="AL13:AM13" si="49">(AJ13-AJ12)/AJ12</f>
        <v>-0.001926956482</v>
      </c>
      <c r="AM13" s="181">
        <f t="shared" si="49"/>
        <v>-0.002447784621</v>
      </c>
      <c r="AN13" s="166"/>
      <c r="AO13" s="166"/>
      <c r="AP13" s="166">
        <v>1.62442E7</v>
      </c>
      <c r="AQ13" s="166">
        <v>2.465501E10</v>
      </c>
      <c r="AR13" s="7">
        <f t="shared" si="6"/>
        <v>0.0006588600045</v>
      </c>
      <c r="AT13" s="179">
        <v>43597.0</v>
      </c>
      <c r="AU13" s="166">
        <v>31800.0</v>
      </c>
      <c r="AV13" s="166">
        <v>31925.0</v>
      </c>
      <c r="AW13" s="166">
        <v>31650.0</v>
      </c>
      <c r="AX13" s="166">
        <v>31700.0</v>
      </c>
      <c r="AY13" s="180" t="s">
        <v>1392</v>
      </c>
      <c r="AZ13" s="166">
        <v>6152.117</v>
      </c>
      <c r="BA13" s="181">
        <f t="shared" ref="BA13:BB13" si="50">(AY13-AY12)/AY12</f>
        <v>-0.003927725673</v>
      </c>
      <c r="BB13" s="181">
        <f t="shared" si="50"/>
        <v>0.006418906705</v>
      </c>
      <c r="BC13" s="166"/>
      <c r="BD13" s="166"/>
      <c r="BE13" s="166">
        <v>1.08336E7</v>
      </c>
      <c r="BF13" s="166">
        <v>2.465501E10</v>
      </c>
      <c r="BG13" s="166">
        <f t="shared" si="8"/>
        <v>0.0004394076498</v>
      </c>
      <c r="BH13" s="181">
        <f t="shared" si="14"/>
        <v>-0.0001016364819</v>
      </c>
      <c r="BI13" s="166"/>
      <c r="BJ13" s="166">
        <f t="shared" si="9"/>
        <v>0.0004976544321</v>
      </c>
    </row>
    <row r="14">
      <c r="A14" s="179">
        <v>42594.0</v>
      </c>
      <c r="B14" s="166">
        <v>14500.0</v>
      </c>
      <c r="C14" s="166">
        <v>14875.0</v>
      </c>
      <c r="D14" s="166">
        <v>14500.0</v>
      </c>
      <c r="E14" s="166">
        <v>14700.0</v>
      </c>
      <c r="F14" s="180" t="s">
        <v>1393</v>
      </c>
      <c r="G14" s="166">
        <v>5303.734</v>
      </c>
      <c r="H14" s="181">
        <f t="shared" ref="H14:I14" si="51">(F14-F13)/F13</f>
        <v>0.003412939346</v>
      </c>
      <c r="I14" s="181">
        <f t="shared" si="51"/>
        <v>0.007286480261</v>
      </c>
      <c r="J14" s="166"/>
      <c r="K14" s="166"/>
      <c r="L14" s="166">
        <v>2.43591E7</v>
      </c>
      <c r="M14" s="166">
        <v>2.465501E10</v>
      </c>
      <c r="N14" s="7">
        <f t="shared" si="2"/>
        <v>0.0009879979769</v>
      </c>
      <c r="P14" s="179">
        <v>43051.0</v>
      </c>
      <c r="Q14" s="166">
        <v>21250.0</v>
      </c>
      <c r="R14" s="166">
        <v>21250.0</v>
      </c>
      <c r="S14" s="166">
        <v>21000.0</v>
      </c>
      <c r="T14" s="166">
        <v>21075.0</v>
      </c>
      <c r="U14" s="180" t="s">
        <v>1394</v>
      </c>
      <c r="V14" s="166">
        <v>6026.633</v>
      </c>
      <c r="W14" s="181">
        <f t="shared" ref="W14:X14" si="52">(U14-U13)/U13</f>
        <v>-0.002366852042</v>
      </c>
      <c r="X14" s="181">
        <f t="shared" si="52"/>
        <v>-0.0007171331652</v>
      </c>
      <c r="Y14" s="166"/>
      <c r="Z14" s="166"/>
      <c r="AA14" s="166">
        <v>6594700.0</v>
      </c>
      <c r="AB14" s="166">
        <v>2.465501E10</v>
      </c>
      <c r="AC14" s="7">
        <f t="shared" si="4"/>
        <v>0.0002674791047</v>
      </c>
      <c r="AE14" s="179">
        <v>43416.0</v>
      </c>
      <c r="AF14" s="166">
        <v>25650.0</v>
      </c>
      <c r="AG14" s="166">
        <v>26000.0</v>
      </c>
      <c r="AH14" s="166">
        <v>25625.0</v>
      </c>
      <c r="AI14" s="166">
        <v>25800.0</v>
      </c>
      <c r="AJ14" s="180" t="s">
        <v>1373</v>
      </c>
      <c r="AK14" s="166">
        <v>6076.587</v>
      </c>
      <c r="AL14" s="181">
        <f t="shared" ref="AL14:AM14" si="53">(AJ14-AJ13)/AJ13</f>
        <v>-0.00386094921</v>
      </c>
      <c r="AM14" s="181">
        <f t="shared" si="53"/>
        <v>-0.005689895539</v>
      </c>
      <c r="AN14" s="166"/>
      <c r="AO14" s="166"/>
      <c r="AP14" s="166">
        <v>1.86034E7</v>
      </c>
      <c r="AQ14" s="166">
        <v>2.465501E10</v>
      </c>
      <c r="AR14" s="7">
        <f t="shared" si="6"/>
        <v>0.000754548467</v>
      </c>
      <c r="AT14" s="179">
        <v>43628.0</v>
      </c>
      <c r="AU14" s="166">
        <v>31700.0</v>
      </c>
      <c r="AV14" s="166">
        <v>31975.0</v>
      </c>
      <c r="AW14" s="166">
        <v>31600.0</v>
      </c>
      <c r="AX14" s="166">
        <v>31975.0</v>
      </c>
      <c r="AY14" s="180" t="s">
        <v>1395</v>
      </c>
      <c r="AZ14" s="166">
        <v>6186.868</v>
      </c>
      <c r="BA14" s="181">
        <f t="shared" ref="BA14:BB14" si="54">(AY14-AY13)/AY13</f>
        <v>0.01186696738</v>
      </c>
      <c r="BB14" s="181">
        <f t="shared" si="54"/>
        <v>0.005648624693</v>
      </c>
      <c r="BC14" s="166"/>
      <c r="BD14" s="166"/>
      <c r="BE14" s="166">
        <v>1.39841E7</v>
      </c>
      <c r="BF14" s="166">
        <v>2.465501E10</v>
      </c>
      <c r="BG14" s="166">
        <f t="shared" si="8"/>
        <v>0.000567191009</v>
      </c>
      <c r="BH14" s="181">
        <f t="shared" si="14"/>
        <v>0.002263026367</v>
      </c>
      <c r="BI14" s="166"/>
      <c r="BJ14" s="166">
        <f t="shared" si="9"/>
        <v>0.0006443041394</v>
      </c>
    </row>
    <row r="15">
      <c r="A15" s="179">
        <v>42625.0</v>
      </c>
      <c r="B15" s="166">
        <v>14800.0</v>
      </c>
      <c r="C15" s="166">
        <v>14800.0</v>
      </c>
      <c r="D15" s="166">
        <v>14650.0</v>
      </c>
      <c r="E15" s="166">
        <v>14700.0</v>
      </c>
      <c r="F15" s="180" t="s">
        <v>1393</v>
      </c>
      <c r="G15" s="166">
        <v>5308.126</v>
      </c>
      <c r="H15" s="181">
        <f t="shared" ref="H15:I15" si="55">(F15-F14)/F14</f>
        <v>0</v>
      </c>
      <c r="I15" s="181">
        <f t="shared" si="55"/>
        <v>0.0008280958283</v>
      </c>
      <c r="J15" s="166"/>
      <c r="K15" s="166"/>
      <c r="L15" s="166">
        <v>1.73192E7</v>
      </c>
      <c r="M15" s="166">
        <v>2.465501E10</v>
      </c>
      <c r="N15" s="7">
        <f t="shared" si="2"/>
        <v>0.0007024616903</v>
      </c>
      <c r="P15" s="179">
        <v>43081.0</v>
      </c>
      <c r="Q15" s="166">
        <v>21175.0</v>
      </c>
      <c r="R15" s="166">
        <v>21250.0</v>
      </c>
      <c r="S15" s="166">
        <v>20850.0</v>
      </c>
      <c r="T15" s="166">
        <v>21250.0</v>
      </c>
      <c r="U15" s="180" t="s">
        <v>1396</v>
      </c>
      <c r="V15" s="166">
        <v>6032.371</v>
      </c>
      <c r="W15" s="181">
        <f t="shared" ref="W15:X15" si="56">(U15-U14)/U14</f>
        <v>0.008303635623</v>
      </c>
      <c r="X15" s="181">
        <f t="shared" si="56"/>
        <v>0.0009521070887</v>
      </c>
      <c r="Y15" s="166"/>
      <c r="Z15" s="166"/>
      <c r="AA15" s="166">
        <v>1.35708E7</v>
      </c>
      <c r="AB15" s="166">
        <v>2.465501E10</v>
      </c>
      <c r="AC15" s="7">
        <f t="shared" si="4"/>
        <v>0.0005504276818</v>
      </c>
      <c r="AE15" s="179">
        <v>43446.0</v>
      </c>
      <c r="AF15" s="166">
        <v>25950.0</v>
      </c>
      <c r="AG15" s="166">
        <v>25950.0</v>
      </c>
      <c r="AH15" s="166">
        <v>25650.0</v>
      </c>
      <c r="AI15" s="166">
        <v>25825.0</v>
      </c>
      <c r="AJ15" s="180" t="s">
        <v>1397</v>
      </c>
      <c r="AK15" s="166">
        <v>6115.577</v>
      </c>
      <c r="AL15" s="181">
        <f t="shared" ref="AL15:AM15" si="57">(AJ15-AJ14)/AJ14</f>
        <v>0.0009690799749</v>
      </c>
      <c r="AM15" s="181">
        <f t="shared" si="57"/>
        <v>0.006416430802</v>
      </c>
      <c r="AN15" s="166"/>
      <c r="AO15" s="166"/>
      <c r="AP15" s="166">
        <v>2.43246E7</v>
      </c>
      <c r="AQ15" s="166">
        <v>2.465501E10</v>
      </c>
      <c r="AR15" s="7">
        <f t="shared" si="6"/>
        <v>0.000986598667</v>
      </c>
      <c r="AT15" s="179">
        <v>43720.0</v>
      </c>
      <c r="AU15" s="166">
        <v>31850.0</v>
      </c>
      <c r="AV15" s="166">
        <v>31975.0</v>
      </c>
      <c r="AW15" s="166">
        <v>31800.0</v>
      </c>
      <c r="AX15" s="166">
        <v>31975.0</v>
      </c>
      <c r="AY15" s="180" t="s">
        <v>1395</v>
      </c>
      <c r="AZ15" s="166">
        <v>6193.791</v>
      </c>
      <c r="BA15" s="181">
        <f t="shared" ref="BA15:BB15" si="58">(AY15-AY14)/AY14</f>
        <v>0</v>
      </c>
      <c r="BB15" s="181">
        <f t="shared" si="58"/>
        <v>0.001118982981</v>
      </c>
      <c r="BC15" s="166"/>
      <c r="BD15" s="166"/>
      <c r="BE15" s="166">
        <v>1.03335E7</v>
      </c>
      <c r="BF15" s="166">
        <v>2.465501E10</v>
      </c>
      <c r="BG15" s="166">
        <f t="shared" si="8"/>
        <v>0.00041912374</v>
      </c>
      <c r="BH15" s="181">
        <f t="shared" si="14"/>
        <v>0.002318178899</v>
      </c>
      <c r="BI15" s="166"/>
      <c r="BJ15" s="166">
        <f t="shared" si="9"/>
        <v>0.0006646529448</v>
      </c>
    </row>
    <row r="16">
      <c r="A16" s="179" t="s">
        <v>1268</v>
      </c>
      <c r="B16" s="166">
        <v>14675.0</v>
      </c>
      <c r="C16" s="166">
        <v>14775.0</v>
      </c>
      <c r="D16" s="166">
        <v>14500.0</v>
      </c>
      <c r="E16" s="166">
        <v>14700.0</v>
      </c>
      <c r="F16" s="180" t="s">
        <v>1393</v>
      </c>
      <c r="G16" s="166">
        <v>5293.619</v>
      </c>
      <c r="H16" s="181">
        <f t="shared" ref="H16:I16" si="59">(F16-F15)/F15</f>
        <v>0</v>
      </c>
      <c r="I16" s="181">
        <f t="shared" si="59"/>
        <v>-0.002732979586</v>
      </c>
      <c r="J16" s="166"/>
      <c r="K16" s="166"/>
      <c r="L16" s="166">
        <v>2.4272E7</v>
      </c>
      <c r="M16" s="166">
        <v>2.465501E10</v>
      </c>
      <c r="N16" s="7">
        <f t="shared" si="2"/>
        <v>0.0009844652263</v>
      </c>
      <c r="P16" s="179" t="s">
        <v>1269</v>
      </c>
      <c r="Q16" s="166">
        <v>21175.0</v>
      </c>
      <c r="R16" s="166">
        <v>21175.0</v>
      </c>
      <c r="S16" s="166">
        <v>20925.0</v>
      </c>
      <c r="T16" s="166">
        <v>20925.0</v>
      </c>
      <c r="U16" s="180" t="s">
        <v>1398</v>
      </c>
      <c r="V16" s="166">
        <v>6054.604</v>
      </c>
      <c r="W16" s="181">
        <f t="shared" ref="W16:X16" si="60">(U16-U15)/U15</f>
        <v>-0.01529404144</v>
      </c>
      <c r="X16" s="181">
        <f t="shared" si="60"/>
        <v>0.00368561549</v>
      </c>
      <c r="Y16" s="166"/>
      <c r="Z16" s="166"/>
      <c r="AA16" s="166">
        <v>1.22262E7</v>
      </c>
      <c r="AB16" s="166">
        <v>2.465501E10</v>
      </c>
      <c r="AC16" s="7">
        <f t="shared" si="4"/>
        <v>0.0004958910988</v>
      </c>
      <c r="AE16" s="179" t="s">
        <v>1270</v>
      </c>
      <c r="AF16" s="166">
        <v>26000.0</v>
      </c>
      <c r="AG16" s="166">
        <v>26025.0</v>
      </c>
      <c r="AH16" s="166">
        <v>25725.0</v>
      </c>
      <c r="AI16" s="166">
        <v>25825.0</v>
      </c>
      <c r="AJ16" s="180" t="s">
        <v>1397</v>
      </c>
      <c r="AK16" s="166">
        <v>6177.72</v>
      </c>
      <c r="AL16" s="181">
        <f t="shared" ref="AL16:AM16" si="61">(AJ16-AJ15)/AJ15</f>
        <v>0</v>
      </c>
      <c r="AM16" s="181">
        <f t="shared" si="61"/>
        <v>0.01016142876</v>
      </c>
      <c r="AN16" s="166"/>
      <c r="AO16" s="166"/>
      <c r="AP16" s="166">
        <v>1.68561E7</v>
      </c>
      <c r="AQ16" s="166">
        <v>2.465501E10</v>
      </c>
      <c r="AR16" s="7">
        <f t="shared" si="6"/>
        <v>0.0006836784897</v>
      </c>
      <c r="AT16" s="179">
        <v>43750.0</v>
      </c>
      <c r="AU16" s="166">
        <v>31975.0</v>
      </c>
      <c r="AV16" s="166">
        <v>32000.0</v>
      </c>
      <c r="AW16" s="166">
        <v>31800.0</v>
      </c>
      <c r="AX16" s="166">
        <v>31825.0</v>
      </c>
      <c r="AY16" s="180" t="s">
        <v>1399</v>
      </c>
      <c r="AZ16" s="166">
        <v>6183.505</v>
      </c>
      <c r="BA16" s="181">
        <f t="shared" ref="BA16:BB16" si="62">(AY16-AY15)/AY15</f>
        <v>-0.004691052893</v>
      </c>
      <c r="BB16" s="181">
        <f t="shared" si="62"/>
        <v>-0.001660695364</v>
      </c>
      <c r="BC16" s="166"/>
      <c r="BD16" s="166"/>
      <c r="BE16" s="166">
        <v>1.15308E7</v>
      </c>
      <c r="BF16" s="166">
        <v>2.465501E10</v>
      </c>
      <c r="BG16" s="166">
        <f t="shared" si="8"/>
        <v>0.000467685878</v>
      </c>
      <c r="BH16" s="181">
        <f t="shared" si="14"/>
        <v>-0.004996273583</v>
      </c>
      <c r="BI16" s="166"/>
      <c r="BJ16" s="166">
        <f t="shared" si="9"/>
        <v>0.0006579301732</v>
      </c>
    </row>
    <row r="17">
      <c r="A17" s="179" t="s">
        <v>1271</v>
      </c>
      <c r="B17" s="166">
        <v>14700.0</v>
      </c>
      <c r="C17" s="166">
        <v>15000.0</v>
      </c>
      <c r="D17" s="166">
        <v>14700.0</v>
      </c>
      <c r="E17" s="166">
        <v>14750.0</v>
      </c>
      <c r="F17" s="180" t="s">
        <v>1400</v>
      </c>
      <c r="G17" s="166">
        <v>5262.817</v>
      </c>
      <c r="H17" s="181">
        <f t="shared" ref="H17:I17" si="63">(F17-F16)/F16</f>
        <v>0.00340133081</v>
      </c>
      <c r="I17" s="181">
        <f t="shared" si="63"/>
        <v>-0.005818703613</v>
      </c>
      <c r="J17" s="166"/>
      <c r="K17" s="166"/>
      <c r="L17" s="166">
        <v>2.56712E7</v>
      </c>
      <c r="M17" s="166">
        <v>2.465501E10</v>
      </c>
      <c r="N17" s="7">
        <f t="shared" si="2"/>
        <v>0.001041216369</v>
      </c>
      <c r="P17" s="179" t="s">
        <v>1272</v>
      </c>
      <c r="Q17" s="166">
        <v>20925.0</v>
      </c>
      <c r="R17" s="166">
        <v>21150.0</v>
      </c>
      <c r="S17" s="166">
        <v>20875.0</v>
      </c>
      <c r="T17" s="166">
        <v>21100.0</v>
      </c>
      <c r="U17" s="180" t="s">
        <v>1401</v>
      </c>
      <c r="V17" s="166">
        <v>6113.653</v>
      </c>
      <c r="W17" s="181">
        <f t="shared" ref="W17:X17" si="64">(U17-U16)/U16</f>
        <v>0.008363159591</v>
      </c>
      <c r="X17" s="181">
        <f t="shared" si="64"/>
        <v>0.009752743532</v>
      </c>
      <c r="Y17" s="166"/>
      <c r="Z17" s="166"/>
      <c r="AA17" s="166">
        <v>1.511E7</v>
      </c>
      <c r="AB17" s="166">
        <v>2.465501E10</v>
      </c>
      <c r="AC17" s="7">
        <f t="shared" si="4"/>
        <v>0.000612857184</v>
      </c>
      <c r="AE17" s="179" t="s">
        <v>1273</v>
      </c>
      <c r="AF17" s="166">
        <v>25800.0</v>
      </c>
      <c r="AG17" s="166">
        <v>25900.0</v>
      </c>
      <c r="AH17" s="166">
        <v>25700.0</v>
      </c>
      <c r="AI17" s="166">
        <v>25825.0</v>
      </c>
      <c r="AJ17" s="180" t="s">
        <v>1397</v>
      </c>
      <c r="AK17" s="166">
        <v>6169.843</v>
      </c>
      <c r="AL17" s="181">
        <f t="shared" ref="AL17:AM17" si="65">(AJ17-AJ16)/AJ16</f>
        <v>0</v>
      </c>
      <c r="AM17" s="181">
        <f t="shared" si="65"/>
        <v>-0.001275065882</v>
      </c>
      <c r="AN17" s="166"/>
      <c r="AO17" s="166"/>
      <c r="AP17" s="166">
        <v>3.6887E7</v>
      </c>
      <c r="AQ17" s="166">
        <v>2.465501E10</v>
      </c>
      <c r="AR17" s="7">
        <f t="shared" si="6"/>
        <v>0.00149612594</v>
      </c>
      <c r="AT17" s="179">
        <v>43781.0</v>
      </c>
      <c r="AU17" s="166">
        <v>31825.0</v>
      </c>
      <c r="AV17" s="166">
        <v>31925.0</v>
      </c>
      <c r="AW17" s="166">
        <v>31750.0</v>
      </c>
      <c r="AX17" s="166">
        <v>31900.0</v>
      </c>
      <c r="AY17" s="180" t="s">
        <v>1402</v>
      </c>
      <c r="AZ17" s="166">
        <v>6180.099</v>
      </c>
      <c r="BA17" s="181">
        <f t="shared" ref="BA17:BB17" si="66">(AY17-AY16)/AY16</f>
        <v>0.002356418738</v>
      </c>
      <c r="BB17" s="181">
        <f t="shared" si="66"/>
        <v>-0.0005508202872</v>
      </c>
      <c r="BC17" s="166"/>
      <c r="BD17" s="166"/>
      <c r="BE17" s="166">
        <v>9693800.0</v>
      </c>
      <c r="BF17" s="166">
        <v>2.465501E10</v>
      </c>
      <c r="BG17" s="166">
        <f t="shared" si="8"/>
        <v>0.0003931776949</v>
      </c>
      <c r="BH17" s="181">
        <f t="shared" si="14"/>
        <v>0.003530227285</v>
      </c>
      <c r="BI17" s="166"/>
      <c r="BJ17" s="166">
        <f t="shared" si="9"/>
        <v>0.000885844297</v>
      </c>
    </row>
    <row r="18">
      <c r="A18" s="179" t="s">
        <v>1274</v>
      </c>
      <c r="B18" s="166">
        <v>14725.0</v>
      </c>
      <c r="C18" s="166">
        <v>14825.0</v>
      </c>
      <c r="D18" s="166">
        <v>14700.0</v>
      </c>
      <c r="E18" s="166">
        <v>14775.0</v>
      </c>
      <c r="F18" s="180" t="s">
        <v>1403</v>
      </c>
      <c r="G18" s="166">
        <v>5254.362</v>
      </c>
      <c r="H18" s="181">
        <f t="shared" ref="H18:I18" si="67">(F18-F17)/F17</f>
        <v>0.001694537476</v>
      </c>
      <c r="I18" s="181">
        <f t="shared" si="67"/>
        <v>-0.001606554057</v>
      </c>
      <c r="J18" s="166"/>
      <c r="K18" s="166"/>
      <c r="L18" s="166">
        <v>2.50834E7</v>
      </c>
      <c r="M18" s="166">
        <v>2.465501E10</v>
      </c>
      <c r="N18" s="7">
        <f t="shared" si="2"/>
        <v>0.001017375373</v>
      </c>
      <c r="P18" s="179" t="s">
        <v>1275</v>
      </c>
      <c r="Q18" s="166">
        <v>20900.0</v>
      </c>
      <c r="R18" s="166">
        <v>21100.0</v>
      </c>
      <c r="S18" s="166">
        <v>20900.0</v>
      </c>
      <c r="T18" s="166">
        <v>21100.0</v>
      </c>
      <c r="U18" s="180" t="s">
        <v>1401</v>
      </c>
      <c r="V18" s="166">
        <v>6119.419</v>
      </c>
      <c r="W18" s="181">
        <f t="shared" ref="W18:X18" si="68">(U18-U17)/U17</f>
        <v>0</v>
      </c>
      <c r="X18" s="181">
        <f t="shared" si="68"/>
        <v>0.00094313498</v>
      </c>
      <c r="Y18" s="166"/>
      <c r="Z18" s="166"/>
      <c r="AA18" s="166">
        <v>1.29261E7</v>
      </c>
      <c r="AB18" s="166">
        <v>2.465501E10</v>
      </c>
      <c r="AC18" s="7">
        <f t="shared" si="4"/>
        <v>0.0005242788383</v>
      </c>
      <c r="AE18" s="179" t="s">
        <v>1276</v>
      </c>
      <c r="AF18" s="166">
        <v>25925.0</v>
      </c>
      <c r="AG18" s="166">
        <v>26000.0</v>
      </c>
      <c r="AH18" s="166">
        <v>25750.0</v>
      </c>
      <c r="AI18" s="166">
        <v>25825.0</v>
      </c>
      <c r="AJ18" s="180" t="s">
        <v>1397</v>
      </c>
      <c r="AK18" s="166">
        <v>6089.305</v>
      </c>
      <c r="AL18" s="181">
        <f t="shared" ref="AL18:AM18" si="69">(AJ18-AJ17)/AJ17</f>
        <v>0</v>
      </c>
      <c r="AM18" s="181">
        <f t="shared" si="69"/>
        <v>-0.01305349261</v>
      </c>
      <c r="AN18" s="166"/>
      <c r="AO18" s="166"/>
      <c r="AP18" s="166">
        <v>2.02877E7</v>
      </c>
      <c r="AQ18" s="166">
        <v>2.465501E10</v>
      </c>
      <c r="AR18" s="7">
        <f t="shared" si="6"/>
        <v>0.0008228631828</v>
      </c>
      <c r="AT18" s="179">
        <v>43811.0</v>
      </c>
      <c r="AU18" s="166">
        <v>32000.0</v>
      </c>
      <c r="AV18" s="166">
        <v>32025.0</v>
      </c>
      <c r="AW18" s="166">
        <v>31700.0</v>
      </c>
      <c r="AX18" s="166">
        <v>31700.0</v>
      </c>
      <c r="AY18" s="180" t="s">
        <v>1404</v>
      </c>
      <c r="AZ18" s="166">
        <v>6139.397</v>
      </c>
      <c r="BA18" s="181">
        <f t="shared" ref="BA18:BB18" si="70">(AY18-AY17)/AY17</f>
        <v>-0.006269659583</v>
      </c>
      <c r="BB18" s="181">
        <f t="shared" si="70"/>
        <v>-0.006585978639</v>
      </c>
      <c r="BC18" s="166"/>
      <c r="BD18" s="166"/>
      <c r="BE18" s="166">
        <v>1.58397E7</v>
      </c>
      <c r="BF18" s="166">
        <v>2.465501E10</v>
      </c>
      <c r="BG18" s="166">
        <f t="shared" si="8"/>
        <v>0.0006424536027</v>
      </c>
      <c r="BH18" s="181">
        <f t="shared" si="14"/>
        <v>-0.001143780527</v>
      </c>
      <c r="BI18" s="166"/>
      <c r="BJ18" s="166">
        <f t="shared" si="9"/>
        <v>0.0007517427492</v>
      </c>
    </row>
    <row r="19">
      <c r="A19" s="179" t="s">
        <v>1277</v>
      </c>
      <c r="B19" s="166">
        <v>14700.0</v>
      </c>
      <c r="C19" s="166">
        <v>15000.0</v>
      </c>
      <c r="D19" s="166">
        <v>14650.0</v>
      </c>
      <c r="E19" s="166">
        <v>14800.0</v>
      </c>
      <c r="F19" s="180" t="s">
        <v>1405</v>
      </c>
      <c r="G19" s="166">
        <v>5231.652</v>
      </c>
      <c r="H19" s="181">
        <f t="shared" ref="H19:I19" si="71">(F19-F18)/F18</f>
        <v>0.001692395671</v>
      </c>
      <c r="I19" s="181">
        <f t="shared" si="71"/>
        <v>-0.004322123219</v>
      </c>
      <c r="J19" s="166"/>
      <c r="K19" s="166"/>
      <c r="L19" s="166">
        <v>2.11257E7</v>
      </c>
      <c r="M19" s="166">
        <v>2.465501E10</v>
      </c>
      <c r="N19" s="7">
        <f t="shared" si="2"/>
        <v>0.0008568522179</v>
      </c>
      <c r="P19" s="179" t="s">
        <v>1279</v>
      </c>
      <c r="Q19" s="166">
        <v>20900.0</v>
      </c>
      <c r="R19" s="166">
        <v>21100.0</v>
      </c>
      <c r="S19" s="166">
        <v>20850.0</v>
      </c>
      <c r="T19" s="166">
        <v>21100.0</v>
      </c>
      <c r="U19" s="180" t="s">
        <v>1401</v>
      </c>
      <c r="V19" s="166">
        <v>6133.963</v>
      </c>
      <c r="W19" s="181">
        <f t="shared" ref="W19:X19" si="72">(U19-U18)/U18</f>
        <v>0</v>
      </c>
      <c r="X19" s="181">
        <f t="shared" si="72"/>
        <v>0.002376696219</v>
      </c>
      <c r="Y19" s="166"/>
      <c r="Z19" s="166"/>
      <c r="AA19" s="166">
        <v>1.52948E7</v>
      </c>
      <c r="AB19" s="166">
        <v>2.465501E10</v>
      </c>
      <c r="AC19" s="7">
        <f t="shared" si="4"/>
        <v>0.000620352618</v>
      </c>
      <c r="AE19" s="179" t="s">
        <v>1280</v>
      </c>
      <c r="AF19" s="166">
        <v>25500.0</v>
      </c>
      <c r="AG19" s="166">
        <v>25575.0</v>
      </c>
      <c r="AH19" s="166">
        <v>24900.0</v>
      </c>
      <c r="AI19" s="166">
        <v>25325.0</v>
      </c>
      <c r="AJ19" s="180" t="s">
        <v>1406</v>
      </c>
      <c r="AK19" s="166">
        <v>6081.867</v>
      </c>
      <c r="AL19" s="181">
        <f t="shared" ref="AL19:AM19" si="73">(AJ19-AJ18)/AJ18</f>
        <v>-0.019361213</v>
      </c>
      <c r="AM19" s="181">
        <f t="shared" si="73"/>
        <v>-0.001221485867</v>
      </c>
      <c r="AN19" s="166"/>
      <c r="AO19" s="166"/>
      <c r="AP19" s="166">
        <v>2.64078E7</v>
      </c>
      <c r="AQ19" s="166">
        <v>2.465501E10</v>
      </c>
      <c r="AR19" s="7">
        <f t="shared" si="6"/>
        <v>0.00107109265</v>
      </c>
      <c r="AT19" s="179" t="s">
        <v>1281</v>
      </c>
      <c r="AU19" s="166">
        <v>31975.0</v>
      </c>
      <c r="AV19" s="166">
        <v>32100.0</v>
      </c>
      <c r="AW19" s="166">
        <v>31750.0</v>
      </c>
      <c r="AX19" s="166">
        <v>31800.0</v>
      </c>
      <c r="AY19" s="180" t="s">
        <v>1407</v>
      </c>
      <c r="AZ19" s="166">
        <v>6197.318</v>
      </c>
      <c r="BA19" s="181">
        <f t="shared" ref="BA19:BB19" si="74">(AY19-AY18)/AY18</f>
        <v>0.003154608111</v>
      </c>
      <c r="BB19" s="181">
        <f t="shared" si="74"/>
        <v>0.009434314152</v>
      </c>
      <c r="BC19" s="166"/>
      <c r="BD19" s="166"/>
      <c r="BE19" s="166">
        <v>1.41645E7</v>
      </c>
      <c r="BF19" s="166">
        <v>2.465501E10</v>
      </c>
      <c r="BG19" s="166">
        <f t="shared" si="8"/>
        <v>0.0005745079803</v>
      </c>
      <c r="BH19" s="181">
        <f t="shared" si="14"/>
        <v>-0.003628552306</v>
      </c>
      <c r="BI19" s="166"/>
      <c r="BJ19" s="166">
        <f t="shared" si="9"/>
        <v>0.0007807013666</v>
      </c>
    </row>
    <row r="20">
      <c r="A20" s="179" t="s">
        <v>1282</v>
      </c>
      <c r="B20" s="166">
        <v>14500.0</v>
      </c>
      <c r="C20" s="166">
        <v>14825.0</v>
      </c>
      <c r="D20" s="166">
        <v>14500.0</v>
      </c>
      <c r="E20" s="166">
        <v>14725.0</v>
      </c>
      <c r="F20" s="180" t="s">
        <v>1408</v>
      </c>
      <c r="G20" s="166">
        <v>5191.912</v>
      </c>
      <c r="H20" s="181">
        <f t="shared" ref="H20:I20" si="75">(F20-F19)/F19</f>
        <v>-0.005067885352</v>
      </c>
      <c r="I20" s="181">
        <f t="shared" si="75"/>
        <v>-0.007596070992</v>
      </c>
      <c r="J20" s="166"/>
      <c r="K20" s="166"/>
      <c r="L20" s="166">
        <v>1.07316E7</v>
      </c>
      <c r="M20" s="166">
        <v>2.465501E10</v>
      </c>
      <c r="N20" s="7">
        <f t="shared" si="2"/>
        <v>0.0004352705596</v>
      </c>
      <c r="P20" s="179" t="s">
        <v>1283</v>
      </c>
      <c r="Q20" s="166">
        <v>20950.0</v>
      </c>
      <c r="R20" s="166">
        <v>21250.0</v>
      </c>
      <c r="S20" s="166">
        <v>20950.0</v>
      </c>
      <c r="T20" s="166">
        <v>21100.0</v>
      </c>
      <c r="U20" s="180" t="s">
        <v>1401</v>
      </c>
      <c r="V20" s="166">
        <v>6167.666</v>
      </c>
      <c r="W20" s="181">
        <f t="shared" ref="W20:X20" si="76">(U20-U19)/U19</f>
        <v>0</v>
      </c>
      <c r="X20" s="181">
        <f t="shared" si="76"/>
        <v>0.005494490267</v>
      </c>
      <c r="Y20" s="166"/>
      <c r="Z20" s="166"/>
      <c r="AA20" s="166">
        <v>1.53107E7</v>
      </c>
      <c r="AB20" s="166">
        <v>2.465501E10</v>
      </c>
      <c r="AC20" s="7">
        <f t="shared" si="4"/>
        <v>0.0006209975173</v>
      </c>
      <c r="AE20" s="179" t="s">
        <v>1284</v>
      </c>
      <c r="AF20" s="166">
        <v>25200.0</v>
      </c>
      <c r="AG20" s="166">
        <v>26150.0</v>
      </c>
      <c r="AH20" s="166">
        <v>25200.0</v>
      </c>
      <c r="AI20" s="166">
        <v>26150.0</v>
      </c>
      <c r="AJ20" s="180" t="s">
        <v>1381</v>
      </c>
      <c r="AK20" s="166">
        <v>6176.094</v>
      </c>
      <c r="AL20" s="181">
        <f t="shared" ref="AL20:AM20" si="77">(AJ20-AJ19)/AJ19</f>
        <v>0.03257656096</v>
      </c>
      <c r="AM20" s="181">
        <f t="shared" si="77"/>
        <v>0.01549310434</v>
      </c>
      <c r="AN20" s="166"/>
      <c r="AO20" s="166"/>
      <c r="AP20" s="166">
        <v>2.04441E7</v>
      </c>
      <c r="AQ20" s="166">
        <v>2.465501E10</v>
      </c>
      <c r="AR20" s="7">
        <f t="shared" si="6"/>
        <v>0.0008292067211</v>
      </c>
      <c r="AT20" s="179" t="s">
        <v>1285</v>
      </c>
      <c r="AU20" s="166">
        <v>31700.0</v>
      </c>
      <c r="AV20" s="166">
        <v>31975.0</v>
      </c>
      <c r="AW20" s="166">
        <v>31700.0</v>
      </c>
      <c r="AX20" s="166">
        <v>31800.0</v>
      </c>
      <c r="AY20" s="180" t="s">
        <v>1407</v>
      </c>
      <c r="AZ20" s="166">
        <v>6211.592</v>
      </c>
      <c r="BA20" s="181">
        <f t="shared" ref="BA20:BB20" si="78">(AY20-AY19)/AY19</f>
        <v>0</v>
      </c>
      <c r="BB20" s="181">
        <f t="shared" si="78"/>
        <v>0.002303254408</v>
      </c>
      <c r="BC20" s="166"/>
      <c r="BD20" s="166"/>
      <c r="BE20" s="166">
        <v>1.57368E7</v>
      </c>
      <c r="BF20" s="166">
        <v>2.465501E10</v>
      </c>
      <c r="BG20" s="166">
        <f t="shared" si="8"/>
        <v>0.0006382800088</v>
      </c>
      <c r="BH20" s="181">
        <f t="shared" si="14"/>
        <v>0.006877168901</v>
      </c>
      <c r="BI20" s="166"/>
      <c r="BJ20" s="166">
        <f t="shared" si="9"/>
        <v>0.0006309387017</v>
      </c>
    </row>
    <row r="21">
      <c r="A21" s="179" t="s">
        <v>1286</v>
      </c>
      <c r="B21" s="166">
        <v>14550.0</v>
      </c>
      <c r="C21" s="166">
        <v>14800.0</v>
      </c>
      <c r="D21" s="166">
        <v>14550.0</v>
      </c>
      <c r="E21" s="166">
        <v>14775.0</v>
      </c>
      <c r="F21" s="180" t="s">
        <v>1403</v>
      </c>
      <c r="G21" s="166">
        <v>5162.477</v>
      </c>
      <c r="H21" s="181">
        <f t="shared" ref="H21:I21" si="79">(F21-F20)/F20</f>
        <v>0.00339555734</v>
      </c>
      <c r="I21" s="181">
        <f t="shared" si="79"/>
        <v>-0.005669395013</v>
      </c>
      <c r="J21" s="166"/>
      <c r="K21" s="166"/>
      <c r="L21" s="166">
        <v>7429000.0</v>
      </c>
      <c r="M21" s="166">
        <v>2.465501E10</v>
      </c>
      <c r="N21" s="7">
        <f t="shared" si="2"/>
        <v>0.0003013180688</v>
      </c>
      <c r="P21" s="179" t="s">
        <v>1287</v>
      </c>
      <c r="Q21" s="166">
        <v>21050.0</v>
      </c>
      <c r="R21" s="166">
        <v>21050.0</v>
      </c>
      <c r="S21" s="166">
        <v>20875.0</v>
      </c>
      <c r="T21" s="166">
        <v>20925.0</v>
      </c>
      <c r="U21" s="180" t="s">
        <v>1398</v>
      </c>
      <c r="V21" s="166">
        <v>6109.482</v>
      </c>
      <c r="W21" s="181">
        <f t="shared" ref="W21:X21" si="80">(U21-U20)/U20</f>
        <v>-0.008293797241</v>
      </c>
      <c r="X21" s="181">
        <f t="shared" si="80"/>
        <v>-0.009433714472</v>
      </c>
      <c r="Y21" s="166"/>
      <c r="Z21" s="166"/>
      <c r="AA21" s="166">
        <v>2.05927E7</v>
      </c>
      <c r="AB21" s="166">
        <v>2.465501E10</v>
      </c>
      <c r="AC21" s="7">
        <f t="shared" si="4"/>
        <v>0.0008352338936</v>
      </c>
      <c r="AE21" s="179" t="s">
        <v>1288</v>
      </c>
      <c r="AF21" s="166">
        <v>25600.0</v>
      </c>
      <c r="AG21" s="166">
        <v>25850.0</v>
      </c>
      <c r="AH21" s="166">
        <v>25350.0</v>
      </c>
      <c r="AI21" s="166">
        <v>25575.0</v>
      </c>
      <c r="AJ21" s="180" t="s">
        <v>1409</v>
      </c>
      <c r="AK21" s="166">
        <v>6147.876</v>
      </c>
      <c r="AL21" s="181">
        <f t="shared" ref="AL21:AM21" si="81">(AJ21-AJ20)/AJ20</f>
        <v>-0.02198851547</v>
      </c>
      <c r="AM21" s="181">
        <f t="shared" si="81"/>
        <v>-0.004568907144</v>
      </c>
      <c r="AN21" s="166"/>
      <c r="AO21" s="166"/>
      <c r="AP21" s="166">
        <v>1.8891E7</v>
      </c>
      <c r="AQ21" s="166">
        <v>2.465501E10</v>
      </c>
      <c r="AR21" s="7">
        <f t="shared" si="6"/>
        <v>0.000766213439</v>
      </c>
      <c r="AT21" s="179" t="s">
        <v>1289</v>
      </c>
      <c r="AU21" s="166">
        <v>31975.0</v>
      </c>
      <c r="AV21" s="166">
        <v>32500.0</v>
      </c>
      <c r="AW21" s="166">
        <v>31825.0</v>
      </c>
      <c r="AX21" s="166">
        <v>32500.0</v>
      </c>
      <c r="AY21" s="180" t="s">
        <v>1410</v>
      </c>
      <c r="AZ21" s="166">
        <v>6244.352</v>
      </c>
      <c r="BA21" s="181">
        <f t="shared" ref="BA21:BB21" si="82">(AY21-AY20)/AY20</f>
        <v>0.02201281497</v>
      </c>
      <c r="BB21" s="181">
        <f t="shared" si="82"/>
        <v>0.00527401027</v>
      </c>
      <c r="BC21" s="166"/>
      <c r="BD21" s="166"/>
      <c r="BE21" s="166">
        <v>2.05829E7</v>
      </c>
      <c r="BF21" s="166">
        <v>2.465501E10</v>
      </c>
      <c r="BG21" s="166">
        <f t="shared" si="8"/>
        <v>0.0008348364085</v>
      </c>
      <c r="BH21" s="181">
        <f t="shared" si="14"/>
        <v>-0.001218485101</v>
      </c>
      <c r="BI21" s="166"/>
      <c r="BJ21" s="166">
        <f t="shared" si="9"/>
        <v>0.0006844004525</v>
      </c>
    </row>
    <row r="22">
      <c r="A22" s="179" t="s">
        <v>1290</v>
      </c>
      <c r="B22" s="166">
        <v>14800.0</v>
      </c>
      <c r="C22" s="166">
        <v>14800.0</v>
      </c>
      <c r="D22" s="166">
        <v>14625.0</v>
      </c>
      <c r="E22" s="166">
        <v>14675.0</v>
      </c>
      <c r="F22" s="180" t="s">
        <v>1379</v>
      </c>
      <c r="G22" s="166">
        <v>5111.392</v>
      </c>
      <c r="H22" s="181">
        <f t="shared" ref="H22:I22" si="83">(F22-F21)/F21</f>
        <v>-0.006768133096</v>
      </c>
      <c r="I22" s="181">
        <f t="shared" si="83"/>
        <v>-0.009895443602</v>
      </c>
      <c r="J22" s="166"/>
      <c r="K22" s="166"/>
      <c r="L22" s="166">
        <v>1.9433E7</v>
      </c>
      <c r="M22" s="166">
        <v>2.465501E10</v>
      </c>
      <c r="N22" s="7">
        <f t="shared" si="2"/>
        <v>0.0007881968006</v>
      </c>
      <c r="P22" s="179" t="s">
        <v>1291</v>
      </c>
      <c r="Q22" s="166">
        <v>20950.0</v>
      </c>
      <c r="R22" s="166">
        <v>21150.0</v>
      </c>
      <c r="S22" s="166">
        <v>20950.0</v>
      </c>
      <c r="T22" s="166">
        <v>21100.0</v>
      </c>
      <c r="U22" s="180" t="s">
        <v>1401</v>
      </c>
      <c r="V22" s="166">
        <v>6183.391</v>
      </c>
      <c r="W22" s="181">
        <f t="shared" ref="W22:X22" si="84">(U22-U21)/U21</f>
        <v>0.008363159591</v>
      </c>
      <c r="X22" s="181">
        <f t="shared" si="84"/>
        <v>0.01209742495</v>
      </c>
      <c r="Y22" s="166"/>
      <c r="Z22" s="166"/>
      <c r="AA22" s="166">
        <v>1.222E7</v>
      </c>
      <c r="AB22" s="166">
        <v>2.465501E10</v>
      </c>
      <c r="AC22" s="7">
        <f t="shared" si="4"/>
        <v>0.0004956396286</v>
      </c>
      <c r="AE22" s="179" t="s">
        <v>1292</v>
      </c>
      <c r="AF22" s="166">
        <v>25200.0</v>
      </c>
      <c r="AG22" s="166">
        <v>25875.0</v>
      </c>
      <c r="AH22" s="166">
        <v>25200.0</v>
      </c>
      <c r="AI22" s="166">
        <v>25850.0</v>
      </c>
      <c r="AJ22" s="180" t="s">
        <v>1411</v>
      </c>
      <c r="AK22" s="166">
        <v>6163.596</v>
      </c>
      <c r="AL22" s="181">
        <f t="shared" ref="AL22:AM22" si="85">(AJ22-AJ21)/AJ21</f>
        <v>0.01075284231</v>
      </c>
      <c r="AM22" s="181">
        <f t="shared" si="85"/>
        <v>0.002556980655</v>
      </c>
      <c r="AN22" s="166"/>
      <c r="AO22" s="166"/>
      <c r="AP22" s="166">
        <v>1.79959E7</v>
      </c>
      <c r="AQ22" s="166">
        <v>2.465501E10</v>
      </c>
      <c r="AR22" s="7">
        <f t="shared" si="6"/>
        <v>0.0007299084446</v>
      </c>
      <c r="AT22" s="179" t="s">
        <v>1293</v>
      </c>
      <c r="AU22" s="166">
        <v>32500.0</v>
      </c>
      <c r="AV22" s="166">
        <v>34000.0</v>
      </c>
      <c r="AW22" s="166">
        <v>32200.0</v>
      </c>
      <c r="AX22" s="166">
        <v>33775.0</v>
      </c>
      <c r="AY22" s="180" t="s">
        <v>1412</v>
      </c>
      <c r="AZ22" s="166">
        <v>6287.25</v>
      </c>
      <c r="BA22" s="181">
        <f t="shared" ref="BA22:BB22" si="86">(AY22-AY21)/AY21</f>
        <v>0.03923062425</v>
      </c>
      <c r="BB22" s="181">
        <f t="shared" si="86"/>
        <v>0.006869888181</v>
      </c>
      <c r="BC22" s="166"/>
      <c r="BD22" s="166"/>
      <c r="BE22" s="166">
        <v>3.63608E7</v>
      </c>
      <c r="BF22" s="166">
        <v>2.465501E10</v>
      </c>
      <c r="BG22" s="166">
        <f t="shared" si="8"/>
        <v>0.001474783421</v>
      </c>
      <c r="BH22" s="181">
        <f t="shared" si="14"/>
        <v>0.01289462326</v>
      </c>
      <c r="BI22" s="166"/>
      <c r="BJ22" s="166">
        <f t="shared" si="9"/>
        <v>0.0008721320738</v>
      </c>
    </row>
    <row r="23">
      <c r="A23" s="179" t="s">
        <v>1294</v>
      </c>
      <c r="B23" s="166">
        <v>14500.0</v>
      </c>
      <c r="C23" s="166">
        <v>14575.0</v>
      </c>
      <c r="D23" s="166">
        <v>14400.0</v>
      </c>
      <c r="E23" s="166">
        <v>14550.0</v>
      </c>
      <c r="F23" s="180" t="s">
        <v>1413</v>
      </c>
      <c r="G23" s="166">
        <v>5042.87</v>
      </c>
      <c r="H23" s="181">
        <f t="shared" ref="H23:I23" si="87">(F23-F22)/F22</f>
        <v>-0.008517451215</v>
      </c>
      <c r="I23" s="181">
        <f t="shared" si="87"/>
        <v>-0.01340574153</v>
      </c>
      <c r="J23" s="166"/>
      <c r="K23" s="166"/>
      <c r="L23" s="166">
        <v>1.51546E7</v>
      </c>
      <c r="M23" s="166">
        <v>2.465501E10</v>
      </c>
      <c r="N23" s="7">
        <f t="shared" si="2"/>
        <v>0.000614666147</v>
      </c>
      <c r="P23" s="179" t="s">
        <v>1295</v>
      </c>
      <c r="Q23" s="166">
        <v>21175.0</v>
      </c>
      <c r="R23" s="166">
        <v>21675.0</v>
      </c>
      <c r="S23" s="166">
        <v>20975.0</v>
      </c>
      <c r="T23" s="166">
        <v>21500.0</v>
      </c>
      <c r="U23" s="180" t="s">
        <v>1414</v>
      </c>
      <c r="V23" s="166">
        <v>6221.013</v>
      </c>
      <c r="W23" s="181">
        <f t="shared" ref="W23:X23" si="88">(U23-U22)/U22</f>
        <v>0.01895725084</v>
      </c>
      <c r="X23" s="181">
        <f t="shared" si="88"/>
        <v>0.006084363742</v>
      </c>
      <c r="Y23" s="166"/>
      <c r="Z23" s="166"/>
      <c r="AA23" s="166">
        <v>1.89146E7</v>
      </c>
      <c r="AB23" s="166">
        <v>2.465501E10</v>
      </c>
      <c r="AC23" s="7">
        <f t="shared" si="4"/>
        <v>0.0007671706481</v>
      </c>
      <c r="AE23" s="179" t="s">
        <v>1296</v>
      </c>
      <c r="AF23" s="166">
        <v>25850.0</v>
      </c>
      <c r="AG23" s="166">
        <v>25850.0</v>
      </c>
      <c r="AH23" s="166">
        <v>25850.0</v>
      </c>
      <c r="AI23" s="166">
        <v>25850.0</v>
      </c>
      <c r="AJ23" s="180" t="s">
        <v>1411</v>
      </c>
      <c r="AK23" s="166">
        <v>6163.596</v>
      </c>
      <c r="AL23" s="181">
        <f t="shared" ref="AL23:AM23" si="89">(AJ23-AJ22)/AJ22</f>
        <v>0</v>
      </c>
      <c r="AM23" s="181">
        <f t="shared" si="89"/>
        <v>0</v>
      </c>
      <c r="AN23" s="166"/>
      <c r="AO23" s="166"/>
      <c r="AP23" s="166">
        <v>0.0</v>
      </c>
      <c r="AQ23" s="166">
        <v>2.465501E10</v>
      </c>
      <c r="AR23" s="7">
        <f t="shared" si="6"/>
        <v>0</v>
      </c>
      <c r="AT23" s="179" t="s">
        <v>1297</v>
      </c>
      <c r="AU23" s="166">
        <v>33500.0</v>
      </c>
      <c r="AV23" s="166">
        <v>33600.0</v>
      </c>
      <c r="AW23" s="166">
        <v>32950.0</v>
      </c>
      <c r="AX23" s="166">
        <v>33000.0</v>
      </c>
      <c r="AY23" s="180" t="s">
        <v>1415</v>
      </c>
      <c r="AZ23" s="166">
        <v>6249.93</v>
      </c>
      <c r="BA23" s="181">
        <f t="shared" ref="BA23:BB23" si="90">(AY23-AY22)/AY22</f>
        <v>-0.02294598046</v>
      </c>
      <c r="BB23" s="181">
        <f t="shared" si="90"/>
        <v>-0.005935822498</v>
      </c>
      <c r="BC23" s="166"/>
      <c r="BD23" s="166"/>
      <c r="BE23" s="166">
        <v>1.48342E7</v>
      </c>
      <c r="BF23" s="166">
        <v>2.465501E10</v>
      </c>
      <c r="BG23" s="166">
        <f t="shared" si="8"/>
        <v>0.0006016708166</v>
      </c>
      <c r="BH23" s="181">
        <f t="shared" si="14"/>
        <v>-0.00312654521</v>
      </c>
      <c r="BI23" s="166"/>
      <c r="BJ23" s="166">
        <f t="shared" si="9"/>
        <v>0.0004958769029</v>
      </c>
    </row>
    <row r="24">
      <c r="A24" s="182" t="s">
        <v>1298</v>
      </c>
      <c r="B24" s="183">
        <v>14400.0</v>
      </c>
      <c r="C24" s="183">
        <v>14600.0</v>
      </c>
      <c r="D24" s="183">
        <v>14275.0</v>
      </c>
      <c r="E24" s="183">
        <v>14450.0</v>
      </c>
      <c r="F24" s="184" t="s">
        <v>1416</v>
      </c>
      <c r="G24" s="183">
        <v>5027.704</v>
      </c>
      <c r="H24" s="185">
        <f t="shared" ref="H24:I24" si="91">(F24-F23)/F23</f>
        <v>-0.006872791532</v>
      </c>
      <c r="I24" s="185">
        <f t="shared" si="91"/>
        <v>-0.003007414429</v>
      </c>
      <c r="J24" s="185">
        <f t="shared" ref="J24:J34" si="96">$G$65+(I24*$G$66)</f>
        <v>-0.000968788263</v>
      </c>
      <c r="K24" s="185">
        <f t="shared" ref="K24:K34" si="97">H24-J24</f>
        <v>-0.005904003269</v>
      </c>
      <c r="L24" s="183">
        <v>1.47313E7</v>
      </c>
      <c r="M24" s="183">
        <v>2.465501E10</v>
      </c>
      <c r="N24" s="186">
        <f t="shared" si="2"/>
        <v>0.0005974972227</v>
      </c>
      <c r="O24" s="186"/>
      <c r="P24" s="182" t="s">
        <v>1299</v>
      </c>
      <c r="Q24" s="183">
        <v>21500.0</v>
      </c>
      <c r="R24" s="183">
        <v>21500.0</v>
      </c>
      <c r="S24" s="183">
        <v>21500.0</v>
      </c>
      <c r="T24" s="183">
        <v>21500.0</v>
      </c>
      <c r="U24" s="184" t="s">
        <v>1414</v>
      </c>
      <c r="V24" s="183">
        <v>6221.013</v>
      </c>
      <c r="W24" s="185">
        <f t="shared" ref="W24:X24" si="92">(U24-U23)/U23</f>
        <v>0</v>
      </c>
      <c r="X24" s="185">
        <f t="shared" si="92"/>
        <v>0</v>
      </c>
      <c r="Y24" s="185">
        <f t="shared" ref="Y24:Y34" si="99">$V$65+(X24*$V$66)</f>
        <v>0.000598</v>
      </c>
      <c r="Z24" s="185">
        <f t="shared" ref="Z24:Z34" si="100">W24-Y24</f>
        <v>-0.000598</v>
      </c>
      <c r="AA24" s="183">
        <v>0.0</v>
      </c>
      <c r="AB24" s="183">
        <v>2.465501E10</v>
      </c>
      <c r="AC24" s="186">
        <f t="shared" si="4"/>
        <v>0</v>
      </c>
      <c r="AD24" s="186"/>
      <c r="AE24" s="182" t="s">
        <v>1300</v>
      </c>
      <c r="AF24" s="183">
        <v>25850.0</v>
      </c>
      <c r="AG24" s="183">
        <v>25850.0</v>
      </c>
      <c r="AH24" s="183">
        <v>25850.0</v>
      </c>
      <c r="AI24" s="183">
        <v>25850.0</v>
      </c>
      <c r="AJ24" s="184" t="s">
        <v>1411</v>
      </c>
      <c r="AK24" s="183">
        <v>6127.85</v>
      </c>
      <c r="AL24" s="185">
        <f t="shared" ref="AL24:AM24" si="93">(AJ24-AJ23)/AJ23</f>
        <v>0</v>
      </c>
      <c r="AM24" s="185">
        <f t="shared" si="93"/>
        <v>-0.005799536504</v>
      </c>
      <c r="AN24" s="185">
        <f t="shared" ref="AN24:AN34" si="102">$AK$65+(AM24*$AK$66)</f>
        <v>-0.003994851376</v>
      </c>
      <c r="AO24" s="185">
        <f t="shared" ref="AO24:AO34" si="103">AL24-AN24</f>
        <v>0.003994851376</v>
      </c>
      <c r="AP24" s="183">
        <v>0.0</v>
      </c>
      <c r="AQ24" s="183">
        <v>2.465501E10</v>
      </c>
      <c r="AR24" s="186">
        <f t="shared" si="6"/>
        <v>0</v>
      </c>
      <c r="AS24" s="186"/>
      <c r="AT24" s="182" t="s">
        <v>1301</v>
      </c>
      <c r="AU24" s="183">
        <v>33400.0</v>
      </c>
      <c r="AV24" s="183">
        <v>33700.0</v>
      </c>
      <c r="AW24" s="183">
        <v>33050.0</v>
      </c>
      <c r="AX24" s="183">
        <v>33300.0</v>
      </c>
      <c r="AY24" s="184" t="s">
        <v>1417</v>
      </c>
      <c r="AZ24" s="183">
        <v>6284.372</v>
      </c>
      <c r="BA24" s="185">
        <f t="shared" ref="BA24:BB24" si="94">(AY24-AY23)/AY23</f>
        <v>0.009091006002</v>
      </c>
      <c r="BB24" s="185">
        <f t="shared" si="94"/>
        <v>0.005510781721</v>
      </c>
      <c r="BC24" s="185">
        <f t="shared" ref="BC24:BC34" si="105">$AZ$65+(BB24*$AZ$66)</f>
        <v>0.007700051884</v>
      </c>
      <c r="BD24" s="185">
        <f t="shared" ref="BD24:BD34" si="106">BA24-BC24</f>
        <v>0.001390954119</v>
      </c>
      <c r="BE24" s="183">
        <v>1.98906E7</v>
      </c>
      <c r="BF24" s="183">
        <v>2.465501E10</v>
      </c>
      <c r="BG24" s="183">
        <f t="shared" si="8"/>
        <v>0.0008067569228</v>
      </c>
      <c r="BH24" s="187">
        <f t="shared" si="14"/>
        <v>0.0005545536175</v>
      </c>
      <c r="BI24" s="187">
        <f t="shared" ref="BI24:BI34" si="107">average(BD24,AO24,Z24,K24)</f>
        <v>-0.0002790494437</v>
      </c>
      <c r="BJ24" s="183">
        <f t="shared" si="9"/>
        <v>0.0003510635364</v>
      </c>
    </row>
    <row r="25">
      <c r="A25" s="179" t="s">
        <v>1302</v>
      </c>
      <c r="B25" s="166">
        <v>14300.0</v>
      </c>
      <c r="C25" s="166">
        <v>14850.0</v>
      </c>
      <c r="D25" s="166">
        <v>14125.0</v>
      </c>
      <c r="E25" s="166">
        <v>14800.0</v>
      </c>
      <c r="F25" s="180" t="s">
        <v>1405</v>
      </c>
      <c r="G25" s="166">
        <v>5102.954</v>
      </c>
      <c r="H25" s="181">
        <f t="shared" ref="H25:I25" si="95">(F25-F24)/F24</f>
        <v>0.02422123788</v>
      </c>
      <c r="I25" s="181">
        <f t="shared" si="95"/>
        <v>0.01496707046</v>
      </c>
      <c r="J25" s="181">
        <f t="shared" si="96"/>
        <v>0.0124476908</v>
      </c>
      <c r="K25" s="181">
        <f t="shared" si="97"/>
        <v>0.01177354709</v>
      </c>
      <c r="L25" s="166">
        <v>8349800.0</v>
      </c>
      <c r="M25" s="166">
        <v>2.465501E10</v>
      </c>
      <c r="N25" s="7">
        <f t="shared" si="2"/>
        <v>0.0003386654477</v>
      </c>
      <c r="P25" s="179" t="s">
        <v>1303</v>
      </c>
      <c r="Q25" s="166">
        <v>21500.0</v>
      </c>
      <c r="R25" s="166">
        <v>21500.0</v>
      </c>
      <c r="S25" s="166">
        <v>21500.0</v>
      </c>
      <c r="T25" s="166">
        <v>21500.0</v>
      </c>
      <c r="U25" s="180" t="s">
        <v>1414</v>
      </c>
      <c r="V25" s="166">
        <v>6277.165</v>
      </c>
      <c r="W25" s="181">
        <f t="shared" ref="W25:X25" si="98">(U25-U24)/U24</f>
        <v>0</v>
      </c>
      <c r="X25" s="181">
        <f t="shared" si="98"/>
        <v>0.009026182713</v>
      </c>
      <c r="Y25" s="181">
        <f t="shared" si="99"/>
        <v>0.01073877186</v>
      </c>
      <c r="Z25" s="181">
        <f t="shared" si="100"/>
        <v>-0.01073877186</v>
      </c>
      <c r="AA25" s="166">
        <v>0.0</v>
      </c>
      <c r="AB25" s="166">
        <v>2.465501E10</v>
      </c>
      <c r="AC25" s="7">
        <f t="shared" si="4"/>
        <v>0</v>
      </c>
      <c r="AE25" s="179" t="s">
        <v>1304</v>
      </c>
      <c r="AF25" s="166">
        <v>25850.0</v>
      </c>
      <c r="AG25" s="166">
        <v>26125.0</v>
      </c>
      <c r="AH25" s="166">
        <v>25700.0</v>
      </c>
      <c r="AI25" s="166">
        <v>26125.0</v>
      </c>
      <c r="AJ25" s="180" t="s">
        <v>1418</v>
      </c>
      <c r="AK25" s="166">
        <v>6127.85</v>
      </c>
      <c r="AL25" s="181">
        <f t="shared" ref="AL25:AM25" si="101">(AJ25-AJ24)/AJ24</f>
        <v>0.01063804355</v>
      </c>
      <c r="AM25" s="181">
        <f t="shared" si="101"/>
        <v>0</v>
      </c>
      <c r="AN25" s="181">
        <f t="shared" si="102"/>
        <v>0.000525</v>
      </c>
      <c r="AO25" s="181">
        <f t="shared" si="103"/>
        <v>0.01011304355</v>
      </c>
      <c r="AP25" s="166">
        <v>1.33023E7</v>
      </c>
      <c r="AQ25" s="166">
        <v>2.465501E10</v>
      </c>
      <c r="AR25" s="7">
        <f t="shared" si="6"/>
        <v>0.0005395374003</v>
      </c>
      <c r="AT25" s="179" t="s">
        <v>1305</v>
      </c>
      <c r="AU25" s="166">
        <v>33400.0</v>
      </c>
      <c r="AV25" s="166">
        <v>33650.0</v>
      </c>
      <c r="AW25" s="166">
        <v>33250.0</v>
      </c>
      <c r="AX25" s="166">
        <v>33300.0</v>
      </c>
      <c r="AY25" s="180" t="s">
        <v>1417</v>
      </c>
      <c r="AZ25" s="166">
        <v>6305.91</v>
      </c>
      <c r="BA25" s="181">
        <f t="shared" ref="BA25:BB25" si="104">(AY25-AY24)/AY24</f>
        <v>0</v>
      </c>
      <c r="BB25" s="181">
        <f t="shared" si="104"/>
        <v>0.00342723187</v>
      </c>
      <c r="BC25" s="181">
        <f t="shared" si="105"/>
        <v>0.00527876902</v>
      </c>
      <c r="BD25" s="181">
        <f t="shared" si="106"/>
        <v>-0.00527876902</v>
      </c>
      <c r="BE25" s="166">
        <v>9311700.0</v>
      </c>
      <c r="BF25" s="166">
        <v>2.465501E10</v>
      </c>
      <c r="BG25" s="166">
        <f t="shared" si="8"/>
        <v>0.0003776798306</v>
      </c>
      <c r="BH25" s="188">
        <f t="shared" si="14"/>
        <v>0.008714820357</v>
      </c>
      <c r="BI25" s="188">
        <f t="shared" si="107"/>
        <v>0.001467262438</v>
      </c>
      <c r="BJ25" s="166">
        <f t="shared" si="9"/>
        <v>0.0003139706697</v>
      </c>
    </row>
    <row r="26">
      <c r="A26" s="179" t="s">
        <v>1306</v>
      </c>
      <c r="B26" s="166">
        <v>14900.0</v>
      </c>
      <c r="C26" s="166">
        <v>15025.0</v>
      </c>
      <c r="D26" s="166">
        <v>14725.0</v>
      </c>
      <c r="E26" s="166">
        <v>14725.0</v>
      </c>
      <c r="F26" s="180" t="s">
        <v>1408</v>
      </c>
      <c r="G26" s="166">
        <v>5209.445</v>
      </c>
      <c r="H26" s="181">
        <f t="shared" ref="H26:I26" si="108">(F26-F25)/F25</f>
        <v>-0.005067885352</v>
      </c>
      <c r="I26" s="181">
        <f t="shared" si="108"/>
        <v>0.02086850087</v>
      </c>
      <c r="J26" s="181">
        <f t="shared" si="96"/>
        <v>0.01685262468</v>
      </c>
      <c r="K26" s="181">
        <f t="shared" si="97"/>
        <v>-0.02192051004</v>
      </c>
      <c r="L26" s="166">
        <v>1.40196E7</v>
      </c>
      <c r="M26" s="166">
        <v>2.465501E10</v>
      </c>
      <c r="N26" s="7">
        <f t="shared" si="2"/>
        <v>0.0005686308787</v>
      </c>
      <c r="P26" s="179" t="s">
        <v>1308</v>
      </c>
      <c r="Q26" s="166">
        <v>21500.0</v>
      </c>
      <c r="R26" s="166">
        <v>21700.0</v>
      </c>
      <c r="S26" s="166">
        <v>21400.0</v>
      </c>
      <c r="T26" s="166">
        <v>21525.0</v>
      </c>
      <c r="U26" s="180" t="s">
        <v>1419</v>
      </c>
      <c r="V26" s="166">
        <v>6277.165</v>
      </c>
      <c r="W26" s="181">
        <f t="shared" ref="W26:X26" si="109">(U26-U25)/U25</f>
        <v>0.001162784971</v>
      </c>
      <c r="X26" s="181">
        <f t="shared" si="109"/>
        <v>0</v>
      </c>
      <c r="Y26" s="181">
        <f t="shared" si="99"/>
        <v>0.000598</v>
      </c>
      <c r="Z26" s="181">
        <f t="shared" si="100"/>
        <v>0.000564784971</v>
      </c>
      <c r="AA26" s="166">
        <v>1.73378E7</v>
      </c>
      <c r="AB26" s="166">
        <v>2.465501E10</v>
      </c>
      <c r="AC26" s="7">
        <f t="shared" si="4"/>
        <v>0.0007032161009</v>
      </c>
      <c r="AE26" s="179" t="s">
        <v>1309</v>
      </c>
      <c r="AF26" s="166">
        <v>26200.0</v>
      </c>
      <c r="AG26" s="166">
        <v>26275.0</v>
      </c>
      <c r="AH26" s="166">
        <v>25900.0</v>
      </c>
      <c r="AI26" s="166">
        <v>25975.0</v>
      </c>
      <c r="AJ26" s="180" t="s">
        <v>1420</v>
      </c>
      <c r="AK26" s="166">
        <v>6190.643</v>
      </c>
      <c r="AL26" s="181">
        <f t="shared" ref="AL26:AM26" si="110">(AJ26-AJ25)/AJ25</f>
        <v>-0.005741746115</v>
      </c>
      <c r="AM26" s="181">
        <f t="shared" si="110"/>
        <v>0.01024715031</v>
      </c>
      <c r="AN26" s="181">
        <f t="shared" si="102"/>
        <v>0.008511085849</v>
      </c>
      <c r="AO26" s="181">
        <f t="shared" si="103"/>
        <v>-0.01425283196</v>
      </c>
      <c r="AP26" s="166">
        <v>1.00531E7</v>
      </c>
      <c r="AQ26" s="166">
        <v>2.465501E10</v>
      </c>
      <c r="AR26" s="7">
        <f t="shared" si="6"/>
        <v>0.0004077507979</v>
      </c>
      <c r="AT26" s="179" t="s">
        <v>1310</v>
      </c>
      <c r="AU26" s="166">
        <v>33300.0</v>
      </c>
      <c r="AV26" s="166">
        <v>33625.0</v>
      </c>
      <c r="AW26" s="166">
        <v>33300.0</v>
      </c>
      <c r="AX26" s="166">
        <v>33400.0</v>
      </c>
      <c r="AY26" s="180" t="s">
        <v>1421</v>
      </c>
      <c r="AZ26" s="166">
        <v>6319.443</v>
      </c>
      <c r="BA26" s="181">
        <f t="shared" ref="BA26:BB26" si="111">(AY26-AY25)/AY25</f>
        <v>0.003003034727</v>
      </c>
      <c r="BB26" s="181">
        <f t="shared" si="111"/>
        <v>0.002146082009</v>
      </c>
      <c r="BC26" s="181">
        <f t="shared" si="105"/>
        <v>0.003789951172</v>
      </c>
      <c r="BD26" s="181">
        <f t="shared" si="106"/>
        <v>-0.0007869164446</v>
      </c>
      <c r="BE26" s="166">
        <v>7637700.0</v>
      </c>
      <c r="BF26" s="166">
        <v>2.465501E10</v>
      </c>
      <c r="BG26" s="166">
        <f t="shared" si="8"/>
        <v>0.0003097828798</v>
      </c>
      <c r="BH26" s="188">
        <f t="shared" si="14"/>
        <v>-0.001660952942</v>
      </c>
      <c r="BI26" s="188">
        <f t="shared" si="107"/>
        <v>-0.009098868368</v>
      </c>
      <c r="BJ26" s="166">
        <f t="shared" si="9"/>
        <v>0.0004973451643</v>
      </c>
    </row>
    <row r="27">
      <c r="A27" s="179" t="s">
        <v>1311</v>
      </c>
      <c r="B27" s="166">
        <v>14800.0</v>
      </c>
      <c r="C27" s="166">
        <v>15425.0</v>
      </c>
      <c r="D27" s="166">
        <v>14725.0</v>
      </c>
      <c r="E27" s="166">
        <v>15350.0</v>
      </c>
      <c r="F27" s="180" t="s">
        <v>1422</v>
      </c>
      <c r="G27" s="166">
        <v>5302.566</v>
      </c>
      <c r="H27" s="181">
        <f t="shared" ref="H27:I27" si="112">(F27-F26)/F26</f>
        <v>0.04244555763</v>
      </c>
      <c r="I27" s="181">
        <f t="shared" si="112"/>
        <v>0.01787541667</v>
      </c>
      <c r="J27" s="181">
        <f t="shared" si="96"/>
        <v>0.01461853276</v>
      </c>
      <c r="K27" s="181">
        <f t="shared" si="97"/>
        <v>0.02782702487</v>
      </c>
      <c r="L27" s="166">
        <v>2.44633E7</v>
      </c>
      <c r="M27" s="166">
        <v>2.465501E10</v>
      </c>
      <c r="N27" s="7">
        <f t="shared" si="2"/>
        <v>0.0009922242984</v>
      </c>
      <c r="P27" s="179" t="s">
        <v>1312</v>
      </c>
      <c r="Q27" s="166">
        <v>21500.0</v>
      </c>
      <c r="R27" s="166">
        <v>22000.0</v>
      </c>
      <c r="S27" s="166">
        <v>21475.0</v>
      </c>
      <c r="T27" s="166">
        <v>21925.0</v>
      </c>
      <c r="U27" s="180" t="s">
        <v>1423</v>
      </c>
      <c r="V27" s="166">
        <v>6314.046</v>
      </c>
      <c r="W27" s="181">
        <f t="shared" ref="W27:X27" si="113">(U27-U26)/U26</f>
        <v>0.01858344348</v>
      </c>
      <c r="X27" s="181">
        <f t="shared" si="113"/>
        <v>0.005875423061</v>
      </c>
      <c r="Y27" s="181">
        <f t="shared" si="99"/>
        <v>0.007198943802</v>
      </c>
      <c r="Z27" s="181">
        <f t="shared" si="100"/>
        <v>0.01138449968</v>
      </c>
      <c r="AA27" s="166">
        <v>2.13002E7</v>
      </c>
      <c r="AB27" s="166">
        <v>2.465501E10</v>
      </c>
      <c r="AC27" s="7">
        <f t="shared" si="4"/>
        <v>0.0008639298869</v>
      </c>
      <c r="AE27" s="179" t="s">
        <v>1313</v>
      </c>
      <c r="AF27" s="166">
        <v>25975.0</v>
      </c>
      <c r="AG27" s="166">
        <v>26200.0</v>
      </c>
      <c r="AH27" s="166">
        <v>25900.0</v>
      </c>
      <c r="AI27" s="166">
        <v>26000.0</v>
      </c>
      <c r="AJ27" s="180" t="s">
        <v>1424</v>
      </c>
      <c r="AK27" s="166">
        <v>6194.498</v>
      </c>
      <c r="AL27" s="181">
        <f t="shared" ref="AL27:AM27" si="114">(AJ27-AJ26)/AJ26</f>
        <v>0.0009625512326</v>
      </c>
      <c r="AM27" s="181">
        <f t="shared" si="114"/>
        <v>0.0006227139895</v>
      </c>
      <c r="AN27" s="181">
        <f t="shared" si="102"/>
        <v>0.00101031028</v>
      </c>
      <c r="AO27" s="181">
        <f t="shared" si="103"/>
        <v>-0.000047759047</v>
      </c>
      <c r="AP27" s="166">
        <v>1.08935E7</v>
      </c>
      <c r="AQ27" s="166">
        <v>2.465501E10</v>
      </c>
      <c r="AR27" s="7">
        <f t="shared" si="6"/>
        <v>0.0004418371763</v>
      </c>
      <c r="AT27" s="179" t="s">
        <v>1314</v>
      </c>
      <c r="AU27" s="166">
        <v>33350.0</v>
      </c>
      <c r="AV27" s="166">
        <v>33500.0</v>
      </c>
      <c r="AW27" s="166">
        <v>33350.0</v>
      </c>
      <c r="AX27" s="166">
        <v>33475.0</v>
      </c>
      <c r="AY27" s="180" t="s">
        <v>1425</v>
      </c>
      <c r="AZ27" s="166">
        <v>6329.314</v>
      </c>
      <c r="BA27" s="181">
        <f t="shared" ref="BA27:BB27" si="115">(AY27-AY26)/AY26</f>
        <v>0.002245610079</v>
      </c>
      <c r="BB27" s="181">
        <f t="shared" si="115"/>
        <v>0.001562004753</v>
      </c>
      <c r="BC27" s="181">
        <f t="shared" si="105"/>
        <v>0.003111197913</v>
      </c>
      <c r="BD27" s="181">
        <f t="shared" si="106"/>
        <v>-0.0008655878344</v>
      </c>
      <c r="BE27" s="166">
        <v>5989000.0</v>
      </c>
      <c r="BF27" s="166">
        <v>2.465501E10</v>
      </c>
      <c r="BG27" s="166">
        <f t="shared" si="8"/>
        <v>0.0002429120897</v>
      </c>
      <c r="BH27" s="188">
        <f t="shared" si="14"/>
        <v>0.01605929061</v>
      </c>
      <c r="BI27" s="188">
        <f t="shared" si="107"/>
        <v>0.009574544417</v>
      </c>
      <c r="BJ27" s="166">
        <f t="shared" si="9"/>
        <v>0.0006352258628</v>
      </c>
    </row>
    <row r="28">
      <c r="A28" s="179" t="s">
        <v>1315</v>
      </c>
      <c r="B28" s="166">
        <v>15350.0</v>
      </c>
      <c r="C28" s="166">
        <v>15550.0</v>
      </c>
      <c r="D28" s="166">
        <v>15325.0</v>
      </c>
      <c r="E28" s="166">
        <v>15500.0</v>
      </c>
      <c r="F28" s="180" t="s">
        <v>1426</v>
      </c>
      <c r="G28" s="166">
        <v>5296.711</v>
      </c>
      <c r="H28" s="181">
        <f t="shared" ref="H28:I28" si="116">(F28-F27)/F27</f>
        <v>0.009771898345</v>
      </c>
      <c r="I28" s="181">
        <f t="shared" si="116"/>
        <v>-0.00110418239</v>
      </c>
      <c r="J28" s="181">
        <f t="shared" si="96"/>
        <v>0.0004518183887</v>
      </c>
      <c r="K28" s="181">
        <f t="shared" si="97"/>
        <v>0.009320079956</v>
      </c>
      <c r="L28" s="166">
        <v>4.71001E7</v>
      </c>
      <c r="M28" s="166">
        <v>2.465501E10</v>
      </c>
      <c r="N28" s="7">
        <f t="shared" si="2"/>
        <v>0.001910366291</v>
      </c>
      <c r="P28" s="179" t="s">
        <v>1316</v>
      </c>
      <c r="Q28" s="166">
        <v>22050.0</v>
      </c>
      <c r="R28" s="166">
        <v>22750.0</v>
      </c>
      <c r="S28" s="166">
        <v>21650.0</v>
      </c>
      <c r="T28" s="166">
        <v>21900.0</v>
      </c>
      <c r="U28" s="180" t="s">
        <v>1427</v>
      </c>
      <c r="V28" s="166">
        <v>6355.654</v>
      </c>
      <c r="W28" s="181">
        <f t="shared" ref="W28:X28" si="117">(U28-U27)/U27</f>
        <v>-0.001140727748</v>
      </c>
      <c r="X28" s="181">
        <f t="shared" si="117"/>
        <v>0.006589752434</v>
      </c>
      <c r="Y28" s="181">
        <f t="shared" si="99"/>
        <v>0.008001481424</v>
      </c>
      <c r="Z28" s="181">
        <f t="shared" si="100"/>
        <v>-0.009142209172</v>
      </c>
      <c r="AA28" s="166">
        <v>1.62694E7</v>
      </c>
      <c r="AB28" s="166">
        <v>2.465501E10</v>
      </c>
      <c r="AC28" s="7">
        <f t="shared" si="4"/>
        <v>0.0006598821092</v>
      </c>
      <c r="AE28" s="179" t="s">
        <v>1317</v>
      </c>
      <c r="AF28" s="166">
        <v>26000.0</v>
      </c>
      <c r="AG28" s="166">
        <v>26000.0</v>
      </c>
      <c r="AH28" s="166">
        <v>26000.0</v>
      </c>
      <c r="AI28" s="166">
        <v>26000.0</v>
      </c>
      <c r="AJ28" s="180" t="s">
        <v>1424</v>
      </c>
      <c r="AK28" s="166">
        <v>6194.498</v>
      </c>
      <c r="AL28" s="181">
        <f t="shared" ref="AL28:AM28" si="118">(AJ28-AJ27)/AJ27</f>
        <v>0</v>
      </c>
      <c r="AM28" s="181">
        <f t="shared" si="118"/>
        <v>0</v>
      </c>
      <c r="AN28" s="181">
        <f t="shared" si="102"/>
        <v>0.000525</v>
      </c>
      <c r="AO28" s="181">
        <f t="shared" si="103"/>
        <v>-0.000525</v>
      </c>
      <c r="AP28" s="166">
        <v>0.0</v>
      </c>
      <c r="AQ28" s="166">
        <v>2.465501E10</v>
      </c>
      <c r="AR28" s="7">
        <f t="shared" si="6"/>
        <v>0</v>
      </c>
      <c r="AT28" s="179" t="s">
        <v>1318</v>
      </c>
      <c r="AU28" s="166">
        <v>33400.0</v>
      </c>
      <c r="AV28" s="166">
        <v>33600.0</v>
      </c>
      <c r="AW28" s="166">
        <v>33350.0</v>
      </c>
      <c r="AX28" s="166">
        <v>33425.0</v>
      </c>
      <c r="AY28" s="180" t="s">
        <v>1428</v>
      </c>
      <c r="AZ28" s="166">
        <v>6299.539</v>
      </c>
      <c r="BA28" s="181">
        <f t="shared" ref="BA28:BB28" si="119">(AY28-AY27)/AY27</f>
        <v>-0.001493822104</v>
      </c>
      <c r="BB28" s="181">
        <f t="shared" si="119"/>
        <v>-0.004704301288</v>
      </c>
      <c r="BC28" s="181">
        <f t="shared" si="105"/>
        <v>-0.004170845005</v>
      </c>
      <c r="BD28" s="181">
        <f t="shared" si="106"/>
        <v>0.0026770229</v>
      </c>
      <c r="BE28" s="166">
        <v>1.22336E7</v>
      </c>
      <c r="BF28" s="166">
        <v>2.465501E10</v>
      </c>
      <c r="BG28" s="166">
        <f t="shared" si="8"/>
        <v>0.0004961912406</v>
      </c>
      <c r="BH28" s="188">
        <f t="shared" si="14"/>
        <v>0.001784337123</v>
      </c>
      <c r="BI28" s="188">
        <f t="shared" si="107"/>
        <v>0.0005824734212</v>
      </c>
      <c r="BJ28" s="166">
        <f t="shared" si="9"/>
        <v>0.0007666099101</v>
      </c>
    </row>
    <row r="29">
      <c r="A29" s="189">
        <v>42795.0</v>
      </c>
      <c r="B29" s="190">
        <v>15500.0</v>
      </c>
      <c r="C29" s="190">
        <v>15775.0</v>
      </c>
      <c r="D29" s="190">
        <v>15225.0</v>
      </c>
      <c r="E29" s="190">
        <v>15775.0</v>
      </c>
      <c r="F29" s="191" t="s">
        <v>1429</v>
      </c>
      <c r="G29" s="190">
        <v>5275.971</v>
      </c>
      <c r="H29" s="192">
        <f t="shared" ref="H29:I29" si="120">(F29-F28)/F28</f>
        <v>0.01774143069</v>
      </c>
      <c r="I29" s="192">
        <f t="shared" si="120"/>
        <v>-0.003915637459</v>
      </c>
      <c r="J29" s="192">
        <f t="shared" si="96"/>
        <v>-0.001646702281</v>
      </c>
      <c r="K29" s="192">
        <f t="shared" si="97"/>
        <v>0.01938813297</v>
      </c>
      <c r="L29" s="190">
        <v>9349600.0</v>
      </c>
      <c r="M29" s="190">
        <v>2.465501E10</v>
      </c>
      <c r="N29" s="193">
        <f t="shared" si="2"/>
        <v>0.0003792170435</v>
      </c>
      <c r="O29" s="193"/>
      <c r="P29" s="189">
        <v>43132.0</v>
      </c>
      <c r="Q29" s="190">
        <v>21900.0</v>
      </c>
      <c r="R29" s="190">
        <v>22525.0</v>
      </c>
      <c r="S29" s="190">
        <v>21825.0</v>
      </c>
      <c r="T29" s="190">
        <v>21900.0</v>
      </c>
      <c r="U29" s="191" t="s">
        <v>1427</v>
      </c>
      <c r="V29" s="190">
        <v>6339.238</v>
      </c>
      <c r="W29" s="192">
        <f t="shared" ref="W29:X29" si="121">(U29-U28)/U28</f>
        <v>0</v>
      </c>
      <c r="X29" s="192">
        <f t="shared" si="121"/>
        <v>-0.002582897055</v>
      </c>
      <c r="Y29" s="192">
        <f t="shared" si="99"/>
        <v>-0.002303843515</v>
      </c>
      <c r="Z29" s="192">
        <f t="shared" si="100"/>
        <v>0.002303843515</v>
      </c>
      <c r="AA29" s="190">
        <v>1.64607E7</v>
      </c>
      <c r="AB29" s="190">
        <v>2.465501E10</v>
      </c>
      <c r="AC29" s="193">
        <f t="shared" si="4"/>
        <v>0.0006676411812</v>
      </c>
      <c r="AD29" s="193"/>
      <c r="AE29" s="189">
        <v>43497.0</v>
      </c>
      <c r="AF29" s="190">
        <v>26000.0</v>
      </c>
      <c r="AG29" s="190">
        <v>26225.0</v>
      </c>
      <c r="AH29" s="190">
        <v>26000.0</v>
      </c>
      <c r="AI29" s="190">
        <v>26200.0</v>
      </c>
      <c r="AJ29" s="191" t="s">
        <v>1377</v>
      </c>
      <c r="AK29" s="190">
        <v>6181.175</v>
      </c>
      <c r="AL29" s="192">
        <f t="shared" ref="AL29:AM29" si="122">(AJ29-AJ28)/AJ28</f>
        <v>0.00769219923</v>
      </c>
      <c r="AM29" s="192">
        <f t="shared" si="122"/>
        <v>-0.002150779611</v>
      </c>
      <c r="AN29" s="192">
        <f t="shared" si="102"/>
        <v>-0.001151203638</v>
      </c>
      <c r="AO29" s="192">
        <f t="shared" si="103"/>
        <v>0.008843402868</v>
      </c>
      <c r="AP29" s="190">
        <v>7191200.0</v>
      </c>
      <c r="AQ29" s="190">
        <v>2.465501E10</v>
      </c>
      <c r="AR29" s="193">
        <f t="shared" si="6"/>
        <v>0.0002916729703</v>
      </c>
      <c r="AS29" s="193"/>
      <c r="AT29" s="189">
        <v>43862.0</v>
      </c>
      <c r="AU29" s="190">
        <v>33475.0</v>
      </c>
      <c r="AV29" s="190">
        <v>33900.0</v>
      </c>
      <c r="AW29" s="190">
        <v>33400.0</v>
      </c>
      <c r="AX29" s="190">
        <v>33450.0</v>
      </c>
      <c r="AY29" s="191" t="s">
        <v>1430</v>
      </c>
      <c r="AZ29" s="190">
        <v>6283.581</v>
      </c>
      <c r="BA29" s="192">
        <f t="shared" ref="BA29:BB29" si="123">(AY29-AY28)/AY28</f>
        <v>0.0007478736985</v>
      </c>
      <c r="BB29" s="192">
        <f t="shared" si="123"/>
        <v>-0.002533201239</v>
      </c>
      <c r="BC29" s="192">
        <f t="shared" si="105"/>
        <v>-0.001647820494</v>
      </c>
      <c r="BD29" s="192">
        <f t="shared" si="106"/>
        <v>0.002395694192</v>
      </c>
      <c r="BE29" s="190">
        <v>9889000.0</v>
      </c>
      <c r="BF29" s="190">
        <v>2.465501E10</v>
      </c>
      <c r="BG29" s="190">
        <f t="shared" si="8"/>
        <v>0.0004010949499</v>
      </c>
      <c r="BH29" s="202">
        <f t="shared" si="14"/>
        <v>0.006545375904</v>
      </c>
      <c r="BI29" s="202">
        <f t="shared" si="107"/>
        <v>0.008232768386</v>
      </c>
      <c r="BJ29" s="190">
        <f t="shared" si="9"/>
        <v>0.0004349065362</v>
      </c>
    </row>
    <row r="30">
      <c r="A30" s="179">
        <v>42826.0</v>
      </c>
      <c r="B30" s="166">
        <v>15850.0</v>
      </c>
      <c r="C30" s="166">
        <v>15875.0</v>
      </c>
      <c r="D30" s="166">
        <v>15650.0</v>
      </c>
      <c r="E30" s="166">
        <v>15700.0</v>
      </c>
      <c r="F30" s="180" t="s">
        <v>1431</v>
      </c>
      <c r="G30" s="166">
        <v>5301.183</v>
      </c>
      <c r="H30" s="181">
        <f t="shared" ref="H30:I30" si="124">(F30-F29)/F29</f>
        <v>-0.004753978394</v>
      </c>
      <c r="I30" s="181">
        <f t="shared" si="124"/>
        <v>0.004778646433</v>
      </c>
      <c r="J30" s="181">
        <f t="shared" si="96"/>
        <v>0.004842867713</v>
      </c>
      <c r="K30" s="181">
        <f t="shared" si="97"/>
        <v>-0.009596846107</v>
      </c>
      <c r="L30" s="166">
        <v>1.70433E7</v>
      </c>
      <c r="M30" s="166">
        <v>2.465501E10</v>
      </c>
      <c r="N30" s="7">
        <f t="shared" si="2"/>
        <v>0.000691271267</v>
      </c>
      <c r="P30" s="179">
        <v>43160.0</v>
      </c>
      <c r="Q30" s="166">
        <v>21925.0</v>
      </c>
      <c r="R30" s="166">
        <v>21950.0</v>
      </c>
      <c r="S30" s="166">
        <v>21325.0</v>
      </c>
      <c r="T30" s="166">
        <v>21900.0</v>
      </c>
      <c r="U30" s="180" t="s">
        <v>1427</v>
      </c>
      <c r="V30" s="166">
        <v>6251.479</v>
      </c>
      <c r="W30" s="181">
        <f t="shared" ref="W30:X30" si="125">(U30-U29)/U29</f>
        <v>0</v>
      </c>
      <c r="X30" s="181">
        <f t="shared" si="125"/>
        <v>-0.01384377744</v>
      </c>
      <c r="Y30" s="181">
        <f t="shared" si="99"/>
        <v>-0.01495526245</v>
      </c>
      <c r="Z30" s="181">
        <f t="shared" si="100"/>
        <v>0.01495526245</v>
      </c>
      <c r="AA30" s="166">
        <v>1.36428E7</v>
      </c>
      <c r="AB30" s="166">
        <v>2.465501E10</v>
      </c>
      <c r="AC30" s="7">
        <f t="shared" si="4"/>
        <v>0.0005533479808</v>
      </c>
      <c r="AE30" s="179">
        <v>43525.0</v>
      </c>
      <c r="AF30" s="166">
        <v>26000.0</v>
      </c>
      <c r="AG30" s="166">
        <v>26100.0</v>
      </c>
      <c r="AH30" s="166">
        <v>25575.0</v>
      </c>
      <c r="AI30" s="166">
        <v>25900.0</v>
      </c>
      <c r="AJ30" s="180" t="s">
        <v>1391</v>
      </c>
      <c r="AK30" s="166">
        <v>6221.01</v>
      </c>
      <c r="AL30" s="181">
        <f t="shared" ref="AL30:AM30" si="126">(AJ30-AJ29)/AJ29</f>
        <v>-0.01145022146</v>
      </c>
      <c r="AM30" s="181">
        <f t="shared" si="126"/>
        <v>0.006444567578</v>
      </c>
      <c r="AN30" s="181">
        <f t="shared" si="102"/>
        <v>0.005547554408</v>
      </c>
      <c r="AO30" s="181">
        <f t="shared" si="103"/>
        <v>-0.01699777587</v>
      </c>
      <c r="AP30" s="166">
        <v>1.44716E7</v>
      </c>
      <c r="AQ30" s="166">
        <v>2.465501E10</v>
      </c>
      <c r="AR30" s="7">
        <f t="shared" si="6"/>
        <v>0.0005869638666</v>
      </c>
      <c r="AT30" s="179">
        <v>43891.0</v>
      </c>
      <c r="AU30" s="166">
        <v>33750.0</v>
      </c>
      <c r="AV30" s="166">
        <v>34000.0</v>
      </c>
      <c r="AW30" s="166">
        <v>33625.0</v>
      </c>
      <c r="AX30" s="166">
        <v>34000.0</v>
      </c>
      <c r="AY30" s="180" t="s">
        <v>1432</v>
      </c>
      <c r="AZ30" s="166">
        <v>6323.466</v>
      </c>
      <c r="BA30" s="181">
        <f t="shared" ref="BA30:BB30" si="127">(AY30-AY29)/AY29</f>
        <v>0.01644247223</v>
      </c>
      <c r="BB30" s="181">
        <f t="shared" si="127"/>
        <v>0.006347495162</v>
      </c>
      <c r="BC30" s="181">
        <f t="shared" si="105"/>
        <v>0.008672392391</v>
      </c>
      <c r="BD30" s="181">
        <f t="shared" si="106"/>
        <v>0.007770079836</v>
      </c>
      <c r="BE30" s="166">
        <v>9551100.0</v>
      </c>
      <c r="BF30" s="166">
        <v>2.465501E10</v>
      </c>
      <c r="BG30" s="166">
        <f t="shared" si="8"/>
        <v>0.0003873898246</v>
      </c>
      <c r="BH30" s="188">
        <f t="shared" si="14"/>
        <v>0.00005956809304</v>
      </c>
      <c r="BI30" s="188">
        <f t="shared" si="107"/>
        <v>-0.0009673199222</v>
      </c>
      <c r="BJ30" s="166">
        <f t="shared" si="9"/>
        <v>0.0005547432347</v>
      </c>
    </row>
    <row r="31">
      <c r="A31" s="179">
        <v>42856.0</v>
      </c>
      <c r="B31" s="166">
        <v>15700.0</v>
      </c>
      <c r="C31" s="166">
        <v>15775.0</v>
      </c>
      <c r="D31" s="166">
        <v>15625.0</v>
      </c>
      <c r="E31" s="166">
        <v>15675.0</v>
      </c>
      <c r="F31" s="180" t="s">
        <v>1433</v>
      </c>
      <c r="G31" s="166">
        <v>5325.504</v>
      </c>
      <c r="H31" s="181">
        <f t="shared" ref="H31:I31" si="128">(F31-F30)/F30</f>
        <v>-0.001592683614</v>
      </c>
      <c r="I31" s="181">
        <f t="shared" si="128"/>
        <v>0.004587843883</v>
      </c>
      <c r="J31" s="181">
        <f t="shared" si="96"/>
        <v>0.004700449256</v>
      </c>
      <c r="K31" s="181">
        <f t="shared" si="97"/>
        <v>-0.006293132869</v>
      </c>
      <c r="L31" s="166">
        <v>1.95818E7</v>
      </c>
      <c r="M31" s="166">
        <v>2.465501E10</v>
      </c>
      <c r="N31" s="7">
        <f t="shared" si="2"/>
        <v>0.0007942320851</v>
      </c>
      <c r="P31" s="179">
        <v>43191.0</v>
      </c>
      <c r="Q31" s="166">
        <v>21900.0</v>
      </c>
      <c r="R31" s="166">
        <v>22225.0</v>
      </c>
      <c r="S31" s="166">
        <v>21900.0</v>
      </c>
      <c r="T31" s="166">
        <v>22225.0</v>
      </c>
      <c r="U31" s="180" t="s">
        <v>1434</v>
      </c>
      <c r="V31" s="166">
        <v>6292.321</v>
      </c>
      <c r="W31" s="181">
        <f t="shared" ref="W31:X31" si="129">(U31-U30)/U30</f>
        <v>0.0148405944</v>
      </c>
      <c r="X31" s="181">
        <f t="shared" si="129"/>
        <v>0.00653317399</v>
      </c>
      <c r="Y31" s="181">
        <f t="shared" si="99"/>
        <v>0.007937916447</v>
      </c>
      <c r="Z31" s="181">
        <f t="shared" si="100"/>
        <v>0.006902677951</v>
      </c>
      <c r="AA31" s="166">
        <v>1.53134E7</v>
      </c>
      <c r="AB31" s="166">
        <v>2.465501E10</v>
      </c>
      <c r="AC31" s="7">
        <f t="shared" si="4"/>
        <v>0.0006211070286</v>
      </c>
      <c r="AE31" s="179">
        <v>43556.0</v>
      </c>
      <c r="AF31" s="166">
        <v>25875.0</v>
      </c>
      <c r="AG31" s="166">
        <v>26025.0</v>
      </c>
      <c r="AH31" s="166">
        <v>25625.0</v>
      </c>
      <c r="AI31" s="166">
        <v>26025.0</v>
      </c>
      <c r="AJ31" s="180" t="s">
        <v>1435</v>
      </c>
      <c r="AK31" s="166">
        <v>6274.54</v>
      </c>
      <c r="AL31" s="181">
        <f t="shared" ref="AL31:AM31" si="130">(AJ31-AJ30)/AJ30</f>
        <v>0.004826287617</v>
      </c>
      <c r="AM31" s="181">
        <f t="shared" si="130"/>
        <v>0.008604712097</v>
      </c>
      <c r="AN31" s="181">
        <f t="shared" si="102"/>
        <v>0.007231056558</v>
      </c>
      <c r="AO31" s="181">
        <f t="shared" si="103"/>
        <v>-0.002404768942</v>
      </c>
      <c r="AP31" s="166">
        <v>1.0293E7</v>
      </c>
      <c r="AQ31" s="166">
        <v>2.465501E10</v>
      </c>
      <c r="AR31" s="7">
        <f t="shared" si="6"/>
        <v>0.0004174810718</v>
      </c>
      <c r="AT31" s="179">
        <v>43983.0</v>
      </c>
      <c r="AU31" s="166">
        <v>33600.0</v>
      </c>
      <c r="AV31" s="166">
        <v>33750.0</v>
      </c>
      <c r="AW31" s="166">
        <v>33450.0</v>
      </c>
      <c r="AX31" s="166">
        <v>33675.0</v>
      </c>
      <c r="AY31" s="180" t="s">
        <v>1436</v>
      </c>
      <c r="AZ31" s="166">
        <v>6257.403</v>
      </c>
      <c r="BA31" s="181">
        <f t="shared" ref="BA31:BB31" si="131">(AY31-AY30)/AY30</f>
        <v>-0.009558849262</v>
      </c>
      <c r="BB31" s="181">
        <f t="shared" si="131"/>
        <v>-0.01044727686</v>
      </c>
      <c r="BC31" s="181">
        <f t="shared" si="105"/>
        <v>-0.0108447282</v>
      </c>
      <c r="BD31" s="181">
        <f t="shared" si="106"/>
        <v>0.001285878938</v>
      </c>
      <c r="BE31" s="166">
        <v>5460000.0</v>
      </c>
      <c r="BF31" s="166">
        <v>2.465501E10</v>
      </c>
      <c r="BG31" s="166">
        <f t="shared" si="8"/>
        <v>0.0002214560043</v>
      </c>
      <c r="BH31" s="188">
        <f t="shared" si="14"/>
        <v>0.002128837285</v>
      </c>
      <c r="BI31" s="188">
        <f t="shared" si="107"/>
        <v>-0.0001273362307</v>
      </c>
      <c r="BJ31" s="166">
        <f t="shared" si="9"/>
        <v>0.0005135690474</v>
      </c>
    </row>
    <row r="32">
      <c r="A32" s="179">
        <v>42887.0</v>
      </c>
      <c r="B32" s="166">
        <v>15450.0</v>
      </c>
      <c r="C32" s="166">
        <v>15700.0</v>
      </c>
      <c r="D32" s="166">
        <v>15450.0</v>
      </c>
      <c r="E32" s="166">
        <v>15600.0</v>
      </c>
      <c r="F32" s="180" t="s">
        <v>1437</v>
      </c>
      <c r="G32" s="166">
        <v>5347.022</v>
      </c>
      <c r="H32" s="181">
        <f t="shared" ref="H32:I32" si="132">(F32-F31)/F31</f>
        <v>-0.004784306545</v>
      </c>
      <c r="I32" s="181">
        <f t="shared" si="132"/>
        <v>0.004040556537</v>
      </c>
      <c r="J32" s="181">
        <f t="shared" si="96"/>
        <v>0.004291944129</v>
      </c>
      <c r="K32" s="181">
        <f t="shared" si="97"/>
        <v>-0.009076250675</v>
      </c>
      <c r="L32" s="166">
        <v>7320600.0</v>
      </c>
      <c r="M32" s="166">
        <v>2.465501E10</v>
      </c>
      <c r="N32" s="7">
        <f t="shared" si="2"/>
        <v>0.0002969213965</v>
      </c>
      <c r="P32" s="179">
        <v>43221.0</v>
      </c>
      <c r="Q32" s="166">
        <v>22300.0</v>
      </c>
      <c r="R32" s="166">
        <v>22400.0</v>
      </c>
      <c r="S32" s="166">
        <v>22175.0</v>
      </c>
      <c r="T32" s="166">
        <v>22250.0</v>
      </c>
      <c r="U32" s="180" t="s">
        <v>1438</v>
      </c>
      <c r="V32" s="166">
        <v>6353.738</v>
      </c>
      <c r="W32" s="181">
        <f t="shared" ref="W32:X32" si="133">(U32-U31)/U31</f>
        <v>0.001124853497</v>
      </c>
      <c r="X32" s="181">
        <f t="shared" si="133"/>
        <v>0.009760627279</v>
      </c>
      <c r="Y32" s="181">
        <f t="shared" si="99"/>
        <v>0.01156390858</v>
      </c>
      <c r="Z32" s="181">
        <f t="shared" si="100"/>
        <v>-0.01043905508</v>
      </c>
      <c r="AA32" s="166">
        <v>1.30536E7</v>
      </c>
      <c r="AB32" s="166">
        <v>2.465501E10</v>
      </c>
      <c r="AC32" s="7">
        <f t="shared" si="4"/>
        <v>0.000529450201</v>
      </c>
      <c r="AE32" s="179">
        <v>43647.0</v>
      </c>
      <c r="AF32" s="166">
        <v>26325.0</v>
      </c>
      <c r="AG32" s="166">
        <v>26625.0</v>
      </c>
      <c r="AH32" s="166">
        <v>26225.0</v>
      </c>
      <c r="AI32" s="166">
        <v>26225.0</v>
      </c>
      <c r="AJ32" s="180" t="s">
        <v>1439</v>
      </c>
      <c r="AK32" s="166">
        <v>6287.224</v>
      </c>
      <c r="AL32" s="181">
        <f t="shared" ref="AL32:AM32" si="134">(AJ32-AJ31)/AJ31</f>
        <v>0.007684809321</v>
      </c>
      <c r="AM32" s="181">
        <f t="shared" si="134"/>
        <v>0.002021502772</v>
      </c>
      <c r="AN32" s="181">
        <f t="shared" si="102"/>
        <v>0.00210045212</v>
      </c>
      <c r="AO32" s="181">
        <f t="shared" si="103"/>
        <v>0.0055843572</v>
      </c>
      <c r="AP32" s="166">
        <v>1.46876E7</v>
      </c>
      <c r="AQ32" s="166">
        <v>2.465501E10</v>
      </c>
      <c r="AR32" s="7">
        <f t="shared" si="6"/>
        <v>0.0005957247634</v>
      </c>
      <c r="AT32" s="179">
        <v>44013.0</v>
      </c>
      <c r="AU32" s="166">
        <v>33675.0</v>
      </c>
      <c r="AV32" s="166">
        <v>33850.0</v>
      </c>
      <c r="AW32" s="166">
        <v>33650.0</v>
      </c>
      <c r="AX32" s="166">
        <v>33700.0</v>
      </c>
      <c r="AY32" s="180" t="s">
        <v>1440</v>
      </c>
      <c r="AZ32" s="166">
        <v>6279.346</v>
      </c>
      <c r="BA32" s="181">
        <f t="shared" ref="BA32:BB32" si="135">(AY32-AY31)/AY31</f>
        <v>0.0007426288632</v>
      </c>
      <c r="BB32" s="181">
        <f t="shared" si="135"/>
        <v>0.003506726353</v>
      </c>
      <c r="BC32" s="181">
        <f t="shared" si="105"/>
        <v>0.005371149161</v>
      </c>
      <c r="BD32" s="181">
        <f t="shared" si="106"/>
        <v>-0.004628520298</v>
      </c>
      <c r="BE32" s="166">
        <v>9004500.0</v>
      </c>
      <c r="BF32" s="166">
        <v>2.465501E10</v>
      </c>
      <c r="BG32" s="166">
        <f t="shared" si="8"/>
        <v>0.0003652198884</v>
      </c>
      <c r="BH32" s="188">
        <f t="shared" si="14"/>
        <v>0.001191996284</v>
      </c>
      <c r="BI32" s="188">
        <f t="shared" si="107"/>
        <v>-0.004639867213</v>
      </c>
      <c r="BJ32" s="166">
        <f t="shared" si="9"/>
        <v>0.0004468290623</v>
      </c>
    </row>
    <row r="33">
      <c r="A33" s="179">
        <v>42979.0</v>
      </c>
      <c r="B33" s="166">
        <v>15550.0</v>
      </c>
      <c r="C33" s="166">
        <v>15600.0</v>
      </c>
      <c r="D33" s="166">
        <v>15150.0</v>
      </c>
      <c r="E33" s="166">
        <v>15350.0</v>
      </c>
      <c r="F33" s="180" t="s">
        <v>1422</v>
      </c>
      <c r="G33" s="166">
        <v>5316.364</v>
      </c>
      <c r="H33" s="181">
        <f t="shared" ref="H33:I33" si="136">(F33-F32)/F32</f>
        <v>-0.01602549801</v>
      </c>
      <c r="I33" s="181">
        <f t="shared" si="136"/>
        <v>-0.005733658848</v>
      </c>
      <c r="J33" s="181">
        <f t="shared" si="96"/>
        <v>-0.00300370617</v>
      </c>
      <c r="K33" s="181">
        <f t="shared" si="97"/>
        <v>-0.01302179184</v>
      </c>
      <c r="L33" s="166">
        <v>1.76175E7</v>
      </c>
      <c r="M33" s="166">
        <v>2.465501E10</v>
      </c>
      <c r="N33" s="7">
        <f t="shared" si="2"/>
        <v>0.0007145606512</v>
      </c>
      <c r="P33" s="179">
        <v>43313.0</v>
      </c>
      <c r="Q33" s="166">
        <v>22250.0</v>
      </c>
      <c r="R33" s="166">
        <v>22575.0</v>
      </c>
      <c r="S33" s="166">
        <v>22225.0</v>
      </c>
      <c r="T33" s="166">
        <v>22350.0</v>
      </c>
      <c r="U33" s="180" t="s">
        <v>1441</v>
      </c>
      <c r="V33" s="166">
        <v>6385.404</v>
      </c>
      <c r="W33" s="181">
        <f t="shared" ref="W33:X33" si="137">(U33-U32)/U32</f>
        <v>0.004494358495</v>
      </c>
      <c r="X33" s="181">
        <f t="shared" si="137"/>
        <v>0.00498383786</v>
      </c>
      <c r="Y33" s="181">
        <f t="shared" si="99"/>
        <v>0.006197262095</v>
      </c>
      <c r="Z33" s="181">
        <f t="shared" si="100"/>
        <v>-0.0017029036</v>
      </c>
      <c r="AA33" s="166">
        <v>1.15856E7</v>
      </c>
      <c r="AB33" s="166">
        <v>2.465501E10</v>
      </c>
      <c r="AC33" s="7">
        <f t="shared" si="4"/>
        <v>0.00046990855</v>
      </c>
      <c r="AE33" s="179">
        <v>43678.0</v>
      </c>
      <c r="AF33" s="166">
        <v>26150.0</v>
      </c>
      <c r="AG33" s="166">
        <v>26600.0</v>
      </c>
      <c r="AH33" s="166">
        <v>26025.0</v>
      </c>
      <c r="AI33" s="166">
        <v>26200.0</v>
      </c>
      <c r="AJ33" s="180" t="s">
        <v>1377</v>
      </c>
      <c r="AK33" s="166">
        <v>6262.847</v>
      </c>
      <c r="AL33" s="181">
        <f t="shared" ref="AL33:AM33" si="138">(AJ33-AJ32)/AJ32</f>
        <v>-0.000953375276</v>
      </c>
      <c r="AM33" s="181">
        <f t="shared" si="138"/>
        <v>-0.003877227851</v>
      </c>
      <c r="AN33" s="181">
        <f t="shared" si="102"/>
        <v>-0.002496705894</v>
      </c>
      <c r="AO33" s="181">
        <f t="shared" si="103"/>
        <v>0.001543330618</v>
      </c>
      <c r="AP33" s="166">
        <v>1.32495E7</v>
      </c>
      <c r="AQ33" s="166">
        <v>2.465501E10</v>
      </c>
      <c r="AR33" s="7">
        <f t="shared" si="6"/>
        <v>0.0005373958477</v>
      </c>
      <c r="AT33" s="179">
        <v>44044.0</v>
      </c>
      <c r="AU33" s="166">
        <v>33350.0</v>
      </c>
      <c r="AV33" s="166">
        <v>33725.0</v>
      </c>
      <c r="AW33" s="166">
        <v>33350.0</v>
      </c>
      <c r="AX33" s="166">
        <v>33400.0</v>
      </c>
      <c r="AY33" s="180" t="s">
        <v>1421</v>
      </c>
      <c r="AZ33" s="166">
        <v>6225.686</v>
      </c>
      <c r="BA33" s="181">
        <f t="shared" ref="BA33:BB33" si="139">(AY33-AY32)/AY32</f>
        <v>-0.008902170079</v>
      </c>
      <c r="BB33" s="181">
        <f t="shared" si="139"/>
        <v>-0.008545475914</v>
      </c>
      <c r="BC33" s="181">
        <f t="shared" si="105"/>
        <v>-0.008634654833</v>
      </c>
      <c r="BD33" s="181">
        <f t="shared" si="106"/>
        <v>-0.0002675152461</v>
      </c>
      <c r="BE33" s="166">
        <v>1.07385E7</v>
      </c>
      <c r="BF33" s="166">
        <v>2.465501E10</v>
      </c>
      <c r="BG33" s="166">
        <f t="shared" si="8"/>
        <v>0.0004355504216</v>
      </c>
      <c r="BH33" s="188">
        <f t="shared" si="14"/>
        <v>-0.005346671218</v>
      </c>
      <c r="BI33" s="188">
        <f t="shared" si="107"/>
        <v>-0.003362220018</v>
      </c>
      <c r="BJ33" s="166">
        <f t="shared" si="9"/>
        <v>0.0005393538676</v>
      </c>
    </row>
    <row r="34">
      <c r="A34" s="179">
        <v>43009.0</v>
      </c>
      <c r="B34" s="166">
        <v>15450.0</v>
      </c>
      <c r="C34" s="166">
        <v>15500.0</v>
      </c>
      <c r="D34" s="166">
        <v>15325.0</v>
      </c>
      <c r="E34" s="166">
        <v>15400.0</v>
      </c>
      <c r="F34" s="180" t="s">
        <v>1442</v>
      </c>
      <c r="G34" s="166">
        <v>5309.924</v>
      </c>
      <c r="H34" s="181">
        <f t="shared" ref="H34:I34" si="140">(F34-F33)/F33</f>
        <v>0.003256601804</v>
      </c>
      <c r="I34" s="181">
        <f t="shared" si="140"/>
        <v>-0.001211354226</v>
      </c>
      <c r="J34" s="181">
        <f t="shared" si="96"/>
        <v>0.0003718234011</v>
      </c>
      <c r="K34" s="181">
        <f t="shared" si="97"/>
        <v>0.002884778403</v>
      </c>
      <c r="L34" s="166">
        <v>1.04009E7</v>
      </c>
      <c r="M34" s="166">
        <v>2.465501E10</v>
      </c>
      <c r="N34" s="7">
        <f t="shared" si="2"/>
        <v>0.0004218574643</v>
      </c>
      <c r="P34" s="179">
        <v>43344.0</v>
      </c>
      <c r="Q34" s="166">
        <v>22500.0</v>
      </c>
      <c r="R34" s="166">
        <v>22550.0</v>
      </c>
      <c r="S34" s="166">
        <v>22450.0</v>
      </c>
      <c r="T34" s="166">
        <v>22525.0</v>
      </c>
      <c r="U34" s="180" t="s">
        <v>1443</v>
      </c>
      <c r="V34" s="166">
        <v>6373.144</v>
      </c>
      <c r="W34" s="181">
        <f t="shared" ref="W34:X34" si="141">(U34-U33)/U33</f>
        <v>0.007829936823</v>
      </c>
      <c r="X34" s="181">
        <f t="shared" si="141"/>
        <v>-0.001920003809</v>
      </c>
      <c r="Y34" s="181">
        <f t="shared" si="99"/>
        <v>-0.001559093559</v>
      </c>
      <c r="Z34" s="181">
        <f t="shared" si="100"/>
        <v>0.009389030382</v>
      </c>
      <c r="AA34" s="166">
        <v>1.22426E7</v>
      </c>
      <c r="AB34" s="166">
        <v>2.465501E10</v>
      </c>
      <c r="AC34" s="7">
        <f t="shared" si="4"/>
        <v>0.000496556278</v>
      </c>
      <c r="AE34" s="179">
        <v>43709.0</v>
      </c>
      <c r="AF34" s="166">
        <v>26500.0</v>
      </c>
      <c r="AG34" s="166">
        <v>26600.0</v>
      </c>
      <c r="AH34" s="166">
        <v>26125.0</v>
      </c>
      <c r="AI34" s="166">
        <v>26275.0</v>
      </c>
      <c r="AJ34" s="180" t="s">
        <v>1444</v>
      </c>
      <c r="AK34" s="166">
        <v>6272.238</v>
      </c>
      <c r="AL34" s="181">
        <f t="shared" ref="AL34:AM34" si="142">(AJ34-AJ33)/AJ33</f>
        <v>0.002862855203</v>
      </c>
      <c r="AM34" s="181">
        <f t="shared" si="142"/>
        <v>0.001499477793</v>
      </c>
      <c r="AN34" s="181">
        <f t="shared" si="102"/>
        <v>0.00169361352</v>
      </c>
      <c r="AO34" s="181">
        <f t="shared" si="103"/>
        <v>0.001169241683</v>
      </c>
      <c r="AP34" s="166">
        <v>1.69742E7</v>
      </c>
      <c r="AQ34" s="166">
        <v>2.465501E10</v>
      </c>
      <c r="AR34" s="7">
        <f t="shared" si="6"/>
        <v>0.0006884685912</v>
      </c>
      <c r="AT34" s="179">
        <v>44075.0</v>
      </c>
      <c r="AU34" s="166">
        <v>33700.0</v>
      </c>
      <c r="AV34" s="166">
        <v>33775.0</v>
      </c>
      <c r="AW34" s="166">
        <v>33650.0</v>
      </c>
      <c r="AX34" s="166">
        <v>33700.0</v>
      </c>
      <c r="AY34" s="180" t="s">
        <v>1440</v>
      </c>
      <c r="AZ34" s="166">
        <v>6274.493</v>
      </c>
      <c r="BA34" s="181">
        <f t="shared" ref="BA34:BB34" si="143">(AY34-AY33)/AY33</f>
        <v>0.008982130532</v>
      </c>
      <c r="BB34" s="181">
        <f t="shared" si="143"/>
        <v>0.007839617996</v>
      </c>
      <c r="BC34" s="181">
        <f t="shared" si="105"/>
        <v>0.01040638087</v>
      </c>
      <c r="BD34" s="181">
        <f t="shared" si="106"/>
        <v>-0.001424250342</v>
      </c>
      <c r="BE34" s="166">
        <v>8072700.0</v>
      </c>
      <c r="BF34" s="166">
        <v>2.465501E10</v>
      </c>
      <c r="BG34" s="166"/>
      <c r="BH34" s="188">
        <f t="shared" si="14"/>
        <v>0.005732881091</v>
      </c>
      <c r="BI34" s="188">
        <f t="shared" si="107"/>
        <v>0.003004700032</v>
      </c>
      <c r="BJ34" s="166">
        <f t="shared" si="9"/>
        <v>0.0005356274445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 t="str">
        <f t="shared" ref="F37:F47" si="148">A24</f>
        <v>12/23/2016</v>
      </c>
      <c r="G37" s="161">
        <f t="shared" ref="G37:J37" si="144">H24</f>
        <v>-0.006872791532</v>
      </c>
      <c r="H37" s="161">
        <f t="shared" si="144"/>
        <v>-0.003007414429</v>
      </c>
      <c r="I37" s="161">
        <f t="shared" si="144"/>
        <v>-0.000968788263</v>
      </c>
      <c r="J37" s="161">
        <f t="shared" si="144"/>
        <v>-0.005904003269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 t="str">
        <f t="shared" ref="U37:U47" si="150">P24</f>
        <v>12/25/2017</v>
      </c>
      <c r="V37" s="161">
        <f t="shared" ref="V37:Y37" si="145">W24</f>
        <v>0</v>
      </c>
      <c r="W37" s="161">
        <f t="shared" si="145"/>
        <v>0</v>
      </c>
      <c r="X37" s="161">
        <f t="shared" si="145"/>
        <v>0.000598</v>
      </c>
      <c r="Y37" s="161">
        <f t="shared" si="145"/>
        <v>-0.000598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 t="str">
        <f t="shared" ref="AJ37:AJ47" si="152">AE24</f>
        <v>12/25/2018</v>
      </c>
      <c r="AK37" s="161">
        <f t="shared" ref="AK37:AN37" si="146">AL24</f>
        <v>0</v>
      </c>
      <c r="AL37" s="161">
        <f t="shared" si="146"/>
        <v>-0.005799536504</v>
      </c>
      <c r="AM37" s="161">
        <f t="shared" si="146"/>
        <v>-0.003994851376</v>
      </c>
      <c r="AN37" s="161">
        <f t="shared" si="146"/>
        <v>0.003994851376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 t="str">
        <f t="shared" ref="AY37:AY47" si="154">AT24</f>
        <v>12/20/2019</v>
      </c>
      <c r="AZ37" s="161">
        <f t="shared" ref="AZ37:BC37" si="147">BA24</f>
        <v>0.009091006002</v>
      </c>
      <c r="BA37" s="161">
        <f t="shared" si="147"/>
        <v>0.005510781721</v>
      </c>
      <c r="BB37" s="161">
        <f t="shared" si="147"/>
        <v>0.007700051884</v>
      </c>
      <c r="BC37" s="161">
        <f t="shared" si="147"/>
        <v>0.001390954119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 t="str">
        <f t="shared" si="148"/>
        <v>12/27/2016</v>
      </c>
      <c r="G38" s="161">
        <f t="shared" ref="G38:J38" si="149">H25</f>
        <v>0.02422123788</v>
      </c>
      <c r="H38" s="161">
        <f t="shared" si="149"/>
        <v>0.01496707046</v>
      </c>
      <c r="I38" s="161">
        <f t="shared" si="149"/>
        <v>0.0124476908</v>
      </c>
      <c r="J38" s="161">
        <f t="shared" si="149"/>
        <v>0.01177354709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 t="str">
        <f t="shared" si="150"/>
        <v>12/26/2017</v>
      </c>
      <c r="V38" s="161">
        <f t="shared" ref="V38:Y38" si="151">W25</f>
        <v>0</v>
      </c>
      <c r="W38" s="161">
        <f t="shared" si="151"/>
        <v>0.009026182713</v>
      </c>
      <c r="X38" s="161">
        <f t="shared" si="151"/>
        <v>0.01073877186</v>
      </c>
      <c r="Y38" s="161">
        <f t="shared" si="151"/>
        <v>-0.01073877186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 t="str">
        <f t="shared" si="152"/>
        <v>12/26/2018</v>
      </c>
      <c r="AK38" s="161">
        <f t="shared" ref="AK38:AN38" si="153">AL25</f>
        <v>0.01063804355</v>
      </c>
      <c r="AL38" s="161">
        <f t="shared" si="153"/>
        <v>0</v>
      </c>
      <c r="AM38" s="161">
        <f t="shared" si="153"/>
        <v>0.000525</v>
      </c>
      <c r="AN38" s="161">
        <f t="shared" si="153"/>
        <v>0.01011304355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 t="str">
        <f t="shared" si="154"/>
        <v>12/23/2019</v>
      </c>
      <c r="AZ38" s="161">
        <f t="shared" ref="AZ38:BC38" si="155">BA25</f>
        <v>0</v>
      </c>
      <c r="BA38" s="161">
        <f t="shared" si="155"/>
        <v>0.00342723187</v>
      </c>
      <c r="BB38" s="161">
        <f t="shared" si="155"/>
        <v>0.00527876902</v>
      </c>
      <c r="BC38" s="161">
        <f t="shared" si="155"/>
        <v>-0.00527876902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 t="str">
        <f t="shared" si="148"/>
        <v>12/28/2016</v>
      </c>
      <c r="G39" s="161">
        <f t="shared" ref="G39:J39" si="156">H26</f>
        <v>-0.005067885352</v>
      </c>
      <c r="H39" s="161">
        <f t="shared" si="156"/>
        <v>0.02086850087</v>
      </c>
      <c r="I39" s="161">
        <f t="shared" si="156"/>
        <v>0.01685262468</v>
      </c>
      <c r="J39" s="161">
        <f t="shared" si="156"/>
        <v>-0.02192051004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 t="str">
        <f t="shared" si="150"/>
        <v>12/27/2017</v>
      </c>
      <c r="V39" s="161">
        <f t="shared" ref="V39:Y39" si="157">W26</f>
        <v>0.001162784971</v>
      </c>
      <c r="W39" s="161">
        <f t="shared" si="157"/>
        <v>0</v>
      </c>
      <c r="X39" s="161">
        <f t="shared" si="157"/>
        <v>0.000598</v>
      </c>
      <c r="Y39" s="161">
        <f t="shared" si="157"/>
        <v>0.000564784971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 t="str">
        <f t="shared" si="152"/>
        <v>12/27/2018</v>
      </c>
      <c r="AK39" s="161">
        <f t="shared" ref="AK39:AN39" si="158">AL26</f>
        <v>-0.005741746115</v>
      </c>
      <c r="AL39" s="161">
        <f t="shared" si="158"/>
        <v>0.01024715031</v>
      </c>
      <c r="AM39" s="161">
        <f t="shared" si="158"/>
        <v>0.008511085849</v>
      </c>
      <c r="AN39" s="161">
        <f t="shared" si="158"/>
        <v>-0.01425283196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 t="str">
        <f t="shared" si="154"/>
        <v>12/26/2019</v>
      </c>
      <c r="AZ39" s="161">
        <f t="shared" ref="AZ39:BC39" si="159">BA26</f>
        <v>0.003003034727</v>
      </c>
      <c r="BA39" s="161">
        <f t="shared" si="159"/>
        <v>0.002146082009</v>
      </c>
      <c r="BB39" s="161">
        <f t="shared" si="159"/>
        <v>0.003789951172</v>
      </c>
      <c r="BC39" s="161">
        <f t="shared" si="159"/>
        <v>-0.0007869164446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 t="str">
        <f t="shared" si="148"/>
        <v>12/29/2016</v>
      </c>
      <c r="G40" s="161">
        <f t="shared" ref="G40:J40" si="160">H27</f>
        <v>0.04244555763</v>
      </c>
      <c r="H40" s="161">
        <f t="shared" si="160"/>
        <v>0.01787541667</v>
      </c>
      <c r="I40" s="161">
        <f t="shared" si="160"/>
        <v>0.01461853276</v>
      </c>
      <c r="J40" s="161">
        <f t="shared" si="160"/>
        <v>0.02782702487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 t="str">
        <f t="shared" si="150"/>
        <v>12/28/2017</v>
      </c>
      <c r="V40" s="161">
        <f t="shared" ref="V40:Y40" si="161">W27</f>
        <v>0.01858344348</v>
      </c>
      <c r="W40" s="161">
        <f t="shared" si="161"/>
        <v>0.005875423061</v>
      </c>
      <c r="X40" s="161">
        <f t="shared" si="161"/>
        <v>0.007198943802</v>
      </c>
      <c r="Y40" s="161">
        <f t="shared" si="161"/>
        <v>0.01138449968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 t="str">
        <f t="shared" si="152"/>
        <v>12/28/2018</v>
      </c>
      <c r="AK40" s="161">
        <f t="shared" ref="AK40:AN40" si="162">AL27</f>
        <v>0.0009625512326</v>
      </c>
      <c r="AL40" s="161">
        <f t="shared" si="162"/>
        <v>0.0006227139895</v>
      </c>
      <c r="AM40" s="161">
        <f t="shared" si="162"/>
        <v>0.00101031028</v>
      </c>
      <c r="AN40" s="161">
        <f t="shared" si="162"/>
        <v>-0.000047759047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 t="str">
        <f t="shared" si="154"/>
        <v>12/27/2019</v>
      </c>
      <c r="AZ40" s="161">
        <f t="shared" ref="AZ40:BC40" si="163">BA27</f>
        <v>0.002245610079</v>
      </c>
      <c r="BA40" s="161">
        <f t="shared" si="163"/>
        <v>0.001562004753</v>
      </c>
      <c r="BB40" s="161">
        <f t="shared" si="163"/>
        <v>0.003111197913</v>
      </c>
      <c r="BC40" s="161">
        <f t="shared" si="163"/>
        <v>-0.0008655878344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 t="str">
        <f t="shared" si="148"/>
        <v>12/30/2016</v>
      </c>
      <c r="G41" s="161">
        <f t="shared" ref="G41:J41" si="164">H28</f>
        <v>0.009771898345</v>
      </c>
      <c r="H41" s="161">
        <f t="shared" si="164"/>
        <v>-0.00110418239</v>
      </c>
      <c r="I41" s="161">
        <f t="shared" si="164"/>
        <v>0.0004518183887</v>
      </c>
      <c r="J41" s="161">
        <f t="shared" si="164"/>
        <v>0.009320079956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 t="str">
        <f t="shared" si="150"/>
        <v>12/29/2017</v>
      </c>
      <c r="V41" s="161">
        <f t="shared" ref="V41:Y41" si="165">W28</f>
        <v>-0.001140727748</v>
      </c>
      <c r="W41" s="161">
        <f t="shared" si="165"/>
        <v>0.006589752434</v>
      </c>
      <c r="X41" s="161">
        <f t="shared" si="165"/>
        <v>0.008001481424</v>
      </c>
      <c r="Y41" s="161">
        <f t="shared" si="165"/>
        <v>-0.009142209172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 t="str">
        <f t="shared" si="152"/>
        <v>12/31/2018</v>
      </c>
      <c r="AK41" s="161">
        <f t="shared" ref="AK41:AN41" si="166">AL28</f>
        <v>0</v>
      </c>
      <c r="AL41" s="161">
        <f t="shared" si="166"/>
        <v>0</v>
      </c>
      <c r="AM41" s="161">
        <f t="shared" si="166"/>
        <v>0.000525</v>
      </c>
      <c r="AN41" s="161">
        <f t="shared" si="166"/>
        <v>-0.000525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 t="str">
        <f t="shared" si="154"/>
        <v>12/30/2019</v>
      </c>
      <c r="AZ41" s="161">
        <f t="shared" ref="AZ41:BC41" si="167">BA28</f>
        <v>-0.001493822104</v>
      </c>
      <c r="BA41" s="161">
        <f t="shared" si="167"/>
        <v>-0.004704301288</v>
      </c>
      <c r="BB41" s="161">
        <f t="shared" si="167"/>
        <v>-0.004170845005</v>
      </c>
      <c r="BC41" s="161">
        <f t="shared" si="167"/>
        <v>0.0026770229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48"/>
        <v>42795</v>
      </c>
      <c r="G42" s="161">
        <f t="shared" ref="G42:J42" si="168">H29</f>
        <v>0.01774143069</v>
      </c>
      <c r="H42" s="161">
        <f t="shared" si="168"/>
        <v>-0.003915637459</v>
      </c>
      <c r="I42" s="161">
        <f t="shared" si="168"/>
        <v>-0.001646702281</v>
      </c>
      <c r="J42" s="161">
        <f t="shared" si="168"/>
        <v>0.01938813297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0"/>
        <v>43132</v>
      </c>
      <c r="V42" s="161">
        <f t="shared" ref="V42:Y42" si="169">W29</f>
        <v>0</v>
      </c>
      <c r="W42" s="161">
        <f t="shared" si="169"/>
        <v>-0.002582897055</v>
      </c>
      <c r="X42" s="161">
        <f t="shared" si="169"/>
        <v>-0.002303843515</v>
      </c>
      <c r="Y42" s="161">
        <f t="shared" si="169"/>
        <v>0.002303843515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2"/>
        <v>43497</v>
      </c>
      <c r="AK42" s="161">
        <f t="shared" ref="AK42:AN42" si="170">AL29</f>
        <v>0.00769219923</v>
      </c>
      <c r="AL42" s="161">
        <f t="shared" si="170"/>
        <v>-0.002150779611</v>
      </c>
      <c r="AM42" s="161">
        <f t="shared" si="170"/>
        <v>-0.001151203638</v>
      </c>
      <c r="AN42" s="161">
        <f t="shared" si="170"/>
        <v>0.008843402868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4"/>
        <v>43862</v>
      </c>
      <c r="AZ42" s="161">
        <f t="shared" ref="AZ42:BC42" si="171">BA29</f>
        <v>0.0007478736985</v>
      </c>
      <c r="BA42" s="161">
        <f t="shared" si="171"/>
        <v>-0.002533201239</v>
      </c>
      <c r="BB42" s="161">
        <f t="shared" si="171"/>
        <v>-0.001647820494</v>
      </c>
      <c r="BC42" s="161">
        <f t="shared" si="171"/>
        <v>0.002395694192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48"/>
        <v>42826</v>
      </c>
      <c r="G43" s="161">
        <f t="shared" ref="G43:J43" si="172">H30</f>
        <v>-0.004753978394</v>
      </c>
      <c r="H43" s="161">
        <f t="shared" si="172"/>
        <v>0.004778646433</v>
      </c>
      <c r="I43" s="161">
        <f t="shared" si="172"/>
        <v>0.004842867713</v>
      </c>
      <c r="J43" s="161">
        <f t="shared" si="172"/>
        <v>-0.009596846107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0"/>
        <v>43160</v>
      </c>
      <c r="V43" s="161">
        <f t="shared" ref="V43:Y43" si="173">W30</f>
        <v>0</v>
      </c>
      <c r="W43" s="161">
        <f t="shared" si="173"/>
        <v>-0.01384377744</v>
      </c>
      <c r="X43" s="161">
        <f t="shared" si="173"/>
        <v>-0.01495526245</v>
      </c>
      <c r="Y43" s="161">
        <f t="shared" si="173"/>
        <v>0.01495526245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2"/>
        <v>43525</v>
      </c>
      <c r="AK43" s="161">
        <f t="shared" ref="AK43:AN43" si="174">AL30</f>
        <v>-0.01145022146</v>
      </c>
      <c r="AL43" s="161">
        <f t="shared" si="174"/>
        <v>0.006444567578</v>
      </c>
      <c r="AM43" s="161">
        <f t="shared" si="174"/>
        <v>0.005547554408</v>
      </c>
      <c r="AN43" s="161">
        <f t="shared" si="174"/>
        <v>-0.01699777587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4"/>
        <v>43891</v>
      </c>
      <c r="AZ43" s="161">
        <f t="shared" ref="AZ43:BC43" si="175">BA30</f>
        <v>0.01644247223</v>
      </c>
      <c r="BA43" s="161">
        <f t="shared" si="175"/>
        <v>0.006347495162</v>
      </c>
      <c r="BB43" s="161">
        <f t="shared" si="175"/>
        <v>0.008672392391</v>
      </c>
      <c r="BC43" s="161">
        <f t="shared" si="175"/>
        <v>0.007770079836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48"/>
        <v>42856</v>
      </c>
      <c r="G44" s="161">
        <f t="shared" ref="G44:J44" si="176">H31</f>
        <v>-0.001592683614</v>
      </c>
      <c r="H44" s="161">
        <f t="shared" si="176"/>
        <v>0.004587843883</v>
      </c>
      <c r="I44" s="161">
        <f t="shared" si="176"/>
        <v>0.004700449256</v>
      </c>
      <c r="J44" s="161">
        <f t="shared" si="176"/>
        <v>-0.006293132869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0"/>
        <v>43191</v>
      </c>
      <c r="V44" s="161">
        <f t="shared" ref="V44:Y44" si="177">W31</f>
        <v>0.0148405944</v>
      </c>
      <c r="W44" s="161">
        <f t="shared" si="177"/>
        <v>0.00653317399</v>
      </c>
      <c r="X44" s="161">
        <f t="shared" si="177"/>
        <v>0.007937916447</v>
      </c>
      <c r="Y44" s="161">
        <f t="shared" si="177"/>
        <v>0.006902677951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2"/>
        <v>43556</v>
      </c>
      <c r="AK44" s="161">
        <f t="shared" ref="AK44:AN44" si="178">AL31</f>
        <v>0.004826287617</v>
      </c>
      <c r="AL44" s="161">
        <f t="shared" si="178"/>
        <v>0.008604712097</v>
      </c>
      <c r="AM44" s="161">
        <f t="shared" si="178"/>
        <v>0.007231056558</v>
      </c>
      <c r="AN44" s="161">
        <f t="shared" si="178"/>
        <v>-0.002404768942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4"/>
        <v>43983</v>
      </c>
      <c r="AZ44" s="161">
        <f t="shared" ref="AZ44:BC44" si="179">BA31</f>
        <v>-0.009558849262</v>
      </c>
      <c r="BA44" s="161">
        <f t="shared" si="179"/>
        <v>-0.01044727686</v>
      </c>
      <c r="BB44" s="161">
        <f t="shared" si="179"/>
        <v>-0.0108447282</v>
      </c>
      <c r="BC44" s="161">
        <f t="shared" si="179"/>
        <v>0.001285878938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48"/>
        <v>42887</v>
      </c>
      <c r="G45" s="161">
        <f t="shared" ref="G45:J45" si="180">H32</f>
        <v>-0.004784306545</v>
      </c>
      <c r="H45" s="161">
        <f t="shared" si="180"/>
        <v>0.004040556537</v>
      </c>
      <c r="I45" s="161">
        <f t="shared" si="180"/>
        <v>0.004291944129</v>
      </c>
      <c r="J45" s="161">
        <f t="shared" si="180"/>
        <v>-0.009076250675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0"/>
        <v>43221</v>
      </c>
      <c r="V45" s="161">
        <f t="shared" ref="V45:Y45" si="181">W32</f>
        <v>0.001124853497</v>
      </c>
      <c r="W45" s="161">
        <f t="shared" si="181"/>
        <v>0.009760627279</v>
      </c>
      <c r="X45" s="161">
        <f t="shared" si="181"/>
        <v>0.01156390858</v>
      </c>
      <c r="Y45" s="161">
        <f t="shared" si="181"/>
        <v>-0.01043905508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2"/>
        <v>43647</v>
      </c>
      <c r="AK45" s="161">
        <f t="shared" ref="AK45:AN45" si="182">AL32</f>
        <v>0.007684809321</v>
      </c>
      <c r="AL45" s="161">
        <f t="shared" si="182"/>
        <v>0.002021502772</v>
      </c>
      <c r="AM45" s="161">
        <f t="shared" si="182"/>
        <v>0.00210045212</v>
      </c>
      <c r="AN45" s="161">
        <f t="shared" si="182"/>
        <v>0.0055843572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4"/>
        <v>44013</v>
      </c>
      <c r="AZ45" s="161">
        <f t="shared" ref="AZ45:BC45" si="183">BA32</f>
        <v>0.0007426288632</v>
      </c>
      <c r="BA45" s="161">
        <f t="shared" si="183"/>
        <v>0.003506726353</v>
      </c>
      <c r="BB45" s="161">
        <f t="shared" si="183"/>
        <v>0.005371149161</v>
      </c>
      <c r="BC45" s="161">
        <f t="shared" si="183"/>
        <v>-0.004628520298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48"/>
        <v>42979</v>
      </c>
      <c r="G46" s="161">
        <f t="shared" ref="G46:J46" si="184">H33</f>
        <v>-0.01602549801</v>
      </c>
      <c r="H46" s="161">
        <f t="shared" si="184"/>
        <v>-0.005733658848</v>
      </c>
      <c r="I46" s="161">
        <f t="shared" si="184"/>
        <v>-0.00300370617</v>
      </c>
      <c r="J46" s="161">
        <f t="shared" si="184"/>
        <v>-0.01302179184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0"/>
        <v>43313</v>
      </c>
      <c r="V46" s="161">
        <f t="shared" ref="V46:Y46" si="185">W33</f>
        <v>0.004494358495</v>
      </c>
      <c r="W46" s="161">
        <f t="shared" si="185"/>
        <v>0.00498383786</v>
      </c>
      <c r="X46" s="161">
        <f t="shared" si="185"/>
        <v>0.006197262095</v>
      </c>
      <c r="Y46" s="161">
        <f t="shared" si="185"/>
        <v>-0.0017029036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2"/>
        <v>43678</v>
      </c>
      <c r="AK46" s="161">
        <f t="shared" ref="AK46:AN46" si="186">AL33</f>
        <v>-0.000953375276</v>
      </c>
      <c r="AL46" s="161">
        <f t="shared" si="186"/>
        <v>-0.003877227851</v>
      </c>
      <c r="AM46" s="161">
        <f t="shared" si="186"/>
        <v>-0.002496705894</v>
      </c>
      <c r="AN46" s="161">
        <f t="shared" si="186"/>
        <v>0.001543330618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4"/>
        <v>44044</v>
      </c>
      <c r="AZ46" s="161">
        <f t="shared" ref="AZ46:BC46" si="187">BA33</f>
        <v>-0.008902170079</v>
      </c>
      <c r="BA46" s="161">
        <f t="shared" si="187"/>
        <v>-0.008545475914</v>
      </c>
      <c r="BB46" s="161">
        <f t="shared" si="187"/>
        <v>-0.008634654833</v>
      </c>
      <c r="BC46" s="161">
        <f t="shared" si="187"/>
        <v>-0.0002675152461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48"/>
        <v>43009</v>
      </c>
      <c r="G47" s="161">
        <f t="shared" ref="G47:J47" si="188">H34</f>
        <v>0.003256601804</v>
      </c>
      <c r="H47" s="161">
        <f t="shared" si="188"/>
        <v>-0.001211354226</v>
      </c>
      <c r="I47" s="161">
        <f t="shared" si="188"/>
        <v>0.0003718234011</v>
      </c>
      <c r="J47" s="161">
        <f t="shared" si="188"/>
        <v>0.002884778403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0"/>
        <v>43344</v>
      </c>
      <c r="V47" s="161">
        <f t="shared" ref="V47:Y47" si="189">W34</f>
        <v>0.007829936823</v>
      </c>
      <c r="W47" s="161">
        <f t="shared" si="189"/>
        <v>-0.001920003809</v>
      </c>
      <c r="X47" s="161">
        <f t="shared" si="189"/>
        <v>-0.001559093559</v>
      </c>
      <c r="Y47" s="161">
        <f t="shared" si="189"/>
        <v>0.009389030382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2"/>
        <v>43709</v>
      </c>
      <c r="AK47" s="161">
        <f t="shared" ref="AK47:AN47" si="190">AL34</f>
        <v>0.002862855203</v>
      </c>
      <c r="AL47" s="161">
        <f t="shared" si="190"/>
        <v>0.001499477793</v>
      </c>
      <c r="AM47" s="161">
        <f t="shared" si="190"/>
        <v>0.00169361352</v>
      </c>
      <c r="AN47" s="161">
        <f t="shared" si="190"/>
        <v>0.001169241683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4"/>
        <v>44075</v>
      </c>
      <c r="AZ47" s="161">
        <f t="shared" ref="AZ47:BC47" si="191">BA34</f>
        <v>0.008982130532</v>
      </c>
      <c r="BA47" s="161">
        <f t="shared" si="191"/>
        <v>0.007839617996</v>
      </c>
      <c r="BB47" s="161">
        <f t="shared" si="191"/>
        <v>0.01040638087</v>
      </c>
      <c r="BC47" s="161">
        <f t="shared" si="191"/>
        <v>-0.001424250342</v>
      </c>
      <c r="BD47" s="157"/>
      <c r="BE47" s="157"/>
      <c r="BF47" s="157"/>
      <c r="BG47" s="157"/>
      <c r="BH47" s="157"/>
      <c r="BI47" s="157"/>
      <c r="BJ47" s="157"/>
    </row>
    <row r="49">
      <c r="F49" s="1" t="s">
        <v>1320</v>
      </c>
      <c r="H49" s="14"/>
      <c r="I49" s="14"/>
      <c r="J49" s="14"/>
      <c r="K49" s="14"/>
      <c r="L49" s="14"/>
      <c r="M49" s="14"/>
      <c r="N49" s="14"/>
      <c r="U49" s="1" t="s">
        <v>1320</v>
      </c>
      <c r="W49" s="14"/>
      <c r="X49" s="14"/>
      <c r="Y49" s="14"/>
      <c r="Z49" s="14"/>
      <c r="AA49" s="14"/>
      <c r="AB49" s="14"/>
      <c r="AC49" s="14"/>
      <c r="AJ49" s="1" t="s">
        <v>1320</v>
      </c>
      <c r="AL49" s="14"/>
      <c r="AM49" s="14"/>
      <c r="AN49" s="14"/>
      <c r="AO49" s="14"/>
      <c r="AP49" s="14"/>
      <c r="AQ49" s="14"/>
      <c r="AR49" s="14"/>
      <c r="AY49" s="1" t="s">
        <v>1320</v>
      </c>
      <c r="BA49" s="14"/>
      <c r="BB49" s="14"/>
      <c r="BC49" s="14"/>
      <c r="BD49" s="14"/>
      <c r="BE49" s="14"/>
      <c r="BF49" s="14"/>
      <c r="BG49" s="14"/>
      <c r="BH49" s="14"/>
      <c r="BI49" s="14"/>
      <c r="BJ49" s="14"/>
    </row>
    <row r="50">
      <c r="F50" s="14"/>
      <c r="G50" s="14"/>
      <c r="H50" s="14"/>
      <c r="I50" s="14"/>
      <c r="J50" s="14"/>
      <c r="K50" s="14"/>
      <c r="L50" s="14"/>
      <c r="M50" s="14"/>
      <c r="N50" s="14"/>
      <c r="U50" s="14"/>
      <c r="V50" s="14"/>
      <c r="W50" s="14"/>
      <c r="X50" s="14"/>
      <c r="Y50" s="14"/>
      <c r="Z50" s="14"/>
      <c r="AA50" s="14"/>
      <c r="AB50" s="14"/>
      <c r="AC50" s="14"/>
      <c r="AJ50" s="14"/>
      <c r="AK50" s="14"/>
      <c r="AL50" s="14"/>
      <c r="AM50" s="14"/>
      <c r="AN50" s="14"/>
      <c r="AO50" s="14"/>
      <c r="AP50" s="14"/>
      <c r="AQ50" s="14"/>
      <c r="AR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</row>
    <row r="51">
      <c r="F51" s="164" t="s">
        <v>1321</v>
      </c>
      <c r="G51" s="11"/>
      <c r="H51" s="14"/>
      <c r="I51" s="14"/>
      <c r="J51" s="14"/>
      <c r="K51" s="14"/>
      <c r="L51" s="14"/>
      <c r="M51" s="14"/>
      <c r="N51" s="14"/>
      <c r="U51" s="164" t="s">
        <v>1321</v>
      </c>
      <c r="V51" s="11"/>
      <c r="W51" s="14"/>
      <c r="X51" s="14"/>
      <c r="Y51" s="14"/>
      <c r="Z51" s="14"/>
      <c r="AA51" s="14"/>
      <c r="AB51" s="14"/>
      <c r="AC51" s="14"/>
      <c r="AJ51" s="164" t="s">
        <v>1321</v>
      </c>
      <c r="AK51" s="11"/>
      <c r="AL51" s="14"/>
      <c r="AM51" s="14"/>
      <c r="AN51" s="14"/>
      <c r="AO51" s="14"/>
      <c r="AP51" s="14"/>
      <c r="AQ51" s="14"/>
      <c r="AR51" s="14"/>
      <c r="AY51" s="164" t="s">
        <v>1321</v>
      </c>
      <c r="AZ51" s="11"/>
      <c r="BA51" s="14"/>
      <c r="BB51" s="14"/>
      <c r="BC51" s="14"/>
      <c r="BD51" s="14"/>
      <c r="BE51" s="14"/>
      <c r="BF51" s="14"/>
      <c r="BG51" s="14"/>
      <c r="BH51" s="14"/>
      <c r="BI51" s="14"/>
      <c r="BJ51" s="14"/>
    </row>
    <row r="52">
      <c r="F52" s="1" t="s">
        <v>1322</v>
      </c>
      <c r="G52" s="166">
        <v>0.552763</v>
      </c>
      <c r="H52" s="14"/>
      <c r="I52" s="14"/>
      <c r="J52" s="14"/>
      <c r="K52" s="14"/>
      <c r="L52" s="14"/>
      <c r="M52" s="14"/>
      <c r="N52" s="14"/>
      <c r="U52" s="1" t="s">
        <v>1322</v>
      </c>
      <c r="V52" s="166">
        <v>0.634385</v>
      </c>
      <c r="W52" s="14"/>
      <c r="X52" s="14"/>
      <c r="Y52" s="14"/>
      <c r="Z52" s="14"/>
      <c r="AA52" s="14"/>
      <c r="AB52" s="14"/>
      <c r="AC52" s="14"/>
      <c r="AJ52" s="1" t="s">
        <v>1322</v>
      </c>
      <c r="AK52" s="166">
        <v>0.475525</v>
      </c>
      <c r="AL52" s="14"/>
      <c r="AM52" s="14"/>
      <c r="AN52" s="14"/>
      <c r="AO52" s="14"/>
      <c r="AP52" s="14"/>
      <c r="AQ52" s="14"/>
      <c r="AR52" s="14"/>
      <c r="AY52" s="1" t="s">
        <v>1322</v>
      </c>
      <c r="AZ52" s="166">
        <v>0.692365</v>
      </c>
      <c r="BA52" s="14"/>
      <c r="BB52" s="14"/>
      <c r="BC52" s="14"/>
      <c r="BD52" s="14"/>
      <c r="BE52" s="14"/>
      <c r="BF52" s="14"/>
      <c r="BG52" s="14"/>
      <c r="BH52" s="14"/>
      <c r="BI52" s="14"/>
      <c r="BJ52" s="14"/>
    </row>
    <row r="53">
      <c r="F53" s="1" t="s">
        <v>1323</v>
      </c>
      <c r="G53" s="166">
        <v>0.305547</v>
      </c>
      <c r="H53" s="14"/>
      <c r="I53" s="14"/>
      <c r="J53" s="14"/>
      <c r="K53" s="14"/>
      <c r="L53" s="14"/>
      <c r="M53" s="14"/>
      <c r="N53" s="14"/>
      <c r="U53" s="1" t="s">
        <v>1323</v>
      </c>
      <c r="V53" s="166">
        <v>0.402445</v>
      </c>
      <c r="W53" s="14"/>
      <c r="X53" s="14"/>
      <c r="Y53" s="14"/>
      <c r="Z53" s="14"/>
      <c r="AA53" s="14"/>
      <c r="AB53" s="14"/>
      <c r="AC53" s="14"/>
      <c r="AJ53" s="1" t="s">
        <v>1323</v>
      </c>
      <c r="AK53" s="166">
        <v>0.226124</v>
      </c>
      <c r="AL53" s="14"/>
      <c r="AM53" s="14"/>
      <c r="AN53" s="14"/>
      <c r="AO53" s="14"/>
      <c r="AP53" s="14"/>
      <c r="AQ53" s="14"/>
      <c r="AR53" s="14"/>
      <c r="AY53" s="1" t="s">
        <v>1323</v>
      </c>
      <c r="AZ53" s="166">
        <v>0.47937</v>
      </c>
      <c r="BA53" s="14"/>
      <c r="BB53" s="14"/>
      <c r="BC53" s="14"/>
      <c r="BD53" s="14"/>
      <c r="BE53" s="14"/>
      <c r="BF53" s="14"/>
      <c r="BG53" s="14"/>
      <c r="BH53" s="14"/>
      <c r="BI53" s="14"/>
      <c r="BJ53" s="14"/>
    </row>
    <row r="54">
      <c r="F54" s="1" t="s">
        <v>1324</v>
      </c>
      <c r="G54" s="166">
        <v>0.282398</v>
      </c>
      <c r="H54" s="14"/>
      <c r="I54" s="14"/>
      <c r="J54" s="14"/>
      <c r="K54" s="14"/>
      <c r="L54" s="14"/>
      <c r="M54" s="14"/>
      <c r="N54" s="14"/>
      <c r="U54" s="1" t="s">
        <v>1324</v>
      </c>
      <c r="V54" s="166">
        <v>0.382526</v>
      </c>
      <c r="W54" s="14"/>
      <c r="X54" s="14"/>
      <c r="Y54" s="14"/>
      <c r="Z54" s="14"/>
      <c r="AA54" s="14"/>
      <c r="AB54" s="14"/>
      <c r="AC54" s="14"/>
      <c r="AJ54" s="1" t="s">
        <v>1324</v>
      </c>
      <c r="AK54" s="166">
        <v>0.200328</v>
      </c>
      <c r="AL54" s="14"/>
      <c r="AM54" s="14"/>
      <c r="AN54" s="14"/>
      <c r="AO54" s="14"/>
      <c r="AP54" s="14"/>
      <c r="AQ54" s="14"/>
      <c r="AR54" s="14"/>
      <c r="AY54" s="1" t="s">
        <v>1324</v>
      </c>
      <c r="AZ54" s="166">
        <v>0.462016</v>
      </c>
      <c r="BA54" s="14"/>
      <c r="BB54" s="14"/>
      <c r="BC54" s="14"/>
      <c r="BD54" s="14"/>
      <c r="BE54" s="14"/>
      <c r="BF54" s="14"/>
      <c r="BG54" s="14"/>
      <c r="BH54" s="14"/>
      <c r="BI54" s="14"/>
      <c r="BJ54" s="14"/>
    </row>
    <row r="55">
      <c r="F55" s="1" t="s">
        <v>1325</v>
      </c>
      <c r="G55" s="166">
        <v>0.009649</v>
      </c>
      <c r="H55" s="14"/>
      <c r="I55" s="14"/>
      <c r="J55" s="14"/>
      <c r="K55" s="14"/>
      <c r="L55" s="14"/>
      <c r="M55" s="14"/>
      <c r="N55" s="14"/>
      <c r="U55" s="1" t="s">
        <v>1325</v>
      </c>
      <c r="V55" s="166">
        <v>0.009091</v>
      </c>
      <c r="W55" s="14"/>
      <c r="X55" s="14"/>
      <c r="Y55" s="14"/>
      <c r="Z55" s="14"/>
      <c r="AA55" s="14"/>
      <c r="AB55" s="14"/>
      <c r="AC55" s="14"/>
      <c r="AJ55" s="1" t="s">
        <v>1325</v>
      </c>
      <c r="AK55" s="166">
        <v>0.010097</v>
      </c>
      <c r="AL55" s="14"/>
      <c r="AM55" s="14"/>
      <c r="AN55" s="14"/>
      <c r="AO55" s="14"/>
      <c r="AP55" s="14"/>
      <c r="AQ55" s="14"/>
      <c r="AR55" s="14"/>
      <c r="AY55" s="1" t="s">
        <v>1325</v>
      </c>
      <c r="AZ55" s="166">
        <v>0.00838</v>
      </c>
      <c r="BA55" s="14"/>
      <c r="BB55" s="14"/>
      <c r="BC55" s="14"/>
      <c r="BD55" s="14"/>
      <c r="BE55" s="14"/>
      <c r="BF55" s="14"/>
      <c r="BG55" s="14"/>
      <c r="BH55" s="14"/>
      <c r="BI55" s="14"/>
      <c r="BJ55" s="14"/>
    </row>
    <row r="56">
      <c r="F56" s="169" t="s">
        <v>1326</v>
      </c>
      <c r="G56" s="168">
        <v>32.0</v>
      </c>
      <c r="H56" s="14"/>
      <c r="I56" s="14"/>
      <c r="J56" s="14"/>
      <c r="K56" s="14"/>
      <c r="L56" s="14"/>
      <c r="M56" s="14"/>
      <c r="N56" s="14"/>
      <c r="U56" s="169" t="s">
        <v>1326</v>
      </c>
      <c r="V56" s="168">
        <v>32.0</v>
      </c>
      <c r="W56" s="14"/>
      <c r="X56" s="14"/>
      <c r="Y56" s="14"/>
      <c r="Z56" s="14"/>
      <c r="AA56" s="14"/>
      <c r="AB56" s="14"/>
      <c r="AC56" s="14"/>
      <c r="AJ56" s="169" t="s">
        <v>1326</v>
      </c>
      <c r="AK56" s="168">
        <v>32.0</v>
      </c>
      <c r="AL56" s="14"/>
      <c r="AM56" s="14"/>
      <c r="AN56" s="14"/>
      <c r="AO56" s="14"/>
      <c r="AP56" s="14"/>
      <c r="AQ56" s="14"/>
      <c r="AR56" s="14"/>
      <c r="AY56" s="169" t="s">
        <v>1326</v>
      </c>
      <c r="AZ56" s="168">
        <v>32.0</v>
      </c>
      <c r="BA56" s="14"/>
      <c r="BB56" s="14"/>
      <c r="BC56" s="14"/>
      <c r="BD56" s="14"/>
      <c r="BE56" s="14"/>
      <c r="BF56" s="14"/>
      <c r="BG56" s="14"/>
      <c r="BH56" s="14"/>
      <c r="BI56" s="14"/>
      <c r="BJ56" s="14"/>
    </row>
    <row r="57">
      <c r="F57" s="14"/>
      <c r="G57" s="14"/>
      <c r="H57" s="14"/>
      <c r="I57" s="14"/>
      <c r="J57" s="14"/>
      <c r="K57" s="14"/>
      <c r="L57" s="14"/>
      <c r="M57" s="14"/>
      <c r="N57" s="14"/>
      <c r="U57" s="14"/>
      <c r="V57" s="14"/>
      <c r="W57" s="14"/>
      <c r="X57" s="14"/>
      <c r="Y57" s="14"/>
      <c r="Z57" s="14"/>
      <c r="AA57" s="14"/>
      <c r="AB57" s="14"/>
      <c r="AC57" s="14"/>
      <c r="AJ57" s="14"/>
      <c r="AK57" s="14"/>
      <c r="AL57" s="14"/>
      <c r="AM57" s="14"/>
      <c r="AN57" s="14"/>
      <c r="AO57" s="14"/>
      <c r="AP57" s="14"/>
      <c r="AQ57" s="14"/>
      <c r="AR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</row>
    <row r="58">
      <c r="F58" s="1" t="s">
        <v>1327</v>
      </c>
      <c r="G58" s="14"/>
      <c r="H58" s="14"/>
      <c r="I58" s="14"/>
      <c r="J58" s="14"/>
      <c r="K58" s="14"/>
      <c r="L58" s="14"/>
      <c r="M58" s="14"/>
      <c r="N58" s="14"/>
      <c r="U58" s="1" t="s">
        <v>1327</v>
      </c>
      <c r="V58" s="14"/>
      <c r="W58" s="14"/>
      <c r="X58" s="14"/>
      <c r="Y58" s="14"/>
      <c r="Z58" s="14"/>
      <c r="AA58" s="14"/>
      <c r="AB58" s="14"/>
      <c r="AC58" s="14"/>
      <c r="AJ58" s="1" t="s">
        <v>1327</v>
      </c>
      <c r="AK58" s="14"/>
      <c r="AL58" s="14"/>
      <c r="AM58" s="14"/>
      <c r="AN58" s="14"/>
      <c r="AO58" s="14"/>
      <c r="AP58" s="14"/>
      <c r="AQ58" s="14"/>
      <c r="AR58" s="14"/>
      <c r="AY58" s="1" t="s">
        <v>1327</v>
      </c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</row>
    <row r="59"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F60" s="1" t="s">
        <v>1332</v>
      </c>
      <c r="G60" s="166">
        <v>1.0</v>
      </c>
      <c r="H60" s="166">
        <v>0.001229</v>
      </c>
      <c r="I60" s="166">
        <v>0.001229</v>
      </c>
      <c r="J60" s="166">
        <v>13.19944</v>
      </c>
      <c r="K60" s="166">
        <v>0.001035</v>
      </c>
      <c r="L60" s="14"/>
      <c r="M60" s="14"/>
      <c r="N60" s="14"/>
      <c r="U60" s="1" t="s">
        <v>1332</v>
      </c>
      <c r="V60" s="166">
        <v>1.0</v>
      </c>
      <c r="W60" s="166">
        <v>0.00167</v>
      </c>
      <c r="X60" s="166">
        <v>0.00167</v>
      </c>
      <c r="Y60" s="166">
        <v>20.20456</v>
      </c>
      <c r="Z60" s="175">
        <v>9.66E-5</v>
      </c>
      <c r="AA60" s="14"/>
      <c r="AB60" s="14"/>
      <c r="AC60" s="14"/>
      <c r="AJ60" s="1" t="s">
        <v>1332</v>
      </c>
      <c r="AK60" s="166">
        <v>1.0</v>
      </c>
      <c r="AL60" s="166">
        <v>8.94E-4</v>
      </c>
      <c r="AM60" s="166">
        <v>8.94E-4</v>
      </c>
      <c r="AN60" s="166">
        <v>8.765884</v>
      </c>
      <c r="AO60" s="166">
        <v>0.005948</v>
      </c>
      <c r="AP60" s="14"/>
      <c r="AQ60" s="14"/>
      <c r="AR60" s="14"/>
      <c r="AY60" s="1" t="s">
        <v>1332</v>
      </c>
      <c r="AZ60" s="166">
        <v>1.0</v>
      </c>
      <c r="BA60" s="166">
        <v>0.00194</v>
      </c>
      <c r="BB60" s="166">
        <v>0.00194</v>
      </c>
      <c r="BC60" s="166">
        <v>27.62249</v>
      </c>
      <c r="BD60" s="175">
        <v>1.13E-5</v>
      </c>
      <c r="BE60" s="14"/>
      <c r="BF60" s="14"/>
      <c r="BG60" s="14"/>
      <c r="BH60" s="14"/>
      <c r="BI60" s="14"/>
      <c r="BJ60" s="14"/>
    </row>
    <row r="61">
      <c r="F61" s="1" t="s">
        <v>1333</v>
      </c>
      <c r="G61" s="166">
        <v>30.0</v>
      </c>
      <c r="H61" s="166">
        <v>0.002793</v>
      </c>
      <c r="I61" s="175">
        <v>9.31E-5</v>
      </c>
      <c r="J61" s="14"/>
      <c r="K61" s="14"/>
      <c r="L61" s="14"/>
      <c r="M61" s="14"/>
      <c r="N61" s="14"/>
      <c r="U61" s="1" t="s">
        <v>1333</v>
      </c>
      <c r="V61" s="166">
        <v>30.0</v>
      </c>
      <c r="W61" s="166">
        <v>0.00248</v>
      </c>
      <c r="X61" s="175">
        <v>8.27E-5</v>
      </c>
      <c r="Y61" s="14"/>
      <c r="Z61" s="14"/>
      <c r="AA61" s="14"/>
      <c r="AB61" s="14"/>
      <c r="AC61" s="14"/>
      <c r="AJ61" s="1" t="s">
        <v>1333</v>
      </c>
      <c r="AK61" s="166">
        <v>30.0</v>
      </c>
      <c r="AL61" s="166">
        <v>0.003058</v>
      </c>
      <c r="AM61" s="166">
        <v>1.02E-4</v>
      </c>
      <c r="AN61" s="14"/>
      <c r="AO61" s="14"/>
      <c r="AP61" s="14"/>
      <c r="AQ61" s="14"/>
      <c r="AR61" s="14"/>
      <c r="AY61" s="1" t="s">
        <v>1333</v>
      </c>
      <c r="AZ61" s="166">
        <v>30.0</v>
      </c>
      <c r="BA61" s="166">
        <v>0.002107</v>
      </c>
      <c r="BB61" s="175">
        <v>7.02E-5</v>
      </c>
      <c r="BC61" s="14"/>
      <c r="BD61" s="14"/>
      <c r="BE61" s="14"/>
      <c r="BF61" s="14"/>
      <c r="BG61" s="14"/>
      <c r="BH61" s="14"/>
      <c r="BI61" s="14"/>
      <c r="BJ61" s="14"/>
    </row>
    <row r="62">
      <c r="F62" s="169" t="s">
        <v>1334</v>
      </c>
      <c r="G62" s="168">
        <v>31.0</v>
      </c>
      <c r="H62" s="168">
        <v>0.004022</v>
      </c>
      <c r="I62" s="173"/>
      <c r="J62" s="173"/>
      <c r="K62" s="173"/>
      <c r="L62" s="14"/>
      <c r="M62" s="14"/>
      <c r="N62" s="14"/>
      <c r="U62" s="169" t="s">
        <v>1334</v>
      </c>
      <c r="V62" s="168">
        <v>31.0</v>
      </c>
      <c r="W62" s="168">
        <v>0.00415</v>
      </c>
      <c r="X62" s="173"/>
      <c r="Y62" s="173"/>
      <c r="Z62" s="173"/>
      <c r="AA62" s="14"/>
      <c r="AB62" s="14"/>
      <c r="AC62" s="14"/>
      <c r="AJ62" s="169" t="s">
        <v>1334</v>
      </c>
      <c r="AK62" s="168">
        <v>31.0</v>
      </c>
      <c r="AL62" s="168">
        <v>0.003952</v>
      </c>
      <c r="AM62" s="173"/>
      <c r="AN62" s="173"/>
      <c r="AO62" s="173"/>
      <c r="AP62" s="14"/>
      <c r="AQ62" s="14"/>
      <c r="AR62" s="14"/>
      <c r="AY62" s="169" t="s">
        <v>1334</v>
      </c>
      <c r="AZ62" s="168">
        <v>31.0</v>
      </c>
      <c r="BA62" s="168">
        <v>0.004047</v>
      </c>
      <c r="BB62" s="173"/>
      <c r="BC62" s="173"/>
      <c r="BD62" s="173"/>
      <c r="BE62" s="14"/>
      <c r="BF62" s="14"/>
      <c r="BG62" s="14"/>
      <c r="BH62" s="14"/>
      <c r="BI62" s="14"/>
      <c r="BJ62" s="14"/>
    </row>
    <row r="63">
      <c r="F63" s="14"/>
      <c r="G63" s="14"/>
      <c r="H63" s="14"/>
      <c r="I63" s="14"/>
      <c r="J63" s="14"/>
      <c r="K63" s="14"/>
      <c r="L63" s="14"/>
      <c r="M63" s="14"/>
      <c r="N63" s="14"/>
      <c r="U63" s="14"/>
      <c r="V63" s="14"/>
      <c r="W63" s="14"/>
      <c r="X63" s="14"/>
      <c r="Y63" s="14"/>
      <c r="Z63" s="14"/>
      <c r="AA63" s="14"/>
      <c r="AB63" s="14"/>
      <c r="AC63" s="14"/>
      <c r="AJ63" s="14"/>
      <c r="AK63" s="14"/>
      <c r="AL63" s="14"/>
      <c r="AM63" s="14"/>
      <c r="AN63" s="14"/>
      <c r="AO63" s="14"/>
      <c r="AP63" s="14"/>
      <c r="AQ63" s="14"/>
      <c r="AR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</row>
    <row r="64"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F65" s="1" t="s">
        <v>1342</v>
      </c>
      <c r="G65" s="166">
        <v>0.001276</v>
      </c>
      <c r="H65" s="166">
        <v>0.001711</v>
      </c>
      <c r="I65" s="166">
        <v>0.745577</v>
      </c>
      <c r="J65" s="166">
        <v>0.461725</v>
      </c>
      <c r="K65" s="166">
        <v>-0.00222</v>
      </c>
      <c r="L65" s="166">
        <v>0.004771</v>
      </c>
      <c r="M65" s="166">
        <v>-0.00222</v>
      </c>
      <c r="N65" s="166">
        <v>0.004771</v>
      </c>
      <c r="U65" s="1" t="s">
        <v>1342</v>
      </c>
      <c r="V65" s="166">
        <v>5.98E-4</v>
      </c>
      <c r="W65" s="166">
        <v>0.001655</v>
      </c>
      <c r="X65" s="166">
        <v>0.361344</v>
      </c>
      <c r="Y65" s="166">
        <v>0.720375</v>
      </c>
      <c r="Z65" s="166">
        <v>-0.00278</v>
      </c>
      <c r="AA65" s="166">
        <v>0.003979</v>
      </c>
      <c r="AB65" s="166">
        <v>-0.00278</v>
      </c>
      <c r="AC65" s="166">
        <v>0.003979</v>
      </c>
      <c r="AJ65" s="1" t="s">
        <v>1342</v>
      </c>
      <c r="AK65" s="166">
        <v>5.25E-4</v>
      </c>
      <c r="AL65" s="166">
        <v>0.001821</v>
      </c>
      <c r="AM65" s="166">
        <v>0.288061</v>
      </c>
      <c r="AN65" s="166">
        <v>0.775281</v>
      </c>
      <c r="AO65" s="166">
        <v>-0.00319</v>
      </c>
      <c r="AP65" s="166">
        <v>0.004244</v>
      </c>
      <c r="AQ65" s="166">
        <v>-0.00319</v>
      </c>
      <c r="AR65" s="166">
        <v>0.004244</v>
      </c>
      <c r="AY65" s="1" t="s">
        <v>1342</v>
      </c>
      <c r="AZ65" s="166">
        <v>0.001296</v>
      </c>
      <c r="BA65" s="166">
        <v>0.001488</v>
      </c>
      <c r="BB65" s="166">
        <v>0.870737</v>
      </c>
      <c r="BC65" s="166">
        <v>0.390812</v>
      </c>
      <c r="BD65" s="166">
        <v>-0.00174</v>
      </c>
      <c r="BE65" s="166">
        <v>0.004334</v>
      </c>
      <c r="BF65" s="166">
        <v>-0.00174</v>
      </c>
      <c r="BG65" s="166"/>
      <c r="BH65" s="166">
        <v>0.004334</v>
      </c>
      <c r="BI65" s="166"/>
      <c r="BJ65" s="166"/>
    </row>
    <row r="66">
      <c r="F66" s="169" t="s">
        <v>1343</v>
      </c>
      <c r="G66" s="168">
        <v>0.746418</v>
      </c>
      <c r="H66" s="168">
        <v>0.205449</v>
      </c>
      <c r="I66" s="168">
        <v>3.633104</v>
      </c>
      <c r="J66" s="168">
        <v>0.001035</v>
      </c>
      <c r="K66" s="168">
        <v>0.326835</v>
      </c>
      <c r="L66" s="168">
        <v>1.166</v>
      </c>
      <c r="M66" s="168">
        <v>0.326835</v>
      </c>
      <c r="N66" s="168">
        <v>1.166</v>
      </c>
      <c r="U66" s="169" t="s">
        <v>1343</v>
      </c>
      <c r="V66" s="168">
        <v>1.123484</v>
      </c>
      <c r="W66" s="168">
        <v>0.249944</v>
      </c>
      <c r="X66" s="168">
        <v>4.494948</v>
      </c>
      <c r="Y66" s="203">
        <v>9.66E-5</v>
      </c>
      <c r="Z66" s="168">
        <v>0.613031</v>
      </c>
      <c r="AA66" s="168">
        <v>1.633937</v>
      </c>
      <c r="AB66" s="168">
        <v>0.613031</v>
      </c>
      <c r="AC66" s="168">
        <v>1.633937</v>
      </c>
      <c r="AJ66" s="169" t="s">
        <v>1343</v>
      </c>
      <c r="AK66" s="168">
        <v>0.779347</v>
      </c>
      <c r="AL66" s="168">
        <v>0.263229</v>
      </c>
      <c r="AM66" s="168">
        <v>2.960724</v>
      </c>
      <c r="AN66" s="168">
        <v>0.005948</v>
      </c>
      <c r="AO66" s="168">
        <v>0.241763</v>
      </c>
      <c r="AP66" s="168">
        <v>1.316932</v>
      </c>
      <c r="AQ66" s="168">
        <v>0.241763</v>
      </c>
      <c r="AR66" s="168">
        <v>1.316932</v>
      </c>
      <c r="AY66" s="169" t="s">
        <v>1343</v>
      </c>
      <c r="AZ66" s="168">
        <v>1.162095</v>
      </c>
      <c r="BA66" s="168">
        <v>0.221111</v>
      </c>
      <c r="BB66" s="168">
        <v>5.25571</v>
      </c>
      <c r="BC66" s="203">
        <v>1.13E-5</v>
      </c>
      <c r="BD66" s="168">
        <v>0.710526</v>
      </c>
      <c r="BE66" s="168">
        <v>1.613664</v>
      </c>
      <c r="BF66" s="168">
        <v>0.710526</v>
      </c>
      <c r="BG66" s="168"/>
      <c r="BH66" s="168">
        <v>1.613664</v>
      </c>
      <c r="BI66" s="166"/>
      <c r="BJ66" s="166"/>
    </row>
    <row r="67">
      <c r="F67" s="14"/>
      <c r="G67" s="14"/>
      <c r="H67" s="14"/>
      <c r="I67" s="14"/>
      <c r="J67" s="14"/>
      <c r="K67" s="14"/>
      <c r="L67" s="14"/>
      <c r="M67" s="14"/>
      <c r="N67" s="14"/>
      <c r="U67" s="14"/>
      <c r="V67" s="14"/>
      <c r="W67" s="14"/>
      <c r="X67" s="14"/>
      <c r="Y67" s="14"/>
      <c r="Z67" s="14"/>
      <c r="AA67" s="14"/>
      <c r="AB67" s="14"/>
      <c r="AC67" s="14"/>
      <c r="AJ67" s="14"/>
      <c r="AK67" s="14"/>
      <c r="AL67" s="14"/>
      <c r="AM67" s="14"/>
      <c r="AN67" s="14"/>
      <c r="AO67" s="14"/>
      <c r="AP67" s="14"/>
      <c r="AQ67" s="14"/>
      <c r="AR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</row>
    <row r="68">
      <c r="F68" s="14"/>
      <c r="G68" s="14"/>
      <c r="H68" s="14"/>
      <c r="I68" s="14"/>
      <c r="J68" s="14"/>
      <c r="K68" s="14"/>
      <c r="L68" s="14"/>
      <c r="M68" s="14"/>
      <c r="N68" s="14"/>
      <c r="U68" s="14"/>
      <c r="V68" s="14"/>
      <c r="W68" s="14"/>
      <c r="X68" s="14"/>
      <c r="Y68" s="14"/>
      <c r="Z68" s="14"/>
      <c r="AA68" s="14"/>
      <c r="AB68" s="14"/>
      <c r="AC68" s="14"/>
      <c r="AJ68" s="14"/>
      <c r="AK68" s="14"/>
      <c r="AL68" s="14"/>
      <c r="AM68" s="14"/>
      <c r="AN68" s="14"/>
      <c r="AO68" s="14"/>
      <c r="AP68" s="14"/>
      <c r="AQ68" s="14"/>
      <c r="AR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</row>
    <row r="69">
      <c r="F69" s="14"/>
      <c r="G69" s="14"/>
      <c r="H69" s="14"/>
      <c r="I69" s="14"/>
      <c r="J69" s="14"/>
      <c r="K69" s="14"/>
      <c r="L69" s="14"/>
      <c r="M69" s="14"/>
      <c r="N69" s="14"/>
      <c r="U69" s="14"/>
      <c r="V69" s="14"/>
      <c r="W69" s="14"/>
      <c r="X69" s="14"/>
      <c r="Y69" s="14"/>
      <c r="Z69" s="14"/>
      <c r="AA69" s="14"/>
      <c r="AB69" s="14"/>
      <c r="AC69" s="14"/>
      <c r="AJ69" s="14"/>
      <c r="AK69" s="14"/>
      <c r="AL69" s="14"/>
      <c r="AM69" s="14"/>
      <c r="AN69" s="14"/>
      <c r="AO69" s="14"/>
      <c r="AP69" s="14"/>
      <c r="AQ69" s="14"/>
      <c r="AR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hidden="1" min="2" max="5" width="14.43"/>
    <col hidden="1" min="17" max="20" width="14.43"/>
    <col hidden="1" min="32" max="35" width="14.43"/>
    <col customWidth="1" min="41" max="41" width="16.71"/>
    <col hidden="1" min="47" max="50" width="14.43"/>
  </cols>
  <sheetData>
    <row r="1">
      <c r="A1" s="204" t="s">
        <v>1223</v>
      </c>
      <c r="B1" s="205" t="s">
        <v>1224</v>
      </c>
      <c r="C1" s="205" t="s">
        <v>1225</v>
      </c>
      <c r="D1" s="205" t="s">
        <v>1226</v>
      </c>
      <c r="E1" s="205" t="s">
        <v>1227</v>
      </c>
      <c r="F1" s="177" t="s">
        <v>1228</v>
      </c>
      <c r="G1" s="177" t="s">
        <v>1229</v>
      </c>
      <c r="H1" s="206" t="s">
        <v>1445</v>
      </c>
      <c r="I1" s="206" t="s">
        <v>1446</v>
      </c>
      <c r="J1" s="177" t="s">
        <v>1232</v>
      </c>
      <c r="K1" s="177" t="s">
        <v>1447</v>
      </c>
      <c r="L1" s="177" t="s">
        <v>1236</v>
      </c>
      <c r="M1" s="195" t="s">
        <v>1234</v>
      </c>
      <c r="N1" s="195" t="s">
        <v>1235</v>
      </c>
      <c r="O1" s="90"/>
      <c r="P1" s="204" t="s">
        <v>1223</v>
      </c>
      <c r="Q1" s="205" t="s">
        <v>1224</v>
      </c>
      <c r="R1" s="205" t="s">
        <v>1225</v>
      </c>
      <c r="S1" s="205" t="s">
        <v>1226</v>
      </c>
      <c r="T1" s="205" t="s">
        <v>1227</v>
      </c>
      <c r="U1" s="177" t="s">
        <v>1228</v>
      </c>
      <c r="V1" s="177" t="s">
        <v>1229</v>
      </c>
      <c r="W1" s="206" t="s">
        <v>1445</v>
      </c>
      <c r="X1" s="206" t="s">
        <v>1446</v>
      </c>
      <c r="Y1" s="177" t="s">
        <v>1232</v>
      </c>
      <c r="Z1" s="177" t="s">
        <v>1447</v>
      </c>
      <c r="AA1" s="177" t="s">
        <v>1236</v>
      </c>
      <c r="AB1" s="195" t="s">
        <v>1234</v>
      </c>
      <c r="AC1" s="195" t="s">
        <v>1235</v>
      </c>
      <c r="AD1" s="90"/>
      <c r="AE1" s="204" t="s">
        <v>1223</v>
      </c>
      <c r="AF1" s="207" t="s">
        <v>1224</v>
      </c>
      <c r="AG1" s="207" t="s">
        <v>1225</v>
      </c>
      <c r="AH1" s="207" t="s">
        <v>1226</v>
      </c>
      <c r="AI1" s="207" t="s">
        <v>1227</v>
      </c>
      <c r="AJ1" s="177" t="s">
        <v>1228</v>
      </c>
      <c r="AK1" s="177" t="s">
        <v>1229</v>
      </c>
      <c r="AL1" s="206" t="s">
        <v>1445</v>
      </c>
      <c r="AM1" s="206" t="s">
        <v>1231</v>
      </c>
      <c r="AN1" s="177" t="s">
        <v>1232</v>
      </c>
      <c r="AO1" s="177" t="s">
        <v>1447</v>
      </c>
      <c r="AP1" s="177" t="s">
        <v>1236</v>
      </c>
      <c r="AQ1" s="195" t="s">
        <v>1234</v>
      </c>
      <c r="AR1" s="195" t="s">
        <v>1235</v>
      </c>
      <c r="AS1" s="90"/>
      <c r="AT1" s="204" t="s">
        <v>1223</v>
      </c>
      <c r="AU1" s="205" t="s">
        <v>1224</v>
      </c>
      <c r="AV1" s="205" t="s">
        <v>1225</v>
      </c>
      <c r="AW1" s="205" t="s">
        <v>1226</v>
      </c>
      <c r="AX1" s="205" t="s">
        <v>1227</v>
      </c>
      <c r="AY1" s="177" t="s">
        <v>1228</v>
      </c>
      <c r="AZ1" s="177" t="s">
        <v>1229</v>
      </c>
      <c r="BA1" s="206" t="s">
        <v>1445</v>
      </c>
      <c r="BB1" s="206" t="s">
        <v>1446</v>
      </c>
      <c r="BC1" s="177" t="s">
        <v>1448</v>
      </c>
      <c r="BD1" s="177" t="s">
        <v>1447</v>
      </c>
      <c r="BE1" s="177" t="s">
        <v>1236</v>
      </c>
      <c r="BF1" s="196" t="s">
        <v>1234</v>
      </c>
      <c r="BG1" s="196" t="s">
        <v>1235</v>
      </c>
      <c r="BH1" s="177" t="s">
        <v>1449</v>
      </c>
      <c r="BI1" s="177" t="s">
        <v>1346</v>
      </c>
      <c r="BJ1" s="177" t="s">
        <v>1347</v>
      </c>
    </row>
    <row r="2">
      <c r="A2" s="208">
        <v>42696.0</v>
      </c>
      <c r="B2" s="209">
        <v>620.0</v>
      </c>
      <c r="C2" s="209">
        <v>625.0</v>
      </c>
      <c r="D2" s="209">
        <v>610.0</v>
      </c>
      <c r="E2" s="209">
        <v>615.0</v>
      </c>
      <c r="F2" s="180">
        <v>580.3538</v>
      </c>
      <c r="G2" s="166">
        <v>5204.674</v>
      </c>
      <c r="H2" s="181"/>
      <c r="I2" s="181"/>
      <c r="J2" s="166"/>
      <c r="K2" s="166"/>
      <c r="L2" s="166">
        <v>2308400.0</v>
      </c>
      <c r="M2" s="166">
        <f>11630570770/1.3</f>
        <v>8946592900</v>
      </c>
      <c r="N2" s="7">
        <f t="shared" ref="N2:N34" si="2">L2/M2</f>
        <v>0.0002580200112</v>
      </c>
      <c r="P2" s="208">
        <v>43062.0</v>
      </c>
      <c r="Q2" s="209">
        <v>585.0</v>
      </c>
      <c r="R2" s="209">
        <v>585.0</v>
      </c>
      <c r="S2" s="209">
        <v>570.0</v>
      </c>
      <c r="T2" s="209">
        <v>580.0</v>
      </c>
      <c r="U2" s="180">
        <v>580.0</v>
      </c>
      <c r="V2" s="166">
        <v>6063.245</v>
      </c>
      <c r="W2" s="181"/>
      <c r="X2" s="181"/>
      <c r="Y2" s="166"/>
      <c r="Z2" s="166"/>
      <c r="AA2" s="166">
        <v>1423800.0</v>
      </c>
      <c r="AB2" s="166">
        <f>11630570770/1.3</f>
        <v>8946592900</v>
      </c>
      <c r="AC2" s="7">
        <f t="shared" ref="AC2:AC34" si="4">AA2/AB2</f>
        <v>0.0001591443822</v>
      </c>
      <c r="AE2" s="208">
        <v>43427.0</v>
      </c>
      <c r="AF2" s="210">
        <v>318.0</v>
      </c>
      <c r="AG2" s="210">
        <v>320.0</v>
      </c>
      <c r="AH2" s="210">
        <v>312.0</v>
      </c>
      <c r="AI2" s="210">
        <v>314.0</v>
      </c>
      <c r="AJ2" s="180">
        <v>314.0</v>
      </c>
      <c r="AK2" s="166">
        <v>6006.202</v>
      </c>
      <c r="AL2" s="181"/>
      <c r="AM2" s="181"/>
      <c r="AN2" s="166"/>
      <c r="AO2" s="166"/>
      <c r="AP2" s="166">
        <v>983000.0</v>
      </c>
      <c r="AQ2" s="166">
        <v>1.163057077E10</v>
      </c>
      <c r="AR2" s="7">
        <f t="shared" ref="AR2:AR34" si="6">AP2/AQ2</f>
        <v>0.00008451863794</v>
      </c>
      <c r="AT2" s="208">
        <v>43789.0</v>
      </c>
      <c r="AU2" s="209">
        <v>252.0</v>
      </c>
      <c r="AV2" s="209">
        <v>252.0</v>
      </c>
      <c r="AW2" s="209">
        <v>244.0</v>
      </c>
      <c r="AX2" s="209">
        <v>246.0</v>
      </c>
      <c r="AY2" s="180">
        <v>246.0</v>
      </c>
      <c r="AZ2" s="166">
        <v>6155.109</v>
      </c>
      <c r="BA2" s="181"/>
      <c r="BB2" s="181"/>
      <c r="BC2" s="166"/>
      <c r="BD2" s="166"/>
      <c r="BE2" s="166">
        <v>3354900.0</v>
      </c>
      <c r="BF2" s="166">
        <v>1.163057077E10</v>
      </c>
      <c r="BG2" s="166">
        <f t="shared" ref="BG2:BG34" si="8">BE2/BF2</f>
        <v>0.0002884553189</v>
      </c>
      <c r="BH2" s="166"/>
      <c r="BI2" s="166"/>
      <c r="BJ2" s="166">
        <f t="shared" ref="BJ2:BJ34" si="9">average(BG2,AR2,AC2,N2)</f>
        <v>0.0001975345875</v>
      </c>
    </row>
    <row r="3">
      <c r="A3" s="208">
        <v>42697.0</v>
      </c>
      <c r="B3" s="209">
        <v>625.0</v>
      </c>
      <c r="C3" s="209">
        <v>630.0</v>
      </c>
      <c r="D3" s="209">
        <v>620.0</v>
      </c>
      <c r="E3" s="209">
        <v>630.0</v>
      </c>
      <c r="F3" s="180">
        <v>594.5088</v>
      </c>
      <c r="G3" s="166">
        <v>5211.996</v>
      </c>
      <c r="H3" s="181">
        <f t="shared" ref="H3:I3" si="1">(F3-F2)/F2</f>
        <v>0.02439029433</v>
      </c>
      <c r="I3" s="181">
        <f t="shared" si="1"/>
        <v>0.001406812415</v>
      </c>
      <c r="J3" s="166"/>
      <c r="K3" s="166"/>
      <c r="L3" s="166">
        <v>528800.0</v>
      </c>
      <c r="M3" s="166">
        <f t="shared" ref="M3:M34" si="11">M2</f>
        <v>8946592900</v>
      </c>
      <c r="N3" s="7">
        <f t="shared" si="2"/>
        <v>0.00005910629956</v>
      </c>
      <c r="P3" s="208">
        <v>43063.0</v>
      </c>
      <c r="Q3" s="209">
        <v>580.0</v>
      </c>
      <c r="R3" s="209">
        <v>590.0</v>
      </c>
      <c r="S3" s="209">
        <v>575.0</v>
      </c>
      <c r="T3" s="209">
        <v>575.0</v>
      </c>
      <c r="U3" s="180">
        <v>575.0</v>
      </c>
      <c r="V3" s="166">
        <v>6067.142</v>
      </c>
      <c r="W3" s="181">
        <f t="shared" ref="W3:X3" si="3">(U3-U2)/U2</f>
        <v>-0.008620689655</v>
      </c>
      <c r="X3" s="181">
        <f t="shared" si="3"/>
        <v>0.0006427251414</v>
      </c>
      <c r="Y3" s="166"/>
      <c r="Z3" s="166"/>
      <c r="AA3" s="166">
        <v>1085300.0</v>
      </c>
      <c r="AB3" s="166">
        <f t="shared" ref="AB3:AB34" si="13">AB2</f>
        <v>8946592900</v>
      </c>
      <c r="AC3" s="7">
        <f t="shared" si="4"/>
        <v>0.0001213087498</v>
      </c>
      <c r="AE3" s="208">
        <v>43430.0</v>
      </c>
      <c r="AF3" s="210">
        <v>314.0</v>
      </c>
      <c r="AG3" s="210">
        <v>318.0</v>
      </c>
      <c r="AH3" s="210">
        <v>312.0</v>
      </c>
      <c r="AI3" s="210">
        <v>312.0</v>
      </c>
      <c r="AJ3" s="180">
        <v>312.0</v>
      </c>
      <c r="AK3" s="166">
        <v>6022.778</v>
      </c>
      <c r="AL3" s="181">
        <f t="shared" ref="AL3:AM3" si="5">(AJ3-AJ2)/AJ2</f>
        <v>-0.006369426752</v>
      </c>
      <c r="AM3" s="181">
        <f t="shared" si="5"/>
        <v>0.002759813939</v>
      </c>
      <c r="AN3" s="166"/>
      <c r="AO3" s="166"/>
      <c r="AP3" s="166">
        <v>2113100.0</v>
      </c>
      <c r="AQ3" s="166">
        <v>1.163057077E10</v>
      </c>
      <c r="AR3" s="7">
        <f t="shared" si="6"/>
        <v>0.0001816849785</v>
      </c>
      <c r="AT3" s="208">
        <v>43790.0</v>
      </c>
      <c r="AU3" s="209">
        <v>246.0</v>
      </c>
      <c r="AV3" s="209">
        <v>248.0</v>
      </c>
      <c r="AW3" s="209">
        <v>240.0</v>
      </c>
      <c r="AX3" s="209">
        <v>242.0</v>
      </c>
      <c r="AY3" s="180">
        <v>242.0</v>
      </c>
      <c r="AZ3" s="166">
        <v>6117.364</v>
      </c>
      <c r="BA3" s="181">
        <f t="shared" ref="BA3:BB3" si="7">(AY3-AY2)/AY2</f>
        <v>-0.0162601626</v>
      </c>
      <c r="BB3" s="181">
        <f t="shared" si="7"/>
        <v>-0.006132304075</v>
      </c>
      <c r="BC3" s="166"/>
      <c r="BD3" s="166"/>
      <c r="BE3" s="166">
        <v>2940800.0</v>
      </c>
      <c r="BF3" s="166">
        <v>1.163057077E10</v>
      </c>
      <c r="BG3" s="166">
        <f t="shared" si="8"/>
        <v>0.0002528508753</v>
      </c>
      <c r="BH3" s="181">
        <f t="shared" ref="BH3:BH34" si="16">average(H3,W3,AL3,BA3)</f>
        <v>-0.001714996169</v>
      </c>
      <c r="BI3" s="166"/>
      <c r="BJ3" s="166">
        <f t="shared" si="9"/>
        <v>0.0001537377258</v>
      </c>
    </row>
    <row r="4">
      <c r="A4" s="208">
        <v>42698.0</v>
      </c>
      <c r="B4" s="209">
        <v>620.0</v>
      </c>
      <c r="C4" s="209">
        <v>630.0</v>
      </c>
      <c r="D4" s="209">
        <v>615.0</v>
      </c>
      <c r="E4" s="209">
        <v>615.0</v>
      </c>
      <c r="F4" s="180">
        <v>580.3538</v>
      </c>
      <c r="G4" s="166">
        <v>5107.623</v>
      </c>
      <c r="H4" s="181">
        <f t="shared" ref="H4:I4" si="10">(F4-F3)/F3</f>
        <v>-0.02380957187</v>
      </c>
      <c r="I4" s="181">
        <f t="shared" si="10"/>
        <v>-0.0200255334</v>
      </c>
      <c r="J4" s="166"/>
      <c r="K4" s="166"/>
      <c r="L4" s="166">
        <v>481200.0</v>
      </c>
      <c r="M4" s="166">
        <f t="shared" si="11"/>
        <v>8946592900</v>
      </c>
      <c r="N4" s="7">
        <f t="shared" si="2"/>
        <v>0.00005378583841</v>
      </c>
      <c r="P4" s="208">
        <v>43066.0</v>
      </c>
      <c r="Q4" s="209">
        <v>575.0</v>
      </c>
      <c r="R4" s="209">
        <v>580.0</v>
      </c>
      <c r="S4" s="209">
        <v>570.0</v>
      </c>
      <c r="T4" s="209">
        <v>575.0</v>
      </c>
      <c r="U4" s="180">
        <v>575.0</v>
      </c>
      <c r="V4" s="166">
        <v>6064.589</v>
      </c>
      <c r="W4" s="181">
        <f t="shared" ref="W4:X4" si="12">(U4-U3)/U3</f>
        <v>0</v>
      </c>
      <c r="X4" s="181">
        <f t="shared" si="12"/>
        <v>-0.0004207912061</v>
      </c>
      <c r="Y4" s="166"/>
      <c r="Z4" s="166"/>
      <c r="AA4" s="166">
        <v>756100.0</v>
      </c>
      <c r="AB4" s="166">
        <f t="shared" si="13"/>
        <v>8946592900</v>
      </c>
      <c r="AC4" s="7">
        <f t="shared" si="4"/>
        <v>0.00008451261932</v>
      </c>
      <c r="AE4" s="208">
        <v>43431.0</v>
      </c>
      <c r="AF4" s="210">
        <v>316.0</v>
      </c>
      <c r="AG4" s="210">
        <v>316.0</v>
      </c>
      <c r="AH4" s="210">
        <v>310.0</v>
      </c>
      <c r="AI4" s="210">
        <v>310.0</v>
      </c>
      <c r="AJ4" s="180">
        <v>310.0</v>
      </c>
      <c r="AK4" s="166">
        <v>6013.589</v>
      </c>
      <c r="AL4" s="181">
        <f t="shared" ref="AL4:AM4" si="14">(AJ4-AJ3)/AJ3</f>
        <v>-0.00641025641</v>
      </c>
      <c r="AM4" s="181">
        <f t="shared" si="14"/>
        <v>-0.001525707904</v>
      </c>
      <c r="AN4" s="166"/>
      <c r="AO4" s="166"/>
      <c r="AP4" s="166">
        <v>4353000.0</v>
      </c>
      <c r="AQ4" s="166">
        <v>1.163057077E10</v>
      </c>
      <c r="AR4" s="7">
        <f t="shared" si="6"/>
        <v>0.0003742722594</v>
      </c>
      <c r="AT4" s="208">
        <v>43791.0</v>
      </c>
      <c r="AU4" s="209">
        <v>240.0</v>
      </c>
      <c r="AV4" s="209">
        <v>244.0</v>
      </c>
      <c r="AW4" s="209">
        <v>238.0</v>
      </c>
      <c r="AX4" s="209">
        <v>238.0</v>
      </c>
      <c r="AY4" s="180">
        <v>238.0</v>
      </c>
      <c r="AZ4" s="166">
        <v>6100.242</v>
      </c>
      <c r="BA4" s="181">
        <f t="shared" ref="BA4:BB4" si="15">(AY4-AY3)/AY3</f>
        <v>-0.01652892562</v>
      </c>
      <c r="BB4" s="181">
        <f t="shared" si="15"/>
        <v>-0.002798917965</v>
      </c>
      <c r="BC4" s="166"/>
      <c r="BD4" s="166"/>
      <c r="BE4" s="166">
        <v>3622600.0</v>
      </c>
      <c r="BF4" s="166">
        <v>1.163057077E10</v>
      </c>
      <c r="BG4" s="166">
        <f t="shared" si="8"/>
        <v>0.000311472246</v>
      </c>
      <c r="BH4" s="181">
        <f t="shared" si="16"/>
        <v>-0.01168718847</v>
      </c>
      <c r="BI4" s="166"/>
      <c r="BJ4" s="166">
        <f t="shared" si="9"/>
        <v>0.0002060107408</v>
      </c>
    </row>
    <row r="5">
      <c r="A5" s="208">
        <v>42699.0</v>
      </c>
      <c r="B5" s="209">
        <v>615.0</v>
      </c>
      <c r="C5" s="209">
        <v>625.0</v>
      </c>
      <c r="D5" s="209">
        <v>610.0</v>
      </c>
      <c r="E5" s="209">
        <v>615.0</v>
      </c>
      <c r="F5" s="180">
        <v>580.3538</v>
      </c>
      <c r="G5" s="166">
        <v>5122.104</v>
      </c>
      <c r="H5" s="181">
        <f t="shared" ref="H5:I5" si="17">(F5-F4)/F4</f>
        <v>0</v>
      </c>
      <c r="I5" s="181">
        <f t="shared" si="17"/>
        <v>0.002835174013</v>
      </c>
      <c r="J5" s="166"/>
      <c r="K5" s="166"/>
      <c r="L5" s="166">
        <v>893100.0</v>
      </c>
      <c r="M5" s="166">
        <f t="shared" si="11"/>
        <v>8946592900</v>
      </c>
      <c r="N5" s="7">
        <f t="shared" si="2"/>
        <v>0.00009982571131</v>
      </c>
      <c r="P5" s="208">
        <v>43067.0</v>
      </c>
      <c r="Q5" s="209">
        <v>570.0</v>
      </c>
      <c r="R5" s="209">
        <v>590.0</v>
      </c>
      <c r="S5" s="209">
        <v>570.0</v>
      </c>
      <c r="T5" s="209">
        <v>570.0</v>
      </c>
      <c r="U5" s="180">
        <v>570.0</v>
      </c>
      <c r="V5" s="166">
        <v>6070.716</v>
      </c>
      <c r="W5" s="181">
        <f t="shared" ref="W5:X5" si="18">(U5-U4)/U4</f>
        <v>-0.008695652174</v>
      </c>
      <c r="X5" s="181">
        <f t="shared" si="18"/>
        <v>0.001010291052</v>
      </c>
      <c r="Y5" s="166"/>
      <c r="Z5" s="166"/>
      <c r="AA5" s="166">
        <v>2385100.0</v>
      </c>
      <c r="AB5" s="166">
        <f t="shared" si="13"/>
        <v>8946592900</v>
      </c>
      <c r="AC5" s="7">
        <f t="shared" si="4"/>
        <v>0.0002665931072</v>
      </c>
      <c r="AE5" s="208">
        <v>43432.0</v>
      </c>
      <c r="AF5" s="210">
        <v>312.0</v>
      </c>
      <c r="AG5" s="210">
        <v>314.0</v>
      </c>
      <c r="AH5" s="210">
        <v>310.0</v>
      </c>
      <c r="AI5" s="210">
        <v>310.0</v>
      </c>
      <c r="AJ5" s="180">
        <v>310.0</v>
      </c>
      <c r="AK5" s="166">
        <v>5991.246</v>
      </c>
      <c r="AL5" s="181">
        <f t="shared" ref="AL5:AM5" si="19">(AJ5-AJ4)/AJ4</f>
        <v>0</v>
      </c>
      <c r="AM5" s="181">
        <f t="shared" si="19"/>
        <v>-0.00371541853</v>
      </c>
      <c r="AN5" s="166"/>
      <c r="AO5" s="166"/>
      <c r="AP5" s="166">
        <v>3400000.0</v>
      </c>
      <c r="AQ5" s="166">
        <v>1.163057077E10</v>
      </c>
      <c r="AR5" s="7">
        <f t="shared" si="6"/>
        <v>0.0002923330305</v>
      </c>
      <c r="AT5" s="208">
        <v>43794.0</v>
      </c>
      <c r="AU5" s="209">
        <v>238.0</v>
      </c>
      <c r="AV5" s="209">
        <v>254.0</v>
      </c>
      <c r="AW5" s="209">
        <v>236.0</v>
      </c>
      <c r="AX5" s="209">
        <v>244.0</v>
      </c>
      <c r="AY5" s="180">
        <v>244.0</v>
      </c>
      <c r="AZ5" s="166">
        <v>6070.762</v>
      </c>
      <c r="BA5" s="181">
        <f t="shared" ref="BA5:BB5" si="20">(AY5-AY4)/AY4</f>
        <v>0.02521008403</v>
      </c>
      <c r="BB5" s="181">
        <f t="shared" si="20"/>
        <v>-0.004832595166</v>
      </c>
      <c r="BC5" s="166"/>
      <c r="BD5" s="166"/>
      <c r="BE5" s="166">
        <v>4565000.0</v>
      </c>
      <c r="BF5" s="166">
        <v>1.163057077E10</v>
      </c>
      <c r="BG5" s="166">
        <f t="shared" si="8"/>
        <v>0.0003925000836</v>
      </c>
      <c r="BH5" s="181">
        <f t="shared" si="16"/>
        <v>0.004128607965</v>
      </c>
      <c r="BI5" s="166"/>
      <c r="BJ5" s="166">
        <f t="shared" si="9"/>
        <v>0.0002628129832</v>
      </c>
    </row>
    <row r="6">
      <c r="A6" s="208">
        <v>42702.0</v>
      </c>
      <c r="B6" s="209">
        <v>615.0</v>
      </c>
      <c r="C6" s="209">
        <v>625.0</v>
      </c>
      <c r="D6" s="209">
        <v>615.0</v>
      </c>
      <c r="E6" s="209">
        <v>615.0</v>
      </c>
      <c r="F6" s="180">
        <v>580.3538</v>
      </c>
      <c r="G6" s="166">
        <v>5114.572</v>
      </c>
      <c r="H6" s="181">
        <f t="shared" ref="H6:I6" si="21">(F6-F5)/F5</f>
        <v>0</v>
      </c>
      <c r="I6" s="181">
        <f t="shared" si="21"/>
        <v>-0.001470489471</v>
      </c>
      <c r="J6" s="166"/>
      <c r="K6" s="166"/>
      <c r="L6" s="166">
        <v>685500.0</v>
      </c>
      <c r="M6" s="166">
        <f t="shared" si="11"/>
        <v>8946592900</v>
      </c>
      <c r="N6" s="7">
        <f t="shared" si="2"/>
        <v>0.00007662134711</v>
      </c>
      <c r="P6" s="208">
        <v>43068.0</v>
      </c>
      <c r="Q6" s="209">
        <v>570.0</v>
      </c>
      <c r="R6" s="209">
        <v>595.0</v>
      </c>
      <c r="S6" s="209">
        <v>570.0</v>
      </c>
      <c r="T6" s="209">
        <v>580.0</v>
      </c>
      <c r="U6" s="180">
        <v>580.0</v>
      </c>
      <c r="V6" s="166">
        <v>6061.367</v>
      </c>
      <c r="W6" s="181">
        <f t="shared" ref="W6:X6" si="22">(U6-U5)/U5</f>
        <v>0.01754385965</v>
      </c>
      <c r="X6" s="181">
        <f t="shared" si="22"/>
        <v>-0.001540016038</v>
      </c>
      <c r="Y6" s="166"/>
      <c r="Z6" s="166"/>
      <c r="AA6" s="166">
        <v>2313000.0</v>
      </c>
      <c r="AB6" s="166">
        <f t="shared" si="13"/>
        <v>8946592900</v>
      </c>
      <c r="AC6" s="7">
        <f t="shared" si="4"/>
        <v>0.0002585341734</v>
      </c>
      <c r="AE6" s="208">
        <v>43433.0</v>
      </c>
      <c r="AF6" s="210">
        <v>312.0</v>
      </c>
      <c r="AG6" s="210">
        <v>316.0</v>
      </c>
      <c r="AH6" s="210">
        <v>306.0</v>
      </c>
      <c r="AI6" s="210">
        <v>306.0</v>
      </c>
      <c r="AJ6" s="180">
        <v>306.0</v>
      </c>
      <c r="AK6" s="166">
        <v>6107.168</v>
      </c>
      <c r="AL6" s="181">
        <f t="shared" ref="AL6:AM6" si="23">(AJ6-AJ5)/AJ5</f>
        <v>-0.01290322581</v>
      </c>
      <c r="AM6" s="181">
        <f t="shared" si="23"/>
        <v>0.01934856289</v>
      </c>
      <c r="AN6" s="166"/>
      <c r="AO6" s="166"/>
      <c r="AP6" s="166">
        <v>7051100.0</v>
      </c>
      <c r="AQ6" s="166">
        <v>1.163057077E10</v>
      </c>
      <c r="AR6" s="7">
        <f t="shared" si="6"/>
        <v>0.0006062557152</v>
      </c>
      <c r="AT6" s="208">
        <v>43795.0</v>
      </c>
      <c r="AU6" s="209">
        <v>246.0</v>
      </c>
      <c r="AV6" s="209">
        <v>246.0</v>
      </c>
      <c r="AW6" s="209">
        <v>240.0</v>
      </c>
      <c r="AX6" s="209">
        <v>242.0</v>
      </c>
      <c r="AY6" s="180">
        <v>242.0</v>
      </c>
      <c r="AZ6" s="166">
        <v>6026.188</v>
      </c>
      <c r="BA6" s="181">
        <f t="shared" ref="BA6:BB6" si="24">(AY6-AY5)/AY5</f>
        <v>-0.008196721311</v>
      </c>
      <c r="BB6" s="181">
        <f t="shared" si="24"/>
        <v>-0.00734240611</v>
      </c>
      <c r="BC6" s="166"/>
      <c r="BD6" s="166"/>
      <c r="BE6" s="166">
        <v>1431300.0</v>
      </c>
      <c r="BF6" s="166">
        <v>1.163057077E10</v>
      </c>
      <c r="BG6" s="166">
        <f t="shared" si="8"/>
        <v>0.0001230636078</v>
      </c>
      <c r="BH6" s="181">
        <f t="shared" si="16"/>
        <v>-0.0008890218672</v>
      </c>
      <c r="BI6" s="166"/>
      <c r="BJ6" s="166">
        <f t="shared" si="9"/>
        <v>0.0002661187109</v>
      </c>
    </row>
    <row r="7">
      <c r="A7" s="208">
        <v>42703.0</v>
      </c>
      <c r="B7" s="209">
        <v>615.0</v>
      </c>
      <c r="C7" s="209">
        <v>630.0</v>
      </c>
      <c r="D7" s="209">
        <v>615.0</v>
      </c>
      <c r="E7" s="209">
        <v>620.0</v>
      </c>
      <c r="F7" s="180">
        <v>585.0721</v>
      </c>
      <c r="G7" s="166">
        <v>5136.667</v>
      </c>
      <c r="H7" s="181">
        <f t="shared" ref="H7:I7" si="25">(F7-F6)/F6</f>
        <v>0.008130040675</v>
      </c>
      <c r="I7" s="181">
        <f t="shared" si="25"/>
        <v>0.004320009573</v>
      </c>
      <c r="J7" s="166"/>
      <c r="K7" s="166"/>
      <c r="L7" s="166">
        <v>1490300.0</v>
      </c>
      <c r="M7" s="166">
        <f t="shared" si="11"/>
        <v>8946592900</v>
      </c>
      <c r="N7" s="7">
        <f t="shared" si="2"/>
        <v>0.0001665773794</v>
      </c>
      <c r="P7" s="208">
        <v>43069.0</v>
      </c>
      <c r="Q7" s="209">
        <v>585.0</v>
      </c>
      <c r="R7" s="209">
        <v>615.0</v>
      </c>
      <c r="S7" s="209">
        <v>570.0</v>
      </c>
      <c r="T7" s="209">
        <v>615.0</v>
      </c>
      <c r="U7" s="180">
        <v>615.0</v>
      </c>
      <c r="V7" s="166">
        <v>5952.138</v>
      </c>
      <c r="W7" s="181">
        <f t="shared" ref="W7:X7" si="26">(U7-U6)/U6</f>
        <v>0.06034482759</v>
      </c>
      <c r="X7" s="181">
        <f t="shared" si="26"/>
        <v>-0.01802052243</v>
      </c>
      <c r="Y7" s="166"/>
      <c r="Z7" s="166"/>
      <c r="AA7" s="166">
        <v>1.2585E7</v>
      </c>
      <c r="AB7" s="166">
        <f t="shared" si="13"/>
        <v>8946592900</v>
      </c>
      <c r="AC7" s="7">
        <f t="shared" si="4"/>
        <v>0.001406680749</v>
      </c>
      <c r="AE7" s="208">
        <v>43434.0</v>
      </c>
      <c r="AF7" s="210">
        <v>306.0</v>
      </c>
      <c r="AG7" s="210">
        <v>308.0</v>
      </c>
      <c r="AH7" s="210">
        <v>284.0</v>
      </c>
      <c r="AI7" s="210">
        <v>284.0</v>
      </c>
      <c r="AJ7" s="180">
        <v>284.0</v>
      </c>
      <c r="AK7" s="166">
        <v>6056.124</v>
      </c>
      <c r="AL7" s="181">
        <f t="shared" ref="AL7:AM7" si="27">(AJ7-AJ6)/AJ6</f>
        <v>-0.07189542484</v>
      </c>
      <c r="AM7" s="181">
        <f t="shared" si="27"/>
        <v>-0.008358047462</v>
      </c>
      <c r="AN7" s="166"/>
      <c r="AO7" s="166"/>
      <c r="AP7" s="166">
        <v>1.05E8</v>
      </c>
      <c r="AQ7" s="166">
        <v>1.163057077E10</v>
      </c>
      <c r="AR7" s="7">
        <f t="shared" si="6"/>
        <v>0.009027931825</v>
      </c>
      <c r="AT7" s="208">
        <v>43796.0</v>
      </c>
      <c r="AU7" s="209">
        <v>242.0</v>
      </c>
      <c r="AV7" s="209">
        <v>244.0</v>
      </c>
      <c r="AW7" s="209">
        <v>238.0</v>
      </c>
      <c r="AX7" s="209">
        <v>238.0</v>
      </c>
      <c r="AY7" s="180">
        <v>238.0</v>
      </c>
      <c r="AZ7" s="166">
        <v>6023.039</v>
      </c>
      <c r="BA7" s="181">
        <f t="shared" ref="BA7:BB7" si="28">(AY7-AY6)/AY6</f>
        <v>-0.01652892562</v>
      </c>
      <c r="BB7" s="181">
        <f t="shared" si="28"/>
        <v>-0.0005225525656</v>
      </c>
      <c r="BC7" s="166"/>
      <c r="BD7" s="166"/>
      <c r="BE7" s="166">
        <v>1638500.0</v>
      </c>
      <c r="BF7" s="166">
        <v>1.163057077E10</v>
      </c>
      <c r="BG7" s="166">
        <f t="shared" si="8"/>
        <v>0.0001408787266</v>
      </c>
      <c r="BH7" s="181">
        <f t="shared" si="16"/>
        <v>-0.004987370549</v>
      </c>
      <c r="BI7" s="166"/>
      <c r="BJ7" s="166">
        <f t="shared" si="9"/>
        <v>0.00268551717</v>
      </c>
    </row>
    <row r="8">
      <c r="A8" s="208">
        <v>42704.0</v>
      </c>
      <c r="B8" s="209">
        <v>625.0</v>
      </c>
      <c r="C8" s="209">
        <v>640.0</v>
      </c>
      <c r="D8" s="209">
        <v>615.0</v>
      </c>
      <c r="E8" s="209">
        <v>640.0</v>
      </c>
      <c r="F8" s="180">
        <v>603.9454</v>
      </c>
      <c r="G8" s="166">
        <v>5148.91</v>
      </c>
      <c r="H8" s="181">
        <f t="shared" ref="H8:I8" si="29">(F8-F7)/F7</f>
        <v>0.03225807554</v>
      </c>
      <c r="I8" s="181">
        <f t="shared" si="29"/>
        <v>0.002383452149</v>
      </c>
      <c r="J8" s="166"/>
      <c r="K8" s="166"/>
      <c r="L8" s="166">
        <v>2554500.0</v>
      </c>
      <c r="M8" s="166">
        <f t="shared" si="11"/>
        <v>8946592900</v>
      </c>
      <c r="N8" s="7">
        <f t="shared" si="2"/>
        <v>0.0002855276895</v>
      </c>
      <c r="P8" s="208">
        <v>43070.0</v>
      </c>
      <c r="Q8" s="209">
        <v>615.0</v>
      </c>
      <c r="R8" s="209">
        <v>615.0</v>
      </c>
      <c r="S8" s="209">
        <v>615.0</v>
      </c>
      <c r="T8" s="209">
        <v>615.0</v>
      </c>
      <c r="U8" s="180">
        <v>615.0</v>
      </c>
      <c r="V8" s="166">
        <v>5952.138</v>
      </c>
      <c r="W8" s="181">
        <f t="shared" ref="W8:X8" si="30">(U8-U7)/U7</f>
        <v>0</v>
      </c>
      <c r="X8" s="181">
        <f t="shared" si="30"/>
        <v>0</v>
      </c>
      <c r="Y8" s="166"/>
      <c r="Z8" s="166"/>
      <c r="AA8" s="166">
        <v>0.0</v>
      </c>
      <c r="AB8" s="166">
        <f t="shared" si="13"/>
        <v>8946592900</v>
      </c>
      <c r="AC8" s="7">
        <f t="shared" si="4"/>
        <v>0</v>
      </c>
      <c r="AE8" s="208">
        <v>43437.0</v>
      </c>
      <c r="AF8" s="210">
        <v>286.0</v>
      </c>
      <c r="AG8" s="210">
        <v>290.0</v>
      </c>
      <c r="AH8" s="210">
        <v>278.0</v>
      </c>
      <c r="AI8" s="210">
        <v>290.0</v>
      </c>
      <c r="AJ8" s="180">
        <v>290.0</v>
      </c>
      <c r="AK8" s="166">
        <v>6118.32</v>
      </c>
      <c r="AL8" s="181">
        <f t="shared" ref="AL8:AM8" si="31">(AJ8-AJ7)/AJ7</f>
        <v>0.02112676056</v>
      </c>
      <c r="AM8" s="181">
        <f t="shared" si="31"/>
        <v>0.01026993503</v>
      </c>
      <c r="AN8" s="166"/>
      <c r="AO8" s="166"/>
      <c r="AP8" s="166">
        <v>2.04895E7</v>
      </c>
      <c r="AQ8" s="166">
        <v>1.163057077E10</v>
      </c>
      <c r="AR8" s="7">
        <f t="shared" si="6"/>
        <v>0.00176169342</v>
      </c>
      <c r="AT8" s="208">
        <v>43797.0</v>
      </c>
      <c r="AU8" s="209">
        <v>238.0</v>
      </c>
      <c r="AV8" s="209">
        <v>242.0</v>
      </c>
      <c r="AW8" s="209">
        <v>230.0</v>
      </c>
      <c r="AX8" s="209">
        <v>234.0</v>
      </c>
      <c r="AY8" s="180">
        <v>234.0</v>
      </c>
      <c r="AZ8" s="166">
        <v>5953.06</v>
      </c>
      <c r="BA8" s="181">
        <f t="shared" ref="BA8:BB8" si="32">(AY8-AY7)/AY7</f>
        <v>-0.01680672269</v>
      </c>
      <c r="BB8" s="181">
        <f t="shared" si="32"/>
        <v>-0.01161855336</v>
      </c>
      <c r="BC8" s="166"/>
      <c r="BD8" s="166"/>
      <c r="BE8" s="166">
        <v>2315200.0</v>
      </c>
      <c r="BF8" s="166">
        <v>1.163057077E10</v>
      </c>
      <c r="BG8" s="166">
        <f t="shared" si="8"/>
        <v>0.0001990615977</v>
      </c>
      <c r="BH8" s="181">
        <f t="shared" si="16"/>
        <v>0.009144528354</v>
      </c>
      <c r="BI8" s="166"/>
      <c r="BJ8" s="166">
        <f t="shared" si="9"/>
        <v>0.0005615706769</v>
      </c>
    </row>
    <row r="9">
      <c r="A9" s="208">
        <v>42705.0</v>
      </c>
      <c r="B9" s="209">
        <v>640.0</v>
      </c>
      <c r="C9" s="209">
        <v>650.0</v>
      </c>
      <c r="D9" s="209">
        <v>625.0</v>
      </c>
      <c r="E9" s="209">
        <v>640.0</v>
      </c>
      <c r="F9" s="180">
        <v>603.9454</v>
      </c>
      <c r="G9" s="166">
        <v>5198.755</v>
      </c>
      <c r="H9" s="181">
        <f t="shared" ref="H9:I9" si="33">(F9-F8)/F8</f>
        <v>0</v>
      </c>
      <c r="I9" s="181">
        <f t="shared" si="33"/>
        <v>0.009680689699</v>
      </c>
      <c r="J9" s="166"/>
      <c r="K9" s="166"/>
      <c r="L9" s="166">
        <v>1494500.0</v>
      </c>
      <c r="M9" s="166">
        <f t="shared" si="11"/>
        <v>8946592900</v>
      </c>
      <c r="N9" s="7">
        <f t="shared" si="2"/>
        <v>0.0001670468319</v>
      </c>
      <c r="P9" s="208">
        <v>43073.0</v>
      </c>
      <c r="Q9" s="209">
        <v>615.0</v>
      </c>
      <c r="R9" s="209">
        <v>615.0</v>
      </c>
      <c r="S9" s="209">
        <v>585.0</v>
      </c>
      <c r="T9" s="209">
        <v>585.0</v>
      </c>
      <c r="U9" s="180">
        <v>585.0</v>
      </c>
      <c r="V9" s="166">
        <v>5998.195</v>
      </c>
      <c r="W9" s="181">
        <f t="shared" ref="W9:X9" si="34">(U9-U8)/U8</f>
        <v>-0.0487804878</v>
      </c>
      <c r="X9" s="181">
        <f t="shared" si="34"/>
        <v>0.00773789183</v>
      </c>
      <c r="Y9" s="166"/>
      <c r="Z9" s="166"/>
      <c r="AA9" s="166">
        <v>2924800.0</v>
      </c>
      <c r="AB9" s="166">
        <f t="shared" si="13"/>
        <v>8946592900</v>
      </c>
      <c r="AC9" s="7">
        <f t="shared" si="4"/>
        <v>0.0003269177476</v>
      </c>
      <c r="AE9" s="208">
        <v>43438.0</v>
      </c>
      <c r="AF9" s="210">
        <v>290.0</v>
      </c>
      <c r="AG9" s="210">
        <v>290.0</v>
      </c>
      <c r="AH9" s="210">
        <v>284.0</v>
      </c>
      <c r="AI9" s="210">
        <v>284.0</v>
      </c>
      <c r="AJ9" s="180">
        <v>284.0</v>
      </c>
      <c r="AK9" s="166">
        <v>6152.86</v>
      </c>
      <c r="AL9" s="181">
        <f t="shared" ref="AL9:AM9" si="35">(AJ9-AJ8)/AJ8</f>
        <v>-0.02068965517</v>
      </c>
      <c r="AM9" s="181">
        <f t="shared" si="35"/>
        <v>0.005645340551</v>
      </c>
      <c r="AN9" s="166"/>
      <c r="AO9" s="166"/>
      <c r="AP9" s="166">
        <v>1.27533E7</v>
      </c>
      <c r="AQ9" s="166">
        <v>1.163057077E10</v>
      </c>
      <c r="AR9" s="7">
        <f t="shared" si="6"/>
        <v>0.001096532599</v>
      </c>
      <c r="AT9" s="208">
        <v>43798.0</v>
      </c>
      <c r="AU9" s="209">
        <v>234.0</v>
      </c>
      <c r="AV9" s="209">
        <v>234.0</v>
      </c>
      <c r="AW9" s="209">
        <v>218.0</v>
      </c>
      <c r="AX9" s="209">
        <v>224.0</v>
      </c>
      <c r="AY9" s="180">
        <v>224.0</v>
      </c>
      <c r="AZ9" s="166">
        <v>6011.83</v>
      </c>
      <c r="BA9" s="181">
        <f t="shared" ref="BA9:BB9" si="36">(AY9-AY8)/AY8</f>
        <v>-0.04273504274</v>
      </c>
      <c r="BB9" s="181">
        <f t="shared" si="36"/>
        <v>0.009872233776</v>
      </c>
      <c r="BC9" s="166"/>
      <c r="BD9" s="166"/>
      <c r="BE9" s="166">
        <v>6202900.0</v>
      </c>
      <c r="BF9" s="166">
        <v>1.163057077E10</v>
      </c>
      <c r="BG9" s="166">
        <f t="shared" si="8"/>
        <v>0.0005333272221</v>
      </c>
      <c r="BH9" s="181">
        <f t="shared" si="16"/>
        <v>-0.02805129643</v>
      </c>
      <c r="BI9" s="166"/>
      <c r="BJ9" s="166">
        <f t="shared" si="9"/>
        <v>0.0005309561003</v>
      </c>
    </row>
    <row r="10">
      <c r="A10" s="208">
        <v>42706.0</v>
      </c>
      <c r="B10" s="209">
        <v>630.0</v>
      </c>
      <c r="C10" s="209">
        <v>645.0</v>
      </c>
      <c r="D10" s="209">
        <v>625.0</v>
      </c>
      <c r="E10" s="209">
        <v>635.0</v>
      </c>
      <c r="F10" s="180">
        <v>599.2271</v>
      </c>
      <c r="G10" s="166">
        <v>5245.956</v>
      </c>
      <c r="H10" s="181">
        <f t="shared" ref="H10:I10" si="37">(F10-F9)/F9</f>
        <v>-0.007812461193</v>
      </c>
      <c r="I10" s="181">
        <f t="shared" si="37"/>
        <v>0.009079289176</v>
      </c>
      <c r="J10" s="166"/>
      <c r="K10" s="166"/>
      <c r="L10" s="166">
        <v>1214100.0</v>
      </c>
      <c r="M10" s="166">
        <f t="shared" si="11"/>
        <v>8946592900</v>
      </c>
      <c r="N10" s="7">
        <f t="shared" si="2"/>
        <v>0.0001357052918</v>
      </c>
      <c r="P10" s="208">
        <v>43074.0</v>
      </c>
      <c r="Q10" s="209">
        <v>590.0</v>
      </c>
      <c r="R10" s="209">
        <v>590.0</v>
      </c>
      <c r="S10" s="209">
        <v>570.0</v>
      </c>
      <c r="T10" s="209">
        <v>575.0</v>
      </c>
      <c r="U10" s="180">
        <v>575.0</v>
      </c>
      <c r="V10" s="166">
        <v>6000.474</v>
      </c>
      <c r="W10" s="181">
        <f t="shared" ref="W10:X10" si="38">(U10-U9)/U9</f>
        <v>-0.01709401709</v>
      </c>
      <c r="X10" s="181">
        <f t="shared" si="38"/>
        <v>0.0003799476342</v>
      </c>
      <c r="Y10" s="166"/>
      <c r="Z10" s="166"/>
      <c r="AA10" s="166">
        <v>1828400.0</v>
      </c>
      <c r="AB10" s="166">
        <f t="shared" si="13"/>
        <v>8946592900</v>
      </c>
      <c r="AC10" s="7">
        <f t="shared" si="4"/>
        <v>0.000204368302</v>
      </c>
      <c r="AE10" s="208">
        <v>43439.0</v>
      </c>
      <c r="AF10" s="210">
        <v>284.0</v>
      </c>
      <c r="AG10" s="210">
        <v>284.0</v>
      </c>
      <c r="AH10" s="210">
        <v>278.0</v>
      </c>
      <c r="AI10" s="210">
        <v>280.0</v>
      </c>
      <c r="AJ10" s="180">
        <v>280.0</v>
      </c>
      <c r="AK10" s="166">
        <v>6133.12</v>
      </c>
      <c r="AL10" s="181">
        <f t="shared" ref="AL10:AM10" si="39">(AJ10-AJ9)/AJ9</f>
        <v>-0.01408450704</v>
      </c>
      <c r="AM10" s="181">
        <f t="shared" si="39"/>
        <v>-0.003208264124</v>
      </c>
      <c r="AN10" s="166"/>
      <c r="AO10" s="166"/>
      <c r="AP10" s="166">
        <v>7635200.0</v>
      </c>
      <c r="AQ10" s="166">
        <v>1.163057077E10</v>
      </c>
      <c r="AR10" s="7">
        <f t="shared" si="6"/>
        <v>0.0006564768102</v>
      </c>
      <c r="AT10" s="208">
        <v>43801.0</v>
      </c>
      <c r="AU10" s="209">
        <v>224.0</v>
      </c>
      <c r="AV10" s="209">
        <v>228.0</v>
      </c>
      <c r="AW10" s="209">
        <v>214.0</v>
      </c>
      <c r="AX10" s="209">
        <v>222.0</v>
      </c>
      <c r="AY10" s="180">
        <v>222.0</v>
      </c>
      <c r="AZ10" s="166">
        <v>6130.055</v>
      </c>
      <c r="BA10" s="181">
        <f t="shared" ref="BA10:BB10" si="40">(AY10-AY9)/AY9</f>
        <v>-0.008928571429</v>
      </c>
      <c r="BB10" s="181">
        <f t="shared" si="40"/>
        <v>0.01966539307</v>
      </c>
      <c r="BC10" s="166"/>
      <c r="BD10" s="166"/>
      <c r="BE10" s="166">
        <v>1.25473E7</v>
      </c>
      <c r="BF10" s="166">
        <v>1.163057077E10</v>
      </c>
      <c r="BG10" s="166">
        <f t="shared" si="8"/>
        <v>0.001078820657</v>
      </c>
      <c r="BH10" s="181">
        <f t="shared" si="16"/>
        <v>-0.01197988919</v>
      </c>
      <c r="BI10" s="166"/>
      <c r="BJ10" s="166">
        <f t="shared" si="9"/>
        <v>0.0005188427653</v>
      </c>
    </row>
    <row r="11">
      <c r="A11" s="208">
        <v>42709.0</v>
      </c>
      <c r="B11" s="209">
        <v>635.0</v>
      </c>
      <c r="C11" s="209">
        <v>640.0</v>
      </c>
      <c r="D11" s="209">
        <v>625.0</v>
      </c>
      <c r="E11" s="209">
        <v>625.0</v>
      </c>
      <c r="F11" s="180">
        <v>589.7905</v>
      </c>
      <c r="G11" s="166">
        <v>5268.308</v>
      </c>
      <c r="H11" s="181">
        <f t="shared" ref="H11:I11" si="41">(F11-F10)/F10</f>
        <v>-0.01574795265</v>
      </c>
      <c r="I11" s="181">
        <f t="shared" si="41"/>
        <v>0.004260805847</v>
      </c>
      <c r="J11" s="166"/>
      <c r="K11" s="166"/>
      <c r="L11" s="166">
        <v>2360500.0</v>
      </c>
      <c r="M11" s="166">
        <f t="shared" si="11"/>
        <v>8946592900</v>
      </c>
      <c r="N11" s="7">
        <f t="shared" si="2"/>
        <v>0.0002638434571</v>
      </c>
      <c r="P11" s="208">
        <v>43075.0</v>
      </c>
      <c r="Q11" s="209">
        <v>580.0</v>
      </c>
      <c r="R11" s="209">
        <v>580.0</v>
      </c>
      <c r="S11" s="209">
        <v>565.0</v>
      </c>
      <c r="T11" s="209">
        <v>565.0</v>
      </c>
      <c r="U11" s="180">
        <v>565.0</v>
      </c>
      <c r="V11" s="166">
        <v>6035.508</v>
      </c>
      <c r="W11" s="181">
        <f t="shared" ref="W11:X11" si="42">(U11-U10)/U10</f>
        <v>-0.01739130435</v>
      </c>
      <c r="X11" s="181">
        <f t="shared" si="42"/>
        <v>0.005838538755</v>
      </c>
      <c r="Y11" s="166"/>
      <c r="Z11" s="166"/>
      <c r="AA11" s="166">
        <v>1411700.0</v>
      </c>
      <c r="AB11" s="166">
        <f t="shared" si="13"/>
        <v>8946592900</v>
      </c>
      <c r="AC11" s="7">
        <f t="shared" si="4"/>
        <v>0.000157791912</v>
      </c>
      <c r="AE11" s="208">
        <v>43440.0</v>
      </c>
      <c r="AF11" s="210">
        <v>282.0</v>
      </c>
      <c r="AG11" s="210">
        <v>282.0</v>
      </c>
      <c r="AH11" s="210">
        <v>276.0</v>
      </c>
      <c r="AI11" s="210">
        <v>278.0</v>
      </c>
      <c r="AJ11" s="180">
        <v>278.0</v>
      </c>
      <c r="AK11" s="166">
        <v>6115.493</v>
      </c>
      <c r="AL11" s="181">
        <f t="shared" ref="AL11:AM11" si="43">(AJ11-AJ10)/AJ10</f>
        <v>-0.007142857143</v>
      </c>
      <c r="AM11" s="181">
        <f t="shared" si="43"/>
        <v>-0.002874067359</v>
      </c>
      <c r="AN11" s="166"/>
      <c r="AO11" s="166"/>
      <c r="AP11" s="166">
        <v>4007800.0</v>
      </c>
      <c r="AQ11" s="166">
        <v>1.163057077E10</v>
      </c>
      <c r="AR11" s="7">
        <f t="shared" si="6"/>
        <v>0.0003445918588</v>
      </c>
      <c r="AT11" s="208">
        <v>43802.0</v>
      </c>
      <c r="AU11" s="209">
        <v>222.0</v>
      </c>
      <c r="AV11" s="209">
        <v>238.0</v>
      </c>
      <c r="AW11" s="209">
        <v>220.0</v>
      </c>
      <c r="AX11" s="209">
        <v>228.0</v>
      </c>
      <c r="AY11" s="180">
        <v>228.0</v>
      </c>
      <c r="AZ11" s="166">
        <v>6133.896</v>
      </c>
      <c r="BA11" s="181">
        <f t="shared" ref="BA11:BB11" si="44">(AY11-AY10)/AY10</f>
        <v>0.02702702703</v>
      </c>
      <c r="BB11" s="181">
        <f t="shared" si="44"/>
        <v>0.0006265849164</v>
      </c>
      <c r="BC11" s="166"/>
      <c r="BD11" s="166"/>
      <c r="BE11" s="166">
        <v>8999000.0</v>
      </c>
      <c r="BF11" s="166">
        <v>1.163057077E10</v>
      </c>
      <c r="BG11" s="166">
        <f t="shared" si="8"/>
        <v>0.0007737367476</v>
      </c>
      <c r="BH11" s="181">
        <f t="shared" si="16"/>
        <v>-0.00331377178</v>
      </c>
      <c r="BI11" s="166"/>
      <c r="BJ11" s="166">
        <f t="shared" si="9"/>
        <v>0.0003849909939</v>
      </c>
    </row>
    <row r="12">
      <c r="A12" s="208">
        <v>42710.0</v>
      </c>
      <c r="B12" s="209">
        <v>625.0</v>
      </c>
      <c r="C12" s="209">
        <v>660.0</v>
      </c>
      <c r="D12" s="209">
        <v>625.0</v>
      </c>
      <c r="E12" s="209">
        <v>645.0</v>
      </c>
      <c r="F12" s="180">
        <v>608.6638</v>
      </c>
      <c r="G12" s="166">
        <v>5272.965</v>
      </c>
      <c r="H12" s="181">
        <f t="shared" ref="H12:I12" si="45">(F12-F11)/F11</f>
        <v>0.03200000678</v>
      </c>
      <c r="I12" s="181">
        <f t="shared" si="45"/>
        <v>0.0008839650225</v>
      </c>
      <c r="J12" s="166"/>
      <c r="K12" s="166"/>
      <c r="L12" s="166">
        <v>5121500.0</v>
      </c>
      <c r="M12" s="166">
        <f t="shared" si="11"/>
        <v>8946592900</v>
      </c>
      <c r="N12" s="7">
        <f t="shared" si="2"/>
        <v>0.000572452559</v>
      </c>
      <c r="P12" s="208">
        <v>43076.0</v>
      </c>
      <c r="Q12" s="209">
        <v>560.0</v>
      </c>
      <c r="R12" s="209">
        <v>570.0</v>
      </c>
      <c r="S12" s="209">
        <v>560.0</v>
      </c>
      <c r="T12" s="209">
        <v>565.0</v>
      </c>
      <c r="U12" s="180">
        <v>565.0</v>
      </c>
      <c r="V12" s="166">
        <v>6006.835</v>
      </c>
      <c r="W12" s="181">
        <f t="shared" ref="W12:X12" si="46">(U12-U11)/U11</f>
        <v>0</v>
      </c>
      <c r="X12" s="181">
        <f t="shared" si="46"/>
        <v>-0.004750718581</v>
      </c>
      <c r="Y12" s="166"/>
      <c r="Z12" s="166"/>
      <c r="AA12" s="166">
        <v>1237500.0</v>
      </c>
      <c r="AB12" s="166">
        <f t="shared" si="13"/>
        <v>8946592900</v>
      </c>
      <c r="AC12" s="7">
        <f t="shared" si="4"/>
        <v>0.0001383208126</v>
      </c>
      <c r="AE12" s="208">
        <v>43441.0</v>
      </c>
      <c r="AF12" s="210">
        <v>280.0</v>
      </c>
      <c r="AG12" s="210">
        <v>286.0</v>
      </c>
      <c r="AH12" s="210">
        <v>278.0</v>
      </c>
      <c r="AI12" s="210">
        <v>282.0</v>
      </c>
      <c r="AJ12" s="180">
        <v>282.0</v>
      </c>
      <c r="AK12" s="166">
        <v>6126.356</v>
      </c>
      <c r="AL12" s="181">
        <f t="shared" ref="AL12:AM12" si="47">(AJ12-AJ11)/AJ11</f>
        <v>0.01438848921</v>
      </c>
      <c r="AM12" s="181">
        <f t="shared" si="47"/>
        <v>0.001776308141</v>
      </c>
      <c r="AN12" s="166"/>
      <c r="AO12" s="166"/>
      <c r="AP12" s="166">
        <v>7256600.0</v>
      </c>
      <c r="AQ12" s="166">
        <v>1.163057077E10</v>
      </c>
      <c r="AR12" s="7">
        <f t="shared" si="6"/>
        <v>0.0006239246675</v>
      </c>
      <c r="AT12" s="208">
        <v>43803.0</v>
      </c>
      <c r="AU12" s="209">
        <v>228.0</v>
      </c>
      <c r="AV12" s="209">
        <v>230.0</v>
      </c>
      <c r="AW12" s="209">
        <v>224.0</v>
      </c>
      <c r="AX12" s="209">
        <v>224.0</v>
      </c>
      <c r="AY12" s="180">
        <v>224.0</v>
      </c>
      <c r="AZ12" s="166">
        <v>6112.879</v>
      </c>
      <c r="BA12" s="181">
        <f t="shared" ref="BA12:BB12" si="48">(AY12-AY11)/AY11</f>
        <v>-0.01754385965</v>
      </c>
      <c r="BB12" s="181">
        <f t="shared" si="48"/>
        <v>-0.00342637045</v>
      </c>
      <c r="BC12" s="166"/>
      <c r="BD12" s="166"/>
      <c r="BE12" s="166">
        <v>2210700.0</v>
      </c>
      <c r="BF12" s="166">
        <v>1.163057077E10</v>
      </c>
      <c r="BG12" s="166">
        <f t="shared" si="8"/>
        <v>0.0001900766561</v>
      </c>
      <c r="BH12" s="181">
        <f t="shared" si="16"/>
        <v>0.007211159085</v>
      </c>
      <c r="BI12" s="166"/>
      <c r="BJ12" s="166">
        <f t="shared" si="9"/>
        <v>0.0003811936738</v>
      </c>
    </row>
    <row r="13">
      <c r="A13" s="208">
        <v>42711.0</v>
      </c>
      <c r="B13" s="209">
        <v>660.0</v>
      </c>
      <c r="C13" s="209">
        <v>670.0</v>
      </c>
      <c r="D13" s="209">
        <v>640.0</v>
      </c>
      <c r="E13" s="209">
        <v>660.0</v>
      </c>
      <c r="F13" s="180">
        <v>622.8187</v>
      </c>
      <c r="G13" s="166">
        <v>5265.368</v>
      </c>
      <c r="H13" s="181">
        <f t="shared" ref="H13:I13" si="49">(F13-F12)/F12</f>
        <v>0.02325569551</v>
      </c>
      <c r="I13" s="181">
        <f t="shared" si="49"/>
        <v>-0.001440745387</v>
      </c>
      <c r="J13" s="166"/>
      <c r="K13" s="166"/>
      <c r="L13" s="166">
        <v>9038500.0</v>
      </c>
      <c r="M13" s="166">
        <f t="shared" si="11"/>
        <v>8946592900</v>
      </c>
      <c r="N13" s="7">
        <f t="shared" si="2"/>
        <v>0.00101027286</v>
      </c>
      <c r="P13" s="208">
        <v>43077.0</v>
      </c>
      <c r="Q13" s="209">
        <v>565.0</v>
      </c>
      <c r="R13" s="209">
        <v>570.0</v>
      </c>
      <c r="S13" s="209">
        <v>565.0</v>
      </c>
      <c r="T13" s="209">
        <v>565.0</v>
      </c>
      <c r="U13" s="180">
        <v>565.0</v>
      </c>
      <c r="V13" s="166">
        <v>6030.958</v>
      </c>
      <c r="W13" s="181">
        <f t="shared" ref="W13:X13" si="50">(U13-U12)/U12</f>
        <v>0</v>
      </c>
      <c r="X13" s="181">
        <f t="shared" si="50"/>
        <v>0.004015925192</v>
      </c>
      <c r="Y13" s="166"/>
      <c r="Z13" s="166"/>
      <c r="AA13" s="166">
        <v>432200.0</v>
      </c>
      <c r="AB13" s="166">
        <f t="shared" si="13"/>
        <v>8946592900</v>
      </c>
      <c r="AC13" s="7">
        <f t="shared" si="4"/>
        <v>0.0000483088931</v>
      </c>
      <c r="AE13" s="208">
        <v>43444.0</v>
      </c>
      <c r="AF13" s="210">
        <v>282.0</v>
      </c>
      <c r="AG13" s="210">
        <v>284.0</v>
      </c>
      <c r="AH13" s="210">
        <v>280.0</v>
      </c>
      <c r="AI13" s="210">
        <v>280.0</v>
      </c>
      <c r="AJ13" s="180">
        <v>280.0</v>
      </c>
      <c r="AK13" s="166">
        <v>6111.36</v>
      </c>
      <c r="AL13" s="181">
        <f t="shared" ref="AL13:AM13" si="51">(AJ13-AJ12)/AJ12</f>
        <v>-0.007092198582</v>
      </c>
      <c r="AM13" s="181">
        <f t="shared" si="51"/>
        <v>-0.002447784621</v>
      </c>
      <c r="AN13" s="166"/>
      <c r="AO13" s="166"/>
      <c r="AP13" s="166">
        <v>6.6593E7</v>
      </c>
      <c r="AQ13" s="166">
        <v>1.163057077E10</v>
      </c>
      <c r="AR13" s="7">
        <f t="shared" si="6"/>
        <v>0.005725686324</v>
      </c>
      <c r="AT13" s="208">
        <v>43804.0</v>
      </c>
      <c r="AU13" s="209">
        <v>224.0</v>
      </c>
      <c r="AV13" s="209">
        <v>228.0</v>
      </c>
      <c r="AW13" s="209">
        <v>224.0</v>
      </c>
      <c r="AX13" s="209">
        <v>226.0</v>
      </c>
      <c r="AY13" s="180">
        <v>226.0</v>
      </c>
      <c r="AZ13" s="166">
        <v>6152.117</v>
      </c>
      <c r="BA13" s="181">
        <f t="shared" ref="BA13:BB13" si="52">(AY13-AY12)/AY12</f>
        <v>0.008928571429</v>
      </c>
      <c r="BB13" s="181">
        <f t="shared" si="52"/>
        <v>0.006418906705</v>
      </c>
      <c r="BC13" s="166"/>
      <c r="BD13" s="166"/>
      <c r="BE13" s="166">
        <v>2114900.0</v>
      </c>
      <c r="BF13" s="166">
        <v>1.163057077E10</v>
      </c>
      <c r="BG13" s="166">
        <f t="shared" si="8"/>
        <v>0.000181839743</v>
      </c>
      <c r="BH13" s="181">
        <f t="shared" si="16"/>
        <v>0.006273017089</v>
      </c>
      <c r="BI13" s="166"/>
      <c r="BJ13" s="166">
        <f t="shared" si="9"/>
        <v>0.001741526955</v>
      </c>
    </row>
    <row r="14">
      <c r="A14" s="208">
        <v>42712.0</v>
      </c>
      <c r="B14" s="209">
        <v>670.0</v>
      </c>
      <c r="C14" s="209">
        <v>670.0</v>
      </c>
      <c r="D14" s="209">
        <v>650.0</v>
      </c>
      <c r="E14" s="209">
        <v>670.0</v>
      </c>
      <c r="F14" s="180">
        <v>632.2554</v>
      </c>
      <c r="G14" s="166">
        <v>5303.734</v>
      </c>
      <c r="H14" s="181">
        <f t="shared" ref="H14:I14" si="53">(F14-F13)/F13</f>
        <v>0.0151516003</v>
      </c>
      <c r="I14" s="181">
        <f t="shared" si="53"/>
        <v>0.007286480261</v>
      </c>
      <c r="J14" s="166"/>
      <c r="K14" s="166"/>
      <c r="L14" s="166">
        <v>4181900.0</v>
      </c>
      <c r="M14" s="166">
        <f t="shared" si="11"/>
        <v>8946592900</v>
      </c>
      <c r="N14" s="7">
        <f t="shared" si="2"/>
        <v>0.0004674293384</v>
      </c>
      <c r="P14" s="208">
        <v>43080.0</v>
      </c>
      <c r="Q14" s="209">
        <v>570.0</v>
      </c>
      <c r="R14" s="209">
        <v>570.0</v>
      </c>
      <c r="S14" s="209">
        <v>555.0</v>
      </c>
      <c r="T14" s="209">
        <v>555.0</v>
      </c>
      <c r="U14" s="180">
        <v>555.0</v>
      </c>
      <c r="V14" s="166">
        <v>6026.633</v>
      </c>
      <c r="W14" s="181">
        <f t="shared" ref="W14:X14" si="54">(U14-U13)/U13</f>
        <v>-0.01769911504</v>
      </c>
      <c r="X14" s="181">
        <f t="shared" si="54"/>
        <v>-0.0007171331652</v>
      </c>
      <c r="Y14" s="166"/>
      <c r="Z14" s="166"/>
      <c r="AA14" s="166">
        <v>1935000.0</v>
      </c>
      <c r="AB14" s="166">
        <f t="shared" si="13"/>
        <v>8946592900</v>
      </c>
      <c r="AC14" s="7">
        <f t="shared" si="4"/>
        <v>0.0002162834524</v>
      </c>
      <c r="AE14" s="208">
        <v>43445.0</v>
      </c>
      <c r="AF14" s="210">
        <v>280.0</v>
      </c>
      <c r="AG14" s="210">
        <v>282.0</v>
      </c>
      <c r="AH14" s="210">
        <v>272.0</v>
      </c>
      <c r="AI14" s="210">
        <v>274.0</v>
      </c>
      <c r="AJ14" s="180">
        <v>274.0</v>
      </c>
      <c r="AK14" s="166">
        <v>6076.587</v>
      </c>
      <c r="AL14" s="181">
        <f t="shared" ref="AL14:AM14" si="55">(AJ14-AJ13)/AJ13</f>
        <v>-0.02142857143</v>
      </c>
      <c r="AM14" s="181">
        <f t="shared" si="55"/>
        <v>-0.005689895539</v>
      </c>
      <c r="AN14" s="166"/>
      <c r="AO14" s="166"/>
      <c r="AP14" s="166">
        <v>1.1577E7</v>
      </c>
      <c r="AQ14" s="166">
        <v>1.163057077E10</v>
      </c>
      <c r="AR14" s="7">
        <f t="shared" si="6"/>
        <v>0.000995393969</v>
      </c>
      <c r="AT14" s="208">
        <v>43805.0</v>
      </c>
      <c r="AU14" s="209">
        <v>226.0</v>
      </c>
      <c r="AV14" s="209">
        <v>230.0</v>
      </c>
      <c r="AW14" s="209">
        <v>222.0</v>
      </c>
      <c r="AX14" s="209">
        <v>224.0</v>
      </c>
      <c r="AY14" s="180">
        <v>224.0</v>
      </c>
      <c r="AZ14" s="166">
        <v>6186.868</v>
      </c>
      <c r="BA14" s="181">
        <f t="shared" ref="BA14:BB14" si="56">(AY14-AY13)/AY13</f>
        <v>-0.008849557522</v>
      </c>
      <c r="BB14" s="181">
        <f t="shared" si="56"/>
        <v>0.005648624693</v>
      </c>
      <c r="BC14" s="166"/>
      <c r="BD14" s="166"/>
      <c r="BE14" s="166">
        <v>3077300.0</v>
      </c>
      <c r="BF14" s="166">
        <v>1.163057077E10</v>
      </c>
      <c r="BG14" s="166">
        <f t="shared" si="8"/>
        <v>0.0002645871867</v>
      </c>
      <c r="BH14" s="181">
        <f t="shared" si="16"/>
        <v>-0.008206410924</v>
      </c>
      <c r="BI14" s="166"/>
      <c r="BJ14" s="166">
        <f t="shared" si="9"/>
        <v>0.0004859234866</v>
      </c>
    </row>
    <row r="15">
      <c r="A15" s="208">
        <v>42713.0</v>
      </c>
      <c r="B15" s="209">
        <v>670.0</v>
      </c>
      <c r="C15" s="209">
        <v>670.0</v>
      </c>
      <c r="D15" s="209">
        <v>650.0</v>
      </c>
      <c r="E15" s="209">
        <v>650.0</v>
      </c>
      <c r="F15" s="180">
        <v>613.3821</v>
      </c>
      <c r="G15" s="166">
        <v>5308.126</v>
      </c>
      <c r="H15" s="181">
        <f t="shared" ref="H15:I15" si="57">(F15-F14)/F14</f>
        <v>-0.02985075335</v>
      </c>
      <c r="I15" s="181">
        <f t="shared" si="57"/>
        <v>0.0008280958283</v>
      </c>
      <c r="J15" s="166"/>
      <c r="K15" s="166"/>
      <c r="L15" s="166">
        <v>1356900.0</v>
      </c>
      <c r="M15" s="166">
        <f t="shared" si="11"/>
        <v>8946592900</v>
      </c>
      <c r="N15" s="7">
        <f t="shared" si="2"/>
        <v>0.0001516666753</v>
      </c>
      <c r="P15" s="208">
        <v>43081.0</v>
      </c>
      <c r="Q15" s="209">
        <v>555.0</v>
      </c>
      <c r="R15" s="209">
        <v>560.0</v>
      </c>
      <c r="S15" s="209">
        <v>555.0</v>
      </c>
      <c r="T15" s="209">
        <v>560.0</v>
      </c>
      <c r="U15" s="180">
        <v>560.0</v>
      </c>
      <c r="V15" s="166">
        <v>6032.371</v>
      </c>
      <c r="W15" s="181">
        <f t="shared" ref="W15:X15" si="58">(U15-U14)/U14</f>
        <v>0.009009009009</v>
      </c>
      <c r="X15" s="181">
        <f t="shared" si="58"/>
        <v>0.0009521070887</v>
      </c>
      <c r="Y15" s="166"/>
      <c r="Z15" s="166"/>
      <c r="AA15" s="166">
        <v>428400.0</v>
      </c>
      <c r="AB15" s="166">
        <f t="shared" si="13"/>
        <v>8946592900</v>
      </c>
      <c r="AC15" s="7">
        <f t="shared" si="4"/>
        <v>0.0000478841504</v>
      </c>
      <c r="AE15" s="208">
        <v>43446.0</v>
      </c>
      <c r="AF15" s="210">
        <v>274.0</v>
      </c>
      <c r="AG15" s="210">
        <v>288.0</v>
      </c>
      <c r="AH15" s="210">
        <v>274.0</v>
      </c>
      <c r="AI15" s="210">
        <v>286.0</v>
      </c>
      <c r="AJ15" s="180">
        <v>286.0</v>
      </c>
      <c r="AK15" s="166">
        <v>6115.577</v>
      </c>
      <c r="AL15" s="181">
        <f t="shared" ref="AL15:AM15" si="59">(AJ15-AJ14)/AJ14</f>
        <v>0.04379562044</v>
      </c>
      <c r="AM15" s="181">
        <f t="shared" si="59"/>
        <v>0.006416430802</v>
      </c>
      <c r="AN15" s="166"/>
      <c r="AO15" s="166"/>
      <c r="AP15" s="166">
        <v>2.01825E7</v>
      </c>
      <c r="AQ15" s="166">
        <v>1.163057077E10</v>
      </c>
      <c r="AR15" s="7">
        <f t="shared" si="6"/>
        <v>0.001735297467</v>
      </c>
      <c r="AT15" s="208">
        <v>43808.0</v>
      </c>
      <c r="AU15" s="209">
        <v>226.0</v>
      </c>
      <c r="AV15" s="209">
        <v>236.0</v>
      </c>
      <c r="AW15" s="209">
        <v>224.0</v>
      </c>
      <c r="AX15" s="209">
        <v>234.0</v>
      </c>
      <c r="AY15" s="180">
        <v>234.0</v>
      </c>
      <c r="AZ15" s="166">
        <v>6193.791</v>
      </c>
      <c r="BA15" s="181">
        <f t="shared" ref="BA15:BB15" si="60">(AY15-AY14)/AY14</f>
        <v>0.04464285714</v>
      </c>
      <c r="BB15" s="181">
        <f t="shared" si="60"/>
        <v>0.001118982981</v>
      </c>
      <c r="BC15" s="166"/>
      <c r="BD15" s="166"/>
      <c r="BE15" s="166">
        <v>9719600.0</v>
      </c>
      <c r="BF15" s="166">
        <v>1.163057077E10</v>
      </c>
      <c r="BG15" s="166">
        <f t="shared" si="8"/>
        <v>0.000835694154</v>
      </c>
      <c r="BH15" s="181">
        <f t="shared" si="16"/>
        <v>0.01689918331</v>
      </c>
      <c r="BI15" s="166"/>
      <c r="BJ15" s="166">
        <f t="shared" si="9"/>
        <v>0.0006926356117</v>
      </c>
    </row>
    <row r="16">
      <c r="A16" s="208">
        <v>42717.0</v>
      </c>
      <c r="B16" s="209">
        <v>650.0</v>
      </c>
      <c r="C16" s="209">
        <v>655.0</v>
      </c>
      <c r="D16" s="209">
        <v>640.0</v>
      </c>
      <c r="E16" s="209">
        <v>640.0</v>
      </c>
      <c r="F16" s="180">
        <v>603.9454</v>
      </c>
      <c r="G16" s="166">
        <v>5293.619</v>
      </c>
      <c r="H16" s="181">
        <f t="shared" ref="H16:I16" si="61">(F16-F15)/F15</f>
        <v>-0.01538470066</v>
      </c>
      <c r="I16" s="181">
        <f t="shared" si="61"/>
        <v>-0.002732979586</v>
      </c>
      <c r="J16" s="166"/>
      <c r="K16" s="166"/>
      <c r="L16" s="166">
        <v>1245800.0</v>
      </c>
      <c r="M16" s="166">
        <f t="shared" si="11"/>
        <v>8946592900</v>
      </c>
      <c r="N16" s="7">
        <f t="shared" si="2"/>
        <v>0.0001392485401</v>
      </c>
      <c r="P16" s="208">
        <v>43082.0</v>
      </c>
      <c r="Q16" s="209">
        <v>560.0</v>
      </c>
      <c r="R16" s="209">
        <v>570.0</v>
      </c>
      <c r="S16" s="209">
        <v>555.0</v>
      </c>
      <c r="T16" s="209">
        <v>570.0</v>
      </c>
      <c r="U16" s="180">
        <v>570.0</v>
      </c>
      <c r="V16" s="166">
        <v>6054.604</v>
      </c>
      <c r="W16" s="181">
        <f t="shared" ref="W16:X16" si="62">(U16-U15)/U15</f>
        <v>0.01785714286</v>
      </c>
      <c r="X16" s="181">
        <f t="shared" si="62"/>
        <v>0.00368561549</v>
      </c>
      <c r="Y16" s="166"/>
      <c r="Z16" s="166"/>
      <c r="AA16" s="166">
        <v>1649900.0</v>
      </c>
      <c r="AB16" s="166">
        <f t="shared" si="13"/>
        <v>8946592900</v>
      </c>
      <c r="AC16" s="7">
        <f t="shared" si="4"/>
        <v>0.0001844165727</v>
      </c>
      <c r="AE16" s="208">
        <v>43447.0</v>
      </c>
      <c r="AF16" s="210">
        <v>286.0</v>
      </c>
      <c r="AG16" s="210">
        <v>294.0</v>
      </c>
      <c r="AH16" s="210">
        <v>286.0</v>
      </c>
      <c r="AI16" s="210">
        <v>288.0</v>
      </c>
      <c r="AJ16" s="180">
        <v>288.0</v>
      </c>
      <c r="AK16" s="166">
        <v>6177.72</v>
      </c>
      <c r="AL16" s="181">
        <f t="shared" ref="AL16:AM16" si="63">(AJ16-AJ15)/AJ15</f>
        <v>0.006993006993</v>
      </c>
      <c r="AM16" s="181">
        <f t="shared" si="63"/>
        <v>0.01016142876</v>
      </c>
      <c r="AN16" s="166"/>
      <c r="AO16" s="166"/>
      <c r="AP16" s="166">
        <v>2.60502E7</v>
      </c>
      <c r="AQ16" s="166">
        <v>1.163057077E10</v>
      </c>
      <c r="AR16" s="7">
        <f t="shared" si="6"/>
        <v>0.002239804092</v>
      </c>
      <c r="AT16" s="208">
        <v>43809.0</v>
      </c>
      <c r="AU16" s="209">
        <v>234.0</v>
      </c>
      <c r="AV16" s="209">
        <v>238.0</v>
      </c>
      <c r="AW16" s="209">
        <v>230.0</v>
      </c>
      <c r="AX16" s="209">
        <v>230.0</v>
      </c>
      <c r="AY16" s="180">
        <v>230.0</v>
      </c>
      <c r="AZ16" s="166">
        <v>6183.505</v>
      </c>
      <c r="BA16" s="181">
        <f t="shared" ref="BA16:BB16" si="64">(AY16-AY15)/AY15</f>
        <v>-0.01709401709</v>
      </c>
      <c r="BB16" s="181">
        <f t="shared" si="64"/>
        <v>-0.001660695364</v>
      </c>
      <c r="BC16" s="166"/>
      <c r="BD16" s="166"/>
      <c r="BE16" s="166">
        <v>1914600.0</v>
      </c>
      <c r="BF16" s="166">
        <v>1.163057077E10</v>
      </c>
      <c r="BG16" s="166">
        <f t="shared" si="8"/>
        <v>0.0001646178883</v>
      </c>
      <c r="BH16" s="181">
        <f t="shared" si="16"/>
        <v>-0.001907141976</v>
      </c>
      <c r="BI16" s="166"/>
      <c r="BJ16" s="166">
        <f t="shared" si="9"/>
        <v>0.0006820217732</v>
      </c>
    </row>
    <row r="17">
      <c r="A17" s="208">
        <v>42718.0</v>
      </c>
      <c r="B17" s="209">
        <v>640.0</v>
      </c>
      <c r="C17" s="209">
        <v>650.0</v>
      </c>
      <c r="D17" s="209">
        <v>630.0</v>
      </c>
      <c r="E17" s="209">
        <v>630.0</v>
      </c>
      <c r="F17" s="180">
        <v>594.5088</v>
      </c>
      <c r="G17" s="166">
        <v>5262.817</v>
      </c>
      <c r="H17" s="181">
        <f t="shared" ref="H17:I17" si="65">(F17-F16)/F16</f>
        <v>-0.01562492239</v>
      </c>
      <c r="I17" s="181">
        <f t="shared" si="65"/>
        <v>-0.005818703613</v>
      </c>
      <c r="J17" s="166"/>
      <c r="K17" s="166"/>
      <c r="L17" s="166">
        <v>1518700.0</v>
      </c>
      <c r="M17" s="166">
        <f t="shared" si="11"/>
        <v>8946592900</v>
      </c>
      <c r="N17" s="7">
        <f t="shared" si="2"/>
        <v>0.0001697517722</v>
      </c>
      <c r="P17" s="208">
        <v>43083.0</v>
      </c>
      <c r="Q17" s="209">
        <v>560.0</v>
      </c>
      <c r="R17" s="209">
        <v>575.0</v>
      </c>
      <c r="S17" s="209">
        <v>560.0</v>
      </c>
      <c r="T17" s="209">
        <v>575.0</v>
      </c>
      <c r="U17" s="180">
        <v>575.0</v>
      </c>
      <c r="V17" s="166">
        <v>6113.653</v>
      </c>
      <c r="W17" s="181">
        <f t="shared" ref="W17:X17" si="66">(U17-U16)/U16</f>
        <v>0.008771929825</v>
      </c>
      <c r="X17" s="181">
        <f t="shared" si="66"/>
        <v>0.009752743532</v>
      </c>
      <c r="Y17" s="166"/>
      <c r="Z17" s="166"/>
      <c r="AA17" s="166">
        <v>1015600.0</v>
      </c>
      <c r="AB17" s="166">
        <f t="shared" si="13"/>
        <v>8946592900</v>
      </c>
      <c r="AC17" s="7">
        <f t="shared" si="4"/>
        <v>0.0001135180746</v>
      </c>
      <c r="AE17" s="208">
        <v>43448.0</v>
      </c>
      <c r="AF17" s="210">
        <v>288.0</v>
      </c>
      <c r="AG17" s="210">
        <v>296.0</v>
      </c>
      <c r="AH17" s="210">
        <v>286.0</v>
      </c>
      <c r="AI17" s="210">
        <v>288.0</v>
      </c>
      <c r="AJ17" s="180">
        <v>288.0</v>
      </c>
      <c r="AK17" s="166">
        <v>6169.843</v>
      </c>
      <c r="AL17" s="181">
        <f t="shared" ref="AL17:AM17" si="67">(AJ17-AJ16)/AJ16</f>
        <v>0</v>
      </c>
      <c r="AM17" s="181">
        <f t="shared" si="67"/>
        <v>-0.001275065882</v>
      </c>
      <c r="AN17" s="166"/>
      <c r="AO17" s="166"/>
      <c r="AP17" s="166">
        <v>1.79645E7</v>
      </c>
      <c r="AQ17" s="166">
        <v>1.163057077E10</v>
      </c>
      <c r="AR17" s="7">
        <f t="shared" si="6"/>
        <v>0.001544593155</v>
      </c>
      <c r="AT17" s="208">
        <v>43810.0</v>
      </c>
      <c r="AU17" s="209">
        <v>230.0</v>
      </c>
      <c r="AV17" s="209">
        <v>236.0</v>
      </c>
      <c r="AW17" s="209">
        <v>230.0</v>
      </c>
      <c r="AX17" s="209">
        <v>234.0</v>
      </c>
      <c r="AY17" s="180">
        <v>234.0</v>
      </c>
      <c r="AZ17" s="166">
        <v>6180.099</v>
      </c>
      <c r="BA17" s="181">
        <f t="shared" ref="BA17:BB17" si="68">(AY17-AY16)/AY16</f>
        <v>0.01739130435</v>
      </c>
      <c r="BB17" s="181">
        <f t="shared" si="68"/>
        <v>-0.0005508202872</v>
      </c>
      <c r="BC17" s="166"/>
      <c r="BD17" s="166"/>
      <c r="BE17" s="166">
        <v>1820300.0</v>
      </c>
      <c r="BF17" s="166">
        <v>1.163057077E10</v>
      </c>
      <c r="BG17" s="166">
        <f t="shared" si="8"/>
        <v>0.0001565099457</v>
      </c>
      <c r="BH17" s="181">
        <f t="shared" si="16"/>
        <v>0.002634577947</v>
      </c>
      <c r="BI17" s="166"/>
      <c r="BJ17" s="166">
        <f t="shared" si="9"/>
        <v>0.0004960932369</v>
      </c>
    </row>
    <row r="18">
      <c r="A18" s="208">
        <v>42719.0</v>
      </c>
      <c r="B18" s="209">
        <v>625.0</v>
      </c>
      <c r="C18" s="209">
        <v>635.0</v>
      </c>
      <c r="D18" s="209">
        <v>620.0</v>
      </c>
      <c r="E18" s="209">
        <v>630.0</v>
      </c>
      <c r="F18" s="180">
        <v>594.5088</v>
      </c>
      <c r="G18" s="166">
        <v>5254.362</v>
      </c>
      <c r="H18" s="181">
        <f t="shared" ref="H18:I18" si="69">(F18-F17)/F17</f>
        <v>0</v>
      </c>
      <c r="I18" s="181">
        <f t="shared" si="69"/>
        <v>-0.001606554057</v>
      </c>
      <c r="J18" s="166"/>
      <c r="K18" s="166"/>
      <c r="L18" s="166">
        <v>3261500.0</v>
      </c>
      <c r="M18" s="166">
        <f t="shared" si="11"/>
        <v>8946592900</v>
      </c>
      <c r="N18" s="7">
        <f t="shared" si="2"/>
        <v>0.0003645521861</v>
      </c>
      <c r="P18" s="208">
        <v>43084.0</v>
      </c>
      <c r="Q18" s="209">
        <v>575.0</v>
      </c>
      <c r="R18" s="209">
        <v>600.0</v>
      </c>
      <c r="S18" s="209">
        <v>570.0</v>
      </c>
      <c r="T18" s="209">
        <v>580.0</v>
      </c>
      <c r="U18" s="180">
        <v>580.0</v>
      </c>
      <c r="V18" s="166">
        <v>6119.419</v>
      </c>
      <c r="W18" s="181">
        <f t="shared" ref="W18:X18" si="70">(U18-U17)/U17</f>
        <v>0.008695652174</v>
      </c>
      <c r="X18" s="181">
        <f t="shared" si="70"/>
        <v>0.00094313498</v>
      </c>
      <c r="Y18" s="166"/>
      <c r="Z18" s="166"/>
      <c r="AA18" s="166">
        <v>1828200.0</v>
      </c>
      <c r="AB18" s="166">
        <f t="shared" si="13"/>
        <v>8946592900</v>
      </c>
      <c r="AC18" s="7">
        <f t="shared" si="4"/>
        <v>0.0002043459472</v>
      </c>
      <c r="AE18" s="208">
        <v>43451.0</v>
      </c>
      <c r="AF18" s="210">
        <v>288.0</v>
      </c>
      <c r="AG18" s="210">
        <v>292.0</v>
      </c>
      <c r="AH18" s="210">
        <v>282.0</v>
      </c>
      <c r="AI18" s="210">
        <v>282.0</v>
      </c>
      <c r="AJ18" s="180">
        <v>282.0</v>
      </c>
      <c r="AK18" s="166">
        <v>6089.305</v>
      </c>
      <c r="AL18" s="181">
        <f t="shared" ref="AL18:AM18" si="71">(AJ18-AJ17)/AJ17</f>
        <v>-0.02083333333</v>
      </c>
      <c r="AM18" s="181">
        <f t="shared" si="71"/>
        <v>-0.01305349261</v>
      </c>
      <c r="AN18" s="166"/>
      <c r="AO18" s="166"/>
      <c r="AP18" s="166">
        <v>9015900.0</v>
      </c>
      <c r="AQ18" s="166">
        <v>1.163057077E10</v>
      </c>
      <c r="AR18" s="7">
        <f t="shared" si="6"/>
        <v>0.0007751898147</v>
      </c>
      <c r="AT18" s="208">
        <v>43811.0</v>
      </c>
      <c r="AU18" s="209">
        <v>236.0</v>
      </c>
      <c r="AV18" s="209">
        <v>236.0</v>
      </c>
      <c r="AW18" s="209">
        <v>228.0</v>
      </c>
      <c r="AX18" s="209">
        <v>228.0</v>
      </c>
      <c r="AY18" s="180">
        <v>228.0</v>
      </c>
      <c r="AZ18" s="166">
        <v>6139.397</v>
      </c>
      <c r="BA18" s="181">
        <f t="shared" ref="BA18:BB18" si="72">(AY18-AY17)/AY17</f>
        <v>-0.02564102564</v>
      </c>
      <c r="BB18" s="181">
        <f t="shared" si="72"/>
        <v>-0.006585978639</v>
      </c>
      <c r="BC18" s="166"/>
      <c r="BD18" s="166"/>
      <c r="BE18" s="166">
        <v>2048600.0</v>
      </c>
      <c r="BF18" s="166">
        <v>1.163057077E10</v>
      </c>
      <c r="BG18" s="166">
        <f t="shared" si="8"/>
        <v>0.0001761392489</v>
      </c>
      <c r="BH18" s="181">
        <f t="shared" si="16"/>
        <v>-0.0094446767</v>
      </c>
      <c r="BI18" s="166"/>
      <c r="BJ18" s="166">
        <f t="shared" si="9"/>
        <v>0.0003800567992</v>
      </c>
    </row>
    <row r="19">
      <c r="A19" s="208">
        <v>42720.0</v>
      </c>
      <c r="B19" s="209">
        <v>630.0</v>
      </c>
      <c r="C19" s="209">
        <v>635.0</v>
      </c>
      <c r="D19" s="209">
        <v>625.0</v>
      </c>
      <c r="E19" s="209">
        <v>625.0</v>
      </c>
      <c r="F19" s="180">
        <v>589.7905</v>
      </c>
      <c r="G19" s="166">
        <v>5231.652</v>
      </c>
      <c r="H19" s="181">
        <f t="shared" ref="H19:I19" si="73">(F19-F18)/F18</f>
        <v>-0.007936467887</v>
      </c>
      <c r="I19" s="181">
        <f t="shared" si="73"/>
        <v>-0.004322123219</v>
      </c>
      <c r="J19" s="166"/>
      <c r="K19" s="166"/>
      <c r="L19" s="166">
        <v>4125500.0</v>
      </c>
      <c r="M19" s="166">
        <f t="shared" si="11"/>
        <v>8946592900</v>
      </c>
      <c r="N19" s="7">
        <f t="shared" si="2"/>
        <v>0.0004611252626</v>
      </c>
      <c r="P19" s="208">
        <v>43087.0</v>
      </c>
      <c r="Q19" s="209">
        <v>580.0</v>
      </c>
      <c r="R19" s="209">
        <v>580.0</v>
      </c>
      <c r="S19" s="209">
        <v>570.0</v>
      </c>
      <c r="T19" s="209">
        <v>570.0</v>
      </c>
      <c r="U19" s="180">
        <v>570.0</v>
      </c>
      <c r="V19" s="166">
        <v>6133.963</v>
      </c>
      <c r="W19" s="181">
        <f t="shared" ref="W19:X19" si="74">(U19-U18)/U18</f>
        <v>-0.01724137931</v>
      </c>
      <c r="X19" s="181">
        <f t="shared" si="74"/>
        <v>0.002376696219</v>
      </c>
      <c r="Y19" s="166"/>
      <c r="Z19" s="166"/>
      <c r="AA19" s="166">
        <v>143900.0</v>
      </c>
      <c r="AB19" s="166">
        <f t="shared" si="13"/>
        <v>8946592900</v>
      </c>
      <c r="AC19" s="7">
        <f t="shared" si="4"/>
        <v>0.0000160843353</v>
      </c>
      <c r="AE19" s="208">
        <v>43452.0</v>
      </c>
      <c r="AF19" s="210">
        <v>282.0</v>
      </c>
      <c r="AG19" s="210">
        <v>282.0</v>
      </c>
      <c r="AH19" s="210">
        <v>276.0</v>
      </c>
      <c r="AI19" s="210">
        <v>276.0</v>
      </c>
      <c r="AJ19" s="180">
        <v>276.0</v>
      </c>
      <c r="AK19" s="166">
        <v>6081.867</v>
      </c>
      <c r="AL19" s="181">
        <f t="shared" ref="AL19:AM19" si="75">(AJ19-AJ18)/AJ18</f>
        <v>-0.02127659574</v>
      </c>
      <c r="AM19" s="181">
        <f t="shared" si="75"/>
        <v>-0.001221485867</v>
      </c>
      <c r="AN19" s="166"/>
      <c r="AO19" s="166"/>
      <c r="AP19" s="166">
        <v>1.1494E7</v>
      </c>
      <c r="AQ19" s="166">
        <v>1.163057077E10</v>
      </c>
      <c r="AR19" s="7">
        <f t="shared" si="6"/>
        <v>0.0009882576038</v>
      </c>
      <c r="AT19" s="208">
        <v>43812.0</v>
      </c>
      <c r="AU19" s="209">
        <v>228.0</v>
      </c>
      <c r="AV19" s="209">
        <v>232.0</v>
      </c>
      <c r="AW19" s="209">
        <v>228.0</v>
      </c>
      <c r="AX19" s="209">
        <v>228.0</v>
      </c>
      <c r="AY19" s="180">
        <v>228.0</v>
      </c>
      <c r="AZ19" s="166">
        <v>6197.318</v>
      </c>
      <c r="BA19" s="181">
        <f t="shared" ref="BA19:BB19" si="76">(AY19-AY18)/AY18</f>
        <v>0</v>
      </c>
      <c r="BB19" s="181">
        <f t="shared" si="76"/>
        <v>0.009434314152</v>
      </c>
      <c r="BC19" s="166"/>
      <c r="BD19" s="166"/>
      <c r="BE19" s="166">
        <v>1075400.0</v>
      </c>
      <c r="BF19" s="166">
        <v>1.163057077E10</v>
      </c>
      <c r="BG19" s="166">
        <f t="shared" si="8"/>
        <v>0.00009246321795</v>
      </c>
      <c r="BH19" s="181">
        <f t="shared" si="16"/>
        <v>-0.01161361074</v>
      </c>
      <c r="BI19" s="166"/>
      <c r="BJ19" s="166">
        <f t="shared" si="9"/>
        <v>0.0003894826049</v>
      </c>
    </row>
    <row r="20">
      <c r="A20" s="208">
        <v>42723.0</v>
      </c>
      <c r="B20" s="209">
        <v>625.0</v>
      </c>
      <c r="C20" s="209">
        <v>635.0</v>
      </c>
      <c r="D20" s="209">
        <v>620.0</v>
      </c>
      <c r="E20" s="209">
        <v>625.0</v>
      </c>
      <c r="F20" s="180">
        <v>589.7905</v>
      </c>
      <c r="G20" s="166">
        <v>5191.912</v>
      </c>
      <c r="H20" s="181">
        <f t="shared" ref="H20:I20" si="77">(F20-F19)/F19</f>
        <v>0</v>
      </c>
      <c r="I20" s="181">
        <f t="shared" si="77"/>
        <v>-0.007596070992</v>
      </c>
      <c r="J20" s="166"/>
      <c r="K20" s="166"/>
      <c r="L20" s="166">
        <v>4469400.0</v>
      </c>
      <c r="M20" s="166">
        <f t="shared" si="11"/>
        <v>8946592900</v>
      </c>
      <c r="N20" s="7">
        <f t="shared" si="2"/>
        <v>0.0004995644767</v>
      </c>
      <c r="P20" s="208">
        <v>43088.0</v>
      </c>
      <c r="Q20" s="209">
        <v>570.0</v>
      </c>
      <c r="R20" s="209">
        <v>590.0</v>
      </c>
      <c r="S20" s="209">
        <v>570.0</v>
      </c>
      <c r="T20" s="209">
        <v>590.0</v>
      </c>
      <c r="U20" s="180">
        <v>590.0</v>
      </c>
      <c r="V20" s="166">
        <v>6167.666</v>
      </c>
      <c r="W20" s="181">
        <f t="shared" ref="W20:X20" si="78">(U20-U19)/U19</f>
        <v>0.0350877193</v>
      </c>
      <c r="X20" s="181">
        <f t="shared" si="78"/>
        <v>0.005494490267</v>
      </c>
      <c r="Y20" s="166"/>
      <c r="Z20" s="166"/>
      <c r="AA20" s="166">
        <v>206400.0</v>
      </c>
      <c r="AB20" s="166">
        <f t="shared" si="13"/>
        <v>8946592900</v>
      </c>
      <c r="AC20" s="7">
        <f t="shared" si="4"/>
        <v>0.00002307023493</v>
      </c>
      <c r="AE20" s="208">
        <v>43453.0</v>
      </c>
      <c r="AF20" s="210">
        <v>278.0</v>
      </c>
      <c r="AG20" s="210">
        <v>284.0</v>
      </c>
      <c r="AH20" s="210">
        <v>276.0</v>
      </c>
      <c r="AI20" s="210">
        <v>278.0</v>
      </c>
      <c r="AJ20" s="180">
        <v>278.0</v>
      </c>
      <c r="AK20" s="166">
        <v>6176.094</v>
      </c>
      <c r="AL20" s="181">
        <f t="shared" ref="AL20:AM20" si="79">(AJ20-AJ19)/AJ19</f>
        <v>0.007246376812</v>
      </c>
      <c r="AM20" s="181">
        <f t="shared" si="79"/>
        <v>0.01549310434</v>
      </c>
      <c r="AN20" s="166"/>
      <c r="AO20" s="166"/>
      <c r="AP20" s="166">
        <v>9675500.0</v>
      </c>
      <c r="AQ20" s="166">
        <v>1.163057077E10</v>
      </c>
      <c r="AR20" s="7">
        <f t="shared" si="6"/>
        <v>0.0008319024226</v>
      </c>
      <c r="AT20" s="208">
        <v>43815.0</v>
      </c>
      <c r="AU20" s="209">
        <v>228.0</v>
      </c>
      <c r="AV20" s="209">
        <v>232.0</v>
      </c>
      <c r="AW20" s="209">
        <v>224.0</v>
      </c>
      <c r="AX20" s="209">
        <v>226.0</v>
      </c>
      <c r="AY20" s="180">
        <v>226.0</v>
      </c>
      <c r="AZ20" s="166">
        <v>6211.592</v>
      </c>
      <c r="BA20" s="181">
        <f t="shared" ref="BA20:BB20" si="80">(AY20-AY19)/AY19</f>
        <v>-0.008771929825</v>
      </c>
      <c r="BB20" s="181">
        <f t="shared" si="80"/>
        <v>0.002303254408</v>
      </c>
      <c r="BC20" s="166"/>
      <c r="BD20" s="166"/>
      <c r="BE20" s="166">
        <v>2791100.0</v>
      </c>
      <c r="BF20" s="166">
        <v>1.163057077E10</v>
      </c>
      <c r="BG20" s="166">
        <f t="shared" si="8"/>
        <v>0.000239979624</v>
      </c>
      <c r="BH20" s="181">
        <f t="shared" si="16"/>
        <v>0.008390541571</v>
      </c>
      <c r="BI20" s="166"/>
      <c r="BJ20" s="166">
        <f t="shared" si="9"/>
        <v>0.0003986291895</v>
      </c>
    </row>
    <row r="21">
      <c r="A21" s="208">
        <v>42724.0</v>
      </c>
      <c r="B21" s="209">
        <v>625.0</v>
      </c>
      <c r="C21" s="209">
        <v>630.0</v>
      </c>
      <c r="D21" s="209">
        <v>610.0</v>
      </c>
      <c r="E21" s="209">
        <v>630.0</v>
      </c>
      <c r="F21" s="180">
        <v>594.5088</v>
      </c>
      <c r="G21" s="166">
        <v>5162.477</v>
      </c>
      <c r="H21" s="181">
        <f t="shared" ref="H21:I21" si="81">(F21-F20)/F20</f>
        <v>0.007999959308</v>
      </c>
      <c r="I21" s="181">
        <f t="shared" si="81"/>
        <v>-0.005669395013</v>
      </c>
      <c r="J21" s="166"/>
      <c r="K21" s="166"/>
      <c r="L21" s="166">
        <v>8285800.0</v>
      </c>
      <c r="M21" s="166">
        <f t="shared" si="11"/>
        <v>8946592900</v>
      </c>
      <c r="N21" s="7">
        <f t="shared" si="2"/>
        <v>0.000926140274</v>
      </c>
      <c r="P21" s="208">
        <v>43089.0</v>
      </c>
      <c r="Q21" s="209">
        <v>590.0</v>
      </c>
      <c r="R21" s="209">
        <v>590.0</v>
      </c>
      <c r="S21" s="209">
        <v>575.0</v>
      </c>
      <c r="T21" s="209">
        <v>585.0</v>
      </c>
      <c r="U21" s="180">
        <v>585.0</v>
      </c>
      <c r="V21" s="166">
        <v>6109.482</v>
      </c>
      <c r="W21" s="181">
        <f t="shared" ref="W21:X21" si="82">(U21-U20)/U20</f>
        <v>-0.008474576271</v>
      </c>
      <c r="X21" s="181">
        <f t="shared" si="82"/>
        <v>-0.009433714472</v>
      </c>
      <c r="Y21" s="166"/>
      <c r="Z21" s="166"/>
      <c r="AA21" s="166">
        <v>123900.0</v>
      </c>
      <c r="AB21" s="166">
        <f t="shared" si="13"/>
        <v>8946592900</v>
      </c>
      <c r="AC21" s="7">
        <f t="shared" si="4"/>
        <v>0.00001384884742</v>
      </c>
      <c r="AE21" s="208">
        <v>43454.0</v>
      </c>
      <c r="AF21" s="210">
        <v>278.0</v>
      </c>
      <c r="AG21" s="210">
        <v>280.0</v>
      </c>
      <c r="AH21" s="210">
        <v>274.0</v>
      </c>
      <c r="AI21" s="210">
        <v>276.0</v>
      </c>
      <c r="AJ21" s="180">
        <v>276.0</v>
      </c>
      <c r="AK21" s="166">
        <v>6147.876</v>
      </c>
      <c r="AL21" s="181">
        <f t="shared" ref="AL21:AM21" si="83">(AJ21-AJ20)/AJ20</f>
        <v>-0.007194244604</v>
      </c>
      <c r="AM21" s="181">
        <f t="shared" si="83"/>
        <v>-0.004568907144</v>
      </c>
      <c r="AN21" s="166"/>
      <c r="AO21" s="166"/>
      <c r="AP21" s="166">
        <v>6316300.0</v>
      </c>
      <c r="AQ21" s="166">
        <v>1.163057077E10</v>
      </c>
      <c r="AR21" s="7">
        <f t="shared" si="6"/>
        <v>0.0005430773885</v>
      </c>
      <c r="AT21" s="208">
        <v>43816.0</v>
      </c>
      <c r="AU21" s="209">
        <v>228.0</v>
      </c>
      <c r="AV21" s="209">
        <v>228.0</v>
      </c>
      <c r="AW21" s="209">
        <v>220.0</v>
      </c>
      <c r="AX21" s="209">
        <v>220.0</v>
      </c>
      <c r="AY21" s="180">
        <v>220.0</v>
      </c>
      <c r="AZ21" s="166">
        <v>6244.352</v>
      </c>
      <c r="BA21" s="181">
        <f t="shared" ref="BA21:BB21" si="84">(AY21-AY20)/AY20</f>
        <v>-0.02654867257</v>
      </c>
      <c r="BB21" s="181">
        <f t="shared" si="84"/>
        <v>0.00527401027</v>
      </c>
      <c r="BC21" s="166"/>
      <c r="BD21" s="166"/>
      <c r="BE21" s="166">
        <v>6202800.0</v>
      </c>
      <c r="BF21" s="166">
        <v>1.163057077E10</v>
      </c>
      <c r="BG21" s="166">
        <f t="shared" si="8"/>
        <v>0.0005333186241</v>
      </c>
      <c r="BH21" s="181">
        <f t="shared" si="16"/>
        <v>-0.008554383534</v>
      </c>
      <c r="BI21" s="166"/>
      <c r="BJ21" s="166">
        <f t="shared" si="9"/>
        <v>0.0005040962835</v>
      </c>
    </row>
    <row r="22">
      <c r="A22" s="208">
        <v>42725.0</v>
      </c>
      <c r="B22" s="209">
        <v>630.0</v>
      </c>
      <c r="C22" s="209">
        <v>635.0</v>
      </c>
      <c r="D22" s="209">
        <v>615.0</v>
      </c>
      <c r="E22" s="209">
        <v>625.0</v>
      </c>
      <c r="F22" s="180">
        <v>589.7905</v>
      </c>
      <c r="G22" s="166">
        <v>5111.392</v>
      </c>
      <c r="H22" s="181">
        <f t="shared" ref="H22:I22" si="85">(F22-F21)/F21</f>
        <v>-0.007936467887</v>
      </c>
      <c r="I22" s="181">
        <f t="shared" si="85"/>
        <v>-0.009895443602</v>
      </c>
      <c r="J22" s="166"/>
      <c r="K22" s="166"/>
      <c r="L22" s="166">
        <v>2455100.0</v>
      </c>
      <c r="M22" s="166">
        <f t="shared" si="11"/>
        <v>8946592900</v>
      </c>
      <c r="N22" s="7">
        <f t="shared" si="2"/>
        <v>0.0002744173148</v>
      </c>
      <c r="P22" s="208">
        <v>43090.0</v>
      </c>
      <c r="Q22" s="209">
        <v>585.0</v>
      </c>
      <c r="R22" s="209">
        <v>595.0</v>
      </c>
      <c r="S22" s="209">
        <v>585.0</v>
      </c>
      <c r="T22" s="209">
        <v>585.0</v>
      </c>
      <c r="U22" s="180">
        <v>585.0</v>
      </c>
      <c r="V22" s="166">
        <v>6183.391</v>
      </c>
      <c r="W22" s="181">
        <f t="shared" ref="W22:X22" si="86">(U22-U21)/U21</f>
        <v>0</v>
      </c>
      <c r="X22" s="181">
        <f t="shared" si="86"/>
        <v>0.01209742495</v>
      </c>
      <c r="Y22" s="166"/>
      <c r="Z22" s="166"/>
      <c r="AA22" s="166">
        <v>1077700.0</v>
      </c>
      <c r="AB22" s="166">
        <f t="shared" si="13"/>
        <v>8946592900</v>
      </c>
      <c r="AC22" s="7">
        <f t="shared" si="4"/>
        <v>0.0001204592644</v>
      </c>
      <c r="AE22" s="208">
        <v>43455.0</v>
      </c>
      <c r="AF22" s="210">
        <v>276.0</v>
      </c>
      <c r="AG22" s="210">
        <v>278.0</v>
      </c>
      <c r="AH22" s="210">
        <v>274.0</v>
      </c>
      <c r="AI22" s="210">
        <v>276.0</v>
      </c>
      <c r="AJ22" s="180">
        <v>276.0</v>
      </c>
      <c r="AK22" s="166">
        <v>6163.596</v>
      </c>
      <c r="AL22" s="181">
        <f t="shared" ref="AL22:AM22" si="87">(AJ22-AJ21)/AJ21</f>
        <v>0</v>
      </c>
      <c r="AM22" s="181">
        <f t="shared" si="87"/>
        <v>0.002556980655</v>
      </c>
      <c r="AN22" s="166"/>
      <c r="AO22" s="166"/>
      <c r="AP22" s="166">
        <v>3401900.0</v>
      </c>
      <c r="AQ22" s="166">
        <v>1.163057077E10</v>
      </c>
      <c r="AR22" s="7">
        <f t="shared" si="6"/>
        <v>0.0002924963931</v>
      </c>
      <c r="AT22" s="208">
        <v>43817.0</v>
      </c>
      <c r="AU22" s="209">
        <v>220.0</v>
      </c>
      <c r="AV22" s="209">
        <v>228.0</v>
      </c>
      <c r="AW22" s="209">
        <v>220.0</v>
      </c>
      <c r="AX22" s="209">
        <v>228.0</v>
      </c>
      <c r="AY22" s="180">
        <v>228.0</v>
      </c>
      <c r="AZ22" s="166">
        <v>6287.25</v>
      </c>
      <c r="BA22" s="181">
        <f t="shared" ref="BA22:BB22" si="88">(AY22-AY21)/AY21</f>
        <v>0.03636363636</v>
      </c>
      <c r="BB22" s="181">
        <f t="shared" si="88"/>
        <v>0.006869888181</v>
      </c>
      <c r="BC22" s="166"/>
      <c r="BD22" s="166"/>
      <c r="BE22" s="166">
        <v>5037800.0</v>
      </c>
      <c r="BF22" s="166">
        <v>1.163057077E10</v>
      </c>
      <c r="BG22" s="166">
        <f t="shared" si="8"/>
        <v>0.0004331515709</v>
      </c>
      <c r="BH22" s="181">
        <f t="shared" si="16"/>
        <v>0.007106792119</v>
      </c>
      <c r="BI22" s="166"/>
      <c r="BJ22" s="166">
        <f t="shared" si="9"/>
        <v>0.0002801311358</v>
      </c>
    </row>
    <row r="23">
      <c r="A23" s="208">
        <v>42726.0</v>
      </c>
      <c r="B23" s="209">
        <v>625.0</v>
      </c>
      <c r="C23" s="209">
        <v>625.0</v>
      </c>
      <c r="D23" s="209">
        <v>610.0</v>
      </c>
      <c r="E23" s="209">
        <v>615.0</v>
      </c>
      <c r="F23" s="180">
        <v>580.3538</v>
      </c>
      <c r="G23" s="166">
        <v>5042.87</v>
      </c>
      <c r="H23" s="181">
        <f t="shared" ref="H23:I23" si="89">(F23-F22)/F22</f>
        <v>-0.01600008817</v>
      </c>
      <c r="I23" s="181">
        <f t="shared" si="89"/>
        <v>-0.01340574153</v>
      </c>
      <c r="J23" s="166"/>
      <c r="K23" s="166"/>
      <c r="L23" s="166">
        <v>1897200.0</v>
      </c>
      <c r="M23" s="166">
        <f t="shared" si="11"/>
        <v>8946592900</v>
      </c>
      <c r="N23" s="7">
        <f t="shared" si="2"/>
        <v>0.0002120583803</v>
      </c>
      <c r="P23" s="208">
        <v>43091.0</v>
      </c>
      <c r="Q23" s="209">
        <v>585.0</v>
      </c>
      <c r="R23" s="209">
        <v>585.0</v>
      </c>
      <c r="S23" s="209">
        <v>570.0</v>
      </c>
      <c r="T23" s="209">
        <v>570.0</v>
      </c>
      <c r="U23" s="180">
        <v>570.0</v>
      </c>
      <c r="V23" s="166">
        <v>6221.013</v>
      </c>
      <c r="W23" s="181">
        <f t="shared" ref="W23:X23" si="90">(U23-U22)/U22</f>
        <v>-0.02564102564</v>
      </c>
      <c r="X23" s="181">
        <f t="shared" si="90"/>
        <v>0.006084363742</v>
      </c>
      <c r="Y23" s="166"/>
      <c r="Z23" s="166"/>
      <c r="AA23" s="166">
        <v>952600.0</v>
      </c>
      <c r="AB23" s="166">
        <f t="shared" si="13"/>
        <v>8946592900</v>
      </c>
      <c r="AC23" s="7">
        <f t="shared" si="4"/>
        <v>0.0001064762877</v>
      </c>
      <c r="AE23" s="208">
        <v>43458.0</v>
      </c>
      <c r="AF23" s="210">
        <v>276.0</v>
      </c>
      <c r="AG23" s="210">
        <v>276.0</v>
      </c>
      <c r="AH23" s="210">
        <v>276.0</v>
      </c>
      <c r="AI23" s="210">
        <v>276.0</v>
      </c>
      <c r="AJ23" s="180">
        <v>276.0</v>
      </c>
      <c r="AK23" s="166">
        <v>6163.596</v>
      </c>
      <c r="AL23" s="181">
        <f t="shared" ref="AL23:AM23" si="91">(AJ23-AJ22)/AJ22</f>
        <v>0</v>
      </c>
      <c r="AM23" s="181">
        <f t="shared" si="91"/>
        <v>0</v>
      </c>
      <c r="AN23" s="166"/>
      <c r="AO23" s="166"/>
      <c r="AP23" s="166">
        <v>0.0</v>
      </c>
      <c r="AQ23" s="166">
        <v>1.163057077E10</v>
      </c>
      <c r="AR23" s="7">
        <f t="shared" si="6"/>
        <v>0</v>
      </c>
      <c r="AT23" s="208">
        <v>43818.0</v>
      </c>
      <c r="AU23" s="209">
        <v>228.0</v>
      </c>
      <c r="AV23" s="209">
        <v>232.0</v>
      </c>
      <c r="AW23" s="209">
        <v>222.0</v>
      </c>
      <c r="AX23" s="209">
        <v>224.0</v>
      </c>
      <c r="AY23" s="180">
        <v>224.0</v>
      </c>
      <c r="AZ23" s="166">
        <v>6249.93</v>
      </c>
      <c r="BA23" s="181">
        <f t="shared" ref="BA23:BB23" si="92">(AY23-AY22)/AY22</f>
        <v>-0.01754385965</v>
      </c>
      <c r="BB23" s="181">
        <f t="shared" si="92"/>
        <v>-0.005935822498</v>
      </c>
      <c r="BC23" s="166"/>
      <c r="BD23" s="166"/>
      <c r="BE23" s="166">
        <v>3228500.0</v>
      </c>
      <c r="BF23" s="166">
        <v>1.163057077E10</v>
      </c>
      <c r="BG23" s="166">
        <f t="shared" si="8"/>
        <v>0.0002775874085</v>
      </c>
      <c r="BH23" s="181">
        <f t="shared" si="16"/>
        <v>-0.01479624336</v>
      </c>
      <c r="BI23" s="166"/>
      <c r="BJ23" s="166">
        <f t="shared" si="9"/>
        <v>0.0001490305192</v>
      </c>
    </row>
    <row r="24">
      <c r="A24" s="211">
        <v>42727.0</v>
      </c>
      <c r="B24" s="212">
        <v>615.0</v>
      </c>
      <c r="C24" s="212">
        <v>620.0</v>
      </c>
      <c r="D24" s="212">
        <v>595.0</v>
      </c>
      <c r="E24" s="212">
        <v>605.0</v>
      </c>
      <c r="F24" s="184">
        <v>570.9172</v>
      </c>
      <c r="G24" s="183">
        <v>5027.704</v>
      </c>
      <c r="H24" s="185">
        <f t="shared" ref="H24:I24" si="93">(F24-F23)/F23</f>
        <v>-0.01626008135</v>
      </c>
      <c r="I24" s="185">
        <f t="shared" si="93"/>
        <v>-0.003007414429</v>
      </c>
      <c r="J24" s="185">
        <f t="shared" ref="J24:J34" si="98">$G$65+(I24*$G$66)</f>
        <v>-0.00349774485</v>
      </c>
      <c r="K24" s="185">
        <f t="shared" ref="K24:K34" si="99">H24-J24</f>
        <v>-0.0127623365</v>
      </c>
      <c r="L24" s="183">
        <v>5118400.0</v>
      </c>
      <c r="M24" s="183">
        <f t="shared" si="11"/>
        <v>8946592900</v>
      </c>
      <c r="N24" s="186">
        <f t="shared" si="2"/>
        <v>0.0005721060584</v>
      </c>
      <c r="O24" s="186"/>
      <c r="P24" s="211">
        <v>43094.0</v>
      </c>
      <c r="Q24" s="212">
        <v>570.0</v>
      </c>
      <c r="R24" s="212">
        <v>570.0</v>
      </c>
      <c r="S24" s="212">
        <v>570.0</v>
      </c>
      <c r="T24" s="212">
        <v>570.0</v>
      </c>
      <c r="U24" s="184">
        <v>570.0</v>
      </c>
      <c r="V24" s="183">
        <v>6221.013</v>
      </c>
      <c r="W24" s="185">
        <f t="shared" ref="W24:X24" si="94">(U24-U23)/U23</f>
        <v>0</v>
      </c>
      <c r="X24" s="185">
        <f t="shared" si="94"/>
        <v>0</v>
      </c>
      <c r="Y24" s="185">
        <f t="shared" ref="Y24:Y34" si="101">$V$65+(X24*$V$66)</f>
        <v>0.002147</v>
      </c>
      <c r="Z24" s="185">
        <f t="shared" ref="Z24:Z34" si="102">W24-Y24</f>
        <v>-0.002147</v>
      </c>
      <c r="AA24" s="183">
        <v>0.0</v>
      </c>
      <c r="AB24" s="183">
        <f t="shared" si="13"/>
        <v>8946592900</v>
      </c>
      <c r="AC24" s="186">
        <f t="shared" si="4"/>
        <v>0</v>
      </c>
      <c r="AD24" s="186"/>
      <c r="AE24" s="211">
        <v>43459.0</v>
      </c>
      <c r="AF24" s="213">
        <v>276.0</v>
      </c>
      <c r="AG24" s="213">
        <v>276.0</v>
      </c>
      <c r="AH24" s="213">
        <v>276.0</v>
      </c>
      <c r="AI24" s="213">
        <v>276.0</v>
      </c>
      <c r="AJ24" s="184">
        <v>276.0</v>
      </c>
      <c r="AK24" s="183">
        <v>6127.85</v>
      </c>
      <c r="AL24" s="185">
        <f t="shared" ref="AL24:AM24" si="95">(AJ24-AJ23)/AJ23</f>
        <v>0</v>
      </c>
      <c r="AM24" s="185">
        <f t="shared" si="95"/>
        <v>-0.005799536504</v>
      </c>
      <c r="AN24" s="185">
        <f t="shared" ref="AN24:AN34" si="104">$AK$65+(AM24*$AK$66)</f>
        <v>-0.01333442606</v>
      </c>
      <c r="AO24" s="185">
        <f t="shared" ref="AO24:AO34" si="105">AL24-AN24</f>
        <v>0.01333442606</v>
      </c>
      <c r="AP24" s="183">
        <v>0.0</v>
      </c>
      <c r="AQ24" s="183">
        <v>1.163057077E10</v>
      </c>
      <c r="AR24" s="186">
        <f t="shared" si="6"/>
        <v>0</v>
      </c>
      <c r="AS24" s="186"/>
      <c r="AT24" s="211">
        <v>43819.0</v>
      </c>
      <c r="AU24" s="212">
        <v>224.0</v>
      </c>
      <c r="AV24" s="212">
        <v>226.0</v>
      </c>
      <c r="AW24" s="212">
        <v>220.0</v>
      </c>
      <c r="AX24" s="212">
        <v>220.0</v>
      </c>
      <c r="AY24" s="184">
        <v>220.0</v>
      </c>
      <c r="AZ24" s="183">
        <v>6284.372</v>
      </c>
      <c r="BA24" s="185">
        <f t="shared" ref="BA24:BB24" si="96">(AY24-AY23)/AY23</f>
        <v>-0.01785714286</v>
      </c>
      <c r="BB24" s="185">
        <f t="shared" si="96"/>
        <v>0.005510781721</v>
      </c>
      <c r="BC24" s="185">
        <f t="shared" ref="BC24:BC34" si="107">$AZ$65+(BB24*$AZ$66)</f>
        <v>-0.001190147752</v>
      </c>
      <c r="BD24" s="185">
        <f t="shared" ref="BD24:BD34" si="108">BA24-BC24</f>
        <v>-0.01666699511</v>
      </c>
      <c r="BE24" s="183">
        <v>4935300.0</v>
      </c>
      <c r="BF24" s="183">
        <v>1.163057077E10</v>
      </c>
      <c r="BG24" s="183">
        <f t="shared" si="8"/>
        <v>0.0004243385899</v>
      </c>
      <c r="BH24" s="187">
        <f t="shared" si="16"/>
        <v>-0.008529306052</v>
      </c>
      <c r="BI24" s="214">
        <f t="shared" ref="BI24:BI34" si="109">average(BD24,AO24,Z24,K24)</f>
        <v>-0.004560476388</v>
      </c>
      <c r="BJ24" s="183">
        <f t="shared" si="9"/>
        <v>0.0002491111621</v>
      </c>
    </row>
    <row r="25">
      <c r="A25" s="208">
        <v>42731.0</v>
      </c>
      <c r="B25" s="209">
        <v>610.0</v>
      </c>
      <c r="C25" s="209">
        <v>615.0</v>
      </c>
      <c r="D25" s="209">
        <v>605.0</v>
      </c>
      <c r="E25" s="209">
        <v>610.0</v>
      </c>
      <c r="F25" s="180">
        <v>575.6355</v>
      </c>
      <c r="G25" s="166">
        <v>5102.954</v>
      </c>
      <c r="H25" s="181">
        <f t="shared" ref="H25:I25" si="97">(F25-F24)/F24</f>
        <v>0.00826442083</v>
      </c>
      <c r="I25" s="181">
        <f t="shared" si="97"/>
        <v>0.01496707046</v>
      </c>
      <c r="J25" s="181">
        <f t="shared" si="98"/>
        <v>0.01817233008</v>
      </c>
      <c r="K25" s="181">
        <f t="shared" si="99"/>
        <v>-0.009907909246</v>
      </c>
      <c r="L25" s="166">
        <v>1701100.0</v>
      </c>
      <c r="M25" s="166">
        <f t="shared" si="11"/>
        <v>8946592900</v>
      </c>
      <c r="N25" s="7">
        <f t="shared" si="2"/>
        <v>0.0001901394217</v>
      </c>
      <c r="P25" s="208">
        <v>43095.0</v>
      </c>
      <c r="Q25" s="209">
        <v>570.0</v>
      </c>
      <c r="R25" s="209">
        <v>570.0</v>
      </c>
      <c r="S25" s="209">
        <v>570.0</v>
      </c>
      <c r="T25" s="209">
        <v>570.0</v>
      </c>
      <c r="U25" s="180">
        <v>570.0</v>
      </c>
      <c r="V25" s="166">
        <v>6277.165</v>
      </c>
      <c r="W25" s="181">
        <f t="shared" ref="W25:X25" si="100">(U25-U24)/U24</f>
        <v>0</v>
      </c>
      <c r="X25" s="181">
        <f t="shared" si="100"/>
        <v>0.009026182713</v>
      </c>
      <c r="Y25" s="181">
        <f t="shared" si="101"/>
        <v>-0.007557139297</v>
      </c>
      <c r="Z25" s="181">
        <f t="shared" si="102"/>
        <v>0.007557139297</v>
      </c>
      <c r="AA25" s="166">
        <v>0.0</v>
      </c>
      <c r="AB25" s="166">
        <f t="shared" si="13"/>
        <v>8946592900</v>
      </c>
      <c r="AC25" s="7">
        <f t="shared" si="4"/>
        <v>0</v>
      </c>
      <c r="AE25" s="208">
        <v>43460.0</v>
      </c>
      <c r="AF25" s="210">
        <v>276.0</v>
      </c>
      <c r="AG25" s="210">
        <v>278.0</v>
      </c>
      <c r="AH25" s="210">
        <v>266.0</v>
      </c>
      <c r="AI25" s="210">
        <v>270.0</v>
      </c>
      <c r="AJ25" s="180">
        <v>270.0</v>
      </c>
      <c r="AK25" s="166">
        <v>6127.85</v>
      </c>
      <c r="AL25" s="181">
        <f t="shared" ref="AL25:AM25" si="103">(AJ25-AJ24)/AJ24</f>
        <v>-0.02173913043</v>
      </c>
      <c r="AM25" s="181">
        <f t="shared" si="103"/>
        <v>0</v>
      </c>
      <c r="AN25" s="181">
        <f t="shared" si="104"/>
        <v>-0.00329</v>
      </c>
      <c r="AO25" s="181">
        <f t="shared" si="105"/>
        <v>-0.01844913043</v>
      </c>
      <c r="AP25" s="166">
        <v>1.04503E7</v>
      </c>
      <c r="AQ25" s="166">
        <v>1.163057077E10</v>
      </c>
      <c r="AR25" s="7">
        <f t="shared" si="6"/>
        <v>0.0008985199615</v>
      </c>
      <c r="AT25" s="208">
        <v>43822.0</v>
      </c>
      <c r="AU25" s="209">
        <v>220.0</v>
      </c>
      <c r="AV25" s="209">
        <v>224.0</v>
      </c>
      <c r="AW25" s="209">
        <v>220.0</v>
      </c>
      <c r="AX25" s="209">
        <v>220.0</v>
      </c>
      <c r="AY25" s="180">
        <v>220.0</v>
      </c>
      <c r="AZ25" s="166">
        <v>6305.91</v>
      </c>
      <c r="BA25" s="181">
        <f t="shared" ref="BA25:BB25" si="106">(AY25-AY24)/AY24</f>
        <v>0</v>
      </c>
      <c r="BB25" s="181">
        <f t="shared" si="106"/>
        <v>0.00342723187</v>
      </c>
      <c r="BC25" s="181">
        <f t="shared" si="107"/>
        <v>0.00005683599825</v>
      </c>
      <c r="BD25" s="181">
        <f t="shared" si="108"/>
        <v>-0.00005683599825</v>
      </c>
      <c r="BE25" s="166">
        <v>4229600.0</v>
      </c>
      <c r="BF25" s="166">
        <v>1.163057077E10</v>
      </c>
      <c r="BG25" s="166">
        <f t="shared" si="8"/>
        <v>0.00036366229</v>
      </c>
      <c r="BH25" s="188">
        <f t="shared" si="16"/>
        <v>-0.003368677401</v>
      </c>
      <c r="BI25" s="215">
        <f t="shared" si="109"/>
        <v>-0.005214184095</v>
      </c>
      <c r="BJ25" s="166">
        <f t="shared" si="9"/>
        <v>0.0003630804183</v>
      </c>
    </row>
    <row r="26">
      <c r="A26" s="208">
        <v>42732.0</v>
      </c>
      <c r="B26" s="209">
        <v>610.0</v>
      </c>
      <c r="C26" s="209">
        <v>660.0</v>
      </c>
      <c r="D26" s="209">
        <v>605.0</v>
      </c>
      <c r="E26" s="209">
        <v>650.0</v>
      </c>
      <c r="F26" s="180">
        <v>613.3821</v>
      </c>
      <c r="G26" s="166">
        <v>5209.445</v>
      </c>
      <c r="H26" s="181">
        <f t="shared" ref="H26:I26" si="110">(F26-F25)/F25</f>
        <v>0.06557378758</v>
      </c>
      <c r="I26" s="181">
        <f t="shared" si="110"/>
        <v>0.02086850087</v>
      </c>
      <c r="J26" s="181">
        <f t="shared" si="98"/>
        <v>0.02528710639</v>
      </c>
      <c r="K26" s="181">
        <f t="shared" si="99"/>
        <v>0.04028668119</v>
      </c>
      <c r="L26" s="166">
        <v>1.14047E7</v>
      </c>
      <c r="M26" s="166">
        <f t="shared" si="11"/>
        <v>8946592900</v>
      </c>
      <c r="N26" s="7">
        <f t="shared" si="2"/>
        <v>0.001274753432</v>
      </c>
      <c r="P26" s="208">
        <v>43096.0</v>
      </c>
      <c r="Q26" s="209">
        <v>575.0</v>
      </c>
      <c r="R26" s="209">
        <v>580.0</v>
      </c>
      <c r="S26" s="209">
        <v>570.0</v>
      </c>
      <c r="T26" s="209">
        <v>580.0</v>
      </c>
      <c r="U26" s="180">
        <v>580.0</v>
      </c>
      <c r="V26" s="166">
        <v>6277.165</v>
      </c>
      <c r="W26" s="181">
        <f t="shared" ref="W26:X26" si="111">(U26-U25)/U25</f>
        <v>0.01754385965</v>
      </c>
      <c r="X26" s="181">
        <f t="shared" si="111"/>
        <v>0</v>
      </c>
      <c r="Y26" s="181">
        <f t="shared" si="101"/>
        <v>0.002147</v>
      </c>
      <c r="Z26" s="181">
        <f t="shared" si="102"/>
        <v>0.01539685965</v>
      </c>
      <c r="AA26" s="166">
        <v>434600.0</v>
      </c>
      <c r="AB26" s="166">
        <f t="shared" si="13"/>
        <v>8946592900</v>
      </c>
      <c r="AC26" s="7">
        <f t="shared" si="4"/>
        <v>0.00004857715164</v>
      </c>
      <c r="AE26" s="208">
        <v>43461.0</v>
      </c>
      <c r="AF26" s="210">
        <v>274.0</v>
      </c>
      <c r="AG26" s="210">
        <v>276.0</v>
      </c>
      <c r="AH26" s="210">
        <v>270.0</v>
      </c>
      <c r="AI26" s="210">
        <v>270.0</v>
      </c>
      <c r="AJ26" s="180">
        <v>270.0</v>
      </c>
      <c r="AK26" s="166">
        <v>6190.643</v>
      </c>
      <c r="AL26" s="181">
        <f t="shared" ref="AL26:AM26" si="112">(AJ26-AJ25)/AJ25</f>
        <v>0</v>
      </c>
      <c r="AM26" s="181">
        <f t="shared" si="112"/>
        <v>0.01024715031</v>
      </c>
      <c r="AN26" s="181">
        <f t="shared" si="104"/>
        <v>0.01445740851</v>
      </c>
      <c r="AO26" s="181">
        <f t="shared" si="105"/>
        <v>-0.01445740851</v>
      </c>
      <c r="AP26" s="166">
        <v>5626700.0</v>
      </c>
      <c r="AQ26" s="166">
        <v>1.163057077E10</v>
      </c>
      <c r="AR26" s="7">
        <f t="shared" si="6"/>
        <v>0.0004837853714</v>
      </c>
      <c r="AT26" s="208">
        <v>43825.0</v>
      </c>
      <c r="AU26" s="209">
        <v>220.0</v>
      </c>
      <c r="AV26" s="209">
        <v>222.0</v>
      </c>
      <c r="AW26" s="209">
        <v>218.0</v>
      </c>
      <c r="AX26" s="209">
        <v>220.0</v>
      </c>
      <c r="AY26" s="180">
        <v>220.0</v>
      </c>
      <c r="AZ26" s="166">
        <v>6319.443</v>
      </c>
      <c r="BA26" s="181">
        <f t="shared" ref="BA26:BB26" si="113">(AY26-AY25)/AY25</f>
        <v>0</v>
      </c>
      <c r="BB26" s="181">
        <f t="shared" si="113"/>
        <v>0.002146082009</v>
      </c>
      <c r="BC26" s="181">
        <f t="shared" si="107"/>
        <v>0.0008235913786</v>
      </c>
      <c r="BD26" s="181">
        <f t="shared" si="108"/>
        <v>-0.0008235913786</v>
      </c>
      <c r="BE26" s="166">
        <v>1840700.0</v>
      </c>
      <c r="BF26" s="166">
        <v>1.163057077E10</v>
      </c>
      <c r="BG26" s="166">
        <f t="shared" si="8"/>
        <v>0.0001582639439</v>
      </c>
      <c r="BH26" s="188">
        <f t="shared" si="16"/>
        <v>0.02077941181</v>
      </c>
      <c r="BI26" s="215">
        <f t="shared" si="109"/>
        <v>0.01010063524</v>
      </c>
      <c r="BJ26" s="166">
        <f t="shared" si="9"/>
        <v>0.0004913449746</v>
      </c>
    </row>
    <row r="27">
      <c r="A27" s="208">
        <v>42733.0</v>
      </c>
      <c r="B27" s="209">
        <v>655.0</v>
      </c>
      <c r="C27" s="209">
        <v>660.0</v>
      </c>
      <c r="D27" s="209">
        <v>640.0</v>
      </c>
      <c r="E27" s="209">
        <v>650.0</v>
      </c>
      <c r="F27" s="180">
        <v>613.3821</v>
      </c>
      <c r="G27" s="166">
        <v>5302.566</v>
      </c>
      <c r="H27" s="181">
        <f t="shared" ref="H27:I27" si="114">(F27-F26)/F26</f>
        <v>0</v>
      </c>
      <c r="I27" s="181">
        <f t="shared" si="114"/>
        <v>0.01787541667</v>
      </c>
      <c r="J27" s="181">
        <f t="shared" si="98"/>
        <v>0.02167863809</v>
      </c>
      <c r="K27" s="181">
        <f t="shared" si="99"/>
        <v>-0.02167863809</v>
      </c>
      <c r="L27" s="166">
        <v>4242400.0</v>
      </c>
      <c r="M27" s="166">
        <f t="shared" si="11"/>
        <v>8946592900</v>
      </c>
      <c r="N27" s="7">
        <f t="shared" si="2"/>
        <v>0.0004741916892</v>
      </c>
      <c r="P27" s="208">
        <v>43097.0</v>
      </c>
      <c r="Q27" s="209">
        <v>590.0</v>
      </c>
      <c r="R27" s="209">
        <v>590.0</v>
      </c>
      <c r="S27" s="209">
        <v>565.0</v>
      </c>
      <c r="T27" s="209">
        <v>580.0</v>
      </c>
      <c r="U27" s="180">
        <v>580.0</v>
      </c>
      <c r="V27" s="166">
        <v>6314.046</v>
      </c>
      <c r="W27" s="181">
        <f t="shared" ref="W27:X27" si="115">(U27-U26)/U26</f>
        <v>0</v>
      </c>
      <c r="X27" s="181">
        <f t="shared" si="115"/>
        <v>0.005875423061</v>
      </c>
      <c r="Y27" s="181">
        <f t="shared" si="101"/>
        <v>-0.004169726087</v>
      </c>
      <c r="Z27" s="181">
        <f t="shared" si="102"/>
        <v>0.004169726087</v>
      </c>
      <c r="AA27" s="166">
        <v>3533900.0</v>
      </c>
      <c r="AB27" s="166">
        <f t="shared" si="13"/>
        <v>8946592900</v>
      </c>
      <c r="AC27" s="7">
        <f t="shared" si="4"/>
        <v>0.0003949995311</v>
      </c>
      <c r="AE27" s="208">
        <v>43462.0</v>
      </c>
      <c r="AF27" s="210">
        <v>272.0</v>
      </c>
      <c r="AG27" s="210">
        <v>274.0</v>
      </c>
      <c r="AH27" s="210">
        <v>270.0</v>
      </c>
      <c r="AI27" s="210">
        <v>272.0</v>
      </c>
      <c r="AJ27" s="180">
        <v>272.0</v>
      </c>
      <c r="AK27" s="166">
        <v>6194.498</v>
      </c>
      <c r="AL27" s="181">
        <f t="shared" ref="AL27:AM27" si="116">(AJ27-AJ26)/AJ26</f>
        <v>0.007407407407</v>
      </c>
      <c r="AM27" s="181">
        <f t="shared" si="116"/>
        <v>0.0006227139895</v>
      </c>
      <c r="AN27" s="181">
        <f t="shared" si="104"/>
        <v>-0.002211499224</v>
      </c>
      <c r="AO27" s="181">
        <f t="shared" si="105"/>
        <v>0.009618906631</v>
      </c>
      <c r="AP27" s="166">
        <v>2601800.0</v>
      </c>
      <c r="AQ27" s="166">
        <v>1.163057077E10</v>
      </c>
      <c r="AR27" s="7">
        <f t="shared" si="6"/>
        <v>0.0002237035526</v>
      </c>
      <c r="AT27" s="208">
        <v>43826.0</v>
      </c>
      <c r="AU27" s="209">
        <v>220.0</v>
      </c>
      <c r="AV27" s="209">
        <v>228.0</v>
      </c>
      <c r="AW27" s="209">
        <v>220.0</v>
      </c>
      <c r="AX27" s="209">
        <v>224.0</v>
      </c>
      <c r="AY27" s="180">
        <v>224.0</v>
      </c>
      <c r="AZ27" s="166">
        <v>6329.314</v>
      </c>
      <c r="BA27" s="181">
        <f t="shared" ref="BA27:BB27" si="117">(AY27-AY26)/AY26</f>
        <v>0.01818181818</v>
      </c>
      <c r="BB27" s="181">
        <f t="shared" si="117"/>
        <v>0.001562004753</v>
      </c>
      <c r="BC27" s="181">
        <f t="shared" si="107"/>
        <v>0.001173155776</v>
      </c>
      <c r="BD27" s="181">
        <f t="shared" si="108"/>
        <v>0.01700866241</v>
      </c>
      <c r="BE27" s="166">
        <v>5239000.0</v>
      </c>
      <c r="BF27" s="166">
        <v>1.163057077E10</v>
      </c>
      <c r="BG27" s="166">
        <f t="shared" si="8"/>
        <v>0.0004504508079</v>
      </c>
      <c r="BH27" s="188">
        <f t="shared" si="16"/>
        <v>0.006397306397</v>
      </c>
      <c r="BI27" s="215">
        <f t="shared" si="109"/>
        <v>0.002279664259</v>
      </c>
      <c r="BJ27" s="166">
        <f t="shared" si="9"/>
        <v>0.0003858363952</v>
      </c>
    </row>
    <row r="28">
      <c r="A28" s="208">
        <v>42734.0</v>
      </c>
      <c r="B28" s="209">
        <v>660.0</v>
      </c>
      <c r="C28" s="209">
        <v>660.0</v>
      </c>
      <c r="D28" s="209">
        <v>640.0</v>
      </c>
      <c r="E28" s="209">
        <v>640.0</v>
      </c>
      <c r="F28" s="180">
        <v>603.9454</v>
      </c>
      <c r="G28" s="166">
        <v>5296.711</v>
      </c>
      <c r="H28" s="181">
        <f t="shared" ref="H28:I28" si="118">(F28-F27)/F27</f>
        <v>-0.01538470066</v>
      </c>
      <c r="I28" s="181">
        <f t="shared" si="118"/>
        <v>-0.00110418239</v>
      </c>
      <c r="J28" s="181">
        <f t="shared" si="98"/>
        <v>-0.001203204498</v>
      </c>
      <c r="K28" s="181">
        <f t="shared" si="99"/>
        <v>-0.01418149616</v>
      </c>
      <c r="L28" s="166">
        <v>1629200.0</v>
      </c>
      <c r="M28" s="166">
        <f t="shared" si="11"/>
        <v>8946592900</v>
      </c>
      <c r="N28" s="7">
        <f t="shared" si="2"/>
        <v>0.0001821028427</v>
      </c>
      <c r="P28" s="208">
        <v>43098.0</v>
      </c>
      <c r="Q28" s="209">
        <v>580.0</v>
      </c>
      <c r="R28" s="209">
        <v>590.0</v>
      </c>
      <c r="S28" s="209">
        <v>575.0</v>
      </c>
      <c r="T28" s="209">
        <v>590.0</v>
      </c>
      <c r="U28" s="180">
        <v>590.0</v>
      </c>
      <c r="V28" s="166">
        <v>6355.654</v>
      </c>
      <c r="W28" s="181">
        <f t="shared" ref="W28:X28" si="119">(U28-U27)/U27</f>
        <v>0.01724137931</v>
      </c>
      <c r="X28" s="181">
        <f t="shared" si="119"/>
        <v>0.006589752434</v>
      </c>
      <c r="Y28" s="181">
        <f t="shared" si="101"/>
        <v>-0.00493770874</v>
      </c>
      <c r="Z28" s="181">
        <f t="shared" si="102"/>
        <v>0.02217908805</v>
      </c>
      <c r="AA28" s="166">
        <v>1189900.0</v>
      </c>
      <c r="AB28" s="166">
        <f t="shared" si="13"/>
        <v>8946592900</v>
      </c>
      <c r="AC28" s="7">
        <f t="shared" si="4"/>
        <v>0.0001330003515</v>
      </c>
      <c r="AE28" s="208">
        <v>43465.0</v>
      </c>
      <c r="AF28" s="210">
        <v>272.0</v>
      </c>
      <c r="AG28" s="210">
        <v>272.0</v>
      </c>
      <c r="AH28" s="210">
        <v>272.0</v>
      </c>
      <c r="AI28" s="210">
        <v>272.0</v>
      </c>
      <c r="AJ28" s="180">
        <v>272.0</v>
      </c>
      <c r="AK28" s="166">
        <v>6194.498</v>
      </c>
      <c r="AL28" s="181">
        <f t="shared" ref="AL28:AM28" si="120">(AJ28-AJ27)/AJ27</f>
        <v>0</v>
      </c>
      <c r="AM28" s="181">
        <f t="shared" si="120"/>
        <v>0</v>
      </c>
      <c r="AN28" s="181">
        <f t="shared" si="104"/>
        <v>-0.00329</v>
      </c>
      <c r="AO28" s="181">
        <f t="shared" si="105"/>
        <v>0.00329</v>
      </c>
      <c r="AP28" s="166">
        <v>0.0</v>
      </c>
      <c r="AQ28" s="166">
        <v>1.163057077E10</v>
      </c>
      <c r="AR28" s="7">
        <f t="shared" si="6"/>
        <v>0</v>
      </c>
      <c r="AT28" s="208">
        <v>43829.0</v>
      </c>
      <c r="AU28" s="209">
        <v>224.0</v>
      </c>
      <c r="AV28" s="209">
        <v>228.0</v>
      </c>
      <c r="AW28" s="209">
        <v>222.0</v>
      </c>
      <c r="AX28" s="209">
        <v>224.0</v>
      </c>
      <c r="AY28" s="180">
        <v>224.0</v>
      </c>
      <c r="AZ28" s="166">
        <v>6299.539</v>
      </c>
      <c r="BA28" s="181">
        <f t="shared" ref="BA28:BB28" si="121">(AY28-AY27)/AY27</f>
        <v>0</v>
      </c>
      <c r="BB28" s="181">
        <f t="shared" si="121"/>
        <v>-0.004704301288</v>
      </c>
      <c r="BC28" s="181">
        <f t="shared" si="107"/>
        <v>0.004923477278</v>
      </c>
      <c r="BD28" s="181">
        <f t="shared" si="108"/>
        <v>-0.004923477278</v>
      </c>
      <c r="BE28" s="166">
        <v>5566000.0</v>
      </c>
      <c r="BF28" s="166">
        <v>1.163057077E10</v>
      </c>
      <c r="BG28" s="166">
        <f t="shared" si="8"/>
        <v>0.000478566367</v>
      </c>
      <c r="BH28" s="188">
        <f t="shared" si="16"/>
        <v>0.0004641696621</v>
      </c>
      <c r="BI28" s="215">
        <f t="shared" si="109"/>
        <v>0.001591028652</v>
      </c>
      <c r="BJ28" s="166">
        <f t="shared" si="9"/>
        <v>0.0001984173903</v>
      </c>
    </row>
    <row r="29">
      <c r="A29" s="216">
        <v>42738.0</v>
      </c>
      <c r="B29" s="217">
        <v>640.0</v>
      </c>
      <c r="C29" s="217">
        <v>640.0</v>
      </c>
      <c r="D29" s="217">
        <v>625.0</v>
      </c>
      <c r="E29" s="217">
        <v>630.0</v>
      </c>
      <c r="F29" s="191">
        <v>594.5088</v>
      </c>
      <c r="G29" s="190">
        <v>5275.971</v>
      </c>
      <c r="H29" s="192">
        <f t="shared" ref="H29:I29" si="122">(F29-F28)/F28</f>
        <v>-0.01562492239</v>
      </c>
      <c r="I29" s="192">
        <f t="shared" si="122"/>
        <v>-0.003915637459</v>
      </c>
      <c r="J29" s="192">
        <f t="shared" si="98"/>
        <v>-0.004592700352</v>
      </c>
      <c r="K29" s="192">
        <f t="shared" si="99"/>
        <v>-0.01103222203</v>
      </c>
      <c r="L29" s="190">
        <v>913700.0</v>
      </c>
      <c r="M29" s="190">
        <f t="shared" si="11"/>
        <v>8946592900</v>
      </c>
      <c r="N29" s="193">
        <f t="shared" si="2"/>
        <v>0.0001021282638</v>
      </c>
      <c r="O29" s="193"/>
      <c r="P29" s="216">
        <v>43102.0</v>
      </c>
      <c r="Q29" s="217">
        <v>590.0</v>
      </c>
      <c r="R29" s="217">
        <v>590.0</v>
      </c>
      <c r="S29" s="217">
        <v>575.0</v>
      </c>
      <c r="T29" s="217">
        <v>580.0</v>
      </c>
      <c r="U29" s="191">
        <v>580.0</v>
      </c>
      <c r="V29" s="190">
        <v>6339.238</v>
      </c>
      <c r="W29" s="192">
        <f t="shared" ref="W29:X29" si="123">(U29-U28)/U28</f>
        <v>-0.01694915254</v>
      </c>
      <c r="X29" s="192">
        <f t="shared" si="123"/>
        <v>-0.002582897055</v>
      </c>
      <c r="Y29" s="192">
        <f t="shared" si="101"/>
        <v>0.004923898453</v>
      </c>
      <c r="Z29" s="192">
        <f t="shared" si="102"/>
        <v>-0.021873051</v>
      </c>
      <c r="AA29" s="190">
        <v>1191800.0</v>
      </c>
      <c r="AB29" s="190">
        <f t="shared" si="13"/>
        <v>8946592900</v>
      </c>
      <c r="AC29" s="193">
        <f t="shared" si="4"/>
        <v>0.0001332127228</v>
      </c>
      <c r="AD29" s="193"/>
      <c r="AE29" s="216">
        <v>43467.0</v>
      </c>
      <c r="AF29" s="218">
        <v>272.0</v>
      </c>
      <c r="AG29" s="218">
        <v>276.0</v>
      </c>
      <c r="AH29" s="218">
        <v>270.0</v>
      </c>
      <c r="AI29" s="218">
        <v>272.0</v>
      </c>
      <c r="AJ29" s="191">
        <v>272.0</v>
      </c>
      <c r="AK29" s="190">
        <v>6181.175</v>
      </c>
      <c r="AL29" s="192">
        <f t="shared" ref="AL29:AM29" si="124">(AJ29-AJ28)/AJ28</f>
        <v>0</v>
      </c>
      <c r="AM29" s="192">
        <f t="shared" si="124"/>
        <v>-0.002150779611</v>
      </c>
      <c r="AN29" s="192">
        <f t="shared" si="104"/>
        <v>-0.007015012637</v>
      </c>
      <c r="AO29" s="192">
        <f t="shared" si="105"/>
        <v>0.007015012637</v>
      </c>
      <c r="AP29" s="190">
        <v>2872400.0</v>
      </c>
      <c r="AQ29" s="190">
        <v>1.163057077E10</v>
      </c>
      <c r="AR29" s="193">
        <f t="shared" si="6"/>
        <v>0.0002469698226</v>
      </c>
      <c r="AS29" s="193"/>
      <c r="AT29" s="216">
        <v>43832.0</v>
      </c>
      <c r="AU29" s="217">
        <v>224.0</v>
      </c>
      <c r="AV29" s="217">
        <v>242.0</v>
      </c>
      <c r="AW29" s="217">
        <v>222.0</v>
      </c>
      <c r="AX29" s="217">
        <v>242.0</v>
      </c>
      <c r="AY29" s="191">
        <v>242.0</v>
      </c>
      <c r="AZ29" s="190">
        <v>6283.581</v>
      </c>
      <c r="BA29" s="192">
        <f t="shared" ref="BA29:BB29" si="125">(AY29-AY28)/AY28</f>
        <v>0.08035714286</v>
      </c>
      <c r="BB29" s="192">
        <f t="shared" si="125"/>
        <v>-0.002533201239</v>
      </c>
      <c r="BC29" s="192">
        <f t="shared" si="107"/>
        <v>0.00362409561</v>
      </c>
      <c r="BD29" s="192">
        <f t="shared" si="108"/>
        <v>0.07673304725</v>
      </c>
      <c r="BE29" s="190">
        <v>1.67787E7</v>
      </c>
      <c r="BF29" s="190">
        <v>1.163057077E10</v>
      </c>
      <c r="BG29" s="190">
        <f t="shared" si="8"/>
        <v>0.001442637712</v>
      </c>
      <c r="BH29" s="194">
        <f t="shared" si="16"/>
        <v>0.01194576698</v>
      </c>
      <c r="BI29" s="219">
        <f t="shared" si="109"/>
        <v>0.01271069671</v>
      </c>
      <c r="BJ29" s="190">
        <f t="shared" si="9"/>
        <v>0.0004812371302</v>
      </c>
    </row>
    <row r="30">
      <c r="A30" s="208">
        <v>42739.0</v>
      </c>
      <c r="B30" s="209">
        <v>630.0</v>
      </c>
      <c r="C30" s="209">
        <v>645.0</v>
      </c>
      <c r="D30" s="209">
        <v>630.0</v>
      </c>
      <c r="E30" s="209">
        <v>630.0</v>
      </c>
      <c r="F30" s="180">
        <v>594.5088</v>
      </c>
      <c r="G30" s="166">
        <v>5301.183</v>
      </c>
      <c r="H30" s="181">
        <f t="shared" ref="H30:I30" si="126">(F30-F29)/F29</f>
        <v>0</v>
      </c>
      <c r="I30" s="181">
        <f t="shared" si="126"/>
        <v>0.004778646433</v>
      </c>
      <c r="J30" s="181">
        <f t="shared" si="98"/>
        <v>0.005889145697</v>
      </c>
      <c r="K30" s="181">
        <f t="shared" si="99"/>
        <v>-0.005889145697</v>
      </c>
      <c r="L30" s="166">
        <v>1218800.0</v>
      </c>
      <c r="M30" s="166">
        <f t="shared" si="11"/>
        <v>8946592900</v>
      </c>
      <c r="N30" s="7">
        <f t="shared" si="2"/>
        <v>0.0001362306314</v>
      </c>
      <c r="P30" s="208">
        <v>43103.0</v>
      </c>
      <c r="Q30" s="209">
        <v>585.0</v>
      </c>
      <c r="R30" s="209">
        <v>585.0</v>
      </c>
      <c r="S30" s="209">
        <v>575.0</v>
      </c>
      <c r="T30" s="209">
        <v>585.0</v>
      </c>
      <c r="U30" s="180">
        <v>585.0</v>
      </c>
      <c r="V30" s="166">
        <v>6251.479</v>
      </c>
      <c r="W30" s="181">
        <f t="shared" ref="W30:X30" si="127">(U30-U29)/U29</f>
        <v>0.008620689655</v>
      </c>
      <c r="X30" s="181">
        <f t="shared" si="127"/>
        <v>-0.01384377744</v>
      </c>
      <c r="Y30" s="181">
        <f t="shared" si="101"/>
        <v>0.01703058356</v>
      </c>
      <c r="Z30" s="181">
        <f t="shared" si="102"/>
        <v>-0.008409893906</v>
      </c>
      <c r="AA30" s="166">
        <v>1087100.0</v>
      </c>
      <c r="AB30" s="166">
        <f t="shared" si="13"/>
        <v>8946592900</v>
      </c>
      <c r="AC30" s="7">
        <f t="shared" si="4"/>
        <v>0.0001215099437</v>
      </c>
      <c r="AE30" s="208">
        <v>43468.0</v>
      </c>
      <c r="AF30" s="210">
        <v>274.0</v>
      </c>
      <c r="AG30" s="210">
        <v>286.0</v>
      </c>
      <c r="AH30" s="210">
        <v>272.0</v>
      </c>
      <c r="AI30" s="210">
        <v>284.0</v>
      </c>
      <c r="AJ30" s="180">
        <v>284.0</v>
      </c>
      <c r="AK30" s="166">
        <v>6221.01</v>
      </c>
      <c r="AL30" s="181">
        <f t="shared" ref="AL30:AM30" si="128">(AJ30-AJ29)/AJ29</f>
        <v>0.04411764706</v>
      </c>
      <c r="AM30" s="181">
        <f t="shared" si="128"/>
        <v>0.006444567578</v>
      </c>
      <c r="AN30" s="181">
        <f t="shared" si="104"/>
        <v>0.007871578593</v>
      </c>
      <c r="AO30" s="181">
        <f t="shared" si="105"/>
        <v>0.03624606847</v>
      </c>
      <c r="AP30" s="166">
        <v>1.04628E7</v>
      </c>
      <c r="AQ30" s="166">
        <v>1.163057077E10</v>
      </c>
      <c r="AR30" s="7">
        <f t="shared" si="6"/>
        <v>0.0008995947152</v>
      </c>
      <c r="AT30" s="208">
        <v>43833.0</v>
      </c>
      <c r="AU30" s="209">
        <v>244.0</v>
      </c>
      <c r="AV30" s="209">
        <v>246.0</v>
      </c>
      <c r="AW30" s="209">
        <v>234.0</v>
      </c>
      <c r="AX30" s="209">
        <v>238.0</v>
      </c>
      <c r="AY30" s="180">
        <v>238.0</v>
      </c>
      <c r="AZ30" s="166">
        <v>6323.466</v>
      </c>
      <c r="BA30" s="181">
        <f t="shared" ref="BA30:BB30" si="129">(AY30-AY29)/AY29</f>
        <v>-0.01652892562</v>
      </c>
      <c r="BB30" s="181">
        <f t="shared" si="129"/>
        <v>0.006347495162</v>
      </c>
      <c r="BC30" s="181">
        <f t="shared" si="107"/>
        <v>-0.00169091238</v>
      </c>
      <c r="BD30" s="181">
        <f t="shared" si="108"/>
        <v>-0.01483801324</v>
      </c>
      <c r="BE30" s="166">
        <v>1.37949E7</v>
      </c>
      <c r="BF30" s="166">
        <v>1.163057077E10</v>
      </c>
      <c r="BG30" s="166">
        <f t="shared" si="8"/>
        <v>0.001186089683</v>
      </c>
      <c r="BH30" s="188">
        <f t="shared" si="16"/>
        <v>0.009052352774</v>
      </c>
      <c r="BI30" s="215">
        <f t="shared" si="109"/>
        <v>0.001777253906</v>
      </c>
      <c r="BJ30" s="166">
        <f t="shared" si="9"/>
        <v>0.0005858562434</v>
      </c>
    </row>
    <row r="31">
      <c r="A31" s="208">
        <v>42740.0</v>
      </c>
      <c r="B31" s="209">
        <v>635.0</v>
      </c>
      <c r="C31" s="209">
        <v>640.0</v>
      </c>
      <c r="D31" s="209">
        <v>625.0</v>
      </c>
      <c r="E31" s="209">
        <v>630.0</v>
      </c>
      <c r="F31" s="180">
        <v>594.5088</v>
      </c>
      <c r="G31" s="166">
        <v>5325.504</v>
      </c>
      <c r="H31" s="181">
        <f t="shared" ref="H31:I31" si="130">(F31-F30)/F30</f>
        <v>0</v>
      </c>
      <c r="I31" s="181">
        <f t="shared" si="130"/>
        <v>0.004587843883</v>
      </c>
      <c r="J31" s="181">
        <f t="shared" si="98"/>
        <v>0.005659113761</v>
      </c>
      <c r="K31" s="181">
        <f t="shared" si="99"/>
        <v>-0.005659113761</v>
      </c>
      <c r="L31" s="166">
        <v>1494700.0</v>
      </c>
      <c r="M31" s="166">
        <f t="shared" si="11"/>
        <v>8946592900</v>
      </c>
      <c r="N31" s="7">
        <f t="shared" si="2"/>
        <v>0.0001670691868</v>
      </c>
      <c r="P31" s="208">
        <v>43104.0</v>
      </c>
      <c r="Q31" s="209">
        <v>580.0</v>
      </c>
      <c r="R31" s="209">
        <v>590.0</v>
      </c>
      <c r="S31" s="209">
        <v>580.0</v>
      </c>
      <c r="T31" s="209">
        <v>590.0</v>
      </c>
      <c r="U31" s="180">
        <v>590.0</v>
      </c>
      <c r="V31" s="166">
        <v>6292.321</v>
      </c>
      <c r="W31" s="181">
        <f t="shared" ref="W31:X31" si="131">(U31-U30)/U30</f>
        <v>0.008547008547</v>
      </c>
      <c r="X31" s="181">
        <f t="shared" si="131"/>
        <v>0.00653317399</v>
      </c>
      <c r="Y31" s="181">
        <f t="shared" si="101"/>
        <v>-0.004876880688</v>
      </c>
      <c r="Z31" s="181">
        <f t="shared" si="102"/>
        <v>0.01342388924</v>
      </c>
      <c r="AA31" s="166">
        <v>1584600.0</v>
      </c>
      <c r="AB31" s="166">
        <f t="shared" si="13"/>
        <v>8946592900</v>
      </c>
      <c r="AC31" s="7">
        <f t="shared" si="4"/>
        <v>0.0001771177048</v>
      </c>
      <c r="AE31" s="208">
        <v>43469.0</v>
      </c>
      <c r="AF31" s="210">
        <v>284.0</v>
      </c>
      <c r="AG31" s="210">
        <v>308.0</v>
      </c>
      <c r="AH31" s="210">
        <v>282.0</v>
      </c>
      <c r="AI31" s="210">
        <v>306.0</v>
      </c>
      <c r="AJ31" s="180">
        <v>306.0</v>
      </c>
      <c r="AK31" s="166">
        <v>6274.54</v>
      </c>
      <c r="AL31" s="181">
        <f t="shared" ref="AL31:AM31" si="132">(AJ31-AJ30)/AJ30</f>
        <v>0.07746478873</v>
      </c>
      <c r="AM31" s="181">
        <f t="shared" si="132"/>
        <v>0.008604712097</v>
      </c>
      <c r="AN31" s="181">
        <f t="shared" si="104"/>
        <v>0.01161281065</v>
      </c>
      <c r="AO31" s="181">
        <f t="shared" si="105"/>
        <v>0.06585197808</v>
      </c>
      <c r="AP31" s="166">
        <v>5.00321E7</v>
      </c>
      <c r="AQ31" s="166">
        <v>1.163057077E10</v>
      </c>
      <c r="AR31" s="7">
        <f t="shared" si="6"/>
        <v>0.004301775123</v>
      </c>
      <c r="AT31" s="208">
        <v>43836.0</v>
      </c>
      <c r="AU31" s="209">
        <v>238.0</v>
      </c>
      <c r="AV31" s="209">
        <v>238.0</v>
      </c>
      <c r="AW31" s="209">
        <v>228.0</v>
      </c>
      <c r="AX31" s="209">
        <v>230.0</v>
      </c>
      <c r="AY31" s="180">
        <v>230.0</v>
      </c>
      <c r="AZ31" s="166">
        <v>6257.403</v>
      </c>
      <c r="BA31" s="181">
        <f t="shared" ref="BA31:BB31" si="133">(AY31-AY30)/AY30</f>
        <v>-0.03361344538</v>
      </c>
      <c r="BB31" s="181">
        <f t="shared" si="133"/>
        <v>-0.01044727686</v>
      </c>
      <c r="BC31" s="181">
        <f t="shared" si="107"/>
        <v>0.008360590726</v>
      </c>
      <c r="BD31" s="181">
        <f t="shared" si="108"/>
        <v>-0.0419740361</v>
      </c>
      <c r="BE31" s="166">
        <v>4859200.0</v>
      </c>
      <c r="BF31" s="166">
        <v>1.163057077E10</v>
      </c>
      <c r="BG31" s="166">
        <f t="shared" si="8"/>
        <v>0.0004177954888</v>
      </c>
      <c r="BH31" s="188">
        <f t="shared" si="16"/>
        <v>0.01309958798</v>
      </c>
      <c r="BI31" s="215">
        <f t="shared" si="109"/>
        <v>0.007910679363</v>
      </c>
      <c r="BJ31" s="166">
        <f t="shared" si="9"/>
        <v>0.001265939376</v>
      </c>
    </row>
    <row r="32">
      <c r="A32" s="208">
        <v>42741.0</v>
      </c>
      <c r="B32" s="209">
        <v>635.0</v>
      </c>
      <c r="C32" s="209">
        <v>635.0</v>
      </c>
      <c r="D32" s="209">
        <v>625.0</v>
      </c>
      <c r="E32" s="209">
        <v>635.0</v>
      </c>
      <c r="F32" s="180">
        <v>599.2271</v>
      </c>
      <c r="G32" s="166">
        <v>5347.022</v>
      </c>
      <c r="H32" s="181">
        <f t="shared" ref="H32:I32" si="134">(F32-F31)/F31</f>
        <v>0.007936467887</v>
      </c>
      <c r="I32" s="181">
        <f t="shared" si="134"/>
        <v>0.004040556537</v>
      </c>
      <c r="J32" s="181">
        <f t="shared" si="98"/>
        <v>0.004999303042</v>
      </c>
      <c r="K32" s="181">
        <f t="shared" si="99"/>
        <v>0.002937164845</v>
      </c>
      <c r="L32" s="166">
        <v>1151400.0</v>
      </c>
      <c r="M32" s="166">
        <f t="shared" si="11"/>
        <v>8946592900</v>
      </c>
      <c r="N32" s="7">
        <f t="shared" si="2"/>
        <v>0.0001286970373</v>
      </c>
      <c r="P32" s="208">
        <v>43105.0</v>
      </c>
      <c r="Q32" s="209">
        <v>590.0</v>
      </c>
      <c r="R32" s="209">
        <v>590.0</v>
      </c>
      <c r="S32" s="209">
        <v>580.0</v>
      </c>
      <c r="T32" s="209">
        <v>585.0</v>
      </c>
      <c r="U32" s="180">
        <v>585.0</v>
      </c>
      <c r="V32" s="166">
        <v>6353.738</v>
      </c>
      <c r="W32" s="181">
        <f t="shared" ref="W32:X32" si="135">(U32-U31)/U31</f>
        <v>-0.008474576271</v>
      </c>
      <c r="X32" s="181">
        <f t="shared" si="135"/>
        <v>0.009760627279</v>
      </c>
      <c r="Y32" s="181">
        <f t="shared" si="101"/>
        <v>-0.008346747994</v>
      </c>
      <c r="Z32" s="181">
        <f t="shared" si="102"/>
        <v>-0.0001278282774</v>
      </c>
      <c r="AA32" s="166">
        <v>547700.0</v>
      </c>
      <c r="AB32" s="166">
        <f t="shared" si="13"/>
        <v>8946592900</v>
      </c>
      <c r="AC32" s="7">
        <f t="shared" si="4"/>
        <v>0.00006121883561</v>
      </c>
      <c r="AE32" s="208">
        <v>43472.0</v>
      </c>
      <c r="AF32" s="210">
        <v>308.0</v>
      </c>
      <c r="AG32" s="210">
        <v>312.0</v>
      </c>
      <c r="AH32" s="210">
        <v>300.0</v>
      </c>
      <c r="AI32" s="210">
        <v>302.0</v>
      </c>
      <c r="AJ32" s="180">
        <v>302.0</v>
      </c>
      <c r="AK32" s="166">
        <v>6287.224</v>
      </c>
      <c r="AL32" s="181">
        <f t="shared" ref="AL32:AM32" si="136">(AJ32-AJ31)/AJ31</f>
        <v>-0.01307189542</v>
      </c>
      <c r="AM32" s="181">
        <f t="shared" si="136"/>
        <v>0.002021502772</v>
      </c>
      <c r="AN32" s="181">
        <f t="shared" si="104"/>
        <v>0.0002111134241</v>
      </c>
      <c r="AO32" s="181">
        <f t="shared" si="105"/>
        <v>-0.01328300885</v>
      </c>
      <c r="AP32" s="166">
        <v>1.9876E7</v>
      </c>
      <c r="AQ32" s="166">
        <v>1.163057077E10</v>
      </c>
      <c r="AR32" s="7">
        <f t="shared" si="6"/>
        <v>0.001708944504</v>
      </c>
      <c r="AT32" s="208">
        <v>43837.0</v>
      </c>
      <c r="AU32" s="209">
        <v>230.0</v>
      </c>
      <c r="AV32" s="209">
        <v>238.0</v>
      </c>
      <c r="AW32" s="209">
        <v>226.0</v>
      </c>
      <c r="AX32" s="209">
        <v>234.0</v>
      </c>
      <c r="AY32" s="180">
        <v>234.0</v>
      </c>
      <c r="AZ32" s="166">
        <v>6279.346</v>
      </c>
      <c r="BA32" s="181">
        <f t="shared" ref="BA32:BB32" si="137">(AY32-AY31)/AY31</f>
        <v>0.01739130435</v>
      </c>
      <c r="BB32" s="181">
        <f t="shared" si="137"/>
        <v>0.003506726353</v>
      </c>
      <c r="BC32" s="181">
        <f t="shared" si="107"/>
        <v>0.000009259345131</v>
      </c>
      <c r="BD32" s="181">
        <f t="shared" si="108"/>
        <v>0.017382045</v>
      </c>
      <c r="BE32" s="166">
        <v>5119100.0</v>
      </c>
      <c r="BF32" s="166">
        <v>1.163057077E10</v>
      </c>
      <c r="BG32" s="166">
        <f t="shared" si="8"/>
        <v>0.0004401417696</v>
      </c>
      <c r="BH32" s="188">
        <f t="shared" si="16"/>
        <v>0.0009453251348</v>
      </c>
      <c r="BI32" s="215">
        <f t="shared" si="109"/>
        <v>0.00172709318</v>
      </c>
      <c r="BJ32" s="166">
        <f t="shared" si="9"/>
        <v>0.0005847505367</v>
      </c>
    </row>
    <row r="33">
      <c r="A33" s="208">
        <v>42744.0</v>
      </c>
      <c r="B33" s="209">
        <v>635.0</v>
      </c>
      <c r="C33" s="209">
        <v>640.0</v>
      </c>
      <c r="D33" s="209">
        <v>625.0</v>
      </c>
      <c r="E33" s="209">
        <v>630.0</v>
      </c>
      <c r="F33" s="180">
        <v>594.5088</v>
      </c>
      <c r="G33" s="166">
        <v>5316.364</v>
      </c>
      <c r="H33" s="181">
        <f t="shared" ref="H33:I33" si="138">(F33-F32)/F32</f>
        <v>-0.007873976327</v>
      </c>
      <c r="I33" s="181">
        <f t="shared" si="138"/>
        <v>-0.005733658848</v>
      </c>
      <c r="J33" s="181">
        <f t="shared" si="98"/>
        <v>-0.006784510574</v>
      </c>
      <c r="K33" s="181">
        <f t="shared" si="99"/>
        <v>-0.001089465753</v>
      </c>
      <c r="L33" s="166">
        <v>577800.0</v>
      </c>
      <c r="M33" s="166">
        <f t="shared" si="11"/>
        <v>8946592900</v>
      </c>
      <c r="N33" s="7">
        <f t="shared" si="2"/>
        <v>0.00006458324487</v>
      </c>
      <c r="P33" s="208">
        <v>43108.0</v>
      </c>
      <c r="Q33" s="209">
        <v>585.0</v>
      </c>
      <c r="R33" s="209">
        <v>585.0</v>
      </c>
      <c r="S33" s="209">
        <v>580.0</v>
      </c>
      <c r="T33" s="209">
        <v>580.0</v>
      </c>
      <c r="U33" s="180">
        <v>580.0</v>
      </c>
      <c r="V33" s="166">
        <v>6385.404</v>
      </c>
      <c r="W33" s="181">
        <f t="shared" ref="W33:X33" si="139">(U33-U32)/U32</f>
        <v>-0.008547008547</v>
      </c>
      <c r="X33" s="181">
        <f t="shared" si="139"/>
        <v>0.00498383786</v>
      </c>
      <c r="Y33" s="181">
        <f t="shared" si="101"/>
        <v>-0.003211173922</v>
      </c>
      <c r="Z33" s="181">
        <f t="shared" si="102"/>
        <v>-0.005335834625</v>
      </c>
      <c r="AA33" s="166">
        <v>708600.0</v>
      </c>
      <c r="AB33" s="166">
        <f t="shared" si="13"/>
        <v>8946592900</v>
      </c>
      <c r="AC33" s="7">
        <f t="shared" si="4"/>
        <v>0.00007920333561</v>
      </c>
      <c r="AE33" s="208">
        <v>43473.0</v>
      </c>
      <c r="AF33" s="210">
        <v>300.0</v>
      </c>
      <c r="AG33" s="210">
        <v>304.0</v>
      </c>
      <c r="AH33" s="210">
        <v>294.0</v>
      </c>
      <c r="AI33" s="210">
        <v>296.0</v>
      </c>
      <c r="AJ33" s="180">
        <v>296.0</v>
      </c>
      <c r="AK33" s="166">
        <v>6262.847</v>
      </c>
      <c r="AL33" s="181">
        <f t="shared" ref="AL33:AM33" si="140">(AJ33-AJ32)/AJ32</f>
        <v>-0.01986754967</v>
      </c>
      <c r="AM33" s="181">
        <f t="shared" si="140"/>
        <v>-0.003877227851</v>
      </c>
      <c r="AN33" s="181">
        <f t="shared" si="104"/>
        <v>-0.0100051105</v>
      </c>
      <c r="AO33" s="181">
        <f t="shared" si="105"/>
        <v>-0.009862439173</v>
      </c>
      <c r="AP33" s="166">
        <v>1.29102E7</v>
      </c>
      <c r="AQ33" s="166">
        <v>1.163057077E10</v>
      </c>
      <c r="AR33" s="7">
        <f t="shared" si="6"/>
        <v>0.001110022909</v>
      </c>
      <c r="AT33" s="208">
        <v>43838.0</v>
      </c>
      <c r="AU33" s="209">
        <v>236.0</v>
      </c>
      <c r="AV33" s="209">
        <v>270.0</v>
      </c>
      <c r="AW33" s="209">
        <v>234.0</v>
      </c>
      <c r="AX33" s="209">
        <v>260.0</v>
      </c>
      <c r="AY33" s="180">
        <v>260.0</v>
      </c>
      <c r="AZ33" s="166">
        <v>6225.686</v>
      </c>
      <c r="BA33" s="181">
        <f t="shared" ref="BA33:BB33" si="141">(AY33-AY32)/AY32</f>
        <v>0.1111111111</v>
      </c>
      <c r="BB33" s="181">
        <f t="shared" si="141"/>
        <v>-0.008545475914</v>
      </c>
      <c r="BC33" s="181">
        <f t="shared" si="107"/>
        <v>0.00722238188</v>
      </c>
      <c r="BD33" s="181">
        <f t="shared" si="108"/>
        <v>0.1038887292</v>
      </c>
      <c r="BE33" s="166">
        <v>4.59819E7</v>
      </c>
      <c r="BF33" s="166">
        <v>1.163057077E10</v>
      </c>
      <c r="BG33" s="166">
        <f t="shared" si="8"/>
        <v>0.003953537699</v>
      </c>
      <c r="BH33" s="200">
        <f t="shared" si="16"/>
        <v>0.01870564414</v>
      </c>
      <c r="BI33" s="215">
        <f t="shared" si="109"/>
        <v>0.02190024742</v>
      </c>
      <c r="BJ33" s="166">
        <f t="shared" si="9"/>
        <v>0.001301836797</v>
      </c>
    </row>
    <row r="34">
      <c r="A34" s="208">
        <v>42745.0</v>
      </c>
      <c r="B34" s="209">
        <v>630.0</v>
      </c>
      <c r="C34" s="209">
        <v>650.0</v>
      </c>
      <c r="D34" s="209">
        <v>625.0</v>
      </c>
      <c r="E34" s="209">
        <v>630.0</v>
      </c>
      <c r="F34" s="180">
        <v>594.5088</v>
      </c>
      <c r="G34" s="166">
        <v>5309.924</v>
      </c>
      <c r="H34" s="181">
        <f t="shared" ref="H34:I34" si="142">(F34-F33)/F33</f>
        <v>0</v>
      </c>
      <c r="I34" s="181">
        <f t="shared" si="142"/>
        <v>-0.001211354226</v>
      </c>
      <c r="J34" s="181">
        <f t="shared" si="98"/>
        <v>-0.001332411078</v>
      </c>
      <c r="K34" s="181">
        <f t="shared" si="99"/>
        <v>0.001332411078</v>
      </c>
      <c r="L34" s="166">
        <v>2179900.0</v>
      </c>
      <c r="M34" s="166">
        <f t="shared" si="11"/>
        <v>8946592900</v>
      </c>
      <c r="N34" s="7">
        <f t="shared" si="2"/>
        <v>0.0002436570015</v>
      </c>
      <c r="P34" s="208">
        <v>43109.0</v>
      </c>
      <c r="Q34" s="209">
        <v>580.0</v>
      </c>
      <c r="R34" s="209">
        <v>585.0</v>
      </c>
      <c r="S34" s="209">
        <v>580.0</v>
      </c>
      <c r="T34" s="209">
        <v>585.0</v>
      </c>
      <c r="U34" s="180">
        <v>585.0</v>
      </c>
      <c r="V34" s="166">
        <v>6373.144</v>
      </c>
      <c r="W34" s="181">
        <f t="shared" ref="W34:X34" si="143">(U34-U33)/U33</f>
        <v>0.008620689655</v>
      </c>
      <c r="X34" s="181">
        <f t="shared" si="143"/>
        <v>-0.001920003809</v>
      </c>
      <c r="Y34" s="181">
        <f t="shared" si="101"/>
        <v>0.004211215295</v>
      </c>
      <c r="Z34" s="181">
        <f t="shared" si="102"/>
        <v>0.00440947436</v>
      </c>
      <c r="AA34" s="166">
        <v>518200.0</v>
      </c>
      <c r="AB34" s="166">
        <f t="shared" si="13"/>
        <v>8946592900</v>
      </c>
      <c r="AC34" s="7">
        <f t="shared" si="4"/>
        <v>0.00005792149098</v>
      </c>
      <c r="AE34" s="208">
        <v>43474.0</v>
      </c>
      <c r="AF34" s="210">
        <v>298.0</v>
      </c>
      <c r="AG34" s="210">
        <v>308.0</v>
      </c>
      <c r="AH34" s="210">
        <v>298.0</v>
      </c>
      <c r="AI34" s="210">
        <v>302.0</v>
      </c>
      <c r="AJ34" s="180">
        <v>302.0</v>
      </c>
      <c r="AK34" s="166">
        <v>6272.238</v>
      </c>
      <c r="AL34" s="181">
        <f t="shared" ref="AL34:AM34" si="144">(AJ34-AJ33)/AJ33</f>
        <v>0.02027027027</v>
      </c>
      <c r="AM34" s="181">
        <f t="shared" si="144"/>
        <v>0.001499477793</v>
      </c>
      <c r="AN34" s="181">
        <f t="shared" si="104"/>
        <v>-0.0006930004284</v>
      </c>
      <c r="AO34" s="181">
        <f t="shared" si="105"/>
        <v>0.0209632707</v>
      </c>
      <c r="AP34" s="166">
        <v>1.40732E7</v>
      </c>
      <c r="AQ34" s="166">
        <v>1.163057077E10</v>
      </c>
      <c r="AR34" s="7">
        <f t="shared" si="6"/>
        <v>0.001210018002</v>
      </c>
      <c r="AT34" s="208">
        <v>43839.0</v>
      </c>
      <c r="AU34" s="209">
        <v>260.0</v>
      </c>
      <c r="AV34" s="209">
        <v>264.0</v>
      </c>
      <c r="AW34" s="209">
        <v>248.0</v>
      </c>
      <c r="AX34" s="209">
        <v>256.0</v>
      </c>
      <c r="AY34" s="180">
        <v>256.0</v>
      </c>
      <c r="AZ34" s="166">
        <v>6274.493</v>
      </c>
      <c r="BA34" s="181">
        <f t="shared" ref="BA34:BB34" si="145">(AY34-AY33)/AY33</f>
        <v>-0.01538461538</v>
      </c>
      <c r="BB34" s="181">
        <f t="shared" si="145"/>
        <v>0.007839617996</v>
      </c>
      <c r="BC34" s="181">
        <f t="shared" si="107"/>
        <v>-0.002583932974</v>
      </c>
      <c r="BD34" s="181">
        <f t="shared" si="108"/>
        <v>-0.01280068241</v>
      </c>
      <c r="BE34" s="166">
        <v>1.93863E7</v>
      </c>
      <c r="BF34" s="166">
        <v>1.163057077E10</v>
      </c>
      <c r="BG34" s="166">
        <f t="shared" si="8"/>
        <v>0.00166683995</v>
      </c>
      <c r="BH34" s="188">
        <f t="shared" si="16"/>
        <v>0.003376586135</v>
      </c>
      <c r="BI34" s="215">
        <f t="shared" si="109"/>
        <v>0.003476118432</v>
      </c>
      <c r="BJ34" s="166">
        <f t="shared" si="9"/>
        <v>0.000794609111</v>
      </c>
    </row>
    <row r="35">
      <c r="A35" s="131"/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57"/>
      <c r="N35" s="157"/>
      <c r="O35" s="157"/>
      <c r="P35" s="138"/>
      <c r="Q35" s="131"/>
      <c r="R35" s="131"/>
      <c r="S35" s="131"/>
      <c r="T35" s="131"/>
      <c r="U35" s="132"/>
      <c r="V35" s="131"/>
      <c r="W35" s="131"/>
      <c r="X35" s="131"/>
      <c r="Y35" s="131"/>
      <c r="Z35" s="131"/>
      <c r="AA35" s="131"/>
      <c r="AB35" s="157"/>
      <c r="AC35" s="157"/>
      <c r="AD35" s="157"/>
      <c r="AE35" s="138"/>
      <c r="AF35" s="131"/>
      <c r="AG35" s="131"/>
      <c r="AH35" s="131"/>
      <c r="AI35" s="131"/>
      <c r="AJ35" s="132"/>
      <c r="AK35" s="131"/>
      <c r="AL35" s="131"/>
      <c r="AM35" s="131"/>
      <c r="AN35" s="131"/>
      <c r="AO35" s="131"/>
      <c r="AP35" s="131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</row>
    <row r="36">
      <c r="A36" s="157"/>
      <c r="B36" s="157"/>
      <c r="C36" s="157"/>
      <c r="D36" s="157"/>
      <c r="E36" s="157"/>
      <c r="F36" s="158" t="s">
        <v>1223</v>
      </c>
      <c r="G36" s="159" t="s">
        <v>1319</v>
      </c>
      <c r="H36" s="159" t="s">
        <v>1231</v>
      </c>
      <c r="I36" s="158" t="s">
        <v>1232</v>
      </c>
      <c r="J36" s="158" t="s">
        <v>1136</v>
      </c>
      <c r="K36" s="132"/>
      <c r="L36" s="131"/>
      <c r="M36" s="157"/>
      <c r="N36" s="157"/>
      <c r="O36" s="157"/>
      <c r="P36" s="157"/>
      <c r="Q36" s="157"/>
      <c r="R36" s="157"/>
      <c r="S36" s="157"/>
      <c r="T36" s="157"/>
      <c r="U36" s="158" t="s">
        <v>1223</v>
      </c>
      <c r="V36" s="159" t="s">
        <v>1319</v>
      </c>
      <c r="W36" s="159" t="s">
        <v>1231</v>
      </c>
      <c r="X36" s="158" t="s">
        <v>1232</v>
      </c>
      <c r="Y36" s="158" t="s">
        <v>1136</v>
      </c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8" t="s">
        <v>1223</v>
      </c>
      <c r="AK36" s="159" t="s">
        <v>1319</v>
      </c>
      <c r="AL36" s="159" t="s">
        <v>1231</v>
      </c>
      <c r="AM36" s="158" t="s">
        <v>1232</v>
      </c>
      <c r="AN36" s="158" t="s">
        <v>1136</v>
      </c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8" t="s">
        <v>1223</v>
      </c>
      <c r="AZ36" s="159" t="s">
        <v>1319</v>
      </c>
      <c r="BA36" s="159" t="s">
        <v>1231</v>
      </c>
      <c r="BB36" s="158" t="s">
        <v>1232</v>
      </c>
      <c r="BC36" s="158" t="s">
        <v>1136</v>
      </c>
      <c r="BD36" s="157"/>
      <c r="BE36" s="157"/>
      <c r="BF36" s="157"/>
      <c r="BG36" s="157"/>
      <c r="BH36" s="157"/>
      <c r="BI36" s="157"/>
      <c r="BJ36" s="157"/>
    </row>
    <row r="37">
      <c r="A37" s="157"/>
      <c r="B37" s="157"/>
      <c r="C37" s="157"/>
      <c r="D37" s="157"/>
      <c r="E37" s="157"/>
      <c r="F37" s="160">
        <f t="shared" ref="F37:F47" si="150">A24</f>
        <v>42727</v>
      </c>
      <c r="G37" s="161">
        <f t="shared" ref="G37:J37" si="146">H24</f>
        <v>-0.01626008135</v>
      </c>
      <c r="H37" s="161">
        <f t="shared" si="146"/>
        <v>-0.003007414429</v>
      </c>
      <c r="I37" s="161">
        <f t="shared" si="146"/>
        <v>-0.00349774485</v>
      </c>
      <c r="J37" s="161">
        <f t="shared" si="146"/>
        <v>-0.0127623365</v>
      </c>
      <c r="K37" s="132"/>
      <c r="L37" s="131"/>
      <c r="M37" s="157"/>
      <c r="N37" s="157"/>
      <c r="O37" s="157"/>
      <c r="P37" s="157"/>
      <c r="Q37" s="157"/>
      <c r="R37" s="157"/>
      <c r="S37" s="157"/>
      <c r="T37" s="157"/>
      <c r="U37" s="160">
        <f t="shared" ref="U37:U47" si="152">P24</f>
        <v>43094</v>
      </c>
      <c r="V37" s="161">
        <f t="shared" ref="V37:Y37" si="147">W24</f>
        <v>0</v>
      </c>
      <c r="W37" s="161">
        <f t="shared" si="147"/>
        <v>0</v>
      </c>
      <c r="X37" s="161">
        <f t="shared" si="147"/>
        <v>0.002147</v>
      </c>
      <c r="Y37" s="161">
        <f t="shared" si="147"/>
        <v>-0.002147</v>
      </c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60">
        <f t="shared" ref="AJ37:AJ47" si="154">AE24</f>
        <v>43459</v>
      </c>
      <c r="AK37" s="161">
        <f t="shared" ref="AK37:AN37" si="148">AL24</f>
        <v>0</v>
      </c>
      <c r="AL37" s="161">
        <f t="shared" si="148"/>
        <v>-0.005799536504</v>
      </c>
      <c r="AM37" s="161">
        <f t="shared" si="148"/>
        <v>-0.01333442606</v>
      </c>
      <c r="AN37" s="161">
        <f t="shared" si="148"/>
        <v>0.01333442606</v>
      </c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60">
        <f t="shared" ref="AY37:AY47" si="156">AT24</f>
        <v>43819</v>
      </c>
      <c r="AZ37" s="161">
        <f t="shared" ref="AZ37:BC37" si="149">BA24</f>
        <v>-0.01785714286</v>
      </c>
      <c r="BA37" s="161">
        <f t="shared" si="149"/>
        <v>0.005510781721</v>
      </c>
      <c r="BB37" s="161">
        <f t="shared" si="149"/>
        <v>-0.001190147752</v>
      </c>
      <c r="BC37" s="161">
        <f t="shared" si="149"/>
        <v>-0.01666699511</v>
      </c>
      <c r="BD37" s="157"/>
      <c r="BE37" s="157"/>
      <c r="BF37" s="157"/>
      <c r="BG37" s="157"/>
      <c r="BH37" s="157"/>
      <c r="BI37" s="157"/>
      <c r="BJ37" s="157"/>
    </row>
    <row r="38">
      <c r="A38" s="157"/>
      <c r="B38" s="157"/>
      <c r="C38" s="157"/>
      <c r="D38" s="157"/>
      <c r="E38" s="157"/>
      <c r="F38" s="160">
        <f t="shared" si="150"/>
        <v>42731</v>
      </c>
      <c r="G38" s="161">
        <f t="shared" ref="G38:J38" si="151">H25</f>
        <v>0.00826442083</v>
      </c>
      <c r="H38" s="161">
        <f t="shared" si="151"/>
        <v>0.01496707046</v>
      </c>
      <c r="I38" s="161">
        <f t="shared" si="151"/>
        <v>0.01817233008</v>
      </c>
      <c r="J38" s="161">
        <f t="shared" si="151"/>
        <v>-0.009907909246</v>
      </c>
      <c r="K38" s="132"/>
      <c r="L38" s="131"/>
      <c r="M38" s="157"/>
      <c r="N38" s="157"/>
      <c r="O38" s="157"/>
      <c r="P38" s="157"/>
      <c r="Q38" s="157"/>
      <c r="R38" s="157"/>
      <c r="S38" s="157"/>
      <c r="T38" s="157"/>
      <c r="U38" s="160">
        <f t="shared" si="152"/>
        <v>43095</v>
      </c>
      <c r="V38" s="161">
        <f t="shared" ref="V38:Y38" si="153">W25</f>
        <v>0</v>
      </c>
      <c r="W38" s="161">
        <f t="shared" si="153"/>
        <v>0.009026182713</v>
      </c>
      <c r="X38" s="161">
        <f t="shared" si="153"/>
        <v>-0.007557139297</v>
      </c>
      <c r="Y38" s="161">
        <f t="shared" si="153"/>
        <v>0.007557139297</v>
      </c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60">
        <f t="shared" si="154"/>
        <v>43460</v>
      </c>
      <c r="AK38" s="161">
        <f t="shared" ref="AK38:AN38" si="155">AL25</f>
        <v>-0.02173913043</v>
      </c>
      <c r="AL38" s="161">
        <f t="shared" si="155"/>
        <v>0</v>
      </c>
      <c r="AM38" s="161">
        <f t="shared" si="155"/>
        <v>-0.00329</v>
      </c>
      <c r="AN38" s="161">
        <f t="shared" si="155"/>
        <v>-0.01844913043</v>
      </c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60">
        <f t="shared" si="156"/>
        <v>43822</v>
      </c>
      <c r="AZ38" s="161">
        <f t="shared" ref="AZ38:BC38" si="157">BA25</f>
        <v>0</v>
      </c>
      <c r="BA38" s="161">
        <f t="shared" si="157"/>
        <v>0.00342723187</v>
      </c>
      <c r="BB38" s="161">
        <f t="shared" si="157"/>
        <v>0.00005683599825</v>
      </c>
      <c r="BC38" s="161">
        <f t="shared" si="157"/>
        <v>-0.00005683599825</v>
      </c>
      <c r="BD38" s="157"/>
      <c r="BE38" s="157"/>
      <c r="BF38" s="157"/>
      <c r="BG38" s="157"/>
      <c r="BH38" s="157"/>
      <c r="BI38" s="157"/>
      <c r="BJ38" s="157"/>
    </row>
    <row r="39">
      <c r="A39" s="157"/>
      <c r="B39" s="157"/>
      <c r="C39" s="157"/>
      <c r="D39" s="157"/>
      <c r="E39" s="157"/>
      <c r="F39" s="160">
        <f t="shared" si="150"/>
        <v>42732</v>
      </c>
      <c r="G39" s="161">
        <f t="shared" ref="G39:J39" si="158">H26</f>
        <v>0.06557378758</v>
      </c>
      <c r="H39" s="161">
        <f t="shared" si="158"/>
        <v>0.02086850087</v>
      </c>
      <c r="I39" s="161">
        <f t="shared" si="158"/>
        <v>0.02528710639</v>
      </c>
      <c r="J39" s="161">
        <f t="shared" si="158"/>
        <v>0.04028668119</v>
      </c>
      <c r="K39" s="132"/>
      <c r="L39" s="131"/>
      <c r="M39" s="157"/>
      <c r="N39" s="157"/>
      <c r="O39" s="157"/>
      <c r="P39" s="157"/>
      <c r="Q39" s="157"/>
      <c r="R39" s="157"/>
      <c r="S39" s="157"/>
      <c r="T39" s="157"/>
      <c r="U39" s="160">
        <f t="shared" si="152"/>
        <v>43096</v>
      </c>
      <c r="V39" s="161">
        <f t="shared" ref="V39:Y39" si="159">W26</f>
        <v>0.01754385965</v>
      </c>
      <c r="W39" s="161">
        <f t="shared" si="159"/>
        <v>0</v>
      </c>
      <c r="X39" s="161">
        <f t="shared" si="159"/>
        <v>0.002147</v>
      </c>
      <c r="Y39" s="161">
        <f t="shared" si="159"/>
        <v>0.01539685965</v>
      </c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60">
        <f t="shared" si="154"/>
        <v>43461</v>
      </c>
      <c r="AK39" s="161">
        <f t="shared" ref="AK39:AN39" si="160">AL26</f>
        <v>0</v>
      </c>
      <c r="AL39" s="161">
        <f t="shared" si="160"/>
        <v>0.01024715031</v>
      </c>
      <c r="AM39" s="161">
        <f t="shared" si="160"/>
        <v>0.01445740851</v>
      </c>
      <c r="AN39" s="161">
        <f t="shared" si="160"/>
        <v>-0.01445740851</v>
      </c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60">
        <f t="shared" si="156"/>
        <v>43825</v>
      </c>
      <c r="AZ39" s="161">
        <f t="shared" ref="AZ39:BC39" si="161">BA26</f>
        <v>0</v>
      </c>
      <c r="BA39" s="161">
        <f t="shared" si="161"/>
        <v>0.002146082009</v>
      </c>
      <c r="BB39" s="161">
        <f t="shared" si="161"/>
        <v>0.0008235913786</v>
      </c>
      <c r="BC39" s="161">
        <f t="shared" si="161"/>
        <v>-0.0008235913786</v>
      </c>
      <c r="BD39" s="157"/>
      <c r="BE39" s="157"/>
      <c r="BF39" s="157"/>
      <c r="BG39" s="157"/>
      <c r="BH39" s="157"/>
      <c r="BI39" s="157"/>
      <c r="BJ39" s="157"/>
    </row>
    <row r="40">
      <c r="A40" s="157"/>
      <c r="B40" s="157"/>
      <c r="C40" s="157"/>
      <c r="D40" s="157"/>
      <c r="E40" s="157"/>
      <c r="F40" s="160">
        <f t="shared" si="150"/>
        <v>42733</v>
      </c>
      <c r="G40" s="161">
        <f t="shared" ref="G40:J40" si="162">H27</f>
        <v>0</v>
      </c>
      <c r="H40" s="161">
        <f t="shared" si="162"/>
        <v>0.01787541667</v>
      </c>
      <c r="I40" s="161">
        <f t="shared" si="162"/>
        <v>0.02167863809</v>
      </c>
      <c r="J40" s="161">
        <f t="shared" si="162"/>
        <v>-0.02167863809</v>
      </c>
      <c r="K40" s="132"/>
      <c r="L40" s="131"/>
      <c r="M40" s="157"/>
      <c r="N40" s="157"/>
      <c r="O40" s="157"/>
      <c r="P40" s="157"/>
      <c r="Q40" s="157"/>
      <c r="R40" s="157"/>
      <c r="S40" s="157"/>
      <c r="T40" s="157"/>
      <c r="U40" s="160">
        <f t="shared" si="152"/>
        <v>43097</v>
      </c>
      <c r="V40" s="161">
        <f t="shared" ref="V40:Y40" si="163">W27</f>
        <v>0</v>
      </c>
      <c r="W40" s="161">
        <f t="shared" si="163"/>
        <v>0.005875423061</v>
      </c>
      <c r="X40" s="161">
        <f t="shared" si="163"/>
        <v>-0.004169726087</v>
      </c>
      <c r="Y40" s="161">
        <f t="shared" si="163"/>
        <v>0.004169726087</v>
      </c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60">
        <f t="shared" si="154"/>
        <v>43462</v>
      </c>
      <c r="AK40" s="161">
        <f t="shared" ref="AK40:AN40" si="164">AL27</f>
        <v>0.007407407407</v>
      </c>
      <c r="AL40" s="161">
        <f t="shared" si="164"/>
        <v>0.0006227139895</v>
      </c>
      <c r="AM40" s="161">
        <f t="shared" si="164"/>
        <v>-0.002211499224</v>
      </c>
      <c r="AN40" s="161">
        <f t="shared" si="164"/>
        <v>0.009618906631</v>
      </c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60">
        <f t="shared" si="156"/>
        <v>43826</v>
      </c>
      <c r="AZ40" s="161">
        <f t="shared" ref="AZ40:BC40" si="165">BA27</f>
        <v>0.01818181818</v>
      </c>
      <c r="BA40" s="161">
        <f t="shared" si="165"/>
        <v>0.001562004753</v>
      </c>
      <c r="BB40" s="161">
        <f t="shared" si="165"/>
        <v>0.001173155776</v>
      </c>
      <c r="BC40" s="161">
        <f t="shared" si="165"/>
        <v>0.01700866241</v>
      </c>
      <c r="BD40" s="157"/>
      <c r="BE40" s="157"/>
      <c r="BF40" s="157"/>
      <c r="BG40" s="157"/>
      <c r="BH40" s="157"/>
      <c r="BI40" s="157"/>
      <c r="BJ40" s="157"/>
    </row>
    <row r="41">
      <c r="A41" s="157"/>
      <c r="B41" s="157"/>
      <c r="C41" s="157"/>
      <c r="D41" s="157"/>
      <c r="E41" s="157"/>
      <c r="F41" s="160">
        <f t="shared" si="150"/>
        <v>42734</v>
      </c>
      <c r="G41" s="161">
        <f t="shared" ref="G41:J41" si="166">H28</f>
        <v>-0.01538470066</v>
      </c>
      <c r="H41" s="161">
        <f t="shared" si="166"/>
        <v>-0.00110418239</v>
      </c>
      <c r="I41" s="161">
        <f t="shared" si="166"/>
        <v>-0.001203204498</v>
      </c>
      <c r="J41" s="161">
        <f t="shared" si="166"/>
        <v>-0.01418149616</v>
      </c>
      <c r="K41" s="132"/>
      <c r="L41" s="131"/>
      <c r="M41" s="157"/>
      <c r="N41" s="157"/>
      <c r="O41" s="157"/>
      <c r="P41" s="157"/>
      <c r="Q41" s="157"/>
      <c r="R41" s="157"/>
      <c r="S41" s="157"/>
      <c r="T41" s="157"/>
      <c r="U41" s="160">
        <f t="shared" si="152"/>
        <v>43098</v>
      </c>
      <c r="V41" s="161">
        <f t="shared" ref="V41:Y41" si="167">W28</f>
        <v>0.01724137931</v>
      </c>
      <c r="W41" s="161">
        <f t="shared" si="167"/>
        <v>0.006589752434</v>
      </c>
      <c r="X41" s="161">
        <f t="shared" si="167"/>
        <v>-0.00493770874</v>
      </c>
      <c r="Y41" s="161">
        <f t="shared" si="167"/>
        <v>0.02217908805</v>
      </c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60">
        <f t="shared" si="154"/>
        <v>43465</v>
      </c>
      <c r="AK41" s="161">
        <f t="shared" ref="AK41:AN41" si="168">AL28</f>
        <v>0</v>
      </c>
      <c r="AL41" s="161">
        <f t="shared" si="168"/>
        <v>0</v>
      </c>
      <c r="AM41" s="161">
        <f t="shared" si="168"/>
        <v>-0.00329</v>
      </c>
      <c r="AN41" s="161">
        <f t="shared" si="168"/>
        <v>0.00329</v>
      </c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60">
        <f t="shared" si="156"/>
        <v>43829</v>
      </c>
      <c r="AZ41" s="161">
        <f t="shared" ref="AZ41:BC41" si="169">BA28</f>
        <v>0</v>
      </c>
      <c r="BA41" s="161">
        <f t="shared" si="169"/>
        <v>-0.004704301288</v>
      </c>
      <c r="BB41" s="161">
        <f t="shared" si="169"/>
        <v>0.004923477278</v>
      </c>
      <c r="BC41" s="161">
        <f t="shared" si="169"/>
        <v>-0.004923477278</v>
      </c>
      <c r="BD41" s="157"/>
      <c r="BE41" s="157"/>
      <c r="BF41" s="157"/>
      <c r="BG41" s="157"/>
      <c r="BH41" s="157"/>
      <c r="BI41" s="157"/>
      <c r="BJ41" s="157"/>
    </row>
    <row r="42">
      <c r="A42" s="157"/>
      <c r="B42" s="157"/>
      <c r="C42" s="157"/>
      <c r="D42" s="157"/>
      <c r="E42" s="157"/>
      <c r="F42" s="160">
        <f t="shared" si="150"/>
        <v>42738</v>
      </c>
      <c r="G42" s="161">
        <f t="shared" ref="G42:J42" si="170">H29</f>
        <v>-0.01562492239</v>
      </c>
      <c r="H42" s="161">
        <f t="shared" si="170"/>
        <v>-0.003915637459</v>
      </c>
      <c r="I42" s="161">
        <f t="shared" si="170"/>
        <v>-0.004592700352</v>
      </c>
      <c r="J42" s="161">
        <f t="shared" si="170"/>
        <v>-0.01103222203</v>
      </c>
      <c r="K42" s="132"/>
      <c r="L42" s="131"/>
      <c r="M42" s="157"/>
      <c r="N42" s="157"/>
      <c r="O42" s="157"/>
      <c r="P42" s="157"/>
      <c r="Q42" s="157"/>
      <c r="R42" s="157"/>
      <c r="S42" s="157"/>
      <c r="T42" s="157"/>
      <c r="U42" s="160">
        <f t="shared" si="152"/>
        <v>43102</v>
      </c>
      <c r="V42" s="161">
        <f t="shared" ref="V42:Y42" si="171">W29</f>
        <v>-0.01694915254</v>
      </c>
      <c r="W42" s="161">
        <f t="shared" si="171"/>
        <v>-0.002582897055</v>
      </c>
      <c r="X42" s="161">
        <f t="shared" si="171"/>
        <v>0.004923898453</v>
      </c>
      <c r="Y42" s="161">
        <f t="shared" si="171"/>
        <v>-0.021873051</v>
      </c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60">
        <f t="shared" si="154"/>
        <v>43467</v>
      </c>
      <c r="AK42" s="161">
        <f t="shared" ref="AK42:AN42" si="172">AL29</f>
        <v>0</v>
      </c>
      <c r="AL42" s="161">
        <f t="shared" si="172"/>
        <v>-0.002150779611</v>
      </c>
      <c r="AM42" s="161">
        <f t="shared" si="172"/>
        <v>-0.007015012637</v>
      </c>
      <c r="AN42" s="161">
        <f t="shared" si="172"/>
        <v>0.007015012637</v>
      </c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60">
        <f t="shared" si="156"/>
        <v>43832</v>
      </c>
      <c r="AZ42" s="161">
        <f t="shared" ref="AZ42:BC42" si="173">BA29</f>
        <v>0.08035714286</v>
      </c>
      <c r="BA42" s="161">
        <f t="shared" si="173"/>
        <v>-0.002533201239</v>
      </c>
      <c r="BB42" s="161">
        <f t="shared" si="173"/>
        <v>0.00362409561</v>
      </c>
      <c r="BC42" s="161">
        <f t="shared" si="173"/>
        <v>0.07673304725</v>
      </c>
      <c r="BD42" s="157"/>
      <c r="BE42" s="157"/>
      <c r="BF42" s="157"/>
      <c r="BG42" s="157"/>
      <c r="BH42" s="157"/>
      <c r="BI42" s="157"/>
      <c r="BJ42" s="157"/>
    </row>
    <row r="43">
      <c r="A43" s="157"/>
      <c r="B43" s="157"/>
      <c r="C43" s="157"/>
      <c r="D43" s="157"/>
      <c r="E43" s="157"/>
      <c r="F43" s="160">
        <f t="shared" si="150"/>
        <v>42739</v>
      </c>
      <c r="G43" s="161">
        <f t="shared" ref="G43:J43" si="174">H30</f>
        <v>0</v>
      </c>
      <c r="H43" s="161">
        <f t="shared" si="174"/>
        <v>0.004778646433</v>
      </c>
      <c r="I43" s="161">
        <f t="shared" si="174"/>
        <v>0.005889145697</v>
      </c>
      <c r="J43" s="161">
        <f t="shared" si="174"/>
        <v>-0.005889145697</v>
      </c>
      <c r="K43" s="132"/>
      <c r="L43" s="131"/>
      <c r="M43" s="157"/>
      <c r="N43" s="157"/>
      <c r="O43" s="157"/>
      <c r="P43" s="157"/>
      <c r="Q43" s="157"/>
      <c r="R43" s="157"/>
      <c r="S43" s="157"/>
      <c r="T43" s="157"/>
      <c r="U43" s="160">
        <f t="shared" si="152"/>
        <v>43103</v>
      </c>
      <c r="V43" s="161">
        <f t="shared" ref="V43:Y43" si="175">W30</f>
        <v>0.008620689655</v>
      </c>
      <c r="W43" s="161">
        <f t="shared" si="175"/>
        <v>-0.01384377744</v>
      </c>
      <c r="X43" s="161">
        <f t="shared" si="175"/>
        <v>0.01703058356</v>
      </c>
      <c r="Y43" s="161">
        <f t="shared" si="175"/>
        <v>-0.008409893906</v>
      </c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60">
        <f t="shared" si="154"/>
        <v>43468</v>
      </c>
      <c r="AK43" s="161">
        <f t="shared" ref="AK43:AN43" si="176">AL30</f>
        <v>0.04411764706</v>
      </c>
      <c r="AL43" s="161">
        <f t="shared" si="176"/>
        <v>0.006444567578</v>
      </c>
      <c r="AM43" s="161">
        <f t="shared" si="176"/>
        <v>0.007871578593</v>
      </c>
      <c r="AN43" s="161">
        <f t="shared" si="176"/>
        <v>0.03624606847</v>
      </c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60">
        <f t="shared" si="156"/>
        <v>43833</v>
      </c>
      <c r="AZ43" s="161">
        <f t="shared" ref="AZ43:BC43" si="177">BA30</f>
        <v>-0.01652892562</v>
      </c>
      <c r="BA43" s="161">
        <f t="shared" si="177"/>
        <v>0.006347495162</v>
      </c>
      <c r="BB43" s="161">
        <f t="shared" si="177"/>
        <v>-0.00169091238</v>
      </c>
      <c r="BC43" s="161">
        <f t="shared" si="177"/>
        <v>-0.01483801324</v>
      </c>
      <c r="BD43" s="157"/>
      <c r="BE43" s="157"/>
      <c r="BF43" s="157"/>
      <c r="BG43" s="157"/>
      <c r="BH43" s="157"/>
      <c r="BI43" s="157"/>
      <c r="BJ43" s="157"/>
    </row>
    <row r="44">
      <c r="A44" s="157"/>
      <c r="B44" s="157"/>
      <c r="C44" s="157"/>
      <c r="D44" s="157"/>
      <c r="E44" s="157"/>
      <c r="F44" s="160">
        <f t="shared" si="150"/>
        <v>42740</v>
      </c>
      <c r="G44" s="161">
        <f t="shared" ref="G44:J44" si="178">H31</f>
        <v>0</v>
      </c>
      <c r="H44" s="161">
        <f t="shared" si="178"/>
        <v>0.004587843883</v>
      </c>
      <c r="I44" s="161">
        <f t="shared" si="178"/>
        <v>0.005659113761</v>
      </c>
      <c r="J44" s="161">
        <f t="shared" si="178"/>
        <v>-0.005659113761</v>
      </c>
      <c r="K44" s="132"/>
      <c r="L44" s="131"/>
      <c r="M44" s="157"/>
      <c r="N44" s="157"/>
      <c r="O44" s="157"/>
      <c r="P44" s="157"/>
      <c r="Q44" s="157"/>
      <c r="R44" s="157"/>
      <c r="S44" s="157"/>
      <c r="T44" s="157"/>
      <c r="U44" s="160">
        <f t="shared" si="152"/>
        <v>43104</v>
      </c>
      <c r="V44" s="161">
        <f t="shared" ref="V44:Y44" si="179">W31</f>
        <v>0.008547008547</v>
      </c>
      <c r="W44" s="161">
        <f t="shared" si="179"/>
        <v>0.00653317399</v>
      </c>
      <c r="X44" s="161">
        <f t="shared" si="179"/>
        <v>-0.004876880688</v>
      </c>
      <c r="Y44" s="161">
        <f t="shared" si="179"/>
        <v>0.01342388924</v>
      </c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60">
        <f t="shared" si="154"/>
        <v>43469</v>
      </c>
      <c r="AK44" s="161">
        <f t="shared" ref="AK44:AN44" si="180">AL31</f>
        <v>0.07746478873</v>
      </c>
      <c r="AL44" s="161">
        <f t="shared" si="180"/>
        <v>0.008604712097</v>
      </c>
      <c r="AM44" s="161">
        <f t="shared" si="180"/>
        <v>0.01161281065</v>
      </c>
      <c r="AN44" s="161">
        <f t="shared" si="180"/>
        <v>0.06585197808</v>
      </c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60">
        <f t="shared" si="156"/>
        <v>43836</v>
      </c>
      <c r="AZ44" s="161">
        <f t="shared" ref="AZ44:BC44" si="181">BA31</f>
        <v>-0.03361344538</v>
      </c>
      <c r="BA44" s="161">
        <f t="shared" si="181"/>
        <v>-0.01044727686</v>
      </c>
      <c r="BB44" s="161">
        <f t="shared" si="181"/>
        <v>0.008360590726</v>
      </c>
      <c r="BC44" s="161">
        <f t="shared" si="181"/>
        <v>-0.0419740361</v>
      </c>
      <c r="BD44" s="157"/>
      <c r="BE44" s="157"/>
      <c r="BF44" s="157"/>
      <c r="BG44" s="157"/>
      <c r="BH44" s="157"/>
      <c r="BI44" s="157"/>
      <c r="BJ44" s="157"/>
    </row>
    <row r="45">
      <c r="A45" s="157"/>
      <c r="B45" s="157"/>
      <c r="C45" s="157"/>
      <c r="D45" s="157"/>
      <c r="E45" s="157"/>
      <c r="F45" s="160">
        <f t="shared" si="150"/>
        <v>42741</v>
      </c>
      <c r="G45" s="161">
        <f t="shared" ref="G45:J45" si="182">H32</f>
        <v>0.007936467887</v>
      </c>
      <c r="H45" s="161">
        <f t="shared" si="182"/>
        <v>0.004040556537</v>
      </c>
      <c r="I45" s="161">
        <f t="shared" si="182"/>
        <v>0.004999303042</v>
      </c>
      <c r="J45" s="161">
        <f t="shared" si="182"/>
        <v>0.002937164845</v>
      </c>
      <c r="K45" s="132"/>
      <c r="L45" s="131"/>
      <c r="M45" s="157"/>
      <c r="N45" s="157"/>
      <c r="O45" s="157"/>
      <c r="P45" s="157"/>
      <c r="Q45" s="157"/>
      <c r="R45" s="157"/>
      <c r="S45" s="157"/>
      <c r="T45" s="157"/>
      <c r="U45" s="160">
        <f t="shared" si="152"/>
        <v>43105</v>
      </c>
      <c r="V45" s="161">
        <f t="shared" ref="V45:Y45" si="183">W32</f>
        <v>-0.008474576271</v>
      </c>
      <c r="W45" s="161">
        <f t="shared" si="183"/>
        <v>0.009760627279</v>
      </c>
      <c r="X45" s="161">
        <f t="shared" si="183"/>
        <v>-0.008346747994</v>
      </c>
      <c r="Y45" s="161">
        <f t="shared" si="183"/>
        <v>-0.0001278282774</v>
      </c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60">
        <f t="shared" si="154"/>
        <v>43472</v>
      </c>
      <c r="AK45" s="161">
        <f t="shared" ref="AK45:AN45" si="184">AL32</f>
        <v>-0.01307189542</v>
      </c>
      <c r="AL45" s="161">
        <f t="shared" si="184"/>
        <v>0.002021502772</v>
      </c>
      <c r="AM45" s="161">
        <f t="shared" si="184"/>
        <v>0.0002111134241</v>
      </c>
      <c r="AN45" s="161">
        <f t="shared" si="184"/>
        <v>-0.01328300885</v>
      </c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60">
        <f t="shared" si="156"/>
        <v>43837</v>
      </c>
      <c r="AZ45" s="161">
        <f t="shared" ref="AZ45:BC45" si="185">BA32</f>
        <v>0.01739130435</v>
      </c>
      <c r="BA45" s="161">
        <f t="shared" si="185"/>
        <v>0.003506726353</v>
      </c>
      <c r="BB45" s="161">
        <f t="shared" si="185"/>
        <v>0.000009259345131</v>
      </c>
      <c r="BC45" s="161">
        <f t="shared" si="185"/>
        <v>0.017382045</v>
      </c>
      <c r="BD45" s="157"/>
      <c r="BE45" s="157"/>
      <c r="BF45" s="157"/>
      <c r="BG45" s="157"/>
      <c r="BH45" s="157"/>
      <c r="BI45" s="157"/>
      <c r="BJ45" s="157"/>
    </row>
    <row r="46">
      <c r="A46" s="157"/>
      <c r="B46" s="157"/>
      <c r="C46" s="157"/>
      <c r="D46" s="157"/>
      <c r="E46" s="157"/>
      <c r="F46" s="160">
        <f t="shared" si="150"/>
        <v>42744</v>
      </c>
      <c r="G46" s="161">
        <f t="shared" ref="G46:J46" si="186">H33</f>
        <v>-0.007873976327</v>
      </c>
      <c r="H46" s="161">
        <f t="shared" si="186"/>
        <v>-0.005733658848</v>
      </c>
      <c r="I46" s="161">
        <f t="shared" si="186"/>
        <v>-0.006784510574</v>
      </c>
      <c r="J46" s="161">
        <f t="shared" si="186"/>
        <v>-0.001089465753</v>
      </c>
      <c r="K46" s="132"/>
      <c r="L46" s="131"/>
      <c r="M46" s="157"/>
      <c r="N46" s="157"/>
      <c r="O46" s="157"/>
      <c r="P46" s="157"/>
      <c r="Q46" s="157"/>
      <c r="R46" s="157"/>
      <c r="S46" s="157"/>
      <c r="T46" s="157"/>
      <c r="U46" s="160">
        <f t="shared" si="152"/>
        <v>43108</v>
      </c>
      <c r="V46" s="161">
        <f t="shared" ref="V46:Y46" si="187">W33</f>
        <v>-0.008547008547</v>
      </c>
      <c r="W46" s="161">
        <f t="shared" si="187"/>
        <v>0.00498383786</v>
      </c>
      <c r="X46" s="161">
        <f t="shared" si="187"/>
        <v>-0.003211173922</v>
      </c>
      <c r="Y46" s="161">
        <f t="shared" si="187"/>
        <v>-0.005335834625</v>
      </c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60">
        <f t="shared" si="154"/>
        <v>43473</v>
      </c>
      <c r="AK46" s="161">
        <f t="shared" ref="AK46:AN46" si="188">AL33</f>
        <v>-0.01986754967</v>
      </c>
      <c r="AL46" s="161">
        <f t="shared" si="188"/>
        <v>-0.003877227851</v>
      </c>
      <c r="AM46" s="161">
        <f t="shared" si="188"/>
        <v>-0.0100051105</v>
      </c>
      <c r="AN46" s="161">
        <f t="shared" si="188"/>
        <v>-0.009862439173</v>
      </c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60">
        <f t="shared" si="156"/>
        <v>43838</v>
      </c>
      <c r="AZ46" s="161">
        <f t="shared" ref="AZ46:BC46" si="189">BA33</f>
        <v>0.1111111111</v>
      </c>
      <c r="BA46" s="161">
        <f t="shared" si="189"/>
        <v>-0.008545475914</v>
      </c>
      <c r="BB46" s="161">
        <f t="shared" si="189"/>
        <v>0.00722238188</v>
      </c>
      <c r="BC46" s="161">
        <f t="shared" si="189"/>
        <v>0.1038887292</v>
      </c>
      <c r="BD46" s="157"/>
      <c r="BE46" s="157"/>
      <c r="BF46" s="157"/>
      <c r="BG46" s="157"/>
      <c r="BH46" s="157"/>
      <c r="BI46" s="157"/>
      <c r="BJ46" s="157"/>
    </row>
    <row r="47">
      <c r="A47" s="157"/>
      <c r="B47" s="157"/>
      <c r="C47" s="157"/>
      <c r="D47" s="157"/>
      <c r="E47" s="157"/>
      <c r="F47" s="160">
        <f t="shared" si="150"/>
        <v>42745</v>
      </c>
      <c r="G47" s="161">
        <f t="shared" ref="G47:J47" si="190">H34</f>
        <v>0</v>
      </c>
      <c r="H47" s="161">
        <f t="shared" si="190"/>
        <v>-0.001211354226</v>
      </c>
      <c r="I47" s="161">
        <f t="shared" si="190"/>
        <v>-0.001332411078</v>
      </c>
      <c r="J47" s="161">
        <f t="shared" si="190"/>
        <v>0.001332411078</v>
      </c>
      <c r="K47" s="132"/>
      <c r="L47" s="131"/>
      <c r="M47" s="157"/>
      <c r="N47" s="157"/>
      <c r="O47" s="157"/>
      <c r="P47" s="157"/>
      <c r="Q47" s="157"/>
      <c r="R47" s="157"/>
      <c r="S47" s="157"/>
      <c r="T47" s="157"/>
      <c r="U47" s="160">
        <f t="shared" si="152"/>
        <v>43109</v>
      </c>
      <c r="V47" s="161">
        <f t="shared" ref="V47:Y47" si="191">W34</f>
        <v>0.008620689655</v>
      </c>
      <c r="W47" s="161">
        <f t="shared" si="191"/>
        <v>-0.001920003809</v>
      </c>
      <c r="X47" s="161">
        <f t="shared" si="191"/>
        <v>0.004211215295</v>
      </c>
      <c r="Y47" s="161">
        <f t="shared" si="191"/>
        <v>0.00440947436</v>
      </c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60">
        <f t="shared" si="154"/>
        <v>43474</v>
      </c>
      <c r="AK47" s="161">
        <f t="shared" ref="AK47:AN47" si="192">AL34</f>
        <v>0.02027027027</v>
      </c>
      <c r="AL47" s="161">
        <f t="shared" si="192"/>
        <v>0.001499477793</v>
      </c>
      <c r="AM47" s="161">
        <f t="shared" si="192"/>
        <v>-0.0006930004284</v>
      </c>
      <c r="AN47" s="161">
        <f t="shared" si="192"/>
        <v>0.0209632707</v>
      </c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60">
        <f t="shared" si="156"/>
        <v>43839</v>
      </c>
      <c r="AZ47" s="161">
        <f t="shared" ref="AZ47:BC47" si="193">BA34</f>
        <v>-0.01538461538</v>
      </c>
      <c r="BA47" s="161">
        <f t="shared" si="193"/>
        <v>0.007839617996</v>
      </c>
      <c r="BB47" s="161">
        <f t="shared" si="193"/>
        <v>-0.002583932974</v>
      </c>
      <c r="BC47" s="161">
        <f t="shared" si="193"/>
        <v>-0.01280068241</v>
      </c>
      <c r="BD47" s="157"/>
      <c r="BE47" s="157"/>
      <c r="BF47" s="157"/>
      <c r="BG47" s="157"/>
      <c r="BH47" s="157"/>
      <c r="BI47" s="157"/>
      <c r="BJ47" s="157"/>
    </row>
    <row r="48">
      <c r="A48" s="220"/>
      <c r="B48" s="122"/>
      <c r="C48" s="122"/>
      <c r="D48" s="122"/>
      <c r="E48" s="122"/>
      <c r="H48" s="5"/>
      <c r="I48" s="5"/>
      <c r="P48" s="220"/>
      <c r="Q48" s="122"/>
      <c r="R48" s="122"/>
      <c r="S48" s="122"/>
      <c r="T48" s="122"/>
      <c r="W48" s="5"/>
      <c r="X48" s="5"/>
      <c r="AE48" s="220"/>
      <c r="AF48" s="122"/>
      <c r="AG48" s="122"/>
      <c r="AH48" s="122"/>
      <c r="AI48" s="122"/>
      <c r="AL48" s="5"/>
      <c r="AM48" s="5"/>
      <c r="AT48" s="220"/>
      <c r="AU48" s="122"/>
      <c r="AV48" s="122"/>
      <c r="AW48" s="122"/>
      <c r="AX48" s="122"/>
      <c r="BA48" s="5"/>
      <c r="BB48" s="5"/>
    </row>
    <row r="49">
      <c r="A49" s="220"/>
      <c r="B49" s="122"/>
      <c r="C49" s="122"/>
      <c r="D49" s="122"/>
      <c r="E49" s="122"/>
      <c r="F49" s="1" t="s">
        <v>1320</v>
      </c>
      <c r="H49" s="221"/>
      <c r="I49" s="221"/>
      <c r="J49" s="14"/>
      <c r="K49" s="14"/>
      <c r="L49" s="14"/>
      <c r="M49" s="14"/>
      <c r="N49" s="14"/>
      <c r="P49" s="220"/>
      <c r="Q49" s="122"/>
      <c r="R49" s="122"/>
      <c r="S49" s="122"/>
      <c r="T49" s="122"/>
      <c r="U49" s="1" t="s">
        <v>1320</v>
      </c>
      <c r="W49" s="221"/>
      <c r="X49" s="221"/>
      <c r="Y49" s="14"/>
      <c r="Z49" s="14"/>
      <c r="AA49" s="14"/>
      <c r="AB49" s="14"/>
      <c r="AC49" s="14"/>
      <c r="AE49" s="220"/>
      <c r="AF49" s="122"/>
      <c r="AG49" s="122"/>
      <c r="AH49" s="122"/>
      <c r="AI49" s="122"/>
      <c r="AJ49" s="1" t="s">
        <v>1320</v>
      </c>
      <c r="AL49" s="221"/>
      <c r="AM49" s="221"/>
      <c r="AN49" s="14"/>
      <c r="AO49" s="14"/>
      <c r="AP49" s="14"/>
      <c r="AQ49" s="14"/>
      <c r="AR49" s="14"/>
      <c r="AT49" s="220"/>
      <c r="AU49" s="122"/>
      <c r="AV49" s="122"/>
      <c r="AW49" s="122"/>
      <c r="AX49" s="122"/>
      <c r="AY49" s="1" t="s">
        <v>1320</v>
      </c>
      <c r="BA49" s="221"/>
      <c r="BB49" s="221"/>
      <c r="BC49" s="14"/>
      <c r="BD49" s="14"/>
      <c r="BE49" s="14"/>
      <c r="BF49" s="14"/>
      <c r="BG49" s="14"/>
      <c r="BH49" s="14"/>
      <c r="BI49" s="14"/>
      <c r="BJ49" s="14"/>
    </row>
    <row r="50">
      <c r="A50" s="220"/>
      <c r="B50" s="122"/>
      <c r="C50" s="122"/>
      <c r="D50" s="122"/>
      <c r="E50" s="122"/>
      <c r="F50" s="14"/>
      <c r="G50" s="14"/>
      <c r="H50" s="221"/>
      <c r="I50" s="221"/>
      <c r="J50" s="14"/>
      <c r="K50" s="14"/>
      <c r="L50" s="14"/>
      <c r="M50" s="14"/>
      <c r="N50" s="14"/>
      <c r="P50" s="220"/>
      <c r="Q50" s="122"/>
      <c r="R50" s="122"/>
      <c r="S50" s="122"/>
      <c r="T50" s="122"/>
      <c r="U50" s="14"/>
      <c r="V50" s="14"/>
      <c r="W50" s="221"/>
      <c r="X50" s="221"/>
      <c r="Y50" s="14"/>
      <c r="Z50" s="14"/>
      <c r="AA50" s="14"/>
      <c r="AB50" s="14"/>
      <c r="AC50" s="14"/>
      <c r="AE50" s="220"/>
      <c r="AF50" s="122"/>
      <c r="AG50" s="122"/>
      <c r="AH50" s="122"/>
      <c r="AI50" s="122"/>
      <c r="AJ50" s="14"/>
      <c r="AK50" s="14"/>
      <c r="AL50" s="221"/>
      <c r="AM50" s="221"/>
      <c r="AN50" s="14"/>
      <c r="AO50" s="14"/>
      <c r="AP50" s="14"/>
      <c r="AQ50" s="14"/>
      <c r="AR50" s="14"/>
      <c r="AT50" s="220"/>
      <c r="AU50" s="122"/>
      <c r="AV50" s="122"/>
      <c r="AW50" s="122"/>
      <c r="AX50" s="122"/>
      <c r="AY50" s="14"/>
      <c r="AZ50" s="14"/>
      <c r="BA50" s="221"/>
      <c r="BB50" s="221"/>
      <c r="BC50" s="14"/>
      <c r="BD50" s="14"/>
      <c r="BE50" s="14"/>
      <c r="BF50" s="14"/>
      <c r="BG50" s="14"/>
      <c r="BH50" s="14"/>
      <c r="BI50" s="14"/>
      <c r="BJ50" s="14"/>
    </row>
    <row r="51">
      <c r="A51" s="220"/>
      <c r="B51" s="122"/>
      <c r="C51" s="122"/>
      <c r="D51" s="122"/>
      <c r="E51" s="122"/>
      <c r="F51" s="164" t="s">
        <v>1321</v>
      </c>
      <c r="G51" s="11"/>
      <c r="H51" s="221"/>
      <c r="I51" s="221"/>
      <c r="J51" s="14"/>
      <c r="K51" s="14"/>
      <c r="L51" s="14"/>
      <c r="M51" s="14"/>
      <c r="N51" s="14"/>
      <c r="P51" s="220"/>
      <c r="Q51" s="122"/>
      <c r="R51" s="122"/>
      <c r="S51" s="122"/>
      <c r="T51" s="122"/>
      <c r="U51" s="164" t="s">
        <v>1321</v>
      </c>
      <c r="V51" s="11"/>
      <c r="W51" s="221"/>
      <c r="X51" s="221"/>
      <c r="Y51" s="14"/>
      <c r="Z51" s="14"/>
      <c r="AA51" s="14"/>
      <c r="AB51" s="14"/>
      <c r="AC51" s="14"/>
      <c r="AE51" s="220"/>
      <c r="AF51" s="122"/>
      <c r="AG51" s="122"/>
      <c r="AH51" s="122"/>
      <c r="AI51" s="122"/>
      <c r="AJ51" s="164" t="s">
        <v>1321</v>
      </c>
      <c r="AK51" s="11"/>
      <c r="AL51" s="221"/>
      <c r="AM51" s="221"/>
      <c r="AN51" s="14"/>
      <c r="AO51" s="14"/>
      <c r="AP51" s="14"/>
      <c r="AQ51" s="14"/>
      <c r="AR51" s="14"/>
      <c r="AT51" s="220"/>
      <c r="AU51" s="122"/>
      <c r="AV51" s="122"/>
      <c r="AW51" s="122"/>
      <c r="AX51" s="122"/>
      <c r="AY51" s="164" t="s">
        <v>1321</v>
      </c>
      <c r="AZ51" s="11"/>
      <c r="BA51" s="221"/>
      <c r="BB51" s="221"/>
      <c r="BC51" s="14"/>
      <c r="BD51" s="14"/>
      <c r="BE51" s="14"/>
      <c r="BF51" s="14"/>
      <c r="BG51" s="14"/>
      <c r="BH51" s="14"/>
      <c r="BI51" s="14"/>
      <c r="BJ51" s="14"/>
    </row>
    <row r="52">
      <c r="A52" s="220"/>
      <c r="B52" s="122"/>
      <c r="C52" s="122"/>
      <c r="D52" s="122"/>
      <c r="E52" s="122"/>
      <c r="F52" s="1" t="s">
        <v>1322</v>
      </c>
      <c r="G52" s="166">
        <v>0.53005</v>
      </c>
      <c r="H52" s="221"/>
      <c r="I52" s="221"/>
      <c r="J52" s="14"/>
      <c r="K52" s="14"/>
      <c r="L52" s="14"/>
      <c r="M52" s="14"/>
      <c r="N52" s="14"/>
      <c r="P52" s="220"/>
      <c r="Q52" s="122"/>
      <c r="R52" s="122"/>
      <c r="S52" s="122"/>
      <c r="T52" s="122"/>
      <c r="U52" s="1" t="s">
        <v>1322</v>
      </c>
      <c r="V52" s="166">
        <v>0.365653</v>
      </c>
      <c r="W52" s="221"/>
      <c r="X52" s="221"/>
      <c r="Y52" s="14"/>
      <c r="Z52" s="14"/>
      <c r="AA52" s="14"/>
      <c r="AB52" s="14"/>
      <c r="AC52" s="14"/>
      <c r="AE52" s="220"/>
      <c r="AF52" s="122"/>
      <c r="AG52" s="122"/>
      <c r="AH52" s="122"/>
      <c r="AI52" s="122"/>
      <c r="AJ52" s="1" t="s">
        <v>1322</v>
      </c>
      <c r="AK52" s="166">
        <v>0.474001</v>
      </c>
      <c r="AL52" s="221"/>
      <c r="AM52" s="221"/>
      <c r="AN52" s="14"/>
      <c r="AO52" s="14"/>
      <c r="AP52" s="14"/>
      <c r="AQ52" s="14"/>
      <c r="AR52" s="14"/>
      <c r="AT52" s="220"/>
      <c r="AU52" s="122"/>
      <c r="AV52" s="122"/>
      <c r="AW52" s="122"/>
      <c r="AX52" s="122"/>
      <c r="AY52" s="1" t="s">
        <v>1322</v>
      </c>
      <c r="AZ52" s="166">
        <v>0.127117</v>
      </c>
      <c r="BA52" s="221"/>
      <c r="BB52" s="221"/>
      <c r="BC52" s="14"/>
      <c r="BD52" s="14"/>
      <c r="BE52" s="14"/>
      <c r="BF52" s="14"/>
      <c r="BG52" s="14"/>
      <c r="BH52" s="14"/>
      <c r="BI52" s="14"/>
      <c r="BJ52" s="14"/>
    </row>
    <row r="53">
      <c r="A53" s="220"/>
      <c r="B53" s="122"/>
      <c r="C53" s="122"/>
      <c r="D53" s="122"/>
      <c r="E53" s="122"/>
      <c r="F53" s="1" t="s">
        <v>1323</v>
      </c>
      <c r="G53" s="166">
        <v>0.280953</v>
      </c>
      <c r="H53" s="221"/>
      <c r="I53" s="221"/>
      <c r="J53" s="14"/>
      <c r="K53" s="14"/>
      <c r="L53" s="14"/>
      <c r="M53" s="14"/>
      <c r="N53" s="14"/>
      <c r="P53" s="220"/>
      <c r="Q53" s="122"/>
      <c r="R53" s="122"/>
      <c r="S53" s="122"/>
      <c r="T53" s="122"/>
      <c r="U53" s="1" t="s">
        <v>1323</v>
      </c>
      <c r="V53" s="166">
        <v>0.133702</v>
      </c>
      <c r="W53" s="221"/>
      <c r="X53" s="221"/>
      <c r="Y53" s="14"/>
      <c r="Z53" s="14"/>
      <c r="AA53" s="14"/>
      <c r="AB53" s="14"/>
      <c r="AC53" s="14"/>
      <c r="AE53" s="220"/>
      <c r="AF53" s="122"/>
      <c r="AG53" s="122"/>
      <c r="AH53" s="122"/>
      <c r="AI53" s="122"/>
      <c r="AJ53" s="1" t="s">
        <v>1323</v>
      </c>
      <c r="AK53" s="166">
        <v>0.224677</v>
      </c>
      <c r="AL53" s="221"/>
      <c r="AM53" s="221"/>
      <c r="AN53" s="14"/>
      <c r="AO53" s="14"/>
      <c r="AP53" s="14"/>
      <c r="AQ53" s="14"/>
      <c r="AR53" s="14"/>
      <c r="AT53" s="220"/>
      <c r="AU53" s="122"/>
      <c r="AV53" s="122"/>
      <c r="AW53" s="122"/>
      <c r="AX53" s="122"/>
      <c r="AY53" s="1" t="s">
        <v>1323</v>
      </c>
      <c r="AZ53" s="166">
        <v>0.016159</v>
      </c>
      <c r="BA53" s="221"/>
      <c r="BB53" s="221"/>
      <c r="BC53" s="14"/>
      <c r="BD53" s="14"/>
      <c r="BE53" s="14"/>
      <c r="BF53" s="14"/>
      <c r="BG53" s="14"/>
      <c r="BH53" s="14"/>
      <c r="BI53" s="14"/>
      <c r="BJ53" s="14"/>
    </row>
    <row r="54">
      <c r="A54" s="220"/>
      <c r="B54" s="122"/>
      <c r="C54" s="122"/>
      <c r="D54" s="122"/>
      <c r="E54" s="122"/>
      <c r="F54" s="1" t="s">
        <v>1324</v>
      </c>
      <c r="G54" s="166">
        <v>0.256985</v>
      </c>
      <c r="H54" s="221"/>
      <c r="I54" s="221"/>
      <c r="J54" s="14"/>
      <c r="K54" s="14"/>
      <c r="L54" s="14"/>
      <c r="M54" s="14"/>
      <c r="N54" s="14"/>
      <c r="P54" s="220"/>
      <c r="Q54" s="122"/>
      <c r="R54" s="122"/>
      <c r="S54" s="122"/>
      <c r="T54" s="122"/>
      <c r="U54" s="1" t="s">
        <v>1324</v>
      </c>
      <c r="V54" s="166">
        <v>0.104825</v>
      </c>
      <c r="W54" s="221"/>
      <c r="X54" s="221"/>
      <c r="Y54" s="14"/>
      <c r="Z54" s="14"/>
      <c r="AA54" s="14"/>
      <c r="AB54" s="14"/>
      <c r="AC54" s="14"/>
      <c r="AE54" s="220"/>
      <c r="AF54" s="122"/>
      <c r="AG54" s="122"/>
      <c r="AH54" s="122"/>
      <c r="AI54" s="122"/>
      <c r="AJ54" s="1" t="s">
        <v>1324</v>
      </c>
      <c r="AK54" s="166">
        <v>0.198833</v>
      </c>
      <c r="AL54" s="221"/>
      <c r="AM54" s="221"/>
      <c r="AN54" s="14"/>
      <c r="AO54" s="14"/>
      <c r="AP54" s="14"/>
      <c r="AQ54" s="14"/>
      <c r="AR54" s="14"/>
      <c r="AT54" s="220"/>
      <c r="AU54" s="122"/>
      <c r="AV54" s="122"/>
      <c r="AW54" s="122"/>
      <c r="AX54" s="122"/>
      <c r="AY54" s="1" t="s">
        <v>1324</v>
      </c>
      <c r="AZ54" s="166">
        <v>-0.01664</v>
      </c>
      <c r="BA54" s="221"/>
      <c r="BB54" s="221"/>
      <c r="BC54" s="14"/>
      <c r="BD54" s="14"/>
      <c r="BE54" s="14"/>
      <c r="BF54" s="14"/>
      <c r="BG54" s="14"/>
      <c r="BH54" s="14"/>
      <c r="BI54" s="14"/>
      <c r="BJ54" s="14"/>
    </row>
    <row r="55">
      <c r="A55" s="220"/>
      <c r="B55" s="122"/>
      <c r="C55" s="122"/>
      <c r="D55" s="122"/>
      <c r="E55" s="122"/>
      <c r="F55" s="1" t="s">
        <v>1325</v>
      </c>
      <c r="G55" s="166">
        <v>0.016538</v>
      </c>
      <c r="H55" s="221"/>
      <c r="I55" s="221"/>
      <c r="J55" s="14"/>
      <c r="K55" s="14"/>
      <c r="L55" s="14"/>
      <c r="M55" s="14"/>
      <c r="N55" s="14"/>
      <c r="P55" s="220"/>
      <c r="Q55" s="122"/>
      <c r="R55" s="122"/>
      <c r="S55" s="122"/>
      <c r="T55" s="122"/>
      <c r="U55" s="1" t="s">
        <v>1325</v>
      </c>
      <c r="V55" s="166">
        <v>0.018174</v>
      </c>
      <c r="W55" s="221"/>
      <c r="X55" s="221"/>
      <c r="Y55" s="14"/>
      <c r="Z55" s="14"/>
      <c r="AA55" s="14"/>
      <c r="AB55" s="14"/>
      <c r="AC55" s="14"/>
      <c r="AE55" s="220"/>
      <c r="AF55" s="122"/>
      <c r="AG55" s="122"/>
      <c r="AH55" s="122"/>
      <c r="AI55" s="122"/>
      <c r="AJ55" s="1" t="s">
        <v>1325</v>
      </c>
      <c r="AK55" s="166">
        <v>0.022532</v>
      </c>
      <c r="AL55" s="221"/>
      <c r="AM55" s="221"/>
      <c r="AN55" s="14"/>
      <c r="AO55" s="14"/>
      <c r="AP55" s="14"/>
      <c r="AQ55" s="14"/>
      <c r="AR55" s="14"/>
      <c r="AT55" s="220"/>
      <c r="AU55" s="122"/>
      <c r="AV55" s="122"/>
      <c r="AW55" s="122"/>
      <c r="AX55" s="122"/>
      <c r="AY55" s="1" t="s">
        <v>1325</v>
      </c>
      <c r="AZ55" s="166">
        <v>0.032316</v>
      </c>
      <c r="BA55" s="221"/>
      <c r="BB55" s="221"/>
      <c r="BC55" s="14"/>
      <c r="BD55" s="14"/>
      <c r="BE55" s="14"/>
      <c r="BF55" s="14"/>
      <c r="BG55" s="14"/>
      <c r="BH55" s="14"/>
      <c r="BI55" s="14"/>
      <c r="BJ55" s="14"/>
    </row>
    <row r="56">
      <c r="A56" s="220"/>
      <c r="B56" s="122"/>
      <c r="C56" s="122"/>
      <c r="D56" s="122"/>
      <c r="E56" s="122"/>
      <c r="F56" s="169" t="s">
        <v>1326</v>
      </c>
      <c r="G56" s="168">
        <v>32.0</v>
      </c>
      <c r="H56" s="221"/>
      <c r="I56" s="221"/>
      <c r="J56" s="14"/>
      <c r="K56" s="14"/>
      <c r="L56" s="14"/>
      <c r="M56" s="14"/>
      <c r="N56" s="14"/>
      <c r="P56" s="220"/>
      <c r="Q56" s="122"/>
      <c r="R56" s="122"/>
      <c r="S56" s="122"/>
      <c r="T56" s="122"/>
      <c r="U56" s="169" t="s">
        <v>1326</v>
      </c>
      <c r="V56" s="168">
        <v>32.0</v>
      </c>
      <c r="W56" s="221"/>
      <c r="X56" s="221"/>
      <c r="Y56" s="14"/>
      <c r="Z56" s="14"/>
      <c r="AA56" s="14"/>
      <c r="AB56" s="14"/>
      <c r="AC56" s="14"/>
      <c r="AE56" s="220"/>
      <c r="AF56" s="122"/>
      <c r="AG56" s="122"/>
      <c r="AH56" s="122"/>
      <c r="AI56" s="122"/>
      <c r="AJ56" s="169" t="s">
        <v>1326</v>
      </c>
      <c r="AK56" s="168">
        <v>32.0</v>
      </c>
      <c r="AL56" s="221"/>
      <c r="AM56" s="221"/>
      <c r="AN56" s="14"/>
      <c r="AO56" s="14"/>
      <c r="AP56" s="14"/>
      <c r="AQ56" s="14"/>
      <c r="AR56" s="14"/>
      <c r="AT56" s="220"/>
      <c r="AU56" s="122"/>
      <c r="AV56" s="122"/>
      <c r="AW56" s="122"/>
      <c r="AX56" s="122"/>
      <c r="AY56" s="169" t="s">
        <v>1326</v>
      </c>
      <c r="AZ56" s="168">
        <v>32.0</v>
      </c>
      <c r="BA56" s="221"/>
      <c r="BB56" s="221"/>
      <c r="BC56" s="14"/>
      <c r="BD56" s="14"/>
      <c r="BE56" s="14"/>
      <c r="BF56" s="14"/>
      <c r="BG56" s="14"/>
      <c r="BH56" s="14"/>
      <c r="BI56" s="14"/>
      <c r="BJ56" s="14"/>
    </row>
    <row r="57">
      <c r="A57" s="220"/>
      <c r="B57" s="122"/>
      <c r="C57" s="122"/>
      <c r="D57" s="122"/>
      <c r="E57" s="122"/>
      <c r="F57" s="14"/>
      <c r="G57" s="14"/>
      <c r="H57" s="221"/>
      <c r="I57" s="221"/>
      <c r="J57" s="14"/>
      <c r="K57" s="14"/>
      <c r="L57" s="14"/>
      <c r="M57" s="14"/>
      <c r="N57" s="14"/>
      <c r="P57" s="220"/>
      <c r="Q57" s="122"/>
      <c r="R57" s="122"/>
      <c r="S57" s="122"/>
      <c r="T57" s="122"/>
      <c r="U57" s="14"/>
      <c r="V57" s="14"/>
      <c r="W57" s="221"/>
      <c r="X57" s="221"/>
      <c r="Y57" s="14"/>
      <c r="Z57" s="14"/>
      <c r="AA57" s="14"/>
      <c r="AB57" s="14"/>
      <c r="AC57" s="14"/>
      <c r="AE57" s="220"/>
      <c r="AF57" s="122"/>
      <c r="AG57" s="122"/>
      <c r="AH57" s="122"/>
      <c r="AI57" s="122"/>
      <c r="AJ57" s="14"/>
      <c r="AK57" s="14"/>
      <c r="AL57" s="221"/>
      <c r="AM57" s="221"/>
      <c r="AN57" s="14"/>
      <c r="AO57" s="14"/>
      <c r="AP57" s="14"/>
      <c r="AQ57" s="14"/>
      <c r="AR57" s="14"/>
      <c r="AT57" s="220"/>
      <c r="AU57" s="122"/>
      <c r="AV57" s="122"/>
      <c r="AW57" s="122"/>
      <c r="AX57" s="122"/>
      <c r="AY57" s="14"/>
      <c r="AZ57" s="14"/>
      <c r="BA57" s="221"/>
      <c r="BB57" s="221"/>
      <c r="BC57" s="14"/>
      <c r="BD57" s="14"/>
      <c r="BE57" s="14"/>
      <c r="BF57" s="14"/>
      <c r="BG57" s="14"/>
      <c r="BH57" s="14"/>
      <c r="BI57" s="14"/>
      <c r="BJ57" s="14"/>
    </row>
    <row r="58">
      <c r="A58" s="220"/>
      <c r="B58" s="122"/>
      <c r="C58" s="122"/>
      <c r="D58" s="122"/>
      <c r="E58" s="122"/>
      <c r="F58" s="1" t="s">
        <v>1327</v>
      </c>
      <c r="G58" s="14"/>
      <c r="H58" s="221"/>
      <c r="I58" s="221"/>
      <c r="J58" s="14"/>
      <c r="K58" s="14"/>
      <c r="L58" s="14"/>
      <c r="M58" s="14"/>
      <c r="N58" s="14"/>
      <c r="P58" s="220"/>
      <c r="Q58" s="122"/>
      <c r="R58" s="122"/>
      <c r="S58" s="122"/>
      <c r="T58" s="122"/>
      <c r="U58" s="1" t="s">
        <v>1327</v>
      </c>
      <c r="V58" s="14"/>
      <c r="W58" s="221"/>
      <c r="X58" s="221"/>
      <c r="Y58" s="14"/>
      <c r="Z58" s="14"/>
      <c r="AA58" s="14"/>
      <c r="AB58" s="14"/>
      <c r="AC58" s="14"/>
      <c r="AE58" s="220"/>
      <c r="AF58" s="122"/>
      <c r="AG58" s="122"/>
      <c r="AH58" s="122"/>
      <c r="AI58" s="122"/>
      <c r="AJ58" s="1" t="s">
        <v>1327</v>
      </c>
      <c r="AK58" s="14"/>
      <c r="AL58" s="221"/>
      <c r="AM58" s="221"/>
      <c r="AN58" s="14"/>
      <c r="AO58" s="14"/>
      <c r="AP58" s="14"/>
      <c r="AQ58" s="14"/>
      <c r="AR58" s="14"/>
      <c r="AT58" s="220"/>
      <c r="AU58" s="122"/>
      <c r="AV58" s="122"/>
      <c r="AW58" s="122"/>
      <c r="AX58" s="122"/>
      <c r="AY58" s="1" t="s">
        <v>1327</v>
      </c>
      <c r="AZ58" s="14"/>
      <c r="BA58" s="221"/>
      <c r="BB58" s="221"/>
      <c r="BC58" s="14"/>
      <c r="BD58" s="14"/>
      <c r="BE58" s="14"/>
      <c r="BF58" s="14"/>
      <c r="BG58" s="14"/>
      <c r="BH58" s="14"/>
      <c r="BI58" s="14"/>
      <c r="BJ58" s="14"/>
    </row>
    <row r="59">
      <c r="A59" s="220"/>
      <c r="B59" s="122"/>
      <c r="C59" s="122"/>
      <c r="D59" s="122"/>
      <c r="E59" s="122"/>
      <c r="F59" s="171"/>
      <c r="G59" s="164" t="s">
        <v>1130</v>
      </c>
      <c r="H59" s="164" t="s">
        <v>1328</v>
      </c>
      <c r="I59" s="164" t="s">
        <v>1329</v>
      </c>
      <c r="J59" s="164" t="s">
        <v>1330</v>
      </c>
      <c r="K59" s="164" t="s">
        <v>1331</v>
      </c>
      <c r="L59" s="14"/>
      <c r="M59" s="14"/>
      <c r="N59" s="14"/>
      <c r="P59" s="220"/>
      <c r="Q59" s="122"/>
      <c r="R59" s="122"/>
      <c r="S59" s="122"/>
      <c r="T59" s="122"/>
      <c r="U59" s="171"/>
      <c r="V59" s="164" t="s">
        <v>1130</v>
      </c>
      <c r="W59" s="164" t="s">
        <v>1328</v>
      </c>
      <c r="X59" s="164" t="s">
        <v>1329</v>
      </c>
      <c r="Y59" s="164" t="s">
        <v>1330</v>
      </c>
      <c r="Z59" s="164" t="s">
        <v>1331</v>
      </c>
      <c r="AA59" s="14"/>
      <c r="AB59" s="14"/>
      <c r="AC59" s="14"/>
      <c r="AE59" s="220"/>
      <c r="AF59" s="122"/>
      <c r="AG59" s="122"/>
      <c r="AH59" s="122"/>
      <c r="AI59" s="122"/>
      <c r="AJ59" s="171"/>
      <c r="AK59" s="164" t="s">
        <v>1130</v>
      </c>
      <c r="AL59" s="164" t="s">
        <v>1328</v>
      </c>
      <c r="AM59" s="164" t="s">
        <v>1329</v>
      </c>
      <c r="AN59" s="164" t="s">
        <v>1330</v>
      </c>
      <c r="AO59" s="164" t="s">
        <v>1331</v>
      </c>
      <c r="AP59" s="14"/>
      <c r="AQ59" s="14"/>
      <c r="AR59" s="14"/>
      <c r="AT59" s="220"/>
      <c r="AU59" s="122"/>
      <c r="AV59" s="122"/>
      <c r="AW59" s="122"/>
      <c r="AX59" s="122"/>
      <c r="AY59" s="171"/>
      <c r="AZ59" s="164" t="s">
        <v>1130</v>
      </c>
      <c r="BA59" s="164" t="s">
        <v>1328</v>
      </c>
      <c r="BB59" s="164" t="s">
        <v>1329</v>
      </c>
      <c r="BC59" s="164" t="s">
        <v>1330</v>
      </c>
      <c r="BD59" s="164" t="s">
        <v>1331</v>
      </c>
      <c r="BE59" s="14"/>
      <c r="BF59" s="14"/>
      <c r="BG59" s="14"/>
      <c r="BH59" s="14"/>
      <c r="BI59" s="14"/>
      <c r="BJ59" s="14"/>
    </row>
    <row r="60">
      <c r="A60" s="220"/>
      <c r="B60" s="122"/>
      <c r="C60" s="122"/>
      <c r="D60" s="122"/>
      <c r="E60" s="122"/>
      <c r="F60" s="1" t="s">
        <v>1332</v>
      </c>
      <c r="G60" s="166">
        <v>1.0</v>
      </c>
      <c r="H60" s="166">
        <v>0.003206</v>
      </c>
      <c r="I60" s="166">
        <v>0.003206</v>
      </c>
      <c r="J60" s="166">
        <v>11.72189</v>
      </c>
      <c r="K60" s="166">
        <v>0.001807</v>
      </c>
      <c r="L60" s="14"/>
      <c r="M60" s="14"/>
      <c r="N60" s="14"/>
      <c r="P60" s="220"/>
      <c r="Q60" s="122"/>
      <c r="R60" s="122"/>
      <c r="S60" s="122"/>
      <c r="T60" s="122"/>
      <c r="U60" s="1" t="s">
        <v>1332</v>
      </c>
      <c r="V60" s="166">
        <v>1.0</v>
      </c>
      <c r="W60" s="166">
        <v>0.001529</v>
      </c>
      <c r="X60" s="166">
        <v>0.001529</v>
      </c>
      <c r="Y60" s="166">
        <v>4.630117</v>
      </c>
      <c r="Z60" s="166">
        <v>0.039587</v>
      </c>
      <c r="AA60" s="14"/>
      <c r="AB60" s="14"/>
      <c r="AC60" s="14"/>
      <c r="AE60" s="220"/>
      <c r="AF60" s="122"/>
      <c r="AG60" s="122"/>
      <c r="AH60" s="122"/>
      <c r="AI60" s="122"/>
      <c r="AJ60" s="1" t="s">
        <v>1332</v>
      </c>
      <c r="AK60" s="166">
        <v>1.0</v>
      </c>
      <c r="AL60" s="166">
        <v>0.004414</v>
      </c>
      <c r="AM60" s="166">
        <v>0.004414</v>
      </c>
      <c r="AN60" s="166">
        <v>8.693533</v>
      </c>
      <c r="AO60" s="166">
        <v>0.006133</v>
      </c>
      <c r="AP60" s="14"/>
      <c r="AQ60" s="14"/>
      <c r="AR60" s="14"/>
      <c r="AT60" s="220"/>
      <c r="AU60" s="122"/>
      <c r="AV60" s="122"/>
      <c r="AW60" s="122"/>
      <c r="AX60" s="122"/>
      <c r="AY60" s="1" t="s">
        <v>1332</v>
      </c>
      <c r="AZ60" s="166">
        <v>1.0</v>
      </c>
      <c r="BA60" s="166">
        <v>5.15E-4</v>
      </c>
      <c r="BB60" s="166">
        <v>5.15E-4</v>
      </c>
      <c r="BC60" s="166">
        <v>0.492725</v>
      </c>
      <c r="BD60" s="166">
        <v>0.488125</v>
      </c>
      <c r="BE60" s="14"/>
      <c r="BF60" s="14"/>
      <c r="BG60" s="14"/>
      <c r="BH60" s="14"/>
      <c r="BI60" s="14"/>
      <c r="BJ60" s="14"/>
    </row>
    <row r="61">
      <c r="A61" s="220"/>
      <c r="B61" s="122"/>
      <c r="C61" s="122"/>
      <c r="D61" s="122"/>
      <c r="E61" s="122"/>
      <c r="F61" s="1" t="s">
        <v>1333</v>
      </c>
      <c r="G61" s="166">
        <v>30.0</v>
      </c>
      <c r="H61" s="166">
        <v>0.008205</v>
      </c>
      <c r="I61" s="166">
        <v>2.73E-4</v>
      </c>
      <c r="J61" s="14"/>
      <c r="K61" s="14"/>
      <c r="L61" s="14"/>
      <c r="M61" s="14"/>
      <c r="N61" s="14"/>
      <c r="P61" s="220"/>
      <c r="Q61" s="122"/>
      <c r="R61" s="122"/>
      <c r="S61" s="122"/>
      <c r="T61" s="122"/>
      <c r="U61" s="1" t="s">
        <v>1333</v>
      </c>
      <c r="V61" s="166">
        <v>30.0</v>
      </c>
      <c r="W61" s="166">
        <v>0.009909</v>
      </c>
      <c r="X61" s="166">
        <v>3.3E-4</v>
      </c>
      <c r="Y61" s="14"/>
      <c r="Z61" s="14"/>
      <c r="AA61" s="14"/>
      <c r="AB61" s="14"/>
      <c r="AC61" s="14"/>
      <c r="AE61" s="220"/>
      <c r="AF61" s="122"/>
      <c r="AG61" s="122"/>
      <c r="AH61" s="122"/>
      <c r="AI61" s="122"/>
      <c r="AJ61" s="1" t="s">
        <v>1333</v>
      </c>
      <c r="AK61" s="166">
        <v>30.0</v>
      </c>
      <c r="AL61" s="166">
        <v>0.01523</v>
      </c>
      <c r="AM61" s="166">
        <v>5.08E-4</v>
      </c>
      <c r="AN61" s="14"/>
      <c r="AO61" s="14"/>
      <c r="AP61" s="14"/>
      <c r="AQ61" s="14"/>
      <c r="AR61" s="14"/>
      <c r="AT61" s="220"/>
      <c r="AU61" s="122"/>
      <c r="AV61" s="122"/>
      <c r="AW61" s="122"/>
      <c r="AX61" s="122"/>
      <c r="AY61" s="1" t="s">
        <v>1333</v>
      </c>
      <c r="AZ61" s="166">
        <v>30.0</v>
      </c>
      <c r="BA61" s="166">
        <v>0.031329</v>
      </c>
      <c r="BB61" s="166">
        <v>0.001044</v>
      </c>
      <c r="BC61" s="14"/>
      <c r="BD61" s="14"/>
      <c r="BE61" s="14"/>
      <c r="BF61" s="14"/>
      <c r="BG61" s="14"/>
      <c r="BH61" s="14"/>
      <c r="BI61" s="14"/>
      <c r="BJ61" s="14"/>
    </row>
    <row r="62">
      <c r="A62" s="220"/>
      <c r="B62" s="122"/>
      <c r="C62" s="122"/>
      <c r="D62" s="122"/>
      <c r="E62" s="122"/>
      <c r="F62" s="169" t="s">
        <v>1334</v>
      </c>
      <c r="G62" s="168">
        <v>31.0</v>
      </c>
      <c r="H62" s="168">
        <v>0.011411</v>
      </c>
      <c r="I62" s="222"/>
      <c r="J62" s="173"/>
      <c r="K62" s="173"/>
      <c r="L62" s="14"/>
      <c r="M62" s="14"/>
      <c r="N62" s="14"/>
      <c r="P62" s="220"/>
      <c r="Q62" s="122"/>
      <c r="R62" s="122"/>
      <c r="S62" s="122"/>
      <c r="T62" s="122"/>
      <c r="U62" s="169" t="s">
        <v>1334</v>
      </c>
      <c r="V62" s="168">
        <v>31.0</v>
      </c>
      <c r="W62" s="168">
        <v>0.011438</v>
      </c>
      <c r="X62" s="222"/>
      <c r="Y62" s="173"/>
      <c r="Z62" s="173"/>
      <c r="AA62" s="14"/>
      <c r="AB62" s="14"/>
      <c r="AC62" s="14"/>
      <c r="AE62" s="220"/>
      <c r="AF62" s="122"/>
      <c r="AG62" s="122"/>
      <c r="AH62" s="122"/>
      <c r="AI62" s="122"/>
      <c r="AJ62" s="169" t="s">
        <v>1334</v>
      </c>
      <c r="AK62" s="168">
        <v>31.0</v>
      </c>
      <c r="AL62" s="168">
        <v>0.019644</v>
      </c>
      <c r="AM62" s="222"/>
      <c r="AN62" s="173"/>
      <c r="AO62" s="173"/>
      <c r="AP62" s="14"/>
      <c r="AQ62" s="14"/>
      <c r="AR62" s="14"/>
      <c r="AT62" s="220"/>
      <c r="AU62" s="122"/>
      <c r="AV62" s="122"/>
      <c r="AW62" s="122"/>
      <c r="AX62" s="122"/>
      <c r="AY62" s="169" t="s">
        <v>1334</v>
      </c>
      <c r="AZ62" s="168">
        <v>31.0</v>
      </c>
      <c r="BA62" s="168">
        <v>0.031844</v>
      </c>
      <c r="BB62" s="222"/>
      <c r="BC62" s="173"/>
      <c r="BD62" s="173"/>
      <c r="BE62" s="14"/>
      <c r="BF62" s="14"/>
      <c r="BG62" s="14"/>
      <c r="BH62" s="14"/>
      <c r="BI62" s="14"/>
      <c r="BJ62" s="14"/>
    </row>
    <row r="63">
      <c r="A63" s="220"/>
      <c r="B63" s="122"/>
      <c r="C63" s="122"/>
      <c r="D63" s="122"/>
      <c r="E63" s="122"/>
      <c r="F63" s="14"/>
      <c r="G63" s="14"/>
      <c r="H63" s="221"/>
      <c r="I63" s="221"/>
      <c r="J63" s="14"/>
      <c r="K63" s="14"/>
      <c r="L63" s="14"/>
      <c r="M63" s="14"/>
      <c r="N63" s="14"/>
      <c r="P63" s="220"/>
      <c r="Q63" s="122"/>
      <c r="R63" s="122"/>
      <c r="S63" s="122"/>
      <c r="T63" s="122"/>
      <c r="U63" s="14"/>
      <c r="V63" s="14"/>
      <c r="W63" s="221"/>
      <c r="X63" s="221"/>
      <c r="Y63" s="14"/>
      <c r="Z63" s="14"/>
      <c r="AA63" s="14"/>
      <c r="AB63" s="14"/>
      <c r="AC63" s="14"/>
      <c r="AE63" s="220"/>
      <c r="AF63" s="122"/>
      <c r="AG63" s="122"/>
      <c r="AH63" s="122"/>
      <c r="AI63" s="122"/>
      <c r="AJ63" s="14"/>
      <c r="AK63" s="14"/>
      <c r="AL63" s="221"/>
      <c r="AM63" s="221"/>
      <c r="AN63" s="14"/>
      <c r="AO63" s="14"/>
      <c r="AP63" s="14"/>
      <c r="AQ63" s="14"/>
      <c r="AR63" s="14"/>
      <c r="AT63" s="220"/>
      <c r="AU63" s="122"/>
      <c r="AV63" s="122"/>
      <c r="AW63" s="122"/>
      <c r="AX63" s="122"/>
      <c r="AY63" s="14"/>
      <c r="AZ63" s="14"/>
      <c r="BA63" s="221"/>
      <c r="BB63" s="221"/>
      <c r="BC63" s="14"/>
      <c r="BD63" s="14"/>
      <c r="BE63" s="14"/>
      <c r="BF63" s="14"/>
      <c r="BG63" s="14"/>
      <c r="BH63" s="14"/>
      <c r="BI63" s="14"/>
      <c r="BJ63" s="14"/>
    </row>
    <row r="64">
      <c r="A64" s="220"/>
      <c r="B64" s="122"/>
      <c r="C64" s="122"/>
      <c r="D64" s="122"/>
      <c r="E64" s="122"/>
      <c r="F64" s="171"/>
      <c r="G64" s="164" t="s">
        <v>1335</v>
      </c>
      <c r="H64" s="164" t="s">
        <v>1325</v>
      </c>
      <c r="I64" s="164" t="s">
        <v>1336</v>
      </c>
      <c r="J64" s="164" t="s">
        <v>1337</v>
      </c>
      <c r="K64" s="164" t="s">
        <v>1338</v>
      </c>
      <c r="L64" s="164" t="s">
        <v>1339</v>
      </c>
      <c r="M64" s="164" t="s">
        <v>1340</v>
      </c>
      <c r="N64" s="164" t="s">
        <v>1341</v>
      </c>
      <c r="P64" s="220"/>
      <c r="Q64" s="122"/>
      <c r="R64" s="122"/>
      <c r="S64" s="122"/>
      <c r="T64" s="122"/>
      <c r="U64" s="171"/>
      <c r="V64" s="164" t="s">
        <v>1335</v>
      </c>
      <c r="W64" s="164" t="s">
        <v>1325</v>
      </c>
      <c r="X64" s="164" t="s">
        <v>1336</v>
      </c>
      <c r="Y64" s="164" t="s">
        <v>1337</v>
      </c>
      <c r="Z64" s="164" t="s">
        <v>1338</v>
      </c>
      <c r="AA64" s="164" t="s">
        <v>1339</v>
      </c>
      <c r="AB64" s="164" t="s">
        <v>1340</v>
      </c>
      <c r="AC64" s="164" t="s">
        <v>1341</v>
      </c>
      <c r="AE64" s="220"/>
      <c r="AF64" s="122"/>
      <c r="AG64" s="122"/>
      <c r="AH64" s="122"/>
      <c r="AI64" s="122"/>
      <c r="AJ64" s="171"/>
      <c r="AK64" s="164" t="s">
        <v>1335</v>
      </c>
      <c r="AL64" s="164" t="s">
        <v>1325</v>
      </c>
      <c r="AM64" s="164" t="s">
        <v>1336</v>
      </c>
      <c r="AN64" s="164" t="s">
        <v>1337</v>
      </c>
      <c r="AO64" s="164" t="s">
        <v>1338</v>
      </c>
      <c r="AP64" s="164" t="s">
        <v>1339</v>
      </c>
      <c r="AQ64" s="164" t="s">
        <v>1340</v>
      </c>
      <c r="AR64" s="164" t="s">
        <v>1341</v>
      </c>
      <c r="AT64" s="220"/>
      <c r="AU64" s="122"/>
      <c r="AV64" s="122"/>
      <c r="AW64" s="122"/>
      <c r="AX64" s="122"/>
      <c r="AY64" s="171"/>
      <c r="AZ64" s="164" t="s">
        <v>1335</v>
      </c>
      <c r="BA64" s="164" t="s">
        <v>1325</v>
      </c>
      <c r="BB64" s="164" t="s">
        <v>1336</v>
      </c>
      <c r="BC64" s="164" t="s">
        <v>1337</v>
      </c>
      <c r="BD64" s="164" t="s">
        <v>1338</v>
      </c>
      <c r="BE64" s="164" t="s">
        <v>1339</v>
      </c>
      <c r="BF64" s="164" t="s">
        <v>1340</v>
      </c>
      <c r="BG64" s="164"/>
      <c r="BH64" s="164" t="s">
        <v>1341</v>
      </c>
      <c r="BI64" s="174"/>
      <c r="BJ64" s="174"/>
    </row>
    <row r="65">
      <c r="A65" s="220"/>
      <c r="B65" s="122"/>
      <c r="C65" s="122"/>
      <c r="D65" s="122"/>
      <c r="E65" s="122"/>
      <c r="F65" s="1" t="s">
        <v>1342</v>
      </c>
      <c r="G65" s="166">
        <v>1.28E-4</v>
      </c>
      <c r="H65" s="166">
        <v>0.002933</v>
      </c>
      <c r="I65" s="166">
        <v>0.043686</v>
      </c>
      <c r="J65" s="166">
        <v>0.965444</v>
      </c>
      <c r="K65" s="166">
        <v>-0.00586</v>
      </c>
      <c r="L65" s="166">
        <v>0.006118</v>
      </c>
      <c r="M65" s="166">
        <v>-0.00586</v>
      </c>
      <c r="N65" s="166">
        <v>0.006118</v>
      </c>
      <c r="P65" s="220"/>
      <c r="Q65" s="122"/>
      <c r="R65" s="122"/>
      <c r="S65" s="122"/>
      <c r="T65" s="122"/>
      <c r="U65" s="1" t="s">
        <v>1342</v>
      </c>
      <c r="V65" s="166">
        <v>0.002147</v>
      </c>
      <c r="W65" s="166">
        <v>0.003309</v>
      </c>
      <c r="X65" s="166">
        <v>0.648913</v>
      </c>
      <c r="Y65" s="166">
        <v>0.521332</v>
      </c>
      <c r="Z65" s="166">
        <v>-0.00461</v>
      </c>
      <c r="AA65" s="166">
        <v>0.008905</v>
      </c>
      <c r="AB65" s="166">
        <v>-0.00461</v>
      </c>
      <c r="AC65" s="166">
        <v>0.008905</v>
      </c>
      <c r="AE65" s="220"/>
      <c r="AF65" s="122"/>
      <c r="AG65" s="122"/>
      <c r="AH65" s="122"/>
      <c r="AI65" s="122"/>
      <c r="AJ65" s="1" t="s">
        <v>1342</v>
      </c>
      <c r="AK65" s="166">
        <v>-0.00329</v>
      </c>
      <c r="AL65" s="166">
        <v>0.004064</v>
      </c>
      <c r="AM65" s="166">
        <v>-0.80922</v>
      </c>
      <c r="AN65" s="166">
        <v>0.424759</v>
      </c>
      <c r="AO65" s="166">
        <v>-0.01159</v>
      </c>
      <c r="AP65" s="166">
        <v>0.005011</v>
      </c>
      <c r="AQ65" s="166">
        <v>-0.01159</v>
      </c>
      <c r="AR65" s="166">
        <v>0.005011</v>
      </c>
      <c r="AT65" s="220"/>
      <c r="AU65" s="122"/>
      <c r="AV65" s="122"/>
      <c r="AW65" s="122"/>
      <c r="AX65" s="122"/>
      <c r="AY65" s="1" t="s">
        <v>1342</v>
      </c>
      <c r="AZ65" s="166">
        <v>0.002108</v>
      </c>
      <c r="BA65" s="166">
        <v>0.005737</v>
      </c>
      <c r="BB65" s="166">
        <v>0.367486</v>
      </c>
      <c r="BC65" s="166">
        <v>0.715837</v>
      </c>
      <c r="BD65" s="166">
        <v>-0.00961</v>
      </c>
      <c r="BE65" s="166">
        <v>0.013826</v>
      </c>
      <c r="BF65" s="166">
        <v>-0.00961</v>
      </c>
      <c r="BG65" s="166"/>
      <c r="BH65" s="166">
        <v>0.013826</v>
      </c>
      <c r="BI65" s="166"/>
      <c r="BJ65" s="166"/>
    </row>
    <row r="66">
      <c r="A66" s="220"/>
      <c r="B66" s="122"/>
      <c r="C66" s="122"/>
      <c r="D66" s="122"/>
      <c r="E66" s="122"/>
      <c r="F66" s="169" t="s">
        <v>1343</v>
      </c>
      <c r="G66" s="168">
        <v>1.205602</v>
      </c>
      <c r="H66" s="168">
        <v>0.352132</v>
      </c>
      <c r="I66" s="168">
        <v>3.423725</v>
      </c>
      <c r="J66" s="168">
        <v>0.001807</v>
      </c>
      <c r="K66" s="168">
        <v>0.486453</v>
      </c>
      <c r="L66" s="168">
        <v>1.924751</v>
      </c>
      <c r="M66" s="168">
        <v>0.486453</v>
      </c>
      <c r="N66" s="168">
        <v>1.924751</v>
      </c>
      <c r="P66" s="220"/>
      <c r="Q66" s="122"/>
      <c r="R66" s="122"/>
      <c r="S66" s="122"/>
      <c r="T66" s="122"/>
      <c r="U66" s="169" t="s">
        <v>1343</v>
      </c>
      <c r="V66" s="168">
        <v>-1.07511</v>
      </c>
      <c r="W66" s="168">
        <v>0.49964</v>
      </c>
      <c r="X66" s="168">
        <v>-2.15177</v>
      </c>
      <c r="Y66" s="168">
        <v>0.039587</v>
      </c>
      <c r="Z66" s="168">
        <v>-2.09551</v>
      </c>
      <c r="AA66" s="168">
        <v>-0.05471</v>
      </c>
      <c r="AB66" s="168">
        <v>-2.09551</v>
      </c>
      <c r="AC66" s="168">
        <v>-0.05471</v>
      </c>
      <c r="AE66" s="220"/>
      <c r="AF66" s="122"/>
      <c r="AG66" s="122"/>
      <c r="AH66" s="122"/>
      <c r="AI66" s="122"/>
      <c r="AJ66" s="169" t="s">
        <v>1343</v>
      </c>
      <c r="AK66" s="168">
        <v>1.731936</v>
      </c>
      <c r="AL66" s="168">
        <v>0.587399</v>
      </c>
      <c r="AM66" s="168">
        <v>2.94848</v>
      </c>
      <c r="AN66" s="168">
        <v>0.006133</v>
      </c>
      <c r="AO66" s="168">
        <v>0.532306</v>
      </c>
      <c r="AP66" s="168">
        <v>2.931565</v>
      </c>
      <c r="AQ66" s="168">
        <v>0.532306</v>
      </c>
      <c r="AR66" s="168">
        <v>2.931565</v>
      </c>
      <c r="AT66" s="220"/>
      <c r="AU66" s="122"/>
      <c r="AV66" s="122"/>
      <c r="AW66" s="122"/>
      <c r="AX66" s="122"/>
      <c r="AY66" s="169" t="s">
        <v>1343</v>
      </c>
      <c r="AZ66" s="168">
        <v>-0.59849</v>
      </c>
      <c r="BA66" s="168">
        <v>0.852623</v>
      </c>
      <c r="BB66" s="168">
        <v>-0.70194</v>
      </c>
      <c r="BC66" s="168">
        <v>0.488125</v>
      </c>
      <c r="BD66" s="168">
        <v>-2.33978</v>
      </c>
      <c r="BE66" s="168">
        <v>1.142795</v>
      </c>
      <c r="BF66" s="168">
        <v>-2.33978</v>
      </c>
      <c r="BG66" s="168"/>
      <c r="BH66" s="168">
        <v>1.142795</v>
      </c>
      <c r="BI66" s="166"/>
      <c r="BJ66" s="166"/>
    </row>
    <row r="67">
      <c r="A67" s="220"/>
      <c r="B67" s="122"/>
      <c r="C67" s="122"/>
      <c r="D67" s="122"/>
      <c r="E67" s="122"/>
      <c r="F67" s="14"/>
      <c r="G67" s="14"/>
      <c r="H67" s="221"/>
      <c r="I67" s="221"/>
      <c r="J67" s="14"/>
      <c r="K67" s="14"/>
      <c r="L67" s="14"/>
      <c r="M67" s="14"/>
      <c r="N67" s="14"/>
      <c r="P67" s="220"/>
      <c r="Q67" s="122"/>
      <c r="R67" s="122"/>
      <c r="S67" s="122"/>
      <c r="T67" s="122"/>
      <c r="U67" s="14"/>
      <c r="V67" s="14"/>
      <c r="W67" s="221"/>
      <c r="X67" s="221"/>
      <c r="Y67" s="14"/>
      <c r="Z67" s="14"/>
      <c r="AA67" s="14"/>
      <c r="AB67" s="14"/>
      <c r="AC67" s="14"/>
      <c r="AE67" s="220"/>
      <c r="AF67" s="122"/>
      <c r="AG67" s="122"/>
      <c r="AH67" s="122"/>
      <c r="AI67" s="122"/>
      <c r="AJ67" s="14"/>
      <c r="AK67" s="14"/>
      <c r="AL67" s="221"/>
      <c r="AM67" s="221"/>
      <c r="AN67" s="14"/>
      <c r="AO67" s="14"/>
      <c r="AP67" s="14"/>
      <c r="AQ67" s="14"/>
      <c r="AR67" s="14"/>
      <c r="AT67" s="220"/>
      <c r="AU67" s="122"/>
      <c r="AV67" s="122"/>
      <c r="AW67" s="122"/>
      <c r="AX67" s="122"/>
      <c r="AY67" s="14"/>
      <c r="AZ67" s="14"/>
      <c r="BA67" s="221"/>
      <c r="BB67" s="221"/>
      <c r="BC67" s="14"/>
      <c r="BD67" s="14"/>
      <c r="BE67" s="14"/>
      <c r="BF67" s="14"/>
      <c r="BG67" s="14"/>
      <c r="BH67" s="14"/>
      <c r="BI67" s="14"/>
      <c r="BJ67" s="14"/>
    </row>
    <row r="68">
      <c r="A68" s="220"/>
      <c r="B68" s="122"/>
      <c r="C68" s="122"/>
      <c r="D68" s="122"/>
      <c r="E68" s="122"/>
      <c r="F68" s="14"/>
      <c r="G68" s="14"/>
      <c r="H68" s="221"/>
      <c r="I68" s="221"/>
      <c r="J68" s="14"/>
      <c r="K68" s="14"/>
      <c r="L68" s="14"/>
      <c r="M68" s="14"/>
      <c r="N68" s="14"/>
      <c r="P68" s="220"/>
      <c r="Q68" s="122"/>
      <c r="R68" s="122"/>
      <c r="S68" s="122"/>
      <c r="T68" s="122"/>
      <c r="U68" s="14"/>
      <c r="V68" s="14"/>
      <c r="W68" s="221"/>
      <c r="X68" s="221"/>
      <c r="Y68" s="14"/>
      <c r="Z68" s="14"/>
      <c r="AA68" s="14"/>
      <c r="AB68" s="14"/>
      <c r="AC68" s="14"/>
      <c r="AE68" s="220"/>
      <c r="AF68" s="122"/>
      <c r="AG68" s="122"/>
      <c r="AH68" s="122"/>
      <c r="AI68" s="122"/>
      <c r="AJ68" s="14"/>
      <c r="AK68" s="14"/>
      <c r="AL68" s="221"/>
      <c r="AM68" s="221"/>
      <c r="AN68" s="14"/>
      <c r="AO68" s="14"/>
      <c r="AP68" s="14"/>
      <c r="AQ68" s="14"/>
      <c r="AR68" s="14"/>
      <c r="AT68" s="220"/>
      <c r="AU68" s="122"/>
      <c r="AV68" s="122"/>
      <c r="AW68" s="122"/>
      <c r="AX68" s="122"/>
      <c r="AY68" s="14"/>
      <c r="AZ68" s="14"/>
      <c r="BA68" s="221"/>
      <c r="BB68" s="221"/>
      <c r="BC68" s="14"/>
      <c r="BD68" s="14"/>
      <c r="BE68" s="14"/>
      <c r="BF68" s="14"/>
      <c r="BG68" s="14"/>
      <c r="BH68" s="14"/>
      <c r="BI68" s="14"/>
      <c r="BJ68" s="14"/>
    </row>
    <row r="69">
      <c r="A69" s="220"/>
      <c r="B69" s="122"/>
      <c r="C69" s="122"/>
      <c r="D69" s="122"/>
      <c r="E69" s="122"/>
      <c r="F69" s="14"/>
      <c r="G69" s="14"/>
      <c r="H69" s="221"/>
      <c r="I69" s="221"/>
      <c r="J69" s="14"/>
      <c r="K69" s="14"/>
      <c r="L69" s="14"/>
      <c r="M69" s="14"/>
      <c r="N69" s="14"/>
      <c r="P69" s="220"/>
      <c r="Q69" s="122"/>
      <c r="R69" s="122"/>
      <c r="S69" s="122"/>
      <c r="T69" s="122"/>
      <c r="U69" s="14"/>
      <c r="V69" s="14"/>
      <c r="W69" s="221"/>
      <c r="X69" s="221"/>
      <c r="Y69" s="14"/>
      <c r="Z69" s="14"/>
      <c r="AA69" s="14"/>
      <c r="AB69" s="14"/>
      <c r="AC69" s="14"/>
      <c r="AE69" s="220"/>
      <c r="AF69" s="122"/>
      <c r="AG69" s="122"/>
      <c r="AH69" s="122"/>
      <c r="AI69" s="122"/>
      <c r="AJ69" s="14"/>
      <c r="AK69" s="14"/>
      <c r="AL69" s="221"/>
      <c r="AM69" s="221"/>
      <c r="AN69" s="14"/>
      <c r="AO69" s="14"/>
      <c r="AP69" s="14"/>
      <c r="AQ69" s="14"/>
      <c r="AR69" s="14"/>
      <c r="AT69" s="220"/>
      <c r="AU69" s="122"/>
      <c r="AV69" s="122"/>
      <c r="AW69" s="122"/>
      <c r="AX69" s="122"/>
      <c r="AY69" s="14"/>
      <c r="AZ69" s="14"/>
      <c r="BA69" s="221"/>
      <c r="BB69" s="221"/>
      <c r="BC69" s="14"/>
      <c r="BD69" s="14"/>
      <c r="BE69" s="14"/>
      <c r="BF69" s="14"/>
      <c r="BG69" s="14"/>
      <c r="BH69" s="14"/>
      <c r="BI69" s="14"/>
      <c r="BJ69" s="14"/>
    </row>
    <row r="70">
      <c r="A70" s="220"/>
      <c r="B70" s="122"/>
      <c r="C70" s="122"/>
      <c r="D70" s="122"/>
      <c r="E70" s="122"/>
      <c r="H70" s="5"/>
      <c r="I70" s="5"/>
      <c r="P70" s="220"/>
      <c r="Q70" s="122"/>
      <c r="R70" s="122"/>
      <c r="S70" s="122"/>
      <c r="T70" s="122"/>
      <c r="W70" s="5"/>
      <c r="X70" s="5"/>
      <c r="AE70" s="220"/>
      <c r="AF70" s="122"/>
      <c r="AG70" s="122"/>
      <c r="AH70" s="122"/>
      <c r="AI70" s="122"/>
      <c r="AL70" s="5"/>
      <c r="AM70" s="5"/>
      <c r="AT70" s="220"/>
      <c r="AU70" s="122"/>
      <c r="AV70" s="122"/>
      <c r="AW70" s="122"/>
      <c r="AX70" s="122"/>
      <c r="BA70" s="5"/>
      <c r="BB70" s="5"/>
    </row>
    <row r="71">
      <c r="A71" s="220"/>
      <c r="B71" s="122"/>
      <c r="C71" s="122"/>
      <c r="D71" s="122"/>
      <c r="E71" s="122"/>
      <c r="H71" s="5"/>
      <c r="I71" s="5"/>
      <c r="P71" s="220"/>
      <c r="Q71" s="122"/>
      <c r="R71" s="122"/>
      <c r="S71" s="122"/>
      <c r="T71" s="122"/>
      <c r="W71" s="5"/>
      <c r="X71" s="5"/>
      <c r="AE71" s="220"/>
      <c r="AF71" s="122"/>
      <c r="AG71" s="122"/>
      <c r="AH71" s="122"/>
      <c r="AI71" s="122"/>
      <c r="AL71" s="5"/>
      <c r="AM71" s="5"/>
      <c r="AT71" s="220"/>
      <c r="AU71" s="122"/>
      <c r="AV71" s="122"/>
      <c r="AW71" s="122"/>
      <c r="AX71" s="122"/>
      <c r="BA71" s="5"/>
      <c r="BB71" s="5"/>
    </row>
    <row r="72">
      <c r="A72" s="220"/>
      <c r="B72" s="122"/>
      <c r="C72" s="122"/>
      <c r="D72" s="122"/>
      <c r="E72" s="122"/>
      <c r="H72" s="5"/>
      <c r="I72" s="5"/>
      <c r="P72" s="220"/>
      <c r="Q72" s="122"/>
      <c r="R72" s="122"/>
      <c r="S72" s="122"/>
      <c r="T72" s="122"/>
      <c r="W72" s="5"/>
      <c r="X72" s="5"/>
      <c r="AE72" s="220"/>
      <c r="AF72" s="122"/>
      <c r="AG72" s="122"/>
      <c r="AH72" s="122"/>
      <c r="AI72" s="122"/>
      <c r="AL72" s="5"/>
      <c r="AM72" s="5"/>
      <c r="AT72" s="220"/>
      <c r="AU72" s="122"/>
      <c r="AV72" s="122"/>
      <c r="AW72" s="122"/>
      <c r="AX72" s="122"/>
      <c r="BA72" s="5"/>
      <c r="BB72" s="5"/>
    </row>
    <row r="73">
      <c r="A73" s="220"/>
      <c r="B73" s="122"/>
      <c r="C73" s="122"/>
      <c r="D73" s="122"/>
      <c r="E73" s="122"/>
      <c r="H73" s="5"/>
      <c r="I73" s="5"/>
      <c r="P73" s="220"/>
      <c r="Q73" s="122"/>
      <c r="R73" s="122"/>
      <c r="S73" s="122"/>
      <c r="T73" s="122"/>
      <c r="W73" s="5"/>
      <c r="X73" s="5"/>
      <c r="AE73" s="220"/>
      <c r="AF73" s="122"/>
      <c r="AG73" s="122"/>
      <c r="AH73" s="122"/>
      <c r="AI73" s="122"/>
      <c r="AL73" s="5"/>
      <c r="AM73" s="5"/>
      <c r="AT73" s="220"/>
      <c r="AU73" s="122"/>
      <c r="AV73" s="122"/>
      <c r="AW73" s="122"/>
      <c r="AX73" s="122"/>
      <c r="BA73" s="5"/>
      <c r="BB73" s="5"/>
    </row>
    <row r="74">
      <c r="A74" s="220"/>
      <c r="B74" s="122"/>
      <c r="C74" s="122"/>
      <c r="D74" s="122"/>
      <c r="E74" s="122"/>
      <c r="H74" s="5"/>
      <c r="I74" s="5"/>
      <c r="P74" s="220"/>
      <c r="Q74" s="122"/>
      <c r="R74" s="122"/>
      <c r="S74" s="122"/>
      <c r="T74" s="122"/>
      <c r="W74" s="5"/>
      <c r="X74" s="5"/>
      <c r="AE74" s="220"/>
      <c r="AF74" s="122"/>
      <c r="AG74" s="122"/>
      <c r="AH74" s="122"/>
      <c r="AI74" s="122"/>
      <c r="AL74" s="5"/>
      <c r="AM74" s="5"/>
      <c r="AT74" s="220"/>
      <c r="AU74" s="122"/>
      <c r="AV74" s="122"/>
      <c r="AW74" s="122"/>
      <c r="AX74" s="122"/>
      <c r="BA74" s="5"/>
      <c r="BB74" s="5"/>
    </row>
    <row r="75">
      <c r="A75" s="220"/>
      <c r="B75" s="122"/>
      <c r="C75" s="122"/>
      <c r="D75" s="122"/>
      <c r="E75" s="122"/>
      <c r="H75" s="5"/>
      <c r="I75" s="5"/>
      <c r="P75" s="220"/>
      <c r="Q75" s="122"/>
      <c r="R75" s="122"/>
      <c r="S75" s="122"/>
      <c r="T75" s="122"/>
      <c r="W75" s="5"/>
      <c r="X75" s="5"/>
      <c r="AE75" s="220"/>
      <c r="AF75" s="122"/>
      <c r="AG75" s="122"/>
      <c r="AH75" s="122"/>
      <c r="AI75" s="122"/>
      <c r="AL75" s="5"/>
      <c r="AM75" s="5"/>
      <c r="AT75" s="220"/>
      <c r="AU75" s="122"/>
      <c r="AV75" s="122"/>
      <c r="AW75" s="122"/>
      <c r="AX75" s="122"/>
      <c r="BA75" s="5"/>
      <c r="BB75" s="5"/>
    </row>
    <row r="76">
      <c r="A76" s="220"/>
      <c r="B76" s="122"/>
      <c r="C76" s="122"/>
      <c r="D76" s="122"/>
      <c r="E76" s="122"/>
      <c r="H76" s="5"/>
      <c r="I76" s="5"/>
      <c r="P76" s="220"/>
      <c r="Q76" s="122"/>
      <c r="R76" s="122"/>
      <c r="S76" s="122"/>
      <c r="T76" s="122"/>
      <c r="W76" s="5"/>
      <c r="X76" s="5"/>
      <c r="AE76" s="220"/>
      <c r="AF76" s="122"/>
      <c r="AG76" s="122"/>
      <c r="AH76" s="122"/>
      <c r="AI76" s="122"/>
      <c r="AL76" s="5"/>
      <c r="AM76" s="5"/>
      <c r="AT76" s="220"/>
      <c r="AU76" s="122"/>
      <c r="AV76" s="122"/>
      <c r="AW76" s="122"/>
      <c r="AX76" s="122"/>
      <c r="BA76" s="5"/>
      <c r="BB76" s="5"/>
    </row>
    <row r="77">
      <c r="A77" s="220"/>
      <c r="B77" s="122"/>
      <c r="C77" s="122"/>
      <c r="D77" s="122"/>
      <c r="E77" s="122"/>
      <c r="H77" s="5"/>
      <c r="I77" s="5"/>
      <c r="P77" s="220"/>
      <c r="Q77" s="122"/>
      <c r="R77" s="122"/>
      <c r="S77" s="122"/>
      <c r="T77" s="122"/>
      <c r="W77" s="5"/>
      <c r="X77" s="5"/>
      <c r="AE77" s="220"/>
      <c r="AF77" s="122"/>
      <c r="AG77" s="122"/>
      <c r="AH77" s="122"/>
      <c r="AI77" s="122"/>
      <c r="AL77" s="5"/>
      <c r="AM77" s="5"/>
      <c r="AT77" s="220"/>
      <c r="AU77" s="122"/>
      <c r="AV77" s="122"/>
      <c r="AW77" s="122"/>
      <c r="AX77" s="122"/>
      <c r="BA77" s="5"/>
      <c r="BB77" s="5"/>
    </row>
    <row r="78">
      <c r="A78" s="220"/>
      <c r="B78" s="122"/>
      <c r="C78" s="122"/>
      <c r="D78" s="122"/>
      <c r="E78" s="122"/>
      <c r="H78" s="5"/>
      <c r="I78" s="5"/>
      <c r="P78" s="220"/>
      <c r="Q78" s="122"/>
      <c r="R78" s="122"/>
      <c r="S78" s="122"/>
      <c r="T78" s="122"/>
      <c r="W78" s="5"/>
      <c r="X78" s="5"/>
      <c r="AE78" s="220"/>
      <c r="AF78" s="122"/>
      <c r="AG78" s="122"/>
      <c r="AH78" s="122"/>
      <c r="AI78" s="122"/>
      <c r="AL78" s="5"/>
      <c r="AM78" s="5"/>
      <c r="AT78" s="220"/>
      <c r="AU78" s="122"/>
      <c r="AV78" s="122"/>
      <c r="AW78" s="122"/>
      <c r="AX78" s="122"/>
      <c r="BA78" s="5"/>
      <c r="BB78" s="5"/>
    </row>
    <row r="79">
      <c r="A79" s="220"/>
      <c r="B79" s="122"/>
      <c r="C79" s="122"/>
      <c r="D79" s="122"/>
      <c r="E79" s="122"/>
      <c r="H79" s="5"/>
      <c r="I79" s="5"/>
      <c r="P79" s="220"/>
      <c r="Q79" s="122"/>
      <c r="R79" s="122"/>
      <c r="S79" s="122"/>
      <c r="T79" s="122"/>
      <c r="W79" s="5"/>
      <c r="X79" s="5"/>
      <c r="AE79" s="220"/>
      <c r="AF79" s="122"/>
      <c r="AG79" s="122"/>
      <c r="AH79" s="122"/>
      <c r="AI79" s="122"/>
      <c r="AL79" s="5"/>
      <c r="AM79" s="5"/>
      <c r="AT79" s="220"/>
      <c r="AU79" s="122"/>
      <c r="AV79" s="122"/>
      <c r="AW79" s="122"/>
      <c r="AX79" s="122"/>
      <c r="BA79" s="5"/>
      <c r="BB79" s="5"/>
    </row>
    <row r="80">
      <c r="A80" s="220"/>
      <c r="B80" s="122"/>
      <c r="C80" s="122"/>
      <c r="D80" s="122"/>
      <c r="E80" s="122"/>
      <c r="H80" s="5"/>
      <c r="I80" s="5"/>
      <c r="P80" s="220"/>
      <c r="Q80" s="122"/>
      <c r="R80" s="122"/>
      <c r="S80" s="122"/>
      <c r="T80" s="122"/>
      <c r="W80" s="5"/>
      <c r="X80" s="5"/>
      <c r="AE80" s="220"/>
      <c r="AF80" s="122"/>
      <c r="AG80" s="122"/>
      <c r="AH80" s="122"/>
      <c r="AI80" s="122"/>
      <c r="AL80" s="5"/>
      <c r="AM80" s="5"/>
      <c r="AT80" s="220"/>
      <c r="AU80" s="122"/>
      <c r="AV80" s="122"/>
      <c r="AW80" s="122"/>
      <c r="AX80" s="122"/>
      <c r="BA80" s="5"/>
      <c r="BB80" s="5"/>
    </row>
    <row r="81">
      <c r="A81" s="220"/>
      <c r="B81" s="122"/>
      <c r="C81" s="122"/>
      <c r="D81" s="122"/>
      <c r="E81" s="122"/>
      <c r="H81" s="5"/>
      <c r="I81" s="5"/>
      <c r="P81" s="220"/>
      <c r="Q81" s="122"/>
      <c r="R81" s="122"/>
      <c r="S81" s="122"/>
      <c r="T81" s="122"/>
      <c r="W81" s="5"/>
      <c r="X81" s="5"/>
      <c r="AE81" s="220"/>
      <c r="AF81" s="122"/>
      <c r="AG81" s="122"/>
      <c r="AH81" s="122"/>
      <c r="AI81" s="122"/>
      <c r="AL81" s="5"/>
      <c r="AM81" s="5"/>
      <c r="AT81" s="220"/>
      <c r="AU81" s="122"/>
      <c r="AV81" s="122"/>
      <c r="AW81" s="122"/>
      <c r="AX81" s="122"/>
      <c r="BA81" s="5"/>
      <c r="BB81" s="5"/>
    </row>
    <row r="82">
      <c r="A82" s="220"/>
      <c r="B82" s="122"/>
      <c r="C82" s="122"/>
      <c r="D82" s="122"/>
      <c r="E82" s="122"/>
      <c r="H82" s="5"/>
      <c r="I82" s="5"/>
      <c r="P82" s="220"/>
      <c r="Q82" s="122"/>
      <c r="R82" s="122"/>
      <c r="S82" s="122"/>
      <c r="T82" s="122"/>
      <c r="W82" s="5"/>
      <c r="X82" s="5"/>
      <c r="AE82" s="220"/>
      <c r="AF82" s="122"/>
      <c r="AG82" s="122"/>
      <c r="AH82" s="122"/>
      <c r="AI82" s="122"/>
      <c r="AL82" s="5"/>
      <c r="AM82" s="5"/>
      <c r="AT82" s="220"/>
      <c r="AU82" s="122"/>
      <c r="AV82" s="122"/>
      <c r="AW82" s="122"/>
      <c r="AX82" s="122"/>
      <c r="BA82" s="5"/>
      <c r="BB82" s="5"/>
    </row>
    <row r="83">
      <c r="A83" s="220"/>
      <c r="B83" s="122"/>
      <c r="C83" s="122"/>
      <c r="D83" s="122"/>
      <c r="E83" s="122"/>
      <c r="H83" s="5"/>
      <c r="I83" s="5"/>
      <c r="P83" s="220"/>
      <c r="Q83" s="122"/>
      <c r="R83" s="122"/>
      <c r="S83" s="122"/>
      <c r="T83" s="122"/>
      <c r="W83" s="5"/>
      <c r="X83" s="5"/>
      <c r="AE83" s="220"/>
      <c r="AF83" s="122"/>
      <c r="AG83" s="122"/>
      <c r="AH83" s="122"/>
      <c r="AI83" s="122"/>
      <c r="AL83" s="5"/>
      <c r="AM83" s="5"/>
      <c r="AT83" s="220"/>
      <c r="AU83" s="122"/>
      <c r="AV83" s="122"/>
      <c r="AW83" s="122"/>
      <c r="AX83" s="122"/>
      <c r="BA83" s="5"/>
      <c r="BB83" s="5"/>
    </row>
    <row r="84">
      <c r="A84" s="220"/>
      <c r="B84" s="122"/>
      <c r="C84" s="122"/>
      <c r="D84" s="122"/>
      <c r="E84" s="122"/>
      <c r="H84" s="5"/>
      <c r="I84" s="5"/>
      <c r="P84" s="220"/>
      <c r="Q84" s="122"/>
      <c r="R84" s="122"/>
      <c r="S84" s="122"/>
      <c r="T84" s="122"/>
      <c r="W84" s="5"/>
      <c r="X84" s="5"/>
      <c r="AE84" s="220"/>
      <c r="AF84" s="122"/>
      <c r="AG84" s="122"/>
      <c r="AH84" s="122"/>
      <c r="AI84" s="122"/>
      <c r="AL84" s="5"/>
      <c r="AM84" s="5"/>
      <c r="AT84" s="220"/>
      <c r="AU84" s="122"/>
      <c r="AV84" s="122"/>
      <c r="AW84" s="122"/>
      <c r="AX84" s="122"/>
      <c r="BA84" s="5"/>
      <c r="BB84" s="5"/>
    </row>
    <row r="85">
      <c r="A85" s="220"/>
      <c r="B85" s="122"/>
      <c r="C85" s="122"/>
      <c r="D85" s="122"/>
      <c r="E85" s="122"/>
      <c r="H85" s="5"/>
      <c r="I85" s="5"/>
      <c r="P85" s="220"/>
      <c r="Q85" s="122"/>
      <c r="R85" s="122"/>
      <c r="S85" s="122"/>
      <c r="T85" s="122"/>
      <c r="W85" s="5"/>
      <c r="X85" s="5"/>
      <c r="AE85" s="220"/>
      <c r="AF85" s="122"/>
      <c r="AG85" s="122"/>
      <c r="AH85" s="122"/>
      <c r="AI85" s="122"/>
      <c r="AL85" s="5"/>
      <c r="AM85" s="5"/>
      <c r="AT85" s="220"/>
      <c r="AU85" s="122"/>
      <c r="AV85" s="122"/>
      <c r="AW85" s="122"/>
      <c r="AX85" s="122"/>
      <c r="BA85" s="5"/>
      <c r="BB85" s="5"/>
    </row>
    <row r="86">
      <c r="A86" s="220"/>
      <c r="B86" s="122"/>
      <c r="C86" s="122"/>
      <c r="D86" s="122"/>
      <c r="E86" s="122"/>
      <c r="H86" s="5"/>
      <c r="I86" s="5"/>
      <c r="P86" s="220"/>
      <c r="Q86" s="122"/>
      <c r="R86" s="122"/>
      <c r="S86" s="122"/>
      <c r="T86" s="122"/>
      <c r="W86" s="5"/>
      <c r="X86" s="5"/>
      <c r="AE86" s="220"/>
      <c r="AF86" s="122"/>
      <c r="AG86" s="122"/>
      <c r="AH86" s="122"/>
      <c r="AI86" s="122"/>
      <c r="AL86" s="5"/>
      <c r="AM86" s="5"/>
      <c r="AT86" s="220"/>
      <c r="AU86" s="122"/>
      <c r="AV86" s="122"/>
      <c r="AW86" s="122"/>
      <c r="AX86" s="122"/>
      <c r="BA86" s="5"/>
      <c r="BB86" s="5"/>
    </row>
    <row r="87">
      <c r="A87" s="220"/>
      <c r="B87" s="122"/>
      <c r="C87" s="122"/>
      <c r="D87" s="122"/>
      <c r="E87" s="122"/>
      <c r="H87" s="5"/>
      <c r="I87" s="5"/>
      <c r="P87" s="220"/>
      <c r="Q87" s="122"/>
      <c r="R87" s="122"/>
      <c r="S87" s="122"/>
      <c r="T87" s="122"/>
      <c r="W87" s="5"/>
      <c r="X87" s="5"/>
      <c r="AE87" s="220"/>
      <c r="AF87" s="122"/>
      <c r="AG87" s="122"/>
      <c r="AH87" s="122"/>
      <c r="AI87" s="122"/>
      <c r="AL87" s="5"/>
      <c r="AM87" s="5"/>
      <c r="AT87" s="220"/>
      <c r="AU87" s="122"/>
      <c r="AV87" s="122"/>
      <c r="AW87" s="122"/>
      <c r="AX87" s="122"/>
      <c r="BA87" s="5"/>
      <c r="BB87" s="5"/>
    </row>
    <row r="88">
      <c r="A88" s="220"/>
      <c r="B88" s="122"/>
      <c r="C88" s="122"/>
      <c r="D88" s="122"/>
      <c r="E88" s="122"/>
      <c r="H88" s="5"/>
      <c r="I88" s="5"/>
      <c r="P88" s="220"/>
      <c r="Q88" s="122"/>
      <c r="R88" s="122"/>
      <c r="S88" s="122"/>
      <c r="T88" s="122"/>
      <c r="W88" s="5"/>
      <c r="X88" s="5"/>
      <c r="AE88" s="220"/>
      <c r="AF88" s="122"/>
      <c r="AG88" s="122"/>
      <c r="AH88" s="122"/>
      <c r="AI88" s="122"/>
      <c r="AL88" s="5"/>
      <c r="AM88" s="5"/>
      <c r="AT88" s="220"/>
      <c r="AU88" s="122"/>
      <c r="AV88" s="122"/>
      <c r="AW88" s="122"/>
      <c r="AX88" s="122"/>
      <c r="BA88" s="5"/>
      <c r="BB88" s="5"/>
    </row>
    <row r="89">
      <c r="A89" s="220"/>
      <c r="B89" s="122"/>
      <c r="C89" s="122"/>
      <c r="D89" s="122"/>
      <c r="E89" s="122"/>
      <c r="H89" s="5"/>
      <c r="I89" s="5"/>
      <c r="P89" s="220"/>
      <c r="Q89" s="122"/>
      <c r="R89" s="122"/>
      <c r="S89" s="122"/>
      <c r="T89" s="122"/>
      <c r="W89" s="5"/>
      <c r="X89" s="5"/>
      <c r="AE89" s="220"/>
      <c r="AF89" s="122"/>
      <c r="AG89" s="122"/>
      <c r="AH89" s="122"/>
      <c r="AI89" s="122"/>
      <c r="AL89" s="5"/>
      <c r="AM89" s="5"/>
      <c r="AT89" s="220"/>
      <c r="AU89" s="122"/>
      <c r="AV89" s="122"/>
      <c r="AW89" s="122"/>
      <c r="AX89" s="122"/>
      <c r="BA89" s="5"/>
      <c r="BB89" s="5"/>
    </row>
    <row r="90">
      <c r="A90" s="220"/>
      <c r="B90" s="122"/>
      <c r="C90" s="122"/>
      <c r="D90" s="122"/>
      <c r="E90" s="122"/>
      <c r="H90" s="5"/>
      <c r="I90" s="5"/>
      <c r="P90" s="220"/>
      <c r="Q90" s="122"/>
      <c r="R90" s="122"/>
      <c r="S90" s="122"/>
      <c r="T90" s="122"/>
      <c r="W90" s="5"/>
      <c r="X90" s="5"/>
      <c r="AE90" s="220"/>
      <c r="AF90" s="122"/>
      <c r="AG90" s="122"/>
      <c r="AH90" s="122"/>
      <c r="AI90" s="122"/>
      <c r="AL90" s="5"/>
      <c r="AM90" s="5"/>
      <c r="AT90" s="220"/>
      <c r="AU90" s="122"/>
      <c r="AV90" s="122"/>
      <c r="AW90" s="122"/>
      <c r="AX90" s="122"/>
      <c r="BA90" s="5"/>
      <c r="BB90" s="5"/>
    </row>
    <row r="91">
      <c r="A91" s="220"/>
      <c r="B91" s="122"/>
      <c r="C91" s="122"/>
      <c r="D91" s="122"/>
      <c r="E91" s="122"/>
      <c r="H91" s="5"/>
      <c r="I91" s="5"/>
      <c r="P91" s="220"/>
      <c r="Q91" s="122"/>
      <c r="R91" s="122"/>
      <c r="S91" s="122"/>
      <c r="T91" s="122"/>
      <c r="W91" s="5"/>
      <c r="X91" s="5"/>
      <c r="AE91" s="220"/>
      <c r="AF91" s="122"/>
      <c r="AG91" s="122"/>
      <c r="AH91" s="122"/>
      <c r="AI91" s="122"/>
      <c r="AL91" s="5"/>
      <c r="AM91" s="5"/>
      <c r="AT91" s="220"/>
      <c r="AU91" s="122"/>
      <c r="AV91" s="122"/>
      <c r="AW91" s="122"/>
      <c r="AX91" s="122"/>
      <c r="BA91" s="5"/>
      <c r="BB91" s="5"/>
    </row>
    <row r="92">
      <c r="A92" s="220"/>
      <c r="B92" s="122"/>
      <c r="C92" s="122"/>
      <c r="D92" s="122"/>
      <c r="E92" s="122"/>
      <c r="H92" s="5"/>
      <c r="I92" s="5"/>
      <c r="P92" s="220"/>
      <c r="Q92" s="122"/>
      <c r="R92" s="122"/>
      <c r="S92" s="122"/>
      <c r="T92" s="122"/>
      <c r="W92" s="5"/>
      <c r="X92" s="5"/>
      <c r="AE92" s="220"/>
      <c r="AF92" s="122"/>
      <c r="AG92" s="122"/>
      <c r="AH92" s="122"/>
      <c r="AI92" s="122"/>
      <c r="AL92" s="5"/>
      <c r="AM92" s="5"/>
      <c r="AT92" s="220"/>
      <c r="AU92" s="122"/>
      <c r="AV92" s="122"/>
      <c r="AW92" s="122"/>
      <c r="AX92" s="122"/>
      <c r="BA92" s="5"/>
      <c r="BB92" s="5"/>
    </row>
    <row r="93">
      <c r="A93" s="220"/>
      <c r="B93" s="122"/>
      <c r="C93" s="122"/>
      <c r="D93" s="122"/>
      <c r="E93" s="122"/>
      <c r="H93" s="5"/>
      <c r="I93" s="5"/>
      <c r="P93" s="220"/>
      <c r="Q93" s="122"/>
      <c r="R93" s="122"/>
      <c r="S93" s="122"/>
      <c r="T93" s="122"/>
      <c r="W93" s="5"/>
      <c r="X93" s="5"/>
      <c r="AE93" s="220"/>
      <c r="AF93" s="122"/>
      <c r="AG93" s="122"/>
      <c r="AH93" s="122"/>
      <c r="AI93" s="122"/>
      <c r="AL93" s="5"/>
      <c r="AM93" s="5"/>
      <c r="AT93" s="220"/>
      <c r="AU93" s="122"/>
      <c r="AV93" s="122"/>
      <c r="AW93" s="122"/>
      <c r="AX93" s="122"/>
      <c r="BA93" s="5"/>
      <c r="BB93" s="5"/>
    </row>
    <row r="94">
      <c r="A94" s="220"/>
      <c r="B94" s="122"/>
      <c r="C94" s="122"/>
      <c r="D94" s="122"/>
      <c r="E94" s="122"/>
      <c r="H94" s="5"/>
      <c r="I94" s="5"/>
      <c r="P94" s="220"/>
      <c r="Q94" s="122"/>
      <c r="R94" s="122"/>
      <c r="S94" s="122"/>
      <c r="T94" s="122"/>
      <c r="W94" s="5"/>
      <c r="X94" s="5"/>
      <c r="AE94" s="220"/>
      <c r="AF94" s="122"/>
      <c r="AG94" s="122"/>
      <c r="AH94" s="122"/>
      <c r="AI94" s="122"/>
      <c r="AL94" s="5"/>
      <c r="AM94" s="5"/>
      <c r="AT94" s="220"/>
      <c r="AU94" s="122"/>
      <c r="AV94" s="122"/>
      <c r="AW94" s="122"/>
      <c r="AX94" s="122"/>
      <c r="BA94" s="5"/>
      <c r="BB94" s="5"/>
    </row>
    <row r="95">
      <c r="A95" s="220"/>
      <c r="B95" s="122"/>
      <c r="C95" s="122"/>
      <c r="D95" s="122"/>
      <c r="E95" s="122"/>
      <c r="H95" s="5"/>
      <c r="I95" s="5"/>
      <c r="P95" s="220"/>
      <c r="Q95" s="122"/>
      <c r="R95" s="122"/>
      <c r="S95" s="122"/>
      <c r="T95" s="122"/>
      <c r="W95" s="5"/>
      <c r="X95" s="5"/>
      <c r="AE95" s="220"/>
      <c r="AF95" s="122"/>
      <c r="AG95" s="122"/>
      <c r="AH95" s="122"/>
      <c r="AI95" s="122"/>
      <c r="AL95" s="5"/>
      <c r="AM95" s="5"/>
      <c r="AT95" s="220"/>
      <c r="AU95" s="122"/>
      <c r="AV95" s="122"/>
      <c r="AW95" s="122"/>
      <c r="AX95" s="122"/>
      <c r="BA95" s="5"/>
      <c r="BB95" s="5"/>
    </row>
    <row r="96">
      <c r="A96" s="220"/>
      <c r="B96" s="122"/>
      <c r="C96" s="122"/>
      <c r="D96" s="122"/>
      <c r="E96" s="122"/>
      <c r="H96" s="5"/>
      <c r="I96" s="5"/>
      <c r="P96" s="220"/>
      <c r="Q96" s="122"/>
      <c r="R96" s="122"/>
      <c r="S96" s="122"/>
      <c r="T96" s="122"/>
      <c r="W96" s="5"/>
      <c r="X96" s="5"/>
      <c r="AE96" s="220"/>
      <c r="AF96" s="122"/>
      <c r="AG96" s="122"/>
      <c r="AH96" s="122"/>
      <c r="AI96" s="122"/>
      <c r="AL96" s="5"/>
      <c r="AM96" s="5"/>
      <c r="AT96" s="220"/>
      <c r="AU96" s="122"/>
      <c r="AV96" s="122"/>
      <c r="AW96" s="122"/>
      <c r="AX96" s="122"/>
      <c r="BA96" s="5"/>
      <c r="BB96" s="5"/>
    </row>
    <row r="97">
      <c r="A97" s="220"/>
      <c r="B97" s="122"/>
      <c r="C97" s="122"/>
      <c r="D97" s="122"/>
      <c r="E97" s="122"/>
      <c r="H97" s="5"/>
      <c r="I97" s="5"/>
      <c r="P97" s="220"/>
      <c r="Q97" s="122"/>
      <c r="R97" s="122"/>
      <c r="S97" s="122"/>
      <c r="T97" s="122"/>
      <c r="W97" s="5"/>
      <c r="X97" s="5"/>
      <c r="AE97" s="220"/>
      <c r="AF97" s="122"/>
      <c r="AG97" s="122"/>
      <c r="AH97" s="122"/>
      <c r="AI97" s="122"/>
      <c r="AL97" s="5"/>
      <c r="AM97" s="5"/>
      <c r="AT97" s="220"/>
      <c r="AU97" s="122"/>
      <c r="AV97" s="122"/>
      <c r="AW97" s="122"/>
      <c r="AX97" s="122"/>
      <c r="BA97" s="5"/>
      <c r="BB97" s="5"/>
    </row>
    <row r="98">
      <c r="A98" s="220"/>
      <c r="B98" s="122"/>
      <c r="C98" s="122"/>
      <c r="D98" s="122"/>
      <c r="E98" s="122"/>
      <c r="H98" s="5"/>
      <c r="I98" s="5"/>
      <c r="P98" s="220"/>
      <c r="Q98" s="122"/>
      <c r="R98" s="122"/>
      <c r="S98" s="122"/>
      <c r="T98" s="122"/>
      <c r="W98" s="5"/>
      <c r="X98" s="5"/>
      <c r="AE98" s="220"/>
      <c r="AF98" s="122"/>
      <c r="AG98" s="122"/>
      <c r="AH98" s="122"/>
      <c r="AI98" s="122"/>
      <c r="AL98" s="5"/>
      <c r="AM98" s="5"/>
      <c r="AT98" s="220"/>
      <c r="AU98" s="122"/>
      <c r="AV98" s="122"/>
      <c r="AW98" s="122"/>
      <c r="AX98" s="122"/>
      <c r="BA98" s="5"/>
      <c r="BB98" s="5"/>
    </row>
    <row r="99">
      <c r="A99" s="220"/>
      <c r="B99" s="122"/>
      <c r="C99" s="122"/>
      <c r="D99" s="122"/>
      <c r="E99" s="122"/>
      <c r="H99" s="5"/>
      <c r="I99" s="5"/>
      <c r="P99" s="220"/>
      <c r="Q99" s="122"/>
      <c r="R99" s="122"/>
      <c r="S99" s="122"/>
      <c r="T99" s="122"/>
      <c r="W99" s="5"/>
      <c r="X99" s="5"/>
      <c r="AE99" s="220"/>
      <c r="AF99" s="122"/>
      <c r="AG99" s="122"/>
      <c r="AH99" s="122"/>
      <c r="AI99" s="122"/>
      <c r="AL99" s="5"/>
      <c r="AM99" s="5"/>
      <c r="AT99" s="220"/>
      <c r="AU99" s="122"/>
      <c r="AV99" s="122"/>
      <c r="AW99" s="122"/>
      <c r="AX99" s="122"/>
      <c r="BA99" s="5"/>
      <c r="BB99" s="5"/>
    </row>
    <row r="100">
      <c r="A100" s="220"/>
      <c r="B100" s="122"/>
      <c r="C100" s="122"/>
      <c r="D100" s="122"/>
      <c r="E100" s="122"/>
      <c r="H100" s="5"/>
      <c r="I100" s="5"/>
      <c r="P100" s="220"/>
      <c r="Q100" s="122"/>
      <c r="R100" s="122"/>
      <c r="S100" s="122"/>
      <c r="T100" s="122"/>
      <c r="W100" s="5"/>
      <c r="X100" s="5"/>
      <c r="AE100" s="220"/>
      <c r="AF100" s="122"/>
      <c r="AG100" s="122"/>
      <c r="AH100" s="122"/>
      <c r="AI100" s="122"/>
      <c r="AL100" s="5"/>
      <c r="AM100" s="5"/>
      <c r="AT100" s="220"/>
      <c r="AU100" s="122"/>
      <c r="AV100" s="122"/>
      <c r="AW100" s="122"/>
      <c r="AX100" s="122"/>
      <c r="BA100" s="5"/>
      <c r="BB100" s="5"/>
    </row>
    <row r="101">
      <c r="A101" s="220"/>
      <c r="B101" s="122"/>
      <c r="C101" s="122"/>
      <c r="D101" s="122"/>
      <c r="E101" s="122"/>
      <c r="H101" s="5"/>
      <c r="I101" s="5"/>
      <c r="P101" s="220"/>
      <c r="Q101" s="122"/>
      <c r="R101" s="122"/>
      <c r="S101" s="122"/>
      <c r="T101" s="122"/>
      <c r="W101" s="5"/>
      <c r="X101" s="5"/>
      <c r="AE101" s="220"/>
      <c r="AF101" s="122"/>
      <c r="AG101" s="122"/>
      <c r="AH101" s="122"/>
      <c r="AI101" s="122"/>
      <c r="AL101" s="5"/>
      <c r="AM101" s="5"/>
      <c r="AT101" s="220"/>
      <c r="AU101" s="122"/>
      <c r="AV101" s="122"/>
      <c r="AW101" s="122"/>
      <c r="AX101" s="122"/>
      <c r="BA101" s="5"/>
      <c r="BB101" s="5"/>
    </row>
    <row r="102">
      <c r="A102" s="220"/>
      <c r="B102" s="122"/>
      <c r="C102" s="122"/>
      <c r="D102" s="122"/>
      <c r="E102" s="122"/>
      <c r="H102" s="5"/>
      <c r="I102" s="5"/>
      <c r="P102" s="220"/>
      <c r="Q102" s="122"/>
      <c r="R102" s="122"/>
      <c r="S102" s="122"/>
      <c r="T102" s="122"/>
      <c r="W102" s="5"/>
      <c r="X102" s="5"/>
      <c r="AE102" s="220"/>
      <c r="AF102" s="122"/>
      <c r="AG102" s="122"/>
      <c r="AH102" s="122"/>
      <c r="AI102" s="122"/>
      <c r="AL102" s="5"/>
      <c r="AM102" s="5"/>
      <c r="AT102" s="220"/>
      <c r="AU102" s="122"/>
      <c r="AV102" s="122"/>
      <c r="AW102" s="122"/>
      <c r="AX102" s="122"/>
      <c r="BA102" s="5"/>
      <c r="BB102" s="5"/>
    </row>
    <row r="103">
      <c r="A103" s="220"/>
      <c r="B103" s="122"/>
      <c r="C103" s="122"/>
      <c r="D103" s="122"/>
      <c r="E103" s="122"/>
      <c r="H103" s="5"/>
      <c r="I103" s="5"/>
      <c r="P103" s="220"/>
      <c r="Q103" s="122"/>
      <c r="R103" s="122"/>
      <c r="S103" s="122"/>
      <c r="T103" s="122"/>
      <c r="W103" s="5"/>
      <c r="X103" s="5"/>
      <c r="AE103" s="220"/>
      <c r="AF103" s="122"/>
      <c r="AG103" s="122"/>
      <c r="AH103" s="122"/>
      <c r="AI103" s="122"/>
      <c r="AL103" s="5"/>
      <c r="AM103" s="5"/>
      <c r="AT103" s="220"/>
      <c r="AU103" s="122"/>
      <c r="AV103" s="122"/>
      <c r="AW103" s="122"/>
      <c r="AX103" s="122"/>
      <c r="BA103" s="5"/>
      <c r="BB103" s="5"/>
    </row>
    <row r="104">
      <c r="A104" s="220"/>
      <c r="B104" s="122"/>
      <c r="C104" s="122"/>
      <c r="D104" s="122"/>
      <c r="E104" s="122"/>
      <c r="H104" s="5"/>
      <c r="I104" s="5"/>
      <c r="P104" s="220"/>
      <c r="Q104" s="122"/>
      <c r="R104" s="122"/>
      <c r="S104" s="122"/>
      <c r="T104" s="122"/>
      <c r="W104" s="5"/>
      <c r="X104" s="5"/>
      <c r="AE104" s="220"/>
      <c r="AF104" s="122"/>
      <c r="AG104" s="122"/>
      <c r="AH104" s="122"/>
      <c r="AI104" s="122"/>
      <c r="AL104" s="5"/>
      <c r="AM104" s="5"/>
      <c r="AT104" s="220"/>
      <c r="AU104" s="122"/>
      <c r="AV104" s="122"/>
      <c r="AW104" s="122"/>
      <c r="AX104" s="122"/>
      <c r="BA104" s="5"/>
      <c r="BB104" s="5"/>
    </row>
    <row r="105">
      <c r="A105" s="220"/>
      <c r="B105" s="122"/>
      <c r="C105" s="122"/>
      <c r="D105" s="122"/>
      <c r="E105" s="122"/>
      <c r="H105" s="5"/>
      <c r="I105" s="5"/>
      <c r="P105" s="220"/>
      <c r="Q105" s="122"/>
      <c r="R105" s="122"/>
      <c r="S105" s="122"/>
      <c r="T105" s="122"/>
      <c r="W105" s="5"/>
      <c r="X105" s="5"/>
      <c r="AE105" s="220"/>
      <c r="AF105" s="122"/>
      <c r="AG105" s="122"/>
      <c r="AH105" s="122"/>
      <c r="AI105" s="122"/>
      <c r="AL105" s="5"/>
      <c r="AM105" s="5"/>
      <c r="AT105" s="220"/>
      <c r="AU105" s="122"/>
      <c r="AV105" s="122"/>
      <c r="AW105" s="122"/>
      <c r="AX105" s="122"/>
      <c r="BA105" s="5"/>
      <c r="BB105" s="5"/>
    </row>
    <row r="106">
      <c r="A106" s="220"/>
      <c r="B106" s="122"/>
      <c r="C106" s="122"/>
      <c r="D106" s="122"/>
      <c r="E106" s="122"/>
      <c r="H106" s="5"/>
      <c r="I106" s="5"/>
      <c r="P106" s="220"/>
      <c r="Q106" s="122"/>
      <c r="R106" s="122"/>
      <c r="S106" s="122"/>
      <c r="T106" s="122"/>
      <c r="W106" s="5"/>
      <c r="X106" s="5"/>
      <c r="AE106" s="220"/>
      <c r="AF106" s="122"/>
      <c r="AG106" s="122"/>
      <c r="AH106" s="122"/>
      <c r="AI106" s="122"/>
      <c r="AL106" s="5"/>
      <c r="AM106" s="5"/>
      <c r="AT106" s="220"/>
      <c r="AU106" s="122"/>
      <c r="AV106" s="122"/>
      <c r="AW106" s="122"/>
      <c r="AX106" s="122"/>
      <c r="BA106" s="5"/>
      <c r="BB106" s="5"/>
    </row>
    <row r="107">
      <c r="A107" s="220"/>
      <c r="B107" s="122"/>
      <c r="C107" s="122"/>
      <c r="D107" s="122"/>
      <c r="E107" s="122"/>
      <c r="H107" s="5"/>
      <c r="I107" s="5"/>
      <c r="P107" s="220"/>
      <c r="Q107" s="122"/>
      <c r="R107" s="122"/>
      <c r="S107" s="122"/>
      <c r="T107" s="122"/>
      <c r="W107" s="5"/>
      <c r="X107" s="5"/>
      <c r="AE107" s="220"/>
      <c r="AF107" s="122"/>
      <c r="AG107" s="122"/>
      <c r="AH107" s="122"/>
      <c r="AI107" s="122"/>
      <c r="AL107" s="5"/>
      <c r="AM107" s="5"/>
      <c r="AT107" s="220"/>
      <c r="AU107" s="122"/>
      <c r="AV107" s="122"/>
      <c r="AW107" s="122"/>
      <c r="AX107" s="122"/>
      <c r="BA107" s="5"/>
      <c r="BB107" s="5"/>
    </row>
    <row r="108">
      <c r="A108" s="220"/>
      <c r="B108" s="122"/>
      <c r="C108" s="122"/>
      <c r="D108" s="122"/>
      <c r="E108" s="122"/>
      <c r="H108" s="5"/>
      <c r="I108" s="5"/>
      <c r="P108" s="220"/>
      <c r="Q108" s="122"/>
      <c r="R108" s="122"/>
      <c r="S108" s="122"/>
      <c r="T108" s="122"/>
      <c r="W108" s="5"/>
      <c r="X108" s="5"/>
      <c r="AE108" s="220"/>
      <c r="AF108" s="122"/>
      <c r="AG108" s="122"/>
      <c r="AH108" s="122"/>
      <c r="AI108" s="122"/>
      <c r="AL108" s="5"/>
      <c r="AM108" s="5"/>
      <c r="AT108" s="220"/>
      <c r="AU108" s="122"/>
      <c r="AV108" s="122"/>
      <c r="AW108" s="122"/>
      <c r="AX108" s="122"/>
      <c r="BA108" s="5"/>
      <c r="BB108" s="5"/>
    </row>
    <row r="109">
      <c r="A109" s="220"/>
      <c r="B109" s="122"/>
      <c r="C109" s="122"/>
      <c r="D109" s="122"/>
      <c r="E109" s="122"/>
      <c r="H109" s="5"/>
      <c r="I109" s="5"/>
      <c r="P109" s="220"/>
      <c r="Q109" s="122"/>
      <c r="R109" s="122"/>
      <c r="S109" s="122"/>
      <c r="T109" s="122"/>
      <c r="W109" s="5"/>
      <c r="X109" s="5"/>
      <c r="AE109" s="220"/>
      <c r="AF109" s="122"/>
      <c r="AG109" s="122"/>
      <c r="AH109" s="122"/>
      <c r="AI109" s="122"/>
      <c r="AL109" s="5"/>
      <c r="AM109" s="5"/>
      <c r="AT109" s="220"/>
      <c r="AU109" s="122"/>
      <c r="AV109" s="122"/>
      <c r="AW109" s="122"/>
      <c r="AX109" s="122"/>
      <c r="BA109" s="5"/>
      <c r="BB109" s="5"/>
    </row>
    <row r="110">
      <c r="A110" s="220"/>
      <c r="B110" s="122"/>
      <c r="C110" s="122"/>
      <c r="D110" s="122"/>
      <c r="E110" s="122"/>
      <c r="H110" s="5"/>
      <c r="I110" s="5"/>
      <c r="P110" s="220"/>
      <c r="Q110" s="122"/>
      <c r="R110" s="122"/>
      <c r="S110" s="122"/>
      <c r="T110" s="122"/>
      <c r="W110" s="5"/>
      <c r="X110" s="5"/>
      <c r="AE110" s="220"/>
      <c r="AF110" s="122"/>
      <c r="AG110" s="122"/>
      <c r="AH110" s="122"/>
      <c r="AI110" s="122"/>
      <c r="AL110" s="5"/>
      <c r="AM110" s="5"/>
      <c r="AT110" s="220"/>
      <c r="AU110" s="122"/>
      <c r="AV110" s="122"/>
      <c r="AW110" s="122"/>
      <c r="AX110" s="122"/>
      <c r="BA110" s="5"/>
      <c r="BB110" s="5"/>
    </row>
    <row r="111">
      <c r="A111" s="220"/>
      <c r="B111" s="122"/>
      <c r="C111" s="122"/>
      <c r="D111" s="122"/>
      <c r="E111" s="122"/>
      <c r="H111" s="5"/>
      <c r="I111" s="5"/>
      <c r="P111" s="220"/>
      <c r="Q111" s="122"/>
      <c r="R111" s="122"/>
      <c r="S111" s="122"/>
      <c r="T111" s="122"/>
      <c r="W111" s="5"/>
      <c r="X111" s="5"/>
      <c r="AE111" s="220"/>
      <c r="AF111" s="122"/>
      <c r="AG111" s="122"/>
      <c r="AH111" s="122"/>
      <c r="AI111" s="122"/>
      <c r="AL111" s="5"/>
      <c r="AM111" s="5"/>
      <c r="AT111" s="220"/>
      <c r="AU111" s="122"/>
      <c r="AV111" s="122"/>
      <c r="AW111" s="122"/>
      <c r="AX111" s="122"/>
      <c r="BA111" s="5"/>
      <c r="BB111" s="5"/>
    </row>
    <row r="112">
      <c r="A112" s="220"/>
      <c r="B112" s="122"/>
      <c r="C112" s="122"/>
      <c r="D112" s="122"/>
      <c r="E112" s="122"/>
      <c r="H112" s="5"/>
      <c r="I112" s="5"/>
      <c r="P112" s="220"/>
      <c r="Q112" s="122"/>
      <c r="R112" s="122"/>
      <c r="S112" s="122"/>
      <c r="T112" s="122"/>
      <c r="W112" s="5"/>
      <c r="X112" s="5"/>
      <c r="AE112" s="220"/>
      <c r="AF112" s="122"/>
      <c r="AG112" s="122"/>
      <c r="AH112" s="122"/>
      <c r="AI112" s="122"/>
      <c r="AL112" s="5"/>
      <c r="AM112" s="5"/>
      <c r="AT112" s="220"/>
      <c r="AU112" s="122"/>
      <c r="AV112" s="122"/>
      <c r="AW112" s="122"/>
      <c r="AX112" s="122"/>
      <c r="BA112" s="5"/>
      <c r="BB112" s="5"/>
    </row>
    <row r="113">
      <c r="A113" s="220"/>
      <c r="B113" s="122"/>
      <c r="C113" s="122"/>
      <c r="D113" s="122"/>
      <c r="E113" s="122"/>
      <c r="H113" s="5"/>
      <c r="I113" s="5"/>
      <c r="P113" s="220"/>
      <c r="Q113" s="122"/>
      <c r="R113" s="122"/>
      <c r="S113" s="122"/>
      <c r="T113" s="122"/>
      <c r="W113" s="5"/>
      <c r="X113" s="5"/>
      <c r="AE113" s="220"/>
      <c r="AF113" s="122"/>
      <c r="AG113" s="122"/>
      <c r="AH113" s="122"/>
      <c r="AI113" s="122"/>
      <c r="AL113" s="5"/>
      <c r="AM113" s="5"/>
      <c r="AT113" s="220"/>
      <c r="AU113" s="122"/>
      <c r="AV113" s="122"/>
      <c r="AW113" s="122"/>
      <c r="AX113" s="122"/>
      <c r="BA113" s="5"/>
      <c r="BB113" s="5"/>
    </row>
    <row r="114">
      <c r="A114" s="220"/>
      <c r="B114" s="122"/>
      <c r="C114" s="122"/>
      <c r="D114" s="122"/>
      <c r="E114" s="122"/>
      <c r="H114" s="5"/>
      <c r="I114" s="5"/>
      <c r="P114" s="220"/>
      <c r="Q114" s="122"/>
      <c r="R114" s="122"/>
      <c r="S114" s="122"/>
      <c r="T114" s="122"/>
      <c r="W114" s="5"/>
      <c r="X114" s="5"/>
      <c r="AE114" s="220"/>
      <c r="AF114" s="122"/>
      <c r="AG114" s="122"/>
      <c r="AH114" s="122"/>
      <c r="AI114" s="122"/>
      <c r="AL114" s="5"/>
      <c r="AM114" s="5"/>
      <c r="AT114" s="220"/>
      <c r="AU114" s="122"/>
      <c r="AV114" s="122"/>
      <c r="AW114" s="122"/>
      <c r="AX114" s="122"/>
      <c r="BA114" s="5"/>
      <c r="BB114" s="5"/>
    </row>
    <row r="115">
      <c r="A115" s="220"/>
      <c r="B115" s="122"/>
      <c r="C115" s="122"/>
      <c r="D115" s="122"/>
      <c r="E115" s="122"/>
      <c r="H115" s="5"/>
      <c r="I115" s="5"/>
      <c r="P115" s="220"/>
      <c r="Q115" s="122"/>
      <c r="R115" s="122"/>
      <c r="S115" s="122"/>
      <c r="T115" s="122"/>
      <c r="W115" s="5"/>
      <c r="X115" s="5"/>
      <c r="AE115" s="220"/>
      <c r="AF115" s="122"/>
      <c r="AG115" s="122"/>
      <c r="AH115" s="122"/>
      <c r="AI115" s="122"/>
      <c r="AL115" s="5"/>
      <c r="AM115" s="5"/>
      <c r="AT115" s="220"/>
      <c r="AU115" s="122"/>
      <c r="AV115" s="122"/>
      <c r="AW115" s="122"/>
      <c r="AX115" s="122"/>
      <c r="BA115" s="5"/>
      <c r="BB115" s="5"/>
    </row>
    <row r="116">
      <c r="A116" s="220"/>
      <c r="B116" s="122"/>
      <c r="C116" s="122"/>
      <c r="D116" s="122"/>
      <c r="E116" s="122"/>
      <c r="H116" s="5"/>
      <c r="I116" s="5"/>
      <c r="P116" s="220"/>
      <c r="Q116" s="122"/>
      <c r="R116" s="122"/>
      <c r="S116" s="122"/>
      <c r="T116" s="122"/>
      <c r="W116" s="5"/>
      <c r="X116" s="5"/>
      <c r="AE116" s="220"/>
      <c r="AF116" s="122"/>
      <c r="AG116" s="122"/>
      <c r="AH116" s="122"/>
      <c r="AI116" s="122"/>
      <c r="AL116" s="5"/>
      <c r="AM116" s="5"/>
      <c r="AT116" s="220"/>
      <c r="AU116" s="122"/>
      <c r="AV116" s="122"/>
      <c r="AW116" s="122"/>
      <c r="AX116" s="122"/>
      <c r="BA116" s="5"/>
      <c r="BB116" s="5"/>
    </row>
    <row r="117">
      <c r="A117" s="220"/>
      <c r="B117" s="122"/>
      <c r="C117" s="122"/>
      <c r="D117" s="122"/>
      <c r="E117" s="122"/>
      <c r="H117" s="5"/>
      <c r="I117" s="5"/>
      <c r="P117" s="220"/>
      <c r="Q117" s="122"/>
      <c r="R117" s="122"/>
      <c r="S117" s="122"/>
      <c r="T117" s="122"/>
      <c r="W117" s="5"/>
      <c r="X117" s="5"/>
      <c r="AE117" s="220"/>
      <c r="AF117" s="122"/>
      <c r="AG117" s="122"/>
      <c r="AH117" s="122"/>
      <c r="AI117" s="122"/>
      <c r="AL117" s="5"/>
      <c r="AM117" s="5"/>
      <c r="AT117" s="220"/>
      <c r="AU117" s="122"/>
      <c r="AV117" s="122"/>
      <c r="AW117" s="122"/>
      <c r="AX117" s="122"/>
      <c r="BA117" s="5"/>
      <c r="BB117" s="5"/>
    </row>
    <row r="118">
      <c r="A118" s="220"/>
      <c r="B118" s="122"/>
      <c r="C118" s="122"/>
      <c r="D118" s="122"/>
      <c r="E118" s="122"/>
      <c r="H118" s="5"/>
      <c r="I118" s="5"/>
      <c r="P118" s="220"/>
      <c r="Q118" s="122"/>
      <c r="R118" s="122"/>
      <c r="S118" s="122"/>
      <c r="T118" s="122"/>
      <c r="W118" s="5"/>
      <c r="X118" s="5"/>
      <c r="AE118" s="220"/>
      <c r="AF118" s="122"/>
      <c r="AG118" s="122"/>
      <c r="AH118" s="122"/>
      <c r="AI118" s="122"/>
      <c r="AL118" s="5"/>
      <c r="AM118" s="5"/>
      <c r="AT118" s="220"/>
      <c r="AU118" s="122"/>
      <c r="AV118" s="122"/>
      <c r="AW118" s="122"/>
      <c r="AX118" s="122"/>
      <c r="BA118" s="5"/>
      <c r="BB118" s="5"/>
    </row>
    <row r="119">
      <c r="A119" s="220"/>
      <c r="B119" s="122"/>
      <c r="C119" s="122"/>
      <c r="D119" s="122"/>
      <c r="E119" s="122"/>
      <c r="H119" s="5"/>
      <c r="I119" s="5"/>
      <c r="P119" s="220"/>
      <c r="Q119" s="122"/>
      <c r="R119" s="122"/>
      <c r="S119" s="122"/>
      <c r="T119" s="122"/>
      <c r="W119" s="5"/>
      <c r="X119" s="5"/>
      <c r="AE119" s="220"/>
      <c r="AF119" s="122"/>
      <c r="AG119" s="122"/>
      <c r="AH119" s="122"/>
      <c r="AI119" s="122"/>
      <c r="AL119" s="5"/>
      <c r="AM119" s="5"/>
      <c r="AT119" s="220"/>
      <c r="AU119" s="122"/>
      <c r="AV119" s="122"/>
      <c r="AW119" s="122"/>
      <c r="AX119" s="122"/>
      <c r="BA119" s="5"/>
      <c r="BB119" s="5"/>
    </row>
    <row r="120">
      <c r="A120" s="220"/>
      <c r="B120" s="122"/>
      <c r="C120" s="122"/>
      <c r="D120" s="122"/>
      <c r="E120" s="122"/>
      <c r="H120" s="5"/>
      <c r="I120" s="5"/>
      <c r="P120" s="220"/>
      <c r="Q120" s="122"/>
      <c r="R120" s="122"/>
      <c r="S120" s="122"/>
      <c r="T120" s="122"/>
      <c r="W120" s="5"/>
      <c r="X120" s="5"/>
      <c r="AE120" s="220"/>
      <c r="AF120" s="122"/>
      <c r="AG120" s="122"/>
      <c r="AH120" s="122"/>
      <c r="AI120" s="122"/>
      <c r="AL120" s="5"/>
      <c r="AM120" s="5"/>
      <c r="AT120" s="220"/>
      <c r="AU120" s="122"/>
      <c r="AV120" s="122"/>
      <c r="AW120" s="122"/>
      <c r="AX120" s="122"/>
      <c r="BA120" s="5"/>
      <c r="BB120" s="5"/>
    </row>
    <row r="121">
      <c r="A121" s="220"/>
      <c r="B121" s="122"/>
      <c r="C121" s="122"/>
      <c r="D121" s="122"/>
      <c r="E121" s="122"/>
      <c r="H121" s="5"/>
      <c r="I121" s="5"/>
      <c r="P121" s="220"/>
      <c r="Q121" s="122"/>
      <c r="R121" s="122"/>
      <c r="S121" s="122"/>
      <c r="T121" s="122"/>
      <c r="W121" s="5"/>
      <c r="X121" s="5"/>
      <c r="AE121" s="220"/>
      <c r="AF121" s="122"/>
      <c r="AG121" s="122"/>
      <c r="AH121" s="122"/>
      <c r="AI121" s="122"/>
      <c r="AL121" s="5"/>
      <c r="AM121" s="5"/>
      <c r="AT121" s="220"/>
      <c r="AU121" s="122"/>
      <c r="AV121" s="122"/>
      <c r="AW121" s="122"/>
      <c r="AX121" s="122"/>
      <c r="BA121" s="5"/>
      <c r="BB121" s="5"/>
    </row>
    <row r="122">
      <c r="A122" s="220"/>
      <c r="B122" s="122"/>
      <c r="C122" s="122"/>
      <c r="D122" s="122"/>
      <c r="E122" s="122"/>
      <c r="H122" s="5"/>
      <c r="I122" s="5"/>
      <c r="P122" s="220"/>
      <c r="Q122" s="122"/>
      <c r="R122" s="122"/>
      <c r="S122" s="122"/>
      <c r="T122" s="122"/>
      <c r="W122" s="5"/>
      <c r="X122" s="5"/>
      <c r="AE122" s="220"/>
      <c r="AF122" s="122"/>
      <c r="AG122" s="122"/>
      <c r="AH122" s="122"/>
      <c r="AI122" s="122"/>
      <c r="AL122" s="5"/>
      <c r="AM122" s="5"/>
      <c r="AT122" s="220"/>
      <c r="AU122" s="122"/>
      <c r="AV122" s="122"/>
      <c r="AW122" s="122"/>
      <c r="AX122" s="122"/>
      <c r="BA122" s="5"/>
      <c r="BB122" s="5"/>
    </row>
    <row r="123">
      <c r="A123" s="220"/>
      <c r="B123" s="122"/>
      <c r="C123" s="122"/>
      <c r="D123" s="122"/>
      <c r="E123" s="122"/>
      <c r="H123" s="5"/>
      <c r="I123" s="5"/>
      <c r="P123" s="220"/>
      <c r="Q123" s="122"/>
      <c r="R123" s="122"/>
      <c r="S123" s="122"/>
      <c r="T123" s="122"/>
      <c r="W123" s="5"/>
      <c r="X123" s="5"/>
      <c r="AE123" s="220"/>
      <c r="AF123" s="122"/>
      <c r="AG123" s="122"/>
      <c r="AH123" s="122"/>
      <c r="AI123" s="122"/>
      <c r="AL123" s="5"/>
      <c r="AM123" s="5"/>
      <c r="AT123" s="220"/>
      <c r="AU123" s="122"/>
      <c r="AV123" s="122"/>
      <c r="AW123" s="122"/>
      <c r="AX123" s="122"/>
      <c r="BA123" s="5"/>
      <c r="BB123" s="5"/>
    </row>
    <row r="124">
      <c r="A124" s="220"/>
      <c r="B124" s="122"/>
      <c r="C124" s="122"/>
      <c r="D124" s="122"/>
      <c r="E124" s="122"/>
      <c r="H124" s="5"/>
      <c r="I124" s="5"/>
      <c r="P124" s="220"/>
      <c r="Q124" s="122"/>
      <c r="R124" s="122"/>
      <c r="S124" s="122"/>
      <c r="T124" s="122"/>
      <c r="W124" s="5"/>
      <c r="X124" s="5"/>
      <c r="AE124" s="220"/>
      <c r="AF124" s="122"/>
      <c r="AG124" s="122"/>
      <c r="AH124" s="122"/>
      <c r="AI124" s="122"/>
      <c r="AL124" s="5"/>
      <c r="AM124" s="5"/>
      <c r="AT124" s="220"/>
      <c r="AU124" s="122"/>
      <c r="AV124" s="122"/>
      <c r="AW124" s="122"/>
      <c r="AX124" s="122"/>
      <c r="BA124" s="5"/>
      <c r="BB124" s="5"/>
    </row>
    <row r="125">
      <c r="A125" s="220"/>
      <c r="B125" s="122"/>
      <c r="C125" s="122"/>
      <c r="D125" s="122"/>
      <c r="E125" s="122"/>
      <c r="H125" s="5"/>
      <c r="I125" s="5"/>
      <c r="P125" s="220"/>
      <c r="Q125" s="122"/>
      <c r="R125" s="122"/>
      <c r="S125" s="122"/>
      <c r="T125" s="122"/>
      <c r="W125" s="5"/>
      <c r="X125" s="5"/>
      <c r="AE125" s="220"/>
      <c r="AF125" s="122"/>
      <c r="AG125" s="122"/>
      <c r="AH125" s="122"/>
      <c r="AI125" s="122"/>
      <c r="AL125" s="5"/>
      <c r="AM125" s="5"/>
      <c r="AT125" s="220"/>
      <c r="AU125" s="122"/>
      <c r="AV125" s="122"/>
      <c r="AW125" s="122"/>
      <c r="AX125" s="122"/>
      <c r="BA125" s="5"/>
      <c r="BB125" s="5"/>
    </row>
    <row r="126">
      <c r="A126" s="220"/>
      <c r="B126" s="122"/>
      <c r="C126" s="122"/>
      <c r="D126" s="122"/>
      <c r="E126" s="122"/>
      <c r="H126" s="5"/>
      <c r="I126" s="5"/>
      <c r="P126" s="220"/>
      <c r="Q126" s="122"/>
      <c r="R126" s="122"/>
      <c r="S126" s="122"/>
      <c r="T126" s="122"/>
      <c r="W126" s="5"/>
      <c r="X126" s="5"/>
      <c r="AE126" s="220"/>
      <c r="AF126" s="122"/>
      <c r="AG126" s="122"/>
      <c r="AH126" s="122"/>
      <c r="AI126" s="122"/>
      <c r="AL126" s="5"/>
      <c r="AM126" s="5"/>
      <c r="AT126" s="220"/>
      <c r="AU126" s="122"/>
      <c r="AV126" s="122"/>
      <c r="AW126" s="122"/>
      <c r="AX126" s="122"/>
      <c r="BA126" s="5"/>
      <c r="BB126" s="5"/>
    </row>
    <row r="127">
      <c r="A127" s="220"/>
      <c r="B127" s="122"/>
      <c r="C127" s="122"/>
      <c r="D127" s="122"/>
      <c r="E127" s="122"/>
      <c r="H127" s="5"/>
      <c r="I127" s="5"/>
      <c r="P127" s="220"/>
      <c r="Q127" s="122"/>
      <c r="R127" s="122"/>
      <c r="S127" s="122"/>
      <c r="T127" s="122"/>
      <c r="W127" s="5"/>
      <c r="X127" s="5"/>
      <c r="AE127" s="220"/>
      <c r="AF127" s="122"/>
      <c r="AG127" s="122"/>
      <c r="AH127" s="122"/>
      <c r="AI127" s="122"/>
      <c r="AL127" s="5"/>
      <c r="AM127" s="5"/>
      <c r="AT127" s="220"/>
      <c r="AU127" s="122"/>
      <c r="AV127" s="122"/>
      <c r="AW127" s="122"/>
      <c r="AX127" s="122"/>
      <c r="BA127" s="5"/>
      <c r="BB127" s="5"/>
    </row>
    <row r="128">
      <c r="A128" s="220"/>
      <c r="B128" s="122"/>
      <c r="C128" s="122"/>
      <c r="D128" s="122"/>
      <c r="E128" s="122"/>
      <c r="H128" s="5"/>
      <c r="I128" s="5"/>
      <c r="P128" s="220"/>
      <c r="Q128" s="122"/>
      <c r="R128" s="122"/>
      <c r="S128" s="122"/>
      <c r="T128" s="122"/>
      <c r="W128" s="5"/>
      <c r="X128" s="5"/>
      <c r="AE128" s="220"/>
      <c r="AF128" s="122"/>
      <c r="AG128" s="122"/>
      <c r="AH128" s="122"/>
      <c r="AI128" s="122"/>
      <c r="AL128" s="5"/>
      <c r="AM128" s="5"/>
      <c r="AT128" s="220"/>
      <c r="AU128" s="122"/>
      <c r="AV128" s="122"/>
      <c r="AW128" s="122"/>
      <c r="AX128" s="122"/>
      <c r="BA128" s="5"/>
      <c r="BB128" s="5"/>
    </row>
    <row r="129">
      <c r="A129" s="220"/>
      <c r="B129" s="122"/>
      <c r="C129" s="122"/>
      <c r="D129" s="122"/>
      <c r="E129" s="122"/>
      <c r="H129" s="5"/>
      <c r="I129" s="5"/>
      <c r="P129" s="220"/>
      <c r="Q129" s="122"/>
      <c r="R129" s="122"/>
      <c r="S129" s="122"/>
      <c r="T129" s="122"/>
      <c r="W129" s="5"/>
      <c r="X129" s="5"/>
      <c r="AE129" s="220"/>
      <c r="AF129" s="122"/>
      <c r="AG129" s="122"/>
      <c r="AH129" s="122"/>
      <c r="AI129" s="122"/>
      <c r="AL129" s="5"/>
      <c r="AM129" s="5"/>
      <c r="AT129" s="220"/>
      <c r="AU129" s="122"/>
      <c r="AV129" s="122"/>
      <c r="AW129" s="122"/>
      <c r="AX129" s="122"/>
      <c r="BA129" s="5"/>
      <c r="BB129" s="5"/>
    </row>
    <row r="130">
      <c r="A130" s="220"/>
      <c r="B130" s="122"/>
      <c r="C130" s="122"/>
      <c r="D130" s="122"/>
      <c r="E130" s="122"/>
      <c r="H130" s="5"/>
      <c r="I130" s="5"/>
      <c r="P130" s="220"/>
      <c r="Q130" s="122"/>
      <c r="R130" s="122"/>
      <c r="S130" s="122"/>
      <c r="T130" s="122"/>
      <c r="W130" s="5"/>
      <c r="X130" s="5"/>
      <c r="AE130" s="220"/>
      <c r="AF130" s="122"/>
      <c r="AG130" s="122"/>
      <c r="AH130" s="122"/>
      <c r="AI130" s="122"/>
      <c r="AL130" s="5"/>
      <c r="AM130" s="5"/>
      <c r="AT130" s="220"/>
      <c r="AU130" s="122"/>
      <c r="AV130" s="122"/>
      <c r="AW130" s="122"/>
      <c r="AX130" s="122"/>
      <c r="BA130" s="5"/>
      <c r="BB130" s="5"/>
    </row>
    <row r="131">
      <c r="A131" s="220"/>
      <c r="B131" s="122"/>
      <c r="C131" s="122"/>
      <c r="D131" s="122"/>
      <c r="E131" s="122"/>
      <c r="H131" s="5"/>
      <c r="I131" s="5"/>
      <c r="P131" s="220"/>
      <c r="Q131" s="122"/>
      <c r="R131" s="122"/>
      <c r="S131" s="122"/>
      <c r="T131" s="122"/>
      <c r="W131" s="5"/>
      <c r="X131" s="5"/>
      <c r="AE131" s="220"/>
      <c r="AF131" s="122"/>
      <c r="AG131" s="122"/>
      <c r="AH131" s="122"/>
      <c r="AI131" s="122"/>
      <c r="AL131" s="5"/>
      <c r="AM131" s="5"/>
      <c r="AT131" s="220"/>
      <c r="AU131" s="122"/>
      <c r="AV131" s="122"/>
      <c r="AW131" s="122"/>
      <c r="AX131" s="122"/>
      <c r="BA131" s="5"/>
      <c r="BB131" s="5"/>
    </row>
    <row r="132">
      <c r="A132" s="220"/>
      <c r="B132" s="122"/>
      <c r="C132" s="122"/>
      <c r="D132" s="122"/>
      <c r="E132" s="122"/>
      <c r="H132" s="5"/>
      <c r="I132" s="5"/>
      <c r="P132" s="220"/>
      <c r="Q132" s="122"/>
      <c r="R132" s="122"/>
      <c r="S132" s="122"/>
      <c r="T132" s="122"/>
      <c r="W132" s="5"/>
      <c r="X132" s="5"/>
      <c r="AE132" s="220"/>
      <c r="AF132" s="122"/>
      <c r="AG132" s="122"/>
      <c r="AH132" s="122"/>
      <c r="AI132" s="122"/>
      <c r="AL132" s="5"/>
      <c r="AM132" s="5"/>
      <c r="AT132" s="220"/>
      <c r="AU132" s="122"/>
      <c r="AV132" s="122"/>
      <c r="AW132" s="122"/>
      <c r="AX132" s="122"/>
      <c r="BA132" s="5"/>
      <c r="BB132" s="5"/>
    </row>
    <row r="133">
      <c r="A133" s="220"/>
      <c r="B133" s="122"/>
      <c r="C133" s="122"/>
      <c r="D133" s="122"/>
      <c r="E133" s="122"/>
      <c r="H133" s="5"/>
      <c r="I133" s="5"/>
      <c r="P133" s="220"/>
      <c r="Q133" s="122"/>
      <c r="R133" s="122"/>
      <c r="S133" s="122"/>
      <c r="T133" s="122"/>
      <c r="W133" s="5"/>
      <c r="X133" s="5"/>
      <c r="AE133" s="220"/>
      <c r="AF133" s="122"/>
      <c r="AG133" s="122"/>
      <c r="AH133" s="122"/>
      <c r="AI133" s="122"/>
      <c r="AL133" s="5"/>
      <c r="AM133" s="5"/>
      <c r="AT133" s="220"/>
      <c r="AU133" s="122"/>
      <c r="AV133" s="122"/>
      <c r="AW133" s="122"/>
      <c r="AX133" s="122"/>
      <c r="BA133" s="5"/>
      <c r="BB133" s="5"/>
    </row>
    <row r="134">
      <c r="A134" s="220"/>
      <c r="B134" s="122"/>
      <c r="C134" s="122"/>
      <c r="D134" s="122"/>
      <c r="E134" s="122"/>
      <c r="H134" s="5"/>
      <c r="I134" s="5"/>
      <c r="P134" s="220"/>
      <c r="Q134" s="122"/>
      <c r="R134" s="122"/>
      <c r="S134" s="122"/>
      <c r="T134" s="122"/>
      <c r="W134" s="5"/>
      <c r="X134" s="5"/>
      <c r="AE134" s="220"/>
      <c r="AF134" s="122"/>
      <c r="AG134" s="122"/>
      <c r="AH134" s="122"/>
      <c r="AI134" s="122"/>
      <c r="AL134" s="5"/>
      <c r="AM134" s="5"/>
      <c r="AT134" s="220"/>
      <c r="AU134" s="122"/>
      <c r="AV134" s="122"/>
      <c r="AW134" s="122"/>
      <c r="AX134" s="122"/>
      <c r="BA134" s="5"/>
      <c r="BB134" s="5"/>
    </row>
    <row r="135">
      <c r="A135" s="220"/>
      <c r="B135" s="122"/>
      <c r="C135" s="122"/>
      <c r="D135" s="122"/>
      <c r="E135" s="122"/>
      <c r="H135" s="5"/>
      <c r="I135" s="5"/>
      <c r="P135" s="220"/>
      <c r="Q135" s="122"/>
      <c r="R135" s="122"/>
      <c r="S135" s="122"/>
      <c r="T135" s="122"/>
      <c r="W135" s="5"/>
      <c r="X135" s="5"/>
      <c r="AE135" s="220"/>
      <c r="AF135" s="122"/>
      <c r="AG135" s="122"/>
      <c r="AH135" s="122"/>
      <c r="AI135" s="122"/>
      <c r="AL135" s="5"/>
      <c r="AM135" s="5"/>
      <c r="AT135" s="220"/>
      <c r="AU135" s="122"/>
      <c r="AV135" s="122"/>
      <c r="AW135" s="122"/>
      <c r="AX135" s="122"/>
      <c r="BA135" s="5"/>
      <c r="BB135" s="5"/>
    </row>
    <row r="136">
      <c r="A136" s="220"/>
      <c r="B136" s="122"/>
      <c r="C136" s="122"/>
      <c r="D136" s="122"/>
      <c r="E136" s="122"/>
      <c r="H136" s="5"/>
      <c r="I136" s="5"/>
      <c r="P136" s="220"/>
      <c r="Q136" s="122"/>
      <c r="R136" s="122"/>
      <c r="S136" s="122"/>
      <c r="T136" s="122"/>
      <c r="W136" s="5"/>
      <c r="X136" s="5"/>
      <c r="AE136" s="220"/>
      <c r="AF136" s="122"/>
      <c r="AG136" s="122"/>
      <c r="AH136" s="122"/>
      <c r="AI136" s="122"/>
      <c r="AL136" s="5"/>
      <c r="AM136" s="5"/>
      <c r="AT136" s="220"/>
      <c r="AU136" s="122"/>
      <c r="AV136" s="122"/>
      <c r="AW136" s="122"/>
      <c r="AX136" s="122"/>
      <c r="BA136" s="5"/>
      <c r="BB136" s="5"/>
    </row>
    <row r="137">
      <c r="A137" s="220"/>
      <c r="B137" s="122"/>
      <c r="C137" s="122"/>
      <c r="D137" s="122"/>
      <c r="E137" s="122"/>
      <c r="H137" s="5"/>
      <c r="I137" s="5"/>
      <c r="P137" s="220"/>
      <c r="Q137" s="122"/>
      <c r="R137" s="122"/>
      <c r="S137" s="122"/>
      <c r="T137" s="122"/>
      <c r="W137" s="5"/>
      <c r="X137" s="5"/>
      <c r="AE137" s="220"/>
      <c r="AF137" s="122"/>
      <c r="AG137" s="122"/>
      <c r="AH137" s="122"/>
      <c r="AI137" s="122"/>
      <c r="AL137" s="5"/>
      <c r="AM137" s="5"/>
      <c r="AT137" s="220"/>
      <c r="AU137" s="122"/>
      <c r="AV137" s="122"/>
      <c r="AW137" s="122"/>
      <c r="AX137" s="122"/>
      <c r="BA137" s="5"/>
      <c r="BB137" s="5"/>
    </row>
    <row r="138">
      <c r="A138" s="220"/>
      <c r="B138" s="122"/>
      <c r="C138" s="122"/>
      <c r="D138" s="122"/>
      <c r="E138" s="122"/>
      <c r="H138" s="5"/>
      <c r="I138" s="5"/>
      <c r="P138" s="220"/>
      <c r="Q138" s="122"/>
      <c r="R138" s="122"/>
      <c r="S138" s="122"/>
      <c r="T138" s="122"/>
      <c r="W138" s="5"/>
      <c r="X138" s="5"/>
      <c r="AE138" s="220"/>
      <c r="AF138" s="122"/>
      <c r="AG138" s="122"/>
      <c r="AH138" s="122"/>
      <c r="AI138" s="122"/>
      <c r="AL138" s="5"/>
      <c r="AM138" s="5"/>
      <c r="AT138" s="220"/>
      <c r="AU138" s="122"/>
      <c r="AV138" s="122"/>
      <c r="AW138" s="122"/>
      <c r="AX138" s="122"/>
      <c r="BA138" s="5"/>
      <c r="BB138" s="5"/>
    </row>
    <row r="139">
      <c r="A139" s="220"/>
      <c r="B139" s="122"/>
      <c r="C139" s="122"/>
      <c r="D139" s="122"/>
      <c r="E139" s="122"/>
      <c r="H139" s="5"/>
      <c r="I139" s="5"/>
      <c r="P139" s="220"/>
      <c r="Q139" s="122"/>
      <c r="R139" s="122"/>
      <c r="S139" s="122"/>
      <c r="T139" s="122"/>
      <c r="W139" s="5"/>
      <c r="X139" s="5"/>
      <c r="AE139" s="220"/>
      <c r="AF139" s="122"/>
      <c r="AG139" s="122"/>
      <c r="AH139" s="122"/>
      <c r="AI139" s="122"/>
      <c r="AL139" s="5"/>
      <c r="AM139" s="5"/>
      <c r="AT139" s="220"/>
      <c r="AU139" s="122"/>
      <c r="AV139" s="122"/>
      <c r="AW139" s="122"/>
      <c r="AX139" s="122"/>
      <c r="BA139" s="5"/>
      <c r="BB139" s="5"/>
    </row>
    <row r="140">
      <c r="A140" s="220"/>
      <c r="B140" s="122"/>
      <c r="C140" s="122"/>
      <c r="D140" s="122"/>
      <c r="E140" s="122"/>
      <c r="H140" s="5"/>
      <c r="I140" s="5"/>
      <c r="P140" s="220"/>
      <c r="Q140" s="122"/>
      <c r="R140" s="122"/>
      <c r="S140" s="122"/>
      <c r="T140" s="122"/>
      <c r="W140" s="5"/>
      <c r="X140" s="5"/>
      <c r="AE140" s="220"/>
      <c r="AF140" s="122"/>
      <c r="AG140" s="122"/>
      <c r="AH140" s="122"/>
      <c r="AI140" s="122"/>
      <c r="AL140" s="5"/>
      <c r="AM140" s="5"/>
      <c r="AT140" s="220"/>
      <c r="AU140" s="122"/>
      <c r="AV140" s="122"/>
      <c r="AW140" s="122"/>
      <c r="AX140" s="122"/>
      <c r="BA140" s="5"/>
      <c r="BB140" s="5"/>
    </row>
    <row r="141">
      <c r="A141" s="220"/>
      <c r="B141" s="122"/>
      <c r="C141" s="122"/>
      <c r="D141" s="122"/>
      <c r="E141" s="122"/>
      <c r="H141" s="5"/>
      <c r="I141" s="5"/>
      <c r="P141" s="220"/>
      <c r="Q141" s="122"/>
      <c r="R141" s="122"/>
      <c r="S141" s="122"/>
      <c r="T141" s="122"/>
      <c r="W141" s="5"/>
      <c r="X141" s="5"/>
      <c r="AE141" s="220"/>
      <c r="AF141" s="122"/>
      <c r="AG141" s="122"/>
      <c r="AH141" s="122"/>
      <c r="AI141" s="122"/>
      <c r="AL141" s="5"/>
      <c r="AM141" s="5"/>
      <c r="AT141" s="220"/>
      <c r="AU141" s="122"/>
      <c r="AV141" s="122"/>
      <c r="AW141" s="122"/>
      <c r="AX141" s="122"/>
      <c r="BA141" s="5"/>
      <c r="BB141" s="5"/>
    </row>
    <row r="142">
      <c r="A142" s="220"/>
      <c r="B142" s="122"/>
      <c r="C142" s="122"/>
      <c r="D142" s="122"/>
      <c r="E142" s="122"/>
      <c r="H142" s="5"/>
      <c r="I142" s="5"/>
      <c r="P142" s="220"/>
      <c r="Q142" s="122"/>
      <c r="R142" s="122"/>
      <c r="S142" s="122"/>
      <c r="T142" s="122"/>
      <c r="W142" s="5"/>
      <c r="X142" s="5"/>
      <c r="AE142" s="220"/>
      <c r="AF142" s="122"/>
      <c r="AG142" s="122"/>
      <c r="AH142" s="122"/>
      <c r="AI142" s="122"/>
      <c r="AL142" s="5"/>
      <c r="AM142" s="5"/>
      <c r="AT142" s="220"/>
      <c r="AU142" s="122"/>
      <c r="AV142" s="122"/>
      <c r="AW142" s="122"/>
      <c r="AX142" s="122"/>
      <c r="BA142" s="5"/>
      <c r="BB142" s="5"/>
    </row>
    <row r="143">
      <c r="A143" s="220"/>
      <c r="B143" s="122"/>
      <c r="C143" s="122"/>
      <c r="D143" s="122"/>
      <c r="E143" s="122"/>
      <c r="H143" s="5"/>
      <c r="I143" s="5"/>
      <c r="P143" s="220"/>
      <c r="Q143" s="122"/>
      <c r="R143" s="122"/>
      <c r="S143" s="122"/>
      <c r="T143" s="122"/>
      <c r="W143" s="5"/>
      <c r="X143" s="5"/>
      <c r="AE143" s="220"/>
      <c r="AF143" s="122"/>
      <c r="AG143" s="122"/>
      <c r="AH143" s="122"/>
      <c r="AI143" s="122"/>
      <c r="AL143" s="5"/>
      <c r="AM143" s="5"/>
      <c r="AT143" s="220"/>
      <c r="AU143" s="122"/>
      <c r="AV143" s="122"/>
      <c r="AW143" s="122"/>
      <c r="AX143" s="122"/>
      <c r="BA143" s="5"/>
      <c r="BB143" s="5"/>
    </row>
    <row r="144">
      <c r="A144" s="220"/>
      <c r="B144" s="122"/>
      <c r="C144" s="122"/>
      <c r="D144" s="122"/>
      <c r="E144" s="122"/>
      <c r="H144" s="5"/>
      <c r="I144" s="5"/>
      <c r="P144" s="220"/>
      <c r="Q144" s="122"/>
      <c r="R144" s="122"/>
      <c r="S144" s="122"/>
      <c r="T144" s="122"/>
      <c r="W144" s="5"/>
      <c r="X144" s="5"/>
      <c r="AE144" s="220"/>
      <c r="AF144" s="122"/>
      <c r="AG144" s="122"/>
      <c r="AH144" s="122"/>
      <c r="AI144" s="122"/>
      <c r="AL144" s="5"/>
      <c r="AM144" s="5"/>
      <c r="AT144" s="220"/>
      <c r="AU144" s="122"/>
      <c r="AV144" s="122"/>
      <c r="AW144" s="122"/>
      <c r="AX144" s="122"/>
      <c r="BA144" s="5"/>
      <c r="BB144" s="5"/>
    </row>
    <row r="145">
      <c r="A145" s="220"/>
      <c r="B145" s="122"/>
      <c r="C145" s="122"/>
      <c r="D145" s="122"/>
      <c r="E145" s="122"/>
      <c r="H145" s="5"/>
      <c r="I145" s="5"/>
      <c r="P145" s="220"/>
      <c r="Q145" s="122"/>
      <c r="R145" s="122"/>
      <c r="S145" s="122"/>
      <c r="T145" s="122"/>
      <c r="W145" s="5"/>
      <c r="X145" s="5"/>
      <c r="AE145" s="220"/>
      <c r="AF145" s="122"/>
      <c r="AG145" s="122"/>
      <c r="AH145" s="122"/>
      <c r="AI145" s="122"/>
      <c r="AL145" s="5"/>
      <c r="AM145" s="5"/>
      <c r="AT145" s="220"/>
      <c r="AU145" s="122"/>
      <c r="AV145" s="122"/>
      <c r="AW145" s="122"/>
      <c r="AX145" s="122"/>
      <c r="BA145" s="5"/>
      <c r="BB145" s="5"/>
    </row>
    <row r="146">
      <c r="A146" s="220"/>
      <c r="B146" s="122"/>
      <c r="C146" s="122"/>
      <c r="D146" s="122"/>
      <c r="E146" s="122"/>
      <c r="H146" s="5"/>
      <c r="I146" s="5"/>
      <c r="P146" s="220"/>
      <c r="Q146" s="122"/>
      <c r="R146" s="122"/>
      <c r="S146" s="122"/>
      <c r="T146" s="122"/>
      <c r="W146" s="5"/>
      <c r="X146" s="5"/>
      <c r="AE146" s="220"/>
      <c r="AF146" s="122"/>
      <c r="AG146" s="122"/>
      <c r="AH146" s="122"/>
      <c r="AI146" s="122"/>
      <c r="AL146" s="5"/>
      <c r="AM146" s="5"/>
      <c r="AT146" s="220"/>
      <c r="AU146" s="122"/>
      <c r="AV146" s="122"/>
      <c r="AW146" s="122"/>
      <c r="AX146" s="122"/>
      <c r="BA146" s="5"/>
      <c r="BB146" s="5"/>
    </row>
    <row r="147">
      <c r="A147" s="220"/>
      <c r="B147" s="122"/>
      <c r="C147" s="122"/>
      <c r="D147" s="122"/>
      <c r="E147" s="122"/>
      <c r="H147" s="5"/>
      <c r="I147" s="5"/>
      <c r="P147" s="220"/>
      <c r="Q147" s="122"/>
      <c r="R147" s="122"/>
      <c r="S147" s="122"/>
      <c r="T147" s="122"/>
      <c r="W147" s="5"/>
      <c r="X147" s="5"/>
      <c r="AE147" s="220"/>
      <c r="AF147" s="122"/>
      <c r="AG147" s="122"/>
      <c r="AH147" s="122"/>
      <c r="AI147" s="122"/>
      <c r="AL147" s="5"/>
      <c r="AM147" s="5"/>
      <c r="AT147" s="220"/>
      <c r="AU147" s="122"/>
      <c r="AV147" s="122"/>
      <c r="AW147" s="122"/>
      <c r="AX147" s="122"/>
      <c r="BA147" s="5"/>
      <c r="BB147" s="5"/>
    </row>
    <row r="148">
      <c r="A148" s="220"/>
      <c r="B148" s="122"/>
      <c r="C148" s="122"/>
      <c r="D148" s="122"/>
      <c r="E148" s="122"/>
      <c r="H148" s="5"/>
      <c r="I148" s="5"/>
      <c r="P148" s="220"/>
      <c r="Q148" s="122"/>
      <c r="R148" s="122"/>
      <c r="S148" s="122"/>
      <c r="T148" s="122"/>
      <c r="W148" s="5"/>
      <c r="X148" s="5"/>
      <c r="AE148" s="220"/>
      <c r="AF148" s="122"/>
      <c r="AG148" s="122"/>
      <c r="AH148" s="122"/>
      <c r="AI148" s="122"/>
      <c r="AL148" s="5"/>
      <c r="AM148" s="5"/>
      <c r="AT148" s="220"/>
      <c r="AU148" s="122"/>
      <c r="AV148" s="122"/>
      <c r="AW148" s="122"/>
      <c r="AX148" s="122"/>
      <c r="BA148" s="5"/>
      <c r="BB148" s="5"/>
    </row>
    <row r="149">
      <c r="A149" s="220"/>
      <c r="B149" s="122"/>
      <c r="C149" s="122"/>
      <c r="D149" s="122"/>
      <c r="E149" s="122"/>
      <c r="H149" s="5"/>
      <c r="I149" s="5"/>
      <c r="P149" s="220"/>
      <c r="Q149" s="122"/>
      <c r="R149" s="122"/>
      <c r="S149" s="122"/>
      <c r="T149" s="122"/>
      <c r="W149" s="5"/>
      <c r="X149" s="5"/>
      <c r="AE149" s="220"/>
      <c r="AF149" s="122"/>
      <c r="AG149" s="122"/>
      <c r="AH149" s="122"/>
      <c r="AI149" s="122"/>
      <c r="AL149" s="5"/>
      <c r="AM149" s="5"/>
      <c r="AT149" s="220"/>
      <c r="AU149" s="122"/>
      <c r="AV149" s="122"/>
      <c r="AW149" s="122"/>
      <c r="AX149" s="122"/>
      <c r="BA149" s="5"/>
      <c r="BB149" s="5"/>
    </row>
    <row r="150">
      <c r="A150" s="220"/>
      <c r="B150" s="122"/>
      <c r="C150" s="122"/>
      <c r="D150" s="122"/>
      <c r="E150" s="122"/>
      <c r="H150" s="5"/>
      <c r="I150" s="5"/>
      <c r="P150" s="220"/>
      <c r="Q150" s="122"/>
      <c r="R150" s="122"/>
      <c r="S150" s="122"/>
      <c r="T150" s="122"/>
      <c r="W150" s="5"/>
      <c r="X150" s="5"/>
      <c r="AE150" s="220"/>
      <c r="AF150" s="122"/>
      <c r="AG150" s="122"/>
      <c r="AH150" s="122"/>
      <c r="AI150" s="122"/>
      <c r="AL150" s="5"/>
      <c r="AM150" s="5"/>
      <c r="AT150" s="220"/>
      <c r="AU150" s="122"/>
      <c r="AV150" s="122"/>
      <c r="AW150" s="122"/>
      <c r="AX150" s="122"/>
      <c r="BA150" s="5"/>
      <c r="BB150" s="5"/>
    </row>
    <row r="151">
      <c r="A151" s="220"/>
      <c r="B151" s="122"/>
      <c r="C151" s="122"/>
      <c r="D151" s="122"/>
      <c r="E151" s="122"/>
      <c r="H151" s="5"/>
      <c r="I151" s="5"/>
      <c r="P151" s="220"/>
      <c r="Q151" s="122"/>
      <c r="R151" s="122"/>
      <c r="S151" s="122"/>
      <c r="T151" s="122"/>
      <c r="W151" s="5"/>
      <c r="X151" s="5"/>
      <c r="AE151" s="220"/>
      <c r="AF151" s="122"/>
      <c r="AG151" s="122"/>
      <c r="AH151" s="122"/>
      <c r="AI151" s="122"/>
      <c r="AL151" s="5"/>
      <c r="AM151" s="5"/>
      <c r="AT151" s="220"/>
      <c r="AU151" s="122"/>
      <c r="AV151" s="122"/>
      <c r="AW151" s="122"/>
      <c r="AX151" s="122"/>
      <c r="BA151" s="5"/>
      <c r="BB151" s="5"/>
    </row>
    <row r="152">
      <c r="A152" s="220"/>
      <c r="B152" s="122"/>
      <c r="C152" s="122"/>
      <c r="D152" s="122"/>
      <c r="E152" s="122"/>
      <c r="H152" s="5"/>
      <c r="I152" s="5"/>
      <c r="P152" s="220"/>
      <c r="Q152" s="122"/>
      <c r="R152" s="122"/>
      <c r="S152" s="122"/>
      <c r="T152" s="122"/>
      <c r="W152" s="5"/>
      <c r="X152" s="5"/>
      <c r="AE152" s="220"/>
      <c r="AF152" s="122"/>
      <c r="AG152" s="122"/>
      <c r="AH152" s="122"/>
      <c r="AI152" s="122"/>
      <c r="AL152" s="5"/>
      <c r="AM152" s="5"/>
      <c r="AT152" s="220"/>
      <c r="AU152" s="122"/>
      <c r="AV152" s="122"/>
      <c r="AW152" s="122"/>
      <c r="AX152" s="122"/>
      <c r="BA152" s="5"/>
      <c r="BB152" s="5"/>
    </row>
    <row r="153">
      <c r="A153" s="220"/>
      <c r="B153" s="122"/>
      <c r="C153" s="122"/>
      <c r="D153" s="122"/>
      <c r="E153" s="122"/>
      <c r="H153" s="5"/>
      <c r="I153" s="5"/>
      <c r="P153" s="220"/>
      <c r="Q153" s="122"/>
      <c r="R153" s="122"/>
      <c r="S153" s="122"/>
      <c r="T153" s="122"/>
      <c r="W153" s="5"/>
      <c r="X153" s="5"/>
      <c r="AE153" s="220"/>
      <c r="AF153" s="122"/>
      <c r="AG153" s="122"/>
      <c r="AH153" s="122"/>
      <c r="AI153" s="122"/>
      <c r="AL153" s="5"/>
      <c r="AM153" s="5"/>
      <c r="AT153" s="220"/>
      <c r="AU153" s="122"/>
      <c r="AV153" s="122"/>
      <c r="AW153" s="122"/>
      <c r="AX153" s="122"/>
      <c r="BA153" s="5"/>
      <c r="BB153" s="5"/>
    </row>
    <row r="154">
      <c r="A154" s="220"/>
      <c r="B154" s="122"/>
      <c r="C154" s="122"/>
      <c r="D154" s="122"/>
      <c r="E154" s="122"/>
      <c r="H154" s="5"/>
      <c r="I154" s="5"/>
      <c r="P154" s="220"/>
      <c r="Q154" s="122"/>
      <c r="R154" s="122"/>
      <c r="S154" s="122"/>
      <c r="T154" s="122"/>
      <c r="W154" s="5"/>
      <c r="X154" s="5"/>
      <c r="AE154" s="220"/>
      <c r="AF154" s="122"/>
      <c r="AG154" s="122"/>
      <c r="AH154" s="122"/>
      <c r="AI154" s="122"/>
      <c r="AL154" s="5"/>
      <c r="AM154" s="5"/>
      <c r="AT154" s="220"/>
      <c r="AU154" s="122"/>
      <c r="AV154" s="122"/>
      <c r="AW154" s="122"/>
      <c r="AX154" s="122"/>
      <c r="BA154" s="5"/>
      <c r="BB154" s="5"/>
    </row>
    <row r="155">
      <c r="A155" s="220"/>
      <c r="B155" s="122"/>
      <c r="C155" s="122"/>
      <c r="D155" s="122"/>
      <c r="E155" s="122"/>
      <c r="H155" s="5"/>
      <c r="I155" s="5"/>
      <c r="P155" s="220"/>
      <c r="Q155" s="122"/>
      <c r="R155" s="122"/>
      <c r="S155" s="122"/>
      <c r="T155" s="122"/>
      <c r="W155" s="5"/>
      <c r="X155" s="5"/>
      <c r="AE155" s="220"/>
      <c r="AF155" s="122"/>
      <c r="AG155" s="122"/>
      <c r="AH155" s="122"/>
      <c r="AI155" s="122"/>
      <c r="AL155" s="5"/>
      <c r="AM155" s="5"/>
      <c r="AT155" s="220"/>
      <c r="AU155" s="122"/>
      <c r="AV155" s="122"/>
      <c r="AW155" s="122"/>
      <c r="AX155" s="122"/>
      <c r="BA155" s="5"/>
      <c r="BB155" s="5"/>
    </row>
    <row r="156">
      <c r="A156" s="220"/>
      <c r="B156" s="122"/>
      <c r="C156" s="122"/>
      <c r="D156" s="122"/>
      <c r="E156" s="122"/>
      <c r="H156" s="5"/>
      <c r="I156" s="5"/>
      <c r="P156" s="220"/>
      <c r="Q156" s="122"/>
      <c r="R156" s="122"/>
      <c r="S156" s="122"/>
      <c r="T156" s="122"/>
      <c r="W156" s="5"/>
      <c r="X156" s="5"/>
      <c r="AE156" s="220"/>
      <c r="AF156" s="122"/>
      <c r="AG156" s="122"/>
      <c r="AH156" s="122"/>
      <c r="AI156" s="122"/>
      <c r="AL156" s="5"/>
      <c r="AM156" s="5"/>
      <c r="AT156" s="220"/>
      <c r="AU156" s="122"/>
      <c r="AV156" s="122"/>
      <c r="AW156" s="122"/>
      <c r="AX156" s="122"/>
      <c r="BA156" s="5"/>
      <c r="BB156" s="5"/>
    </row>
    <row r="157">
      <c r="A157" s="220"/>
      <c r="B157" s="122"/>
      <c r="C157" s="122"/>
      <c r="D157" s="122"/>
      <c r="E157" s="122"/>
      <c r="H157" s="5"/>
      <c r="I157" s="5"/>
      <c r="P157" s="220"/>
      <c r="Q157" s="122"/>
      <c r="R157" s="122"/>
      <c r="S157" s="122"/>
      <c r="T157" s="122"/>
      <c r="W157" s="5"/>
      <c r="X157" s="5"/>
      <c r="AE157" s="220"/>
      <c r="AF157" s="122"/>
      <c r="AG157" s="122"/>
      <c r="AH157" s="122"/>
      <c r="AI157" s="122"/>
      <c r="AL157" s="5"/>
      <c r="AM157" s="5"/>
      <c r="AT157" s="220"/>
      <c r="AU157" s="122"/>
      <c r="AV157" s="122"/>
      <c r="AW157" s="122"/>
      <c r="AX157" s="122"/>
      <c r="BA157" s="5"/>
      <c r="BB157" s="5"/>
    </row>
    <row r="158">
      <c r="A158" s="220"/>
      <c r="B158" s="122"/>
      <c r="C158" s="122"/>
      <c r="D158" s="122"/>
      <c r="E158" s="122"/>
      <c r="H158" s="5"/>
      <c r="I158" s="5"/>
      <c r="P158" s="220"/>
      <c r="Q158" s="122"/>
      <c r="R158" s="122"/>
      <c r="S158" s="122"/>
      <c r="T158" s="122"/>
      <c r="W158" s="5"/>
      <c r="X158" s="5"/>
      <c r="AE158" s="220"/>
      <c r="AF158" s="122"/>
      <c r="AG158" s="122"/>
      <c r="AH158" s="122"/>
      <c r="AI158" s="122"/>
      <c r="AL158" s="5"/>
      <c r="AM158" s="5"/>
      <c r="AT158" s="220"/>
      <c r="AU158" s="122"/>
      <c r="AV158" s="122"/>
      <c r="AW158" s="122"/>
      <c r="AX158" s="122"/>
      <c r="BA158" s="5"/>
      <c r="BB158" s="5"/>
    </row>
    <row r="159">
      <c r="A159" s="220"/>
      <c r="B159" s="122"/>
      <c r="C159" s="122"/>
      <c r="D159" s="122"/>
      <c r="E159" s="122"/>
      <c r="H159" s="5"/>
      <c r="I159" s="5"/>
      <c r="P159" s="220"/>
      <c r="Q159" s="122"/>
      <c r="R159" s="122"/>
      <c r="S159" s="122"/>
      <c r="T159" s="122"/>
      <c r="W159" s="5"/>
      <c r="X159" s="5"/>
      <c r="AE159" s="220"/>
      <c r="AF159" s="122"/>
      <c r="AG159" s="122"/>
      <c r="AH159" s="122"/>
      <c r="AI159" s="122"/>
      <c r="AL159" s="5"/>
      <c r="AM159" s="5"/>
      <c r="AT159" s="220"/>
      <c r="AU159" s="122"/>
      <c r="AV159" s="122"/>
      <c r="AW159" s="122"/>
      <c r="AX159" s="122"/>
      <c r="BA159" s="5"/>
      <c r="BB159" s="5"/>
    </row>
    <row r="160">
      <c r="A160" s="220"/>
      <c r="B160" s="122"/>
      <c r="C160" s="122"/>
      <c r="D160" s="122"/>
      <c r="E160" s="122"/>
      <c r="H160" s="5"/>
      <c r="I160" s="5"/>
      <c r="P160" s="220"/>
      <c r="Q160" s="122"/>
      <c r="R160" s="122"/>
      <c r="S160" s="122"/>
      <c r="T160" s="122"/>
      <c r="W160" s="5"/>
      <c r="X160" s="5"/>
      <c r="AE160" s="220"/>
      <c r="AF160" s="122"/>
      <c r="AG160" s="122"/>
      <c r="AH160" s="122"/>
      <c r="AI160" s="122"/>
      <c r="AL160" s="5"/>
      <c r="AM160" s="5"/>
      <c r="AT160" s="220"/>
      <c r="AU160" s="122"/>
      <c r="AV160" s="122"/>
      <c r="AW160" s="122"/>
      <c r="AX160" s="122"/>
      <c r="BA160" s="5"/>
      <c r="BB160" s="5"/>
    </row>
    <row r="161">
      <c r="A161" s="220"/>
      <c r="B161" s="122"/>
      <c r="C161" s="122"/>
      <c r="D161" s="122"/>
      <c r="E161" s="122"/>
      <c r="H161" s="5"/>
      <c r="I161" s="5"/>
      <c r="P161" s="220"/>
      <c r="Q161" s="122"/>
      <c r="R161" s="122"/>
      <c r="S161" s="122"/>
      <c r="T161" s="122"/>
      <c r="W161" s="5"/>
      <c r="X161" s="5"/>
      <c r="AE161" s="220"/>
      <c r="AF161" s="122"/>
      <c r="AG161" s="122"/>
      <c r="AH161" s="122"/>
      <c r="AI161" s="122"/>
      <c r="AL161" s="5"/>
      <c r="AM161" s="5"/>
      <c r="AT161" s="220"/>
      <c r="AU161" s="122"/>
      <c r="AV161" s="122"/>
      <c r="AW161" s="122"/>
      <c r="AX161" s="122"/>
      <c r="BA161" s="5"/>
      <c r="BB161" s="5"/>
    </row>
    <row r="162">
      <c r="A162" s="220"/>
      <c r="B162" s="122"/>
      <c r="C162" s="122"/>
      <c r="D162" s="122"/>
      <c r="E162" s="122"/>
      <c r="H162" s="5"/>
      <c r="I162" s="5"/>
      <c r="P162" s="220"/>
      <c r="Q162" s="122"/>
      <c r="R162" s="122"/>
      <c r="S162" s="122"/>
      <c r="T162" s="122"/>
      <c r="W162" s="5"/>
      <c r="X162" s="5"/>
      <c r="AE162" s="220"/>
      <c r="AF162" s="122"/>
      <c r="AG162" s="122"/>
      <c r="AH162" s="122"/>
      <c r="AI162" s="122"/>
      <c r="AL162" s="5"/>
      <c r="AM162" s="5"/>
      <c r="AT162" s="220"/>
      <c r="AU162" s="122"/>
      <c r="AV162" s="122"/>
      <c r="AW162" s="122"/>
      <c r="AX162" s="122"/>
      <c r="BA162" s="5"/>
      <c r="BB162" s="5"/>
    </row>
    <row r="163">
      <c r="A163" s="220"/>
      <c r="B163" s="122"/>
      <c r="C163" s="122"/>
      <c r="D163" s="122"/>
      <c r="E163" s="122"/>
      <c r="H163" s="5"/>
      <c r="I163" s="5"/>
      <c r="P163" s="220"/>
      <c r="Q163" s="122"/>
      <c r="R163" s="122"/>
      <c r="S163" s="122"/>
      <c r="T163" s="122"/>
      <c r="W163" s="5"/>
      <c r="X163" s="5"/>
      <c r="AE163" s="220"/>
      <c r="AF163" s="122"/>
      <c r="AG163" s="122"/>
      <c r="AH163" s="122"/>
      <c r="AI163" s="122"/>
      <c r="AL163" s="5"/>
      <c r="AM163" s="5"/>
      <c r="AT163" s="220"/>
      <c r="AU163" s="122"/>
      <c r="AV163" s="122"/>
      <c r="AW163" s="122"/>
      <c r="AX163" s="122"/>
      <c r="BA163" s="5"/>
      <c r="BB163" s="5"/>
    </row>
    <row r="164">
      <c r="A164" s="220"/>
      <c r="B164" s="122"/>
      <c r="C164" s="122"/>
      <c r="D164" s="122"/>
      <c r="E164" s="122"/>
      <c r="H164" s="5"/>
      <c r="I164" s="5"/>
      <c r="P164" s="220"/>
      <c r="Q164" s="122"/>
      <c r="R164" s="122"/>
      <c r="S164" s="122"/>
      <c r="T164" s="122"/>
      <c r="W164" s="5"/>
      <c r="X164" s="5"/>
      <c r="AE164" s="220"/>
      <c r="AF164" s="122"/>
      <c r="AG164" s="122"/>
      <c r="AH164" s="122"/>
      <c r="AI164" s="122"/>
      <c r="AL164" s="5"/>
      <c r="AM164" s="5"/>
      <c r="AT164" s="220"/>
      <c r="AU164" s="122"/>
      <c r="AV164" s="122"/>
      <c r="AW164" s="122"/>
      <c r="AX164" s="122"/>
      <c r="BA164" s="5"/>
      <c r="BB164" s="5"/>
    </row>
    <row r="165">
      <c r="A165" s="220"/>
      <c r="B165" s="122"/>
      <c r="C165" s="122"/>
      <c r="D165" s="122"/>
      <c r="E165" s="122"/>
      <c r="H165" s="5"/>
      <c r="I165" s="5"/>
      <c r="P165" s="220"/>
      <c r="Q165" s="122"/>
      <c r="R165" s="122"/>
      <c r="S165" s="122"/>
      <c r="T165" s="122"/>
      <c r="W165" s="5"/>
      <c r="X165" s="5"/>
      <c r="AE165" s="220"/>
      <c r="AF165" s="122"/>
      <c r="AG165" s="122"/>
      <c r="AH165" s="122"/>
      <c r="AI165" s="122"/>
      <c r="AL165" s="5"/>
      <c r="AM165" s="5"/>
      <c r="AT165" s="220"/>
      <c r="AU165" s="122"/>
      <c r="AV165" s="122"/>
      <c r="AW165" s="122"/>
      <c r="AX165" s="122"/>
      <c r="BA165" s="5"/>
      <c r="BB165" s="5"/>
    </row>
    <row r="166">
      <c r="A166" s="220"/>
      <c r="B166" s="122"/>
      <c r="C166" s="122"/>
      <c r="D166" s="122"/>
      <c r="E166" s="122"/>
      <c r="H166" s="5"/>
      <c r="I166" s="5"/>
      <c r="P166" s="220"/>
      <c r="Q166" s="122"/>
      <c r="R166" s="122"/>
      <c r="S166" s="122"/>
      <c r="T166" s="122"/>
      <c r="W166" s="5"/>
      <c r="X166" s="5"/>
      <c r="AE166" s="220"/>
      <c r="AF166" s="122"/>
      <c r="AG166" s="122"/>
      <c r="AH166" s="122"/>
      <c r="AI166" s="122"/>
      <c r="AL166" s="5"/>
      <c r="AM166" s="5"/>
      <c r="AT166" s="220"/>
      <c r="AU166" s="122"/>
      <c r="AV166" s="122"/>
      <c r="AW166" s="122"/>
      <c r="AX166" s="122"/>
      <c r="BA166" s="5"/>
      <c r="BB166" s="5"/>
    </row>
    <row r="167">
      <c r="A167" s="220"/>
      <c r="B167" s="122"/>
      <c r="C167" s="122"/>
      <c r="D167" s="122"/>
      <c r="E167" s="122"/>
      <c r="H167" s="5"/>
      <c r="I167" s="5"/>
      <c r="P167" s="220"/>
      <c r="Q167" s="122"/>
      <c r="R167" s="122"/>
      <c r="S167" s="122"/>
      <c r="T167" s="122"/>
      <c r="W167" s="5"/>
      <c r="X167" s="5"/>
      <c r="AE167" s="220"/>
      <c r="AF167" s="122"/>
      <c r="AG167" s="122"/>
      <c r="AH167" s="122"/>
      <c r="AI167" s="122"/>
      <c r="AL167" s="5"/>
      <c r="AM167" s="5"/>
      <c r="AT167" s="220"/>
      <c r="AU167" s="122"/>
      <c r="AV167" s="122"/>
      <c r="AW167" s="122"/>
      <c r="AX167" s="122"/>
      <c r="BA167" s="5"/>
      <c r="BB167" s="5"/>
    </row>
    <row r="168">
      <c r="A168" s="220"/>
      <c r="B168" s="122"/>
      <c r="C168" s="122"/>
      <c r="D168" s="122"/>
      <c r="E168" s="122"/>
      <c r="H168" s="5"/>
      <c r="I168" s="5"/>
      <c r="P168" s="220"/>
      <c r="Q168" s="122"/>
      <c r="R168" s="122"/>
      <c r="S168" s="122"/>
      <c r="T168" s="122"/>
      <c r="W168" s="5"/>
      <c r="X168" s="5"/>
      <c r="AE168" s="220"/>
      <c r="AF168" s="122"/>
      <c r="AG168" s="122"/>
      <c r="AH168" s="122"/>
      <c r="AI168" s="122"/>
      <c r="AL168" s="5"/>
      <c r="AM168" s="5"/>
      <c r="AT168" s="220"/>
      <c r="AU168" s="122"/>
      <c r="AV168" s="122"/>
      <c r="AW168" s="122"/>
      <c r="AX168" s="122"/>
      <c r="BA168" s="5"/>
      <c r="BB168" s="5"/>
    </row>
    <row r="169">
      <c r="A169" s="220"/>
      <c r="B169" s="122"/>
      <c r="C169" s="122"/>
      <c r="D169" s="122"/>
      <c r="E169" s="122"/>
      <c r="H169" s="5"/>
      <c r="I169" s="5"/>
      <c r="P169" s="220"/>
      <c r="Q169" s="122"/>
      <c r="R169" s="122"/>
      <c r="S169" s="122"/>
      <c r="T169" s="122"/>
      <c r="W169" s="5"/>
      <c r="X169" s="5"/>
      <c r="AE169" s="220"/>
      <c r="AF169" s="122"/>
      <c r="AG169" s="122"/>
      <c r="AH169" s="122"/>
      <c r="AI169" s="122"/>
      <c r="AL169" s="5"/>
      <c r="AM169" s="5"/>
      <c r="AT169" s="220"/>
      <c r="AU169" s="122"/>
      <c r="AV169" s="122"/>
      <c r="AW169" s="122"/>
      <c r="AX169" s="122"/>
      <c r="BA169" s="5"/>
      <c r="BB169" s="5"/>
    </row>
    <row r="170">
      <c r="A170" s="220"/>
      <c r="B170" s="122"/>
      <c r="C170" s="122"/>
      <c r="D170" s="122"/>
      <c r="E170" s="122"/>
      <c r="H170" s="5"/>
      <c r="I170" s="5"/>
      <c r="P170" s="220"/>
      <c r="Q170" s="122"/>
      <c r="R170" s="122"/>
      <c r="S170" s="122"/>
      <c r="T170" s="122"/>
      <c r="W170" s="5"/>
      <c r="X170" s="5"/>
      <c r="AE170" s="220"/>
      <c r="AF170" s="122"/>
      <c r="AG170" s="122"/>
      <c r="AH170" s="122"/>
      <c r="AI170" s="122"/>
      <c r="AL170" s="5"/>
      <c r="AM170" s="5"/>
      <c r="AT170" s="220"/>
      <c r="AU170" s="122"/>
      <c r="AV170" s="122"/>
      <c r="AW170" s="122"/>
      <c r="AX170" s="122"/>
      <c r="BA170" s="5"/>
      <c r="BB170" s="5"/>
    </row>
    <row r="171">
      <c r="A171" s="220"/>
      <c r="B171" s="122"/>
      <c r="C171" s="122"/>
      <c r="D171" s="122"/>
      <c r="E171" s="122"/>
      <c r="H171" s="5"/>
      <c r="I171" s="5"/>
      <c r="P171" s="220"/>
      <c r="Q171" s="122"/>
      <c r="R171" s="122"/>
      <c r="S171" s="122"/>
      <c r="T171" s="122"/>
      <c r="W171" s="5"/>
      <c r="X171" s="5"/>
      <c r="AE171" s="220"/>
      <c r="AF171" s="122"/>
      <c r="AG171" s="122"/>
      <c r="AH171" s="122"/>
      <c r="AI171" s="122"/>
      <c r="AL171" s="5"/>
      <c r="AM171" s="5"/>
      <c r="AT171" s="220"/>
      <c r="AU171" s="122"/>
      <c r="AV171" s="122"/>
      <c r="AW171" s="122"/>
      <c r="AX171" s="122"/>
      <c r="BA171" s="5"/>
      <c r="BB171" s="5"/>
    </row>
    <row r="172">
      <c r="A172" s="220"/>
      <c r="B172" s="122"/>
      <c r="C172" s="122"/>
      <c r="D172" s="122"/>
      <c r="E172" s="122"/>
      <c r="H172" s="5"/>
      <c r="I172" s="5"/>
      <c r="P172" s="220"/>
      <c r="Q172" s="122"/>
      <c r="R172" s="122"/>
      <c r="S172" s="122"/>
      <c r="T172" s="122"/>
      <c r="W172" s="5"/>
      <c r="X172" s="5"/>
      <c r="AE172" s="220"/>
      <c r="AF172" s="122"/>
      <c r="AG172" s="122"/>
      <c r="AH172" s="122"/>
      <c r="AI172" s="122"/>
      <c r="AL172" s="5"/>
      <c r="AM172" s="5"/>
      <c r="AT172" s="220"/>
      <c r="AU172" s="122"/>
      <c r="AV172" s="122"/>
      <c r="AW172" s="122"/>
      <c r="AX172" s="122"/>
      <c r="BA172" s="5"/>
      <c r="BB172" s="5"/>
    </row>
    <row r="173">
      <c r="A173" s="220"/>
      <c r="B173" s="122"/>
      <c r="C173" s="122"/>
      <c r="D173" s="122"/>
      <c r="E173" s="122"/>
      <c r="H173" s="5"/>
      <c r="I173" s="5"/>
      <c r="P173" s="220"/>
      <c r="Q173" s="122"/>
      <c r="R173" s="122"/>
      <c r="S173" s="122"/>
      <c r="T173" s="122"/>
      <c r="W173" s="5"/>
      <c r="X173" s="5"/>
      <c r="AE173" s="220"/>
      <c r="AF173" s="122"/>
      <c r="AG173" s="122"/>
      <c r="AH173" s="122"/>
      <c r="AI173" s="122"/>
      <c r="AL173" s="5"/>
      <c r="AM173" s="5"/>
      <c r="AT173" s="220"/>
      <c r="AU173" s="122"/>
      <c r="AV173" s="122"/>
      <c r="AW173" s="122"/>
      <c r="AX173" s="122"/>
      <c r="BA173" s="5"/>
      <c r="BB173" s="5"/>
    </row>
    <row r="174">
      <c r="A174" s="220"/>
      <c r="B174" s="122"/>
      <c r="C174" s="122"/>
      <c r="D174" s="122"/>
      <c r="E174" s="122"/>
      <c r="H174" s="5"/>
      <c r="I174" s="5"/>
      <c r="P174" s="220"/>
      <c r="Q174" s="122"/>
      <c r="R174" s="122"/>
      <c r="S174" s="122"/>
      <c r="T174" s="122"/>
      <c r="W174" s="5"/>
      <c r="X174" s="5"/>
      <c r="AE174" s="220"/>
      <c r="AF174" s="122"/>
      <c r="AG174" s="122"/>
      <c r="AH174" s="122"/>
      <c r="AI174" s="122"/>
      <c r="AL174" s="5"/>
      <c r="AM174" s="5"/>
      <c r="AT174" s="220"/>
      <c r="AU174" s="122"/>
      <c r="AV174" s="122"/>
      <c r="AW174" s="122"/>
      <c r="AX174" s="122"/>
      <c r="BA174" s="5"/>
      <c r="BB174" s="5"/>
    </row>
    <row r="175">
      <c r="A175" s="220"/>
      <c r="B175" s="122"/>
      <c r="C175" s="122"/>
      <c r="D175" s="122"/>
      <c r="E175" s="122"/>
      <c r="H175" s="5"/>
      <c r="I175" s="5"/>
      <c r="P175" s="220"/>
      <c r="Q175" s="122"/>
      <c r="R175" s="122"/>
      <c r="S175" s="122"/>
      <c r="T175" s="122"/>
      <c r="W175" s="5"/>
      <c r="X175" s="5"/>
      <c r="AE175" s="220"/>
      <c r="AF175" s="122"/>
      <c r="AG175" s="122"/>
      <c r="AH175" s="122"/>
      <c r="AI175" s="122"/>
      <c r="AL175" s="5"/>
      <c r="AM175" s="5"/>
      <c r="AT175" s="220"/>
      <c r="AU175" s="122"/>
      <c r="AV175" s="122"/>
      <c r="AW175" s="122"/>
      <c r="AX175" s="122"/>
      <c r="BA175" s="5"/>
      <c r="BB175" s="5"/>
    </row>
    <row r="176">
      <c r="A176" s="220"/>
      <c r="B176" s="122"/>
      <c r="C176" s="122"/>
      <c r="D176" s="122"/>
      <c r="E176" s="122"/>
      <c r="H176" s="5"/>
      <c r="I176" s="5"/>
      <c r="P176" s="220"/>
      <c r="Q176" s="122"/>
      <c r="R176" s="122"/>
      <c r="S176" s="122"/>
      <c r="T176" s="122"/>
      <c r="W176" s="5"/>
      <c r="X176" s="5"/>
      <c r="AE176" s="220"/>
      <c r="AF176" s="122"/>
      <c r="AG176" s="122"/>
      <c r="AH176" s="122"/>
      <c r="AI176" s="122"/>
      <c r="AL176" s="5"/>
      <c r="AM176" s="5"/>
      <c r="AT176" s="220"/>
      <c r="AU176" s="122"/>
      <c r="AV176" s="122"/>
      <c r="AW176" s="122"/>
      <c r="AX176" s="122"/>
      <c r="BA176" s="5"/>
      <c r="BB176" s="5"/>
    </row>
    <row r="177">
      <c r="A177" s="220"/>
      <c r="B177" s="122"/>
      <c r="C177" s="122"/>
      <c r="D177" s="122"/>
      <c r="E177" s="122"/>
      <c r="H177" s="5"/>
      <c r="I177" s="5"/>
      <c r="P177" s="220"/>
      <c r="Q177" s="122"/>
      <c r="R177" s="122"/>
      <c r="S177" s="122"/>
      <c r="T177" s="122"/>
      <c r="W177" s="5"/>
      <c r="X177" s="5"/>
      <c r="AE177" s="220"/>
      <c r="AF177" s="122"/>
      <c r="AG177" s="122"/>
      <c r="AH177" s="122"/>
      <c r="AI177" s="122"/>
      <c r="AL177" s="5"/>
      <c r="AM177" s="5"/>
      <c r="AT177" s="220"/>
      <c r="AU177" s="122"/>
      <c r="AV177" s="122"/>
      <c r="AW177" s="122"/>
      <c r="AX177" s="122"/>
      <c r="BA177" s="5"/>
      <c r="BB177" s="5"/>
    </row>
    <row r="178">
      <c r="A178" s="220"/>
      <c r="B178" s="122"/>
      <c r="C178" s="122"/>
      <c r="D178" s="122"/>
      <c r="E178" s="122"/>
      <c r="H178" s="5"/>
      <c r="I178" s="5"/>
      <c r="P178" s="220"/>
      <c r="Q178" s="122"/>
      <c r="R178" s="122"/>
      <c r="S178" s="122"/>
      <c r="T178" s="122"/>
      <c r="W178" s="5"/>
      <c r="X178" s="5"/>
      <c r="AE178" s="220"/>
      <c r="AF178" s="122"/>
      <c r="AG178" s="122"/>
      <c r="AH178" s="122"/>
      <c r="AI178" s="122"/>
      <c r="AL178" s="5"/>
      <c r="AM178" s="5"/>
      <c r="AT178" s="220"/>
      <c r="AU178" s="122"/>
      <c r="AV178" s="122"/>
      <c r="AW178" s="122"/>
      <c r="AX178" s="122"/>
      <c r="BA178" s="5"/>
      <c r="BB178" s="5"/>
    </row>
    <row r="179">
      <c r="A179" s="220"/>
      <c r="B179" s="122"/>
      <c r="C179" s="122"/>
      <c r="D179" s="122"/>
      <c r="E179" s="122"/>
      <c r="H179" s="5"/>
      <c r="I179" s="5"/>
      <c r="P179" s="220"/>
      <c r="Q179" s="122"/>
      <c r="R179" s="122"/>
      <c r="S179" s="122"/>
      <c r="T179" s="122"/>
      <c r="W179" s="5"/>
      <c r="X179" s="5"/>
      <c r="AE179" s="220"/>
      <c r="AF179" s="122"/>
      <c r="AG179" s="122"/>
      <c r="AH179" s="122"/>
      <c r="AI179" s="122"/>
      <c r="AL179" s="5"/>
      <c r="AM179" s="5"/>
      <c r="AT179" s="220"/>
      <c r="AU179" s="122"/>
      <c r="AV179" s="122"/>
      <c r="AW179" s="122"/>
      <c r="AX179" s="122"/>
      <c r="BA179" s="5"/>
      <c r="BB179" s="5"/>
    </row>
    <row r="180">
      <c r="A180" s="220"/>
      <c r="B180" s="122"/>
      <c r="C180" s="122"/>
      <c r="D180" s="122"/>
      <c r="E180" s="122"/>
      <c r="H180" s="5"/>
      <c r="I180" s="5"/>
      <c r="P180" s="220"/>
      <c r="Q180" s="122"/>
      <c r="R180" s="122"/>
      <c r="S180" s="122"/>
      <c r="T180" s="122"/>
      <c r="W180" s="5"/>
      <c r="X180" s="5"/>
      <c r="AE180" s="220"/>
      <c r="AF180" s="122"/>
      <c r="AG180" s="122"/>
      <c r="AH180" s="122"/>
      <c r="AI180" s="122"/>
      <c r="AL180" s="5"/>
      <c r="AM180" s="5"/>
      <c r="AT180" s="220"/>
      <c r="AU180" s="122"/>
      <c r="AV180" s="122"/>
      <c r="AW180" s="122"/>
      <c r="AX180" s="122"/>
      <c r="BA180" s="5"/>
      <c r="BB180" s="5"/>
    </row>
    <row r="181">
      <c r="A181" s="220"/>
      <c r="B181" s="122"/>
      <c r="C181" s="122"/>
      <c r="D181" s="122"/>
      <c r="E181" s="122"/>
      <c r="H181" s="5"/>
      <c r="I181" s="5"/>
      <c r="P181" s="220"/>
      <c r="Q181" s="122"/>
      <c r="R181" s="122"/>
      <c r="S181" s="122"/>
      <c r="T181" s="122"/>
      <c r="W181" s="5"/>
      <c r="X181" s="5"/>
      <c r="AE181" s="220"/>
      <c r="AF181" s="122"/>
      <c r="AG181" s="122"/>
      <c r="AH181" s="122"/>
      <c r="AI181" s="122"/>
      <c r="AL181" s="5"/>
      <c r="AM181" s="5"/>
      <c r="AT181" s="220"/>
      <c r="AU181" s="122"/>
      <c r="AV181" s="122"/>
      <c r="AW181" s="122"/>
      <c r="AX181" s="122"/>
      <c r="BA181" s="5"/>
      <c r="BB181" s="5"/>
    </row>
    <row r="182">
      <c r="A182" s="220"/>
      <c r="B182" s="122"/>
      <c r="C182" s="122"/>
      <c r="D182" s="122"/>
      <c r="E182" s="122"/>
      <c r="H182" s="5"/>
      <c r="I182" s="5"/>
      <c r="P182" s="220"/>
      <c r="Q182" s="122"/>
      <c r="R182" s="122"/>
      <c r="S182" s="122"/>
      <c r="T182" s="122"/>
      <c r="W182" s="5"/>
      <c r="X182" s="5"/>
      <c r="AE182" s="220"/>
      <c r="AF182" s="122"/>
      <c r="AG182" s="122"/>
      <c r="AH182" s="122"/>
      <c r="AI182" s="122"/>
      <c r="AL182" s="5"/>
      <c r="AM182" s="5"/>
      <c r="AT182" s="220"/>
      <c r="AU182" s="122"/>
      <c r="AV182" s="122"/>
      <c r="AW182" s="122"/>
      <c r="AX182" s="122"/>
      <c r="BA182" s="5"/>
      <c r="BB182" s="5"/>
    </row>
    <row r="183">
      <c r="A183" s="220"/>
      <c r="B183" s="122"/>
      <c r="C183" s="122"/>
      <c r="D183" s="122"/>
      <c r="E183" s="122"/>
      <c r="H183" s="5"/>
      <c r="I183" s="5"/>
      <c r="P183" s="220"/>
      <c r="Q183" s="122"/>
      <c r="R183" s="122"/>
      <c r="S183" s="122"/>
      <c r="T183" s="122"/>
      <c r="W183" s="5"/>
      <c r="X183" s="5"/>
      <c r="AE183" s="220"/>
      <c r="AF183" s="122"/>
      <c r="AG183" s="122"/>
      <c r="AH183" s="122"/>
      <c r="AI183" s="122"/>
      <c r="AL183" s="5"/>
      <c r="AM183" s="5"/>
      <c r="AT183" s="220"/>
      <c r="AU183" s="122"/>
      <c r="AV183" s="122"/>
      <c r="AW183" s="122"/>
      <c r="AX183" s="122"/>
      <c r="BA183" s="5"/>
      <c r="BB183" s="5"/>
    </row>
    <row r="184">
      <c r="A184" s="220"/>
      <c r="B184" s="122"/>
      <c r="C184" s="122"/>
      <c r="D184" s="122"/>
      <c r="E184" s="122"/>
      <c r="H184" s="5"/>
      <c r="I184" s="5"/>
      <c r="P184" s="220"/>
      <c r="Q184" s="122"/>
      <c r="R184" s="122"/>
      <c r="S184" s="122"/>
      <c r="T184" s="122"/>
      <c r="W184" s="5"/>
      <c r="X184" s="5"/>
      <c r="AE184" s="220"/>
      <c r="AF184" s="122"/>
      <c r="AG184" s="122"/>
      <c r="AH184" s="122"/>
      <c r="AI184" s="122"/>
      <c r="AL184" s="5"/>
      <c r="AM184" s="5"/>
      <c r="AT184" s="220"/>
      <c r="AU184" s="122"/>
      <c r="AV184" s="122"/>
      <c r="AW184" s="122"/>
      <c r="AX184" s="122"/>
      <c r="BA184" s="5"/>
      <c r="BB184" s="5"/>
    </row>
    <row r="185">
      <c r="A185" s="220"/>
      <c r="B185" s="122"/>
      <c r="C185" s="122"/>
      <c r="D185" s="122"/>
      <c r="E185" s="122"/>
      <c r="H185" s="5"/>
      <c r="I185" s="5"/>
      <c r="P185" s="220"/>
      <c r="Q185" s="122"/>
      <c r="R185" s="122"/>
      <c r="S185" s="122"/>
      <c r="T185" s="122"/>
      <c r="W185" s="5"/>
      <c r="X185" s="5"/>
      <c r="AE185" s="220"/>
      <c r="AF185" s="122"/>
      <c r="AG185" s="122"/>
      <c r="AH185" s="122"/>
      <c r="AI185" s="122"/>
      <c r="AL185" s="5"/>
      <c r="AM185" s="5"/>
      <c r="AT185" s="220"/>
      <c r="AU185" s="122"/>
      <c r="AV185" s="122"/>
      <c r="AW185" s="122"/>
      <c r="AX185" s="122"/>
      <c r="BA185" s="5"/>
      <c r="BB185" s="5"/>
    </row>
    <row r="186">
      <c r="A186" s="220"/>
      <c r="B186" s="122"/>
      <c r="C186" s="122"/>
      <c r="D186" s="122"/>
      <c r="E186" s="122"/>
      <c r="H186" s="5"/>
      <c r="I186" s="5"/>
      <c r="P186" s="220"/>
      <c r="Q186" s="122"/>
      <c r="R186" s="122"/>
      <c r="S186" s="122"/>
      <c r="T186" s="122"/>
      <c r="W186" s="5"/>
      <c r="X186" s="5"/>
      <c r="AE186" s="220"/>
      <c r="AF186" s="122"/>
      <c r="AG186" s="122"/>
      <c r="AH186" s="122"/>
      <c r="AI186" s="122"/>
      <c r="AL186" s="5"/>
      <c r="AM186" s="5"/>
      <c r="AT186" s="220"/>
      <c r="AU186" s="122"/>
      <c r="AV186" s="122"/>
      <c r="AW186" s="122"/>
      <c r="AX186" s="122"/>
      <c r="BA186" s="5"/>
      <c r="BB186" s="5"/>
    </row>
    <row r="187">
      <c r="A187" s="220"/>
      <c r="B187" s="122"/>
      <c r="C187" s="122"/>
      <c r="D187" s="122"/>
      <c r="E187" s="122"/>
      <c r="H187" s="5"/>
      <c r="I187" s="5"/>
      <c r="P187" s="220"/>
      <c r="Q187" s="122"/>
      <c r="R187" s="122"/>
      <c r="S187" s="122"/>
      <c r="T187" s="122"/>
      <c r="W187" s="5"/>
      <c r="X187" s="5"/>
      <c r="AE187" s="220"/>
      <c r="AF187" s="122"/>
      <c r="AG187" s="122"/>
      <c r="AH187" s="122"/>
      <c r="AI187" s="122"/>
      <c r="AL187" s="5"/>
      <c r="AM187" s="5"/>
      <c r="AT187" s="220"/>
      <c r="AU187" s="122"/>
      <c r="AV187" s="122"/>
      <c r="AW187" s="122"/>
      <c r="AX187" s="122"/>
      <c r="BA187" s="5"/>
      <c r="BB187" s="5"/>
    </row>
    <row r="188">
      <c r="A188" s="220"/>
      <c r="B188" s="122"/>
      <c r="C188" s="122"/>
      <c r="D188" s="122"/>
      <c r="E188" s="122"/>
      <c r="H188" s="5"/>
      <c r="I188" s="5"/>
      <c r="P188" s="220"/>
      <c r="Q188" s="122"/>
      <c r="R188" s="122"/>
      <c r="S188" s="122"/>
      <c r="T188" s="122"/>
      <c r="W188" s="5"/>
      <c r="X188" s="5"/>
      <c r="AE188" s="220"/>
      <c r="AF188" s="122"/>
      <c r="AG188" s="122"/>
      <c r="AH188" s="122"/>
      <c r="AI188" s="122"/>
      <c r="AL188" s="5"/>
      <c r="AM188" s="5"/>
      <c r="AT188" s="220"/>
      <c r="AU188" s="122"/>
      <c r="AV188" s="122"/>
      <c r="AW188" s="122"/>
      <c r="AX188" s="122"/>
      <c r="BA188" s="5"/>
      <c r="BB188" s="5"/>
    </row>
    <row r="189">
      <c r="A189" s="220"/>
      <c r="B189" s="122"/>
      <c r="C189" s="122"/>
      <c r="D189" s="122"/>
      <c r="E189" s="122"/>
      <c r="H189" s="5"/>
      <c r="I189" s="5"/>
      <c r="P189" s="220"/>
      <c r="Q189" s="122"/>
      <c r="R189" s="122"/>
      <c r="S189" s="122"/>
      <c r="T189" s="122"/>
      <c r="W189" s="5"/>
      <c r="X189" s="5"/>
      <c r="AE189" s="220"/>
      <c r="AF189" s="122"/>
      <c r="AG189" s="122"/>
      <c r="AH189" s="122"/>
      <c r="AI189" s="122"/>
      <c r="AL189" s="5"/>
      <c r="AM189" s="5"/>
      <c r="AT189" s="220"/>
      <c r="AU189" s="122"/>
      <c r="AV189" s="122"/>
      <c r="AW189" s="122"/>
      <c r="AX189" s="122"/>
      <c r="BA189" s="5"/>
      <c r="BB189" s="5"/>
    </row>
    <row r="190">
      <c r="A190" s="220"/>
      <c r="B190" s="122"/>
      <c r="C190" s="122"/>
      <c r="D190" s="122"/>
      <c r="E190" s="122"/>
      <c r="H190" s="5"/>
      <c r="I190" s="5"/>
      <c r="P190" s="220"/>
      <c r="Q190" s="122"/>
      <c r="R190" s="122"/>
      <c r="S190" s="122"/>
      <c r="T190" s="122"/>
      <c r="W190" s="5"/>
      <c r="X190" s="5"/>
      <c r="AE190" s="220"/>
      <c r="AF190" s="122"/>
      <c r="AG190" s="122"/>
      <c r="AH190" s="122"/>
      <c r="AI190" s="122"/>
      <c r="AL190" s="5"/>
      <c r="AM190" s="5"/>
      <c r="AT190" s="220"/>
      <c r="AU190" s="122"/>
      <c r="AV190" s="122"/>
      <c r="AW190" s="122"/>
      <c r="AX190" s="122"/>
      <c r="BA190" s="5"/>
      <c r="BB190" s="5"/>
    </row>
    <row r="191">
      <c r="A191" s="220"/>
      <c r="B191" s="122"/>
      <c r="C191" s="122"/>
      <c r="D191" s="122"/>
      <c r="E191" s="122"/>
      <c r="H191" s="5"/>
      <c r="I191" s="5"/>
      <c r="P191" s="220"/>
      <c r="Q191" s="122"/>
      <c r="R191" s="122"/>
      <c r="S191" s="122"/>
      <c r="T191" s="122"/>
      <c r="W191" s="5"/>
      <c r="X191" s="5"/>
      <c r="AE191" s="220"/>
      <c r="AF191" s="122"/>
      <c r="AG191" s="122"/>
      <c r="AH191" s="122"/>
      <c r="AI191" s="122"/>
      <c r="AL191" s="5"/>
      <c r="AM191" s="5"/>
      <c r="AT191" s="220"/>
      <c r="AU191" s="122"/>
      <c r="AV191" s="122"/>
      <c r="AW191" s="122"/>
      <c r="AX191" s="122"/>
      <c r="BA191" s="5"/>
      <c r="BB191" s="5"/>
    </row>
    <row r="192">
      <c r="A192" s="220"/>
      <c r="B192" s="122"/>
      <c r="C192" s="122"/>
      <c r="D192" s="122"/>
      <c r="E192" s="122"/>
      <c r="H192" s="5"/>
      <c r="I192" s="5"/>
      <c r="P192" s="220"/>
      <c r="Q192" s="122"/>
      <c r="R192" s="122"/>
      <c r="S192" s="122"/>
      <c r="T192" s="122"/>
      <c r="W192" s="5"/>
      <c r="X192" s="5"/>
      <c r="AE192" s="220"/>
      <c r="AF192" s="122"/>
      <c r="AG192" s="122"/>
      <c r="AH192" s="122"/>
      <c r="AI192" s="122"/>
      <c r="AL192" s="5"/>
      <c r="AM192" s="5"/>
      <c r="AT192" s="220"/>
      <c r="AU192" s="122"/>
      <c r="AV192" s="122"/>
      <c r="AW192" s="122"/>
      <c r="AX192" s="122"/>
      <c r="BA192" s="5"/>
      <c r="BB192" s="5"/>
    </row>
    <row r="193">
      <c r="A193" s="220"/>
      <c r="B193" s="122"/>
      <c r="C193" s="122"/>
      <c r="D193" s="122"/>
      <c r="E193" s="122"/>
      <c r="H193" s="5"/>
      <c r="I193" s="5"/>
      <c r="P193" s="220"/>
      <c r="Q193" s="122"/>
      <c r="R193" s="122"/>
      <c r="S193" s="122"/>
      <c r="T193" s="122"/>
      <c r="W193" s="5"/>
      <c r="X193" s="5"/>
      <c r="AE193" s="220"/>
      <c r="AF193" s="122"/>
      <c r="AG193" s="122"/>
      <c r="AH193" s="122"/>
      <c r="AI193" s="122"/>
      <c r="AL193" s="5"/>
      <c r="AM193" s="5"/>
      <c r="AT193" s="220"/>
      <c r="AU193" s="122"/>
      <c r="AV193" s="122"/>
      <c r="AW193" s="122"/>
      <c r="AX193" s="122"/>
      <c r="BA193" s="5"/>
      <c r="BB193" s="5"/>
    </row>
    <row r="194">
      <c r="A194" s="220"/>
      <c r="B194" s="122"/>
      <c r="C194" s="122"/>
      <c r="D194" s="122"/>
      <c r="E194" s="122"/>
      <c r="H194" s="5"/>
      <c r="I194" s="5"/>
      <c r="P194" s="220"/>
      <c r="Q194" s="122"/>
      <c r="R194" s="122"/>
      <c r="S194" s="122"/>
      <c r="T194" s="122"/>
      <c r="W194" s="5"/>
      <c r="X194" s="5"/>
      <c r="AE194" s="220"/>
      <c r="AF194" s="122"/>
      <c r="AG194" s="122"/>
      <c r="AH194" s="122"/>
      <c r="AI194" s="122"/>
      <c r="AL194" s="5"/>
      <c r="AM194" s="5"/>
      <c r="AT194" s="220"/>
      <c r="AU194" s="122"/>
      <c r="AV194" s="122"/>
      <c r="AW194" s="122"/>
      <c r="AX194" s="122"/>
      <c r="BA194" s="5"/>
      <c r="BB194" s="5"/>
    </row>
    <row r="195">
      <c r="A195" s="220"/>
      <c r="B195" s="122"/>
      <c r="C195" s="122"/>
      <c r="D195" s="122"/>
      <c r="E195" s="122"/>
      <c r="H195" s="5"/>
      <c r="I195" s="5"/>
      <c r="P195" s="220"/>
      <c r="Q195" s="122"/>
      <c r="R195" s="122"/>
      <c r="S195" s="122"/>
      <c r="T195" s="122"/>
      <c r="W195" s="5"/>
      <c r="X195" s="5"/>
      <c r="AE195" s="220"/>
      <c r="AF195" s="122"/>
      <c r="AG195" s="122"/>
      <c r="AH195" s="122"/>
      <c r="AI195" s="122"/>
      <c r="AL195" s="5"/>
      <c r="AM195" s="5"/>
      <c r="AT195" s="220"/>
      <c r="AU195" s="122"/>
      <c r="AV195" s="122"/>
      <c r="AW195" s="122"/>
      <c r="AX195" s="122"/>
      <c r="BA195" s="5"/>
      <c r="BB195" s="5"/>
    </row>
    <row r="196">
      <c r="A196" s="220"/>
      <c r="B196" s="122"/>
      <c r="C196" s="122"/>
      <c r="D196" s="122"/>
      <c r="E196" s="122"/>
      <c r="H196" s="5"/>
      <c r="I196" s="5"/>
      <c r="P196" s="220"/>
      <c r="Q196" s="122"/>
      <c r="R196" s="122"/>
      <c r="S196" s="122"/>
      <c r="T196" s="122"/>
      <c r="W196" s="5"/>
      <c r="X196" s="5"/>
      <c r="AE196" s="220"/>
      <c r="AF196" s="122"/>
      <c r="AG196" s="122"/>
      <c r="AH196" s="122"/>
      <c r="AI196" s="122"/>
      <c r="AL196" s="5"/>
      <c r="AM196" s="5"/>
      <c r="AT196" s="220"/>
      <c r="AU196" s="122"/>
      <c r="AV196" s="122"/>
      <c r="AW196" s="122"/>
      <c r="AX196" s="122"/>
      <c r="BA196" s="5"/>
      <c r="BB196" s="5"/>
    </row>
    <row r="197">
      <c r="A197" s="220"/>
      <c r="B197" s="122"/>
      <c r="C197" s="122"/>
      <c r="D197" s="122"/>
      <c r="E197" s="122"/>
      <c r="H197" s="5"/>
      <c r="I197" s="5"/>
      <c r="P197" s="220"/>
      <c r="Q197" s="122"/>
      <c r="R197" s="122"/>
      <c r="S197" s="122"/>
      <c r="T197" s="122"/>
      <c r="W197" s="5"/>
      <c r="X197" s="5"/>
      <c r="AE197" s="220"/>
      <c r="AF197" s="122"/>
      <c r="AG197" s="122"/>
      <c r="AH197" s="122"/>
      <c r="AI197" s="122"/>
      <c r="AL197" s="5"/>
      <c r="AM197" s="5"/>
      <c r="AT197" s="220"/>
      <c r="AU197" s="122"/>
      <c r="AV197" s="122"/>
      <c r="AW197" s="122"/>
      <c r="AX197" s="122"/>
      <c r="BA197" s="5"/>
      <c r="BB197" s="5"/>
    </row>
    <row r="198">
      <c r="A198" s="220"/>
      <c r="B198" s="122"/>
      <c r="C198" s="122"/>
      <c r="D198" s="122"/>
      <c r="E198" s="122"/>
      <c r="H198" s="5"/>
      <c r="I198" s="5"/>
      <c r="P198" s="220"/>
      <c r="Q198" s="122"/>
      <c r="R198" s="122"/>
      <c r="S198" s="122"/>
      <c r="T198" s="122"/>
      <c r="W198" s="5"/>
      <c r="X198" s="5"/>
      <c r="AE198" s="220"/>
      <c r="AF198" s="122"/>
      <c r="AG198" s="122"/>
      <c r="AH198" s="122"/>
      <c r="AI198" s="122"/>
      <c r="AL198" s="5"/>
      <c r="AM198" s="5"/>
      <c r="AT198" s="220"/>
      <c r="AU198" s="122"/>
      <c r="AV198" s="122"/>
      <c r="AW198" s="122"/>
      <c r="AX198" s="122"/>
      <c r="BA198" s="5"/>
      <c r="BB198" s="5"/>
    </row>
    <row r="199">
      <c r="A199" s="220"/>
      <c r="B199" s="122"/>
      <c r="C199" s="122"/>
      <c r="D199" s="122"/>
      <c r="E199" s="122"/>
      <c r="H199" s="5"/>
      <c r="I199" s="5"/>
      <c r="P199" s="220"/>
      <c r="Q199" s="122"/>
      <c r="R199" s="122"/>
      <c r="S199" s="122"/>
      <c r="T199" s="122"/>
      <c r="W199" s="5"/>
      <c r="X199" s="5"/>
      <c r="AE199" s="220"/>
      <c r="AF199" s="122"/>
      <c r="AG199" s="122"/>
      <c r="AH199" s="122"/>
      <c r="AI199" s="122"/>
      <c r="AL199" s="5"/>
      <c r="AM199" s="5"/>
      <c r="AT199" s="220"/>
      <c r="AU199" s="122"/>
      <c r="AV199" s="122"/>
      <c r="AW199" s="122"/>
      <c r="AX199" s="122"/>
      <c r="BA199" s="5"/>
      <c r="BB199" s="5"/>
    </row>
    <row r="200">
      <c r="A200" s="220"/>
      <c r="B200" s="122"/>
      <c r="C200" s="122"/>
      <c r="D200" s="122"/>
      <c r="E200" s="122"/>
      <c r="H200" s="5"/>
      <c r="I200" s="5"/>
      <c r="P200" s="220"/>
      <c r="Q200" s="122"/>
      <c r="R200" s="122"/>
      <c r="S200" s="122"/>
      <c r="T200" s="122"/>
      <c r="W200" s="5"/>
      <c r="X200" s="5"/>
      <c r="AE200" s="220"/>
      <c r="AF200" s="122"/>
      <c r="AG200" s="122"/>
      <c r="AH200" s="122"/>
      <c r="AI200" s="122"/>
      <c r="AL200" s="5"/>
      <c r="AM200" s="5"/>
      <c r="AT200" s="220"/>
      <c r="AU200" s="122"/>
      <c r="AV200" s="122"/>
      <c r="AW200" s="122"/>
      <c r="AX200" s="122"/>
      <c r="BA200" s="5"/>
      <c r="BB200" s="5"/>
    </row>
    <row r="201">
      <c r="A201" s="220"/>
      <c r="B201" s="122"/>
      <c r="C201" s="122"/>
      <c r="D201" s="122"/>
      <c r="E201" s="122"/>
      <c r="H201" s="5"/>
      <c r="I201" s="5"/>
      <c r="P201" s="220"/>
      <c r="Q201" s="122"/>
      <c r="R201" s="122"/>
      <c r="S201" s="122"/>
      <c r="T201" s="122"/>
      <c r="W201" s="5"/>
      <c r="X201" s="5"/>
      <c r="AE201" s="220"/>
      <c r="AF201" s="122"/>
      <c r="AG201" s="122"/>
      <c r="AH201" s="122"/>
      <c r="AI201" s="122"/>
      <c r="AL201" s="5"/>
      <c r="AM201" s="5"/>
      <c r="AT201" s="220"/>
      <c r="AU201" s="122"/>
      <c r="AV201" s="122"/>
      <c r="AW201" s="122"/>
      <c r="AX201" s="122"/>
      <c r="BA201" s="5"/>
      <c r="BB201" s="5"/>
    </row>
    <row r="202">
      <c r="A202" s="220"/>
      <c r="B202" s="122"/>
      <c r="C202" s="122"/>
      <c r="D202" s="122"/>
      <c r="E202" s="122"/>
      <c r="H202" s="5"/>
      <c r="I202" s="5"/>
      <c r="P202" s="220"/>
      <c r="Q202" s="122"/>
      <c r="R202" s="122"/>
      <c r="S202" s="122"/>
      <c r="T202" s="122"/>
      <c r="W202" s="5"/>
      <c r="X202" s="5"/>
      <c r="AE202" s="220"/>
      <c r="AF202" s="122"/>
      <c r="AG202" s="122"/>
      <c r="AH202" s="122"/>
      <c r="AI202" s="122"/>
      <c r="AL202" s="5"/>
      <c r="AM202" s="5"/>
      <c r="AT202" s="220"/>
      <c r="AU202" s="122"/>
      <c r="AV202" s="122"/>
      <c r="AW202" s="122"/>
      <c r="AX202" s="122"/>
      <c r="BA202" s="5"/>
      <c r="BB202" s="5"/>
    </row>
    <row r="203">
      <c r="A203" s="220"/>
      <c r="B203" s="122"/>
      <c r="C203" s="122"/>
      <c r="D203" s="122"/>
      <c r="E203" s="122"/>
      <c r="H203" s="5"/>
      <c r="I203" s="5"/>
      <c r="P203" s="220"/>
      <c r="Q203" s="122"/>
      <c r="R203" s="122"/>
      <c r="S203" s="122"/>
      <c r="T203" s="122"/>
      <c r="W203" s="5"/>
      <c r="X203" s="5"/>
      <c r="AE203" s="220"/>
      <c r="AF203" s="122"/>
      <c r="AG203" s="122"/>
      <c r="AH203" s="122"/>
      <c r="AI203" s="122"/>
      <c r="AL203" s="5"/>
      <c r="AM203" s="5"/>
      <c r="AT203" s="220"/>
      <c r="AU203" s="122"/>
      <c r="AV203" s="122"/>
      <c r="AW203" s="122"/>
      <c r="AX203" s="122"/>
      <c r="BA203" s="5"/>
      <c r="BB203" s="5"/>
    </row>
    <row r="204">
      <c r="A204" s="220"/>
      <c r="B204" s="122"/>
      <c r="C204" s="122"/>
      <c r="D204" s="122"/>
      <c r="E204" s="122"/>
      <c r="H204" s="5"/>
      <c r="I204" s="5"/>
      <c r="P204" s="220"/>
      <c r="Q204" s="122"/>
      <c r="R204" s="122"/>
      <c r="S204" s="122"/>
      <c r="T204" s="122"/>
      <c r="W204" s="5"/>
      <c r="X204" s="5"/>
      <c r="AE204" s="220"/>
      <c r="AF204" s="122"/>
      <c r="AG204" s="122"/>
      <c r="AH204" s="122"/>
      <c r="AI204" s="122"/>
      <c r="AL204" s="5"/>
      <c r="AM204" s="5"/>
      <c r="AT204" s="220"/>
      <c r="AU204" s="122"/>
      <c r="AV204" s="122"/>
      <c r="AW204" s="122"/>
      <c r="AX204" s="122"/>
      <c r="BA204" s="5"/>
      <c r="BB204" s="5"/>
    </row>
    <row r="205">
      <c r="A205" s="220"/>
      <c r="B205" s="122"/>
      <c r="C205" s="122"/>
      <c r="D205" s="122"/>
      <c r="E205" s="122"/>
      <c r="H205" s="5"/>
      <c r="I205" s="5"/>
      <c r="P205" s="220"/>
      <c r="Q205" s="122"/>
      <c r="R205" s="122"/>
      <c r="S205" s="122"/>
      <c r="T205" s="122"/>
      <c r="W205" s="5"/>
      <c r="X205" s="5"/>
      <c r="AE205" s="220"/>
      <c r="AF205" s="122"/>
      <c r="AG205" s="122"/>
      <c r="AH205" s="122"/>
      <c r="AI205" s="122"/>
      <c r="AL205" s="5"/>
      <c r="AM205" s="5"/>
      <c r="AT205" s="220"/>
      <c r="AU205" s="122"/>
      <c r="AV205" s="122"/>
      <c r="AW205" s="122"/>
      <c r="AX205" s="122"/>
      <c r="BA205" s="5"/>
      <c r="BB205" s="5"/>
    </row>
    <row r="206">
      <c r="A206" s="220"/>
      <c r="B206" s="122"/>
      <c r="C206" s="122"/>
      <c r="D206" s="122"/>
      <c r="E206" s="122"/>
      <c r="H206" s="5"/>
      <c r="I206" s="5"/>
      <c r="P206" s="220"/>
      <c r="Q206" s="122"/>
      <c r="R206" s="122"/>
      <c r="S206" s="122"/>
      <c r="T206" s="122"/>
      <c r="W206" s="5"/>
      <c r="X206" s="5"/>
      <c r="AE206" s="220"/>
      <c r="AF206" s="122"/>
      <c r="AG206" s="122"/>
      <c r="AH206" s="122"/>
      <c r="AI206" s="122"/>
      <c r="AL206" s="5"/>
      <c r="AM206" s="5"/>
      <c r="AT206" s="220"/>
      <c r="AU206" s="122"/>
      <c r="AV206" s="122"/>
      <c r="AW206" s="122"/>
      <c r="AX206" s="122"/>
      <c r="BA206" s="5"/>
      <c r="BB206" s="5"/>
    </row>
    <row r="207">
      <c r="A207" s="220"/>
      <c r="B207" s="122"/>
      <c r="C207" s="122"/>
      <c r="D207" s="122"/>
      <c r="E207" s="122"/>
      <c r="H207" s="5"/>
      <c r="I207" s="5"/>
      <c r="P207" s="220"/>
      <c r="Q207" s="122"/>
      <c r="R207" s="122"/>
      <c r="S207" s="122"/>
      <c r="T207" s="122"/>
      <c r="W207" s="5"/>
      <c r="X207" s="5"/>
      <c r="AE207" s="220"/>
      <c r="AF207" s="122"/>
      <c r="AG207" s="122"/>
      <c r="AH207" s="122"/>
      <c r="AI207" s="122"/>
      <c r="AL207" s="5"/>
      <c r="AM207" s="5"/>
      <c r="AT207" s="220"/>
      <c r="AU207" s="122"/>
      <c r="AV207" s="122"/>
      <c r="AW207" s="122"/>
      <c r="AX207" s="122"/>
      <c r="BA207" s="5"/>
      <c r="BB207" s="5"/>
    </row>
    <row r="208">
      <c r="A208" s="220"/>
      <c r="B208" s="122"/>
      <c r="C208" s="122"/>
      <c r="D208" s="122"/>
      <c r="E208" s="122"/>
      <c r="H208" s="5"/>
      <c r="I208" s="5"/>
      <c r="P208" s="220"/>
      <c r="Q208" s="122"/>
      <c r="R208" s="122"/>
      <c r="S208" s="122"/>
      <c r="T208" s="122"/>
      <c r="W208" s="5"/>
      <c r="X208" s="5"/>
      <c r="AE208" s="220"/>
      <c r="AF208" s="122"/>
      <c r="AG208" s="122"/>
      <c r="AH208" s="122"/>
      <c r="AI208" s="122"/>
      <c r="AL208" s="5"/>
      <c r="AM208" s="5"/>
      <c r="AT208" s="220"/>
      <c r="AU208" s="122"/>
      <c r="AV208" s="122"/>
      <c r="AW208" s="122"/>
      <c r="AX208" s="122"/>
      <c r="BA208" s="5"/>
      <c r="BB208" s="5"/>
    </row>
    <row r="209">
      <c r="A209" s="220"/>
      <c r="B209" s="122"/>
      <c r="C209" s="122"/>
      <c r="D209" s="122"/>
      <c r="E209" s="122"/>
      <c r="H209" s="5"/>
      <c r="I209" s="5"/>
      <c r="P209" s="220"/>
      <c r="Q209" s="122"/>
      <c r="R209" s="122"/>
      <c r="S209" s="122"/>
      <c r="T209" s="122"/>
      <c r="W209" s="5"/>
      <c r="X209" s="5"/>
      <c r="AE209" s="220"/>
      <c r="AF209" s="122"/>
      <c r="AG209" s="122"/>
      <c r="AH209" s="122"/>
      <c r="AI209" s="122"/>
      <c r="AL209" s="5"/>
      <c r="AM209" s="5"/>
      <c r="AT209" s="220"/>
      <c r="AU209" s="122"/>
      <c r="AV209" s="122"/>
      <c r="AW209" s="122"/>
      <c r="AX209" s="122"/>
      <c r="BA209" s="5"/>
      <c r="BB209" s="5"/>
    </row>
    <row r="210">
      <c r="A210" s="220"/>
      <c r="B210" s="122"/>
      <c r="C210" s="122"/>
      <c r="D210" s="122"/>
      <c r="E210" s="122"/>
      <c r="H210" s="5"/>
      <c r="I210" s="5"/>
      <c r="P210" s="220"/>
      <c r="Q210" s="122"/>
      <c r="R210" s="122"/>
      <c r="S210" s="122"/>
      <c r="T210" s="122"/>
      <c r="W210" s="5"/>
      <c r="X210" s="5"/>
      <c r="AE210" s="220"/>
      <c r="AF210" s="122"/>
      <c r="AG210" s="122"/>
      <c r="AH210" s="122"/>
      <c r="AI210" s="122"/>
      <c r="AL210" s="5"/>
      <c r="AM210" s="5"/>
      <c r="AT210" s="220"/>
      <c r="AU210" s="122"/>
      <c r="AV210" s="122"/>
      <c r="AW210" s="122"/>
      <c r="AX210" s="122"/>
      <c r="BA210" s="5"/>
      <c r="BB210" s="5"/>
    </row>
    <row r="211">
      <c r="A211" s="220"/>
      <c r="B211" s="122"/>
      <c r="C211" s="122"/>
      <c r="D211" s="122"/>
      <c r="E211" s="122"/>
      <c r="H211" s="5"/>
      <c r="I211" s="5"/>
      <c r="P211" s="220"/>
      <c r="Q211" s="122"/>
      <c r="R211" s="122"/>
      <c r="S211" s="122"/>
      <c r="T211" s="122"/>
      <c r="W211" s="5"/>
      <c r="X211" s="5"/>
      <c r="AE211" s="220"/>
      <c r="AF211" s="122"/>
      <c r="AG211" s="122"/>
      <c r="AH211" s="122"/>
      <c r="AI211" s="122"/>
      <c r="AL211" s="5"/>
      <c r="AM211" s="5"/>
      <c r="AT211" s="220"/>
      <c r="AU211" s="122"/>
      <c r="AV211" s="122"/>
      <c r="AW211" s="122"/>
      <c r="AX211" s="122"/>
      <c r="BA211" s="5"/>
      <c r="BB211" s="5"/>
    </row>
    <row r="212">
      <c r="A212" s="220"/>
      <c r="B212" s="122"/>
      <c r="C212" s="122"/>
      <c r="D212" s="122"/>
      <c r="E212" s="122"/>
      <c r="H212" s="5"/>
      <c r="I212" s="5"/>
      <c r="P212" s="220"/>
      <c r="Q212" s="122"/>
      <c r="R212" s="122"/>
      <c r="S212" s="122"/>
      <c r="T212" s="122"/>
      <c r="W212" s="5"/>
      <c r="X212" s="5"/>
      <c r="AE212" s="220"/>
      <c r="AF212" s="122"/>
      <c r="AG212" s="122"/>
      <c r="AH212" s="122"/>
      <c r="AI212" s="122"/>
      <c r="AL212" s="5"/>
      <c r="AM212" s="5"/>
      <c r="AT212" s="220"/>
      <c r="AU212" s="122"/>
      <c r="AV212" s="122"/>
      <c r="AW212" s="122"/>
      <c r="AX212" s="122"/>
      <c r="BA212" s="5"/>
      <c r="BB212" s="5"/>
    </row>
    <row r="213">
      <c r="A213" s="220"/>
      <c r="B213" s="122"/>
      <c r="C213" s="122"/>
      <c r="D213" s="122"/>
      <c r="E213" s="122"/>
      <c r="H213" s="5"/>
      <c r="I213" s="5"/>
      <c r="P213" s="220"/>
      <c r="Q213" s="122"/>
      <c r="R213" s="122"/>
      <c r="S213" s="122"/>
      <c r="T213" s="122"/>
      <c r="W213" s="5"/>
      <c r="X213" s="5"/>
      <c r="AE213" s="220"/>
      <c r="AF213" s="122"/>
      <c r="AG213" s="122"/>
      <c r="AH213" s="122"/>
      <c r="AI213" s="122"/>
      <c r="AL213" s="5"/>
      <c r="AM213" s="5"/>
      <c r="AT213" s="220"/>
      <c r="AU213" s="122"/>
      <c r="AV213" s="122"/>
      <c r="AW213" s="122"/>
      <c r="AX213" s="122"/>
      <c r="BA213" s="5"/>
      <c r="BB213" s="5"/>
    </row>
    <row r="214">
      <c r="A214" s="220"/>
      <c r="B214" s="122"/>
      <c r="C214" s="122"/>
      <c r="D214" s="122"/>
      <c r="E214" s="122"/>
      <c r="H214" s="5"/>
      <c r="I214" s="5"/>
      <c r="P214" s="220"/>
      <c r="Q214" s="122"/>
      <c r="R214" s="122"/>
      <c r="S214" s="122"/>
      <c r="T214" s="122"/>
      <c r="W214" s="5"/>
      <c r="X214" s="5"/>
      <c r="AE214" s="220"/>
      <c r="AF214" s="122"/>
      <c r="AG214" s="122"/>
      <c r="AH214" s="122"/>
      <c r="AI214" s="122"/>
      <c r="AL214" s="5"/>
      <c r="AM214" s="5"/>
      <c r="AT214" s="220"/>
      <c r="AU214" s="122"/>
      <c r="AV214" s="122"/>
      <c r="AW214" s="122"/>
      <c r="AX214" s="122"/>
      <c r="BA214" s="5"/>
      <c r="BB214" s="5"/>
    </row>
    <row r="215">
      <c r="A215" s="220"/>
      <c r="B215" s="122"/>
      <c r="C215" s="122"/>
      <c r="D215" s="122"/>
      <c r="E215" s="122"/>
      <c r="H215" s="5"/>
      <c r="I215" s="5"/>
      <c r="P215" s="220"/>
      <c r="Q215" s="122"/>
      <c r="R215" s="122"/>
      <c r="S215" s="122"/>
      <c r="T215" s="122"/>
      <c r="W215" s="5"/>
      <c r="X215" s="5"/>
      <c r="AE215" s="220"/>
      <c r="AF215" s="122"/>
      <c r="AG215" s="122"/>
      <c r="AH215" s="122"/>
      <c r="AI215" s="122"/>
      <c r="AL215" s="5"/>
      <c r="AM215" s="5"/>
      <c r="AT215" s="220"/>
      <c r="AU215" s="122"/>
      <c r="AV215" s="122"/>
      <c r="AW215" s="122"/>
      <c r="AX215" s="122"/>
      <c r="BA215" s="5"/>
      <c r="BB215" s="5"/>
    </row>
    <row r="216">
      <c r="A216" s="220"/>
      <c r="B216" s="122"/>
      <c r="C216" s="122"/>
      <c r="D216" s="122"/>
      <c r="E216" s="122"/>
      <c r="H216" s="5"/>
      <c r="I216" s="5"/>
      <c r="P216" s="220"/>
      <c r="Q216" s="122"/>
      <c r="R216" s="122"/>
      <c r="S216" s="122"/>
      <c r="T216" s="122"/>
      <c r="W216" s="5"/>
      <c r="X216" s="5"/>
      <c r="AE216" s="220"/>
      <c r="AF216" s="122"/>
      <c r="AG216" s="122"/>
      <c r="AH216" s="122"/>
      <c r="AI216" s="122"/>
      <c r="AL216" s="5"/>
      <c r="AM216" s="5"/>
      <c r="AT216" s="220"/>
      <c r="AU216" s="122"/>
      <c r="AV216" s="122"/>
      <c r="AW216" s="122"/>
      <c r="AX216" s="122"/>
      <c r="BA216" s="5"/>
      <c r="BB216" s="5"/>
    </row>
    <row r="217">
      <c r="A217" s="220"/>
      <c r="B217" s="122"/>
      <c r="C217" s="122"/>
      <c r="D217" s="122"/>
      <c r="E217" s="122"/>
      <c r="H217" s="5"/>
      <c r="I217" s="5"/>
      <c r="P217" s="220"/>
      <c r="Q217" s="122"/>
      <c r="R217" s="122"/>
      <c r="S217" s="122"/>
      <c r="T217" s="122"/>
      <c r="W217" s="5"/>
      <c r="X217" s="5"/>
      <c r="AE217" s="220"/>
      <c r="AF217" s="122"/>
      <c r="AG217" s="122"/>
      <c r="AH217" s="122"/>
      <c r="AI217" s="122"/>
      <c r="AL217" s="5"/>
      <c r="AM217" s="5"/>
      <c r="AT217" s="220"/>
      <c r="AU217" s="122"/>
      <c r="AV217" s="122"/>
      <c r="AW217" s="122"/>
      <c r="AX217" s="122"/>
      <c r="BA217" s="5"/>
      <c r="BB217" s="5"/>
    </row>
    <row r="218">
      <c r="A218" s="220"/>
      <c r="B218" s="122"/>
      <c r="C218" s="122"/>
      <c r="D218" s="122"/>
      <c r="E218" s="122"/>
      <c r="H218" s="5"/>
      <c r="I218" s="5"/>
      <c r="P218" s="220"/>
      <c r="Q218" s="122"/>
      <c r="R218" s="122"/>
      <c r="S218" s="122"/>
      <c r="T218" s="122"/>
      <c r="W218" s="5"/>
      <c r="X218" s="5"/>
      <c r="AE218" s="220"/>
      <c r="AF218" s="122"/>
      <c r="AG218" s="122"/>
      <c r="AH218" s="122"/>
      <c r="AI218" s="122"/>
      <c r="AL218" s="5"/>
      <c r="AM218" s="5"/>
      <c r="AT218" s="220"/>
      <c r="AU218" s="122"/>
      <c r="AV218" s="122"/>
      <c r="AW218" s="122"/>
      <c r="AX218" s="122"/>
      <c r="BA218" s="5"/>
      <c r="BB218" s="5"/>
    </row>
    <row r="219">
      <c r="A219" s="220"/>
      <c r="B219" s="122"/>
      <c r="C219" s="122"/>
      <c r="D219" s="122"/>
      <c r="E219" s="122"/>
      <c r="H219" s="5"/>
      <c r="I219" s="5"/>
      <c r="P219" s="220"/>
      <c r="Q219" s="122"/>
      <c r="R219" s="122"/>
      <c r="S219" s="122"/>
      <c r="T219" s="122"/>
      <c r="W219" s="5"/>
      <c r="X219" s="5"/>
      <c r="AE219" s="220"/>
      <c r="AF219" s="122"/>
      <c r="AG219" s="122"/>
      <c r="AH219" s="122"/>
      <c r="AI219" s="122"/>
      <c r="AL219" s="5"/>
      <c r="AM219" s="5"/>
      <c r="AT219" s="220"/>
      <c r="AU219" s="122"/>
      <c r="AV219" s="122"/>
      <c r="AW219" s="122"/>
      <c r="AX219" s="122"/>
      <c r="BA219" s="5"/>
      <c r="BB219" s="5"/>
    </row>
    <row r="220">
      <c r="A220" s="220"/>
      <c r="B220" s="122"/>
      <c r="C220" s="122"/>
      <c r="D220" s="122"/>
      <c r="E220" s="122"/>
      <c r="H220" s="5"/>
      <c r="I220" s="5"/>
      <c r="P220" s="220"/>
      <c r="Q220" s="122"/>
      <c r="R220" s="122"/>
      <c r="S220" s="122"/>
      <c r="T220" s="122"/>
      <c r="W220" s="5"/>
      <c r="X220" s="5"/>
      <c r="AE220" s="220"/>
      <c r="AF220" s="122"/>
      <c r="AG220" s="122"/>
      <c r="AH220" s="122"/>
      <c r="AI220" s="122"/>
      <c r="AL220" s="5"/>
      <c r="AM220" s="5"/>
      <c r="AT220" s="220"/>
      <c r="AU220" s="122"/>
      <c r="AV220" s="122"/>
      <c r="AW220" s="122"/>
      <c r="AX220" s="122"/>
      <c r="BA220" s="5"/>
      <c r="BB220" s="5"/>
    </row>
    <row r="221">
      <c r="A221" s="220"/>
      <c r="B221" s="122"/>
      <c r="C221" s="122"/>
      <c r="D221" s="122"/>
      <c r="E221" s="122"/>
      <c r="H221" s="5"/>
      <c r="I221" s="5"/>
      <c r="P221" s="220"/>
      <c r="Q221" s="122"/>
      <c r="R221" s="122"/>
      <c r="S221" s="122"/>
      <c r="T221" s="122"/>
      <c r="W221" s="5"/>
      <c r="X221" s="5"/>
      <c r="AE221" s="220"/>
      <c r="AF221" s="122"/>
      <c r="AG221" s="122"/>
      <c r="AH221" s="122"/>
      <c r="AI221" s="122"/>
      <c r="AL221" s="5"/>
      <c r="AM221" s="5"/>
      <c r="AT221" s="220"/>
      <c r="AU221" s="122"/>
      <c r="AV221" s="122"/>
      <c r="AW221" s="122"/>
      <c r="AX221" s="122"/>
      <c r="BA221" s="5"/>
      <c r="BB221" s="5"/>
    </row>
    <row r="222">
      <c r="A222" s="220"/>
      <c r="B222" s="122"/>
      <c r="C222" s="122"/>
      <c r="D222" s="122"/>
      <c r="E222" s="122"/>
      <c r="H222" s="5"/>
      <c r="I222" s="5"/>
      <c r="P222" s="220"/>
      <c r="Q222" s="122"/>
      <c r="R222" s="122"/>
      <c r="S222" s="122"/>
      <c r="T222" s="122"/>
      <c r="W222" s="5"/>
      <c r="X222" s="5"/>
      <c r="AE222" s="220"/>
      <c r="AF222" s="122"/>
      <c r="AG222" s="122"/>
      <c r="AH222" s="122"/>
      <c r="AI222" s="122"/>
      <c r="AL222" s="5"/>
      <c r="AM222" s="5"/>
      <c r="AT222" s="220"/>
      <c r="AU222" s="122"/>
      <c r="AV222" s="122"/>
      <c r="AW222" s="122"/>
      <c r="AX222" s="122"/>
      <c r="BA222" s="5"/>
      <c r="BB222" s="5"/>
    </row>
    <row r="223">
      <c r="A223" s="220"/>
      <c r="B223" s="122"/>
      <c r="C223" s="122"/>
      <c r="D223" s="122"/>
      <c r="E223" s="122"/>
      <c r="H223" s="5"/>
      <c r="I223" s="5"/>
      <c r="P223" s="220"/>
      <c r="Q223" s="122"/>
      <c r="R223" s="122"/>
      <c r="S223" s="122"/>
      <c r="T223" s="122"/>
      <c r="W223" s="5"/>
      <c r="X223" s="5"/>
      <c r="AE223" s="220"/>
      <c r="AF223" s="122"/>
      <c r="AG223" s="122"/>
      <c r="AH223" s="122"/>
      <c r="AI223" s="122"/>
      <c r="AL223" s="5"/>
      <c r="AM223" s="5"/>
      <c r="AT223" s="220"/>
      <c r="AU223" s="122"/>
      <c r="AV223" s="122"/>
      <c r="AW223" s="122"/>
      <c r="AX223" s="122"/>
      <c r="BA223" s="5"/>
      <c r="BB223" s="5"/>
    </row>
    <row r="224">
      <c r="A224" s="220"/>
      <c r="B224" s="122"/>
      <c r="C224" s="122"/>
      <c r="D224" s="122"/>
      <c r="E224" s="122"/>
      <c r="H224" s="5"/>
      <c r="I224" s="5"/>
      <c r="P224" s="220"/>
      <c r="Q224" s="122"/>
      <c r="R224" s="122"/>
      <c r="S224" s="122"/>
      <c r="T224" s="122"/>
      <c r="W224" s="5"/>
      <c r="X224" s="5"/>
      <c r="AE224" s="220"/>
      <c r="AF224" s="122"/>
      <c r="AG224" s="122"/>
      <c r="AH224" s="122"/>
      <c r="AI224" s="122"/>
      <c r="AL224" s="5"/>
      <c r="AM224" s="5"/>
      <c r="AT224" s="220"/>
      <c r="AU224" s="122"/>
      <c r="AV224" s="122"/>
      <c r="AW224" s="122"/>
      <c r="AX224" s="122"/>
      <c r="BA224" s="5"/>
      <c r="BB224" s="5"/>
    </row>
    <row r="225">
      <c r="A225" s="220"/>
      <c r="B225" s="122"/>
      <c r="C225" s="122"/>
      <c r="D225" s="122"/>
      <c r="E225" s="122"/>
      <c r="H225" s="5"/>
      <c r="I225" s="5"/>
      <c r="P225" s="220"/>
      <c r="Q225" s="122"/>
      <c r="R225" s="122"/>
      <c r="S225" s="122"/>
      <c r="T225" s="122"/>
      <c r="W225" s="5"/>
      <c r="X225" s="5"/>
      <c r="AE225" s="220"/>
      <c r="AF225" s="122"/>
      <c r="AG225" s="122"/>
      <c r="AH225" s="122"/>
      <c r="AI225" s="122"/>
      <c r="AL225" s="5"/>
      <c r="AM225" s="5"/>
      <c r="AT225" s="220"/>
      <c r="AU225" s="122"/>
      <c r="AV225" s="122"/>
      <c r="AW225" s="122"/>
      <c r="AX225" s="122"/>
      <c r="BA225" s="5"/>
      <c r="BB225" s="5"/>
    </row>
    <row r="226">
      <c r="A226" s="220"/>
      <c r="B226" s="122"/>
      <c r="C226" s="122"/>
      <c r="D226" s="122"/>
      <c r="E226" s="122"/>
      <c r="H226" s="5"/>
      <c r="I226" s="5"/>
      <c r="P226" s="220"/>
      <c r="Q226" s="122"/>
      <c r="R226" s="122"/>
      <c r="S226" s="122"/>
      <c r="T226" s="122"/>
      <c r="W226" s="5"/>
      <c r="X226" s="5"/>
      <c r="AE226" s="220"/>
      <c r="AF226" s="122"/>
      <c r="AG226" s="122"/>
      <c r="AH226" s="122"/>
      <c r="AI226" s="122"/>
      <c r="AL226" s="5"/>
      <c r="AM226" s="5"/>
      <c r="AT226" s="220"/>
      <c r="AU226" s="122"/>
      <c r="AV226" s="122"/>
      <c r="AW226" s="122"/>
      <c r="AX226" s="122"/>
      <c r="BA226" s="5"/>
      <c r="BB226" s="5"/>
    </row>
    <row r="227">
      <c r="A227" s="220"/>
      <c r="B227" s="122"/>
      <c r="C227" s="122"/>
      <c r="D227" s="122"/>
      <c r="E227" s="122"/>
      <c r="H227" s="5"/>
      <c r="I227" s="5"/>
      <c r="P227" s="220"/>
      <c r="Q227" s="122"/>
      <c r="R227" s="122"/>
      <c r="S227" s="122"/>
      <c r="T227" s="122"/>
      <c r="W227" s="5"/>
      <c r="X227" s="5"/>
      <c r="AE227" s="220"/>
      <c r="AF227" s="122"/>
      <c r="AG227" s="122"/>
      <c r="AH227" s="122"/>
      <c r="AI227" s="122"/>
      <c r="AL227" s="5"/>
      <c r="AM227" s="5"/>
      <c r="AT227" s="220"/>
      <c r="AU227" s="122"/>
      <c r="AV227" s="122"/>
      <c r="AW227" s="122"/>
      <c r="AX227" s="122"/>
      <c r="BA227" s="5"/>
      <c r="BB227" s="5"/>
    </row>
    <row r="228">
      <c r="A228" s="220"/>
      <c r="B228" s="122"/>
      <c r="C228" s="122"/>
      <c r="D228" s="122"/>
      <c r="E228" s="122"/>
      <c r="H228" s="5"/>
      <c r="I228" s="5"/>
      <c r="P228" s="220"/>
      <c r="Q228" s="122"/>
      <c r="R228" s="122"/>
      <c r="S228" s="122"/>
      <c r="T228" s="122"/>
      <c r="W228" s="5"/>
      <c r="X228" s="5"/>
      <c r="AE228" s="220"/>
      <c r="AF228" s="122"/>
      <c r="AG228" s="122"/>
      <c r="AH228" s="122"/>
      <c r="AI228" s="122"/>
      <c r="AL228" s="5"/>
      <c r="AM228" s="5"/>
      <c r="AT228" s="220"/>
      <c r="AU228" s="122"/>
      <c r="AV228" s="122"/>
      <c r="AW228" s="122"/>
      <c r="AX228" s="122"/>
      <c r="BA228" s="5"/>
      <c r="BB228" s="5"/>
    </row>
    <row r="229">
      <c r="A229" s="220"/>
      <c r="B229" s="122"/>
      <c r="C229" s="122"/>
      <c r="D229" s="122"/>
      <c r="E229" s="122"/>
      <c r="H229" s="5"/>
      <c r="I229" s="5"/>
      <c r="P229" s="220"/>
      <c r="Q229" s="122"/>
      <c r="R229" s="122"/>
      <c r="S229" s="122"/>
      <c r="T229" s="122"/>
      <c r="W229" s="5"/>
      <c r="X229" s="5"/>
      <c r="AE229" s="220"/>
      <c r="AF229" s="122"/>
      <c r="AG229" s="122"/>
      <c r="AH229" s="122"/>
      <c r="AI229" s="122"/>
      <c r="AL229" s="5"/>
      <c r="AM229" s="5"/>
      <c r="AT229" s="220"/>
      <c r="AU229" s="122"/>
      <c r="AV229" s="122"/>
      <c r="AW229" s="122"/>
      <c r="AX229" s="122"/>
      <c r="BA229" s="5"/>
      <c r="BB229" s="5"/>
    </row>
    <row r="230">
      <c r="A230" s="220"/>
      <c r="B230" s="122"/>
      <c r="C230" s="122"/>
      <c r="D230" s="122"/>
      <c r="E230" s="122"/>
      <c r="H230" s="5"/>
      <c r="I230" s="5"/>
      <c r="P230" s="220"/>
      <c r="Q230" s="122"/>
      <c r="R230" s="122"/>
      <c r="S230" s="122"/>
      <c r="T230" s="122"/>
      <c r="W230" s="5"/>
      <c r="X230" s="5"/>
      <c r="AE230" s="220"/>
      <c r="AF230" s="122"/>
      <c r="AG230" s="122"/>
      <c r="AH230" s="122"/>
      <c r="AI230" s="122"/>
      <c r="AL230" s="5"/>
      <c r="AM230" s="5"/>
      <c r="AT230" s="220"/>
      <c r="AU230" s="122"/>
      <c r="AV230" s="122"/>
      <c r="AW230" s="122"/>
      <c r="AX230" s="122"/>
      <c r="BA230" s="5"/>
      <c r="BB230" s="5"/>
    </row>
    <row r="231">
      <c r="A231" s="220"/>
      <c r="B231" s="122"/>
      <c r="C231" s="122"/>
      <c r="D231" s="122"/>
      <c r="E231" s="122"/>
      <c r="H231" s="5"/>
      <c r="I231" s="5"/>
      <c r="P231" s="220"/>
      <c r="Q231" s="122"/>
      <c r="R231" s="122"/>
      <c r="S231" s="122"/>
      <c r="T231" s="122"/>
      <c r="W231" s="5"/>
      <c r="X231" s="5"/>
      <c r="AE231" s="220"/>
      <c r="AF231" s="122"/>
      <c r="AG231" s="122"/>
      <c r="AH231" s="122"/>
      <c r="AI231" s="122"/>
      <c r="AL231" s="5"/>
      <c r="AM231" s="5"/>
      <c r="AT231" s="220"/>
      <c r="AU231" s="122"/>
      <c r="AV231" s="122"/>
      <c r="AW231" s="122"/>
      <c r="AX231" s="122"/>
      <c r="BA231" s="5"/>
      <c r="BB231" s="5"/>
    </row>
    <row r="232">
      <c r="A232" s="220"/>
      <c r="B232" s="122"/>
      <c r="C232" s="122"/>
      <c r="D232" s="122"/>
      <c r="E232" s="122"/>
      <c r="H232" s="5"/>
      <c r="I232" s="5"/>
      <c r="P232" s="220"/>
      <c r="Q232" s="122"/>
      <c r="R232" s="122"/>
      <c r="S232" s="122"/>
      <c r="T232" s="122"/>
      <c r="W232" s="5"/>
      <c r="X232" s="5"/>
      <c r="AE232" s="220"/>
      <c r="AF232" s="122"/>
      <c r="AG232" s="122"/>
      <c r="AH232" s="122"/>
      <c r="AI232" s="122"/>
      <c r="AL232" s="5"/>
      <c r="AM232" s="5"/>
      <c r="AT232" s="220"/>
      <c r="AU232" s="122"/>
      <c r="AV232" s="122"/>
      <c r="AW232" s="122"/>
      <c r="AX232" s="122"/>
      <c r="BA232" s="5"/>
      <c r="BB232" s="5"/>
    </row>
    <row r="233">
      <c r="A233" s="220"/>
      <c r="B233" s="122"/>
      <c r="C233" s="122"/>
      <c r="D233" s="122"/>
      <c r="E233" s="122"/>
      <c r="H233" s="5"/>
      <c r="I233" s="5"/>
      <c r="P233" s="220"/>
      <c r="Q233" s="122"/>
      <c r="R233" s="122"/>
      <c r="S233" s="122"/>
      <c r="T233" s="122"/>
      <c r="W233" s="5"/>
      <c r="X233" s="5"/>
      <c r="AE233" s="220"/>
      <c r="AF233" s="122"/>
      <c r="AG233" s="122"/>
      <c r="AH233" s="122"/>
      <c r="AI233" s="122"/>
      <c r="AL233" s="5"/>
      <c r="AM233" s="5"/>
      <c r="AT233" s="220"/>
      <c r="AU233" s="122"/>
      <c r="AV233" s="122"/>
      <c r="AW233" s="122"/>
      <c r="AX233" s="122"/>
      <c r="BA233" s="5"/>
      <c r="BB233" s="5"/>
    </row>
    <row r="234">
      <c r="A234" s="220"/>
      <c r="B234" s="122"/>
      <c r="C234" s="122"/>
      <c r="D234" s="122"/>
      <c r="E234" s="122"/>
      <c r="H234" s="5"/>
      <c r="I234" s="5"/>
      <c r="P234" s="220"/>
      <c r="Q234" s="122"/>
      <c r="R234" s="122"/>
      <c r="S234" s="122"/>
      <c r="T234" s="122"/>
      <c r="W234" s="5"/>
      <c r="X234" s="5"/>
      <c r="AE234" s="220"/>
      <c r="AF234" s="122"/>
      <c r="AG234" s="122"/>
      <c r="AH234" s="122"/>
      <c r="AI234" s="122"/>
      <c r="AL234" s="5"/>
      <c r="AM234" s="5"/>
      <c r="AT234" s="220"/>
      <c r="AU234" s="122"/>
      <c r="AV234" s="122"/>
      <c r="AW234" s="122"/>
      <c r="AX234" s="122"/>
      <c r="BA234" s="5"/>
      <c r="BB234" s="5"/>
    </row>
    <row r="235">
      <c r="A235" s="220"/>
      <c r="B235" s="122"/>
      <c r="C235" s="122"/>
      <c r="D235" s="122"/>
      <c r="E235" s="122"/>
      <c r="H235" s="5"/>
      <c r="I235" s="5"/>
      <c r="P235" s="220"/>
      <c r="Q235" s="122"/>
      <c r="R235" s="122"/>
      <c r="S235" s="122"/>
      <c r="T235" s="122"/>
      <c r="W235" s="5"/>
      <c r="X235" s="5"/>
      <c r="AE235" s="220"/>
      <c r="AF235" s="122"/>
      <c r="AG235" s="122"/>
      <c r="AH235" s="122"/>
      <c r="AI235" s="122"/>
      <c r="AL235" s="5"/>
      <c r="AM235" s="5"/>
      <c r="AT235" s="220"/>
      <c r="AU235" s="122"/>
      <c r="AV235" s="122"/>
      <c r="AW235" s="122"/>
      <c r="AX235" s="122"/>
      <c r="BA235" s="5"/>
      <c r="BB235" s="5"/>
    </row>
    <row r="236">
      <c r="A236" s="220"/>
      <c r="B236" s="122"/>
      <c r="C236" s="122"/>
      <c r="D236" s="122"/>
      <c r="E236" s="122"/>
      <c r="H236" s="5"/>
      <c r="I236" s="5"/>
      <c r="P236" s="220"/>
      <c r="Q236" s="122"/>
      <c r="R236" s="122"/>
      <c r="S236" s="122"/>
      <c r="T236" s="122"/>
      <c r="W236" s="5"/>
      <c r="X236" s="5"/>
      <c r="AE236" s="220"/>
      <c r="AF236" s="122"/>
      <c r="AG236" s="122"/>
      <c r="AH236" s="122"/>
      <c r="AI236" s="122"/>
      <c r="AL236" s="5"/>
      <c r="AM236" s="5"/>
      <c r="AT236" s="220"/>
      <c r="AU236" s="122"/>
      <c r="AV236" s="122"/>
      <c r="AW236" s="122"/>
      <c r="AX236" s="122"/>
      <c r="BA236" s="5"/>
      <c r="BB236" s="5"/>
    </row>
    <row r="237">
      <c r="A237" s="220"/>
      <c r="B237" s="122"/>
      <c r="C237" s="122"/>
      <c r="D237" s="122"/>
      <c r="E237" s="122"/>
      <c r="H237" s="5"/>
      <c r="I237" s="5"/>
      <c r="P237" s="220"/>
      <c r="Q237" s="122"/>
      <c r="R237" s="122"/>
      <c r="S237" s="122"/>
      <c r="T237" s="122"/>
      <c r="W237" s="5"/>
      <c r="X237" s="5"/>
      <c r="AE237" s="220"/>
      <c r="AF237" s="122"/>
      <c r="AG237" s="122"/>
      <c r="AH237" s="122"/>
      <c r="AI237" s="122"/>
      <c r="AL237" s="5"/>
      <c r="AM237" s="5"/>
      <c r="AT237" s="220"/>
      <c r="AU237" s="122"/>
      <c r="AV237" s="122"/>
      <c r="AW237" s="122"/>
      <c r="AX237" s="122"/>
      <c r="BA237" s="5"/>
      <c r="BB237" s="5"/>
    </row>
    <row r="238">
      <c r="A238" s="220"/>
      <c r="B238" s="122"/>
      <c r="C238" s="122"/>
      <c r="D238" s="122"/>
      <c r="E238" s="122"/>
      <c r="H238" s="5"/>
      <c r="I238" s="5"/>
      <c r="P238" s="220"/>
      <c r="Q238" s="122"/>
      <c r="R238" s="122"/>
      <c r="S238" s="122"/>
      <c r="T238" s="122"/>
      <c r="W238" s="5"/>
      <c r="X238" s="5"/>
      <c r="AE238" s="220"/>
      <c r="AF238" s="122"/>
      <c r="AG238" s="122"/>
      <c r="AH238" s="122"/>
      <c r="AI238" s="122"/>
      <c r="AL238" s="5"/>
      <c r="AM238" s="5"/>
      <c r="AT238" s="220"/>
      <c r="AU238" s="122"/>
      <c r="AV238" s="122"/>
      <c r="AW238" s="122"/>
      <c r="AX238" s="122"/>
      <c r="BA238" s="5"/>
      <c r="BB238" s="5"/>
    </row>
    <row r="239">
      <c r="A239" s="220"/>
      <c r="B239" s="122"/>
      <c r="C239" s="122"/>
      <c r="D239" s="122"/>
      <c r="E239" s="122"/>
      <c r="H239" s="5"/>
      <c r="I239" s="5"/>
      <c r="P239" s="220"/>
      <c r="Q239" s="122"/>
      <c r="R239" s="122"/>
      <c r="S239" s="122"/>
      <c r="T239" s="122"/>
      <c r="W239" s="5"/>
      <c r="X239" s="5"/>
      <c r="AE239" s="220"/>
      <c r="AF239" s="122"/>
      <c r="AG239" s="122"/>
      <c r="AH239" s="122"/>
      <c r="AI239" s="122"/>
      <c r="AL239" s="5"/>
      <c r="AM239" s="5"/>
      <c r="AT239" s="220"/>
      <c r="AU239" s="122"/>
      <c r="AV239" s="122"/>
      <c r="AW239" s="122"/>
      <c r="AX239" s="122"/>
      <c r="BA239" s="5"/>
      <c r="BB239" s="5"/>
    </row>
    <row r="240">
      <c r="A240" s="220"/>
      <c r="B240" s="122"/>
      <c r="C240" s="122"/>
      <c r="D240" s="122"/>
      <c r="E240" s="122"/>
      <c r="H240" s="5"/>
      <c r="I240" s="5"/>
      <c r="P240" s="220"/>
      <c r="Q240" s="122"/>
      <c r="R240" s="122"/>
      <c r="S240" s="122"/>
      <c r="T240" s="122"/>
      <c r="W240" s="5"/>
      <c r="X240" s="5"/>
      <c r="AE240" s="220"/>
      <c r="AF240" s="122"/>
      <c r="AG240" s="122"/>
      <c r="AH240" s="122"/>
      <c r="AI240" s="122"/>
      <c r="AL240" s="5"/>
      <c r="AM240" s="5"/>
      <c r="AT240" s="220"/>
      <c r="AU240" s="122"/>
      <c r="AV240" s="122"/>
      <c r="AW240" s="122"/>
      <c r="AX240" s="122"/>
      <c r="BA240" s="5"/>
      <c r="BB240" s="5"/>
    </row>
    <row r="241">
      <c r="A241" s="220"/>
      <c r="B241" s="122"/>
      <c r="C241" s="122"/>
      <c r="D241" s="122"/>
      <c r="E241" s="122"/>
      <c r="H241" s="5"/>
      <c r="I241" s="5"/>
      <c r="P241" s="220"/>
      <c r="Q241" s="122"/>
      <c r="R241" s="122"/>
      <c r="S241" s="122"/>
      <c r="T241" s="122"/>
      <c r="W241" s="5"/>
      <c r="X241" s="5"/>
      <c r="AE241" s="220"/>
      <c r="AF241" s="122"/>
      <c r="AG241" s="122"/>
      <c r="AH241" s="122"/>
      <c r="AI241" s="122"/>
      <c r="AL241" s="5"/>
      <c r="AM241" s="5"/>
      <c r="AT241" s="220"/>
      <c r="AU241" s="122"/>
      <c r="AV241" s="122"/>
      <c r="AW241" s="122"/>
      <c r="AX241" s="122"/>
      <c r="BA241" s="5"/>
      <c r="BB241" s="5"/>
    </row>
    <row r="242">
      <c r="A242" s="220"/>
      <c r="B242" s="122"/>
      <c r="C242" s="122"/>
      <c r="D242" s="122"/>
      <c r="E242" s="122"/>
      <c r="H242" s="5"/>
      <c r="I242" s="5"/>
      <c r="P242" s="220"/>
      <c r="Q242" s="122"/>
      <c r="R242" s="122"/>
      <c r="S242" s="122"/>
      <c r="T242" s="122"/>
      <c r="W242" s="5"/>
      <c r="X242" s="5"/>
      <c r="AE242" s="220"/>
      <c r="AF242" s="122"/>
      <c r="AG242" s="122"/>
      <c r="AH242" s="122"/>
      <c r="AI242" s="122"/>
      <c r="AL242" s="5"/>
      <c r="AM242" s="5"/>
      <c r="AT242" s="220"/>
      <c r="AU242" s="122"/>
      <c r="AV242" s="122"/>
      <c r="AW242" s="122"/>
      <c r="AX242" s="122"/>
      <c r="BA242" s="5"/>
      <c r="BB242" s="5"/>
    </row>
    <row r="243">
      <c r="A243" s="220"/>
      <c r="B243" s="122"/>
      <c r="C243" s="122"/>
      <c r="D243" s="122"/>
      <c r="E243" s="122"/>
      <c r="H243" s="5"/>
      <c r="I243" s="5"/>
      <c r="P243" s="220"/>
      <c r="Q243" s="122"/>
      <c r="R243" s="122"/>
      <c r="S243" s="122"/>
      <c r="T243" s="122"/>
      <c r="W243" s="5"/>
      <c r="X243" s="5"/>
      <c r="AE243" s="220"/>
      <c r="AF243" s="122"/>
      <c r="AG243" s="122"/>
      <c r="AH243" s="122"/>
      <c r="AI243" s="122"/>
      <c r="AL243" s="5"/>
      <c r="AM243" s="5"/>
      <c r="AT243" s="220"/>
      <c r="AU243" s="122"/>
      <c r="AV243" s="122"/>
      <c r="AW243" s="122"/>
      <c r="AX243" s="122"/>
      <c r="BA243" s="5"/>
      <c r="BB243" s="5"/>
    </row>
    <row r="244">
      <c r="A244" s="220"/>
      <c r="B244" s="122"/>
      <c r="C244" s="122"/>
      <c r="D244" s="122"/>
      <c r="E244" s="122"/>
      <c r="H244" s="5"/>
      <c r="I244" s="5"/>
      <c r="P244" s="220"/>
      <c r="Q244" s="122"/>
      <c r="R244" s="122"/>
      <c r="S244" s="122"/>
      <c r="T244" s="122"/>
      <c r="W244" s="5"/>
      <c r="X244" s="5"/>
      <c r="AE244" s="220"/>
      <c r="AF244" s="122"/>
      <c r="AG244" s="122"/>
      <c r="AH244" s="122"/>
      <c r="AI244" s="122"/>
      <c r="AL244" s="5"/>
      <c r="AM244" s="5"/>
      <c r="AT244" s="220"/>
      <c r="AU244" s="122"/>
      <c r="AV244" s="122"/>
      <c r="AW244" s="122"/>
      <c r="AX244" s="122"/>
      <c r="BA244" s="5"/>
      <c r="BB244" s="5"/>
    </row>
    <row r="245">
      <c r="A245" s="220"/>
      <c r="B245" s="122"/>
      <c r="C245" s="122"/>
      <c r="D245" s="122"/>
      <c r="E245" s="122"/>
      <c r="H245" s="5"/>
      <c r="I245" s="5"/>
      <c r="P245" s="220"/>
      <c r="Q245" s="122"/>
      <c r="R245" s="122"/>
      <c r="S245" s="122"/>
      <c r="T245" s="122"/>
      <c r="W245" s="5"/>
      <c r="X245" s="5"/>
      <c r="AE245" s="220"/>
      <c r="AF245" s="122"/>
      <c r="AG245" s="122"/>
      <c r="AH245" s="122"/>
      <c r="AI245" s="122"/>
      <c r="AL245" s="5"/>
      <c r="AM245" s="5"/>
      <c r="AT245" s="220"/>
      <c r="AU245" s="122"/>
      <c r="AV245" s="122"/>
      <c r="AW245" s="122"/>
      <c r="AX245" s="122"/>
      <c r="BA245" s="5"/>
      <c r="BB245" s="5"/>
    </row>
    <row r="246">
      <c r="A246" s="220"/>
      <c r="B246" s="122"/>
      <c r="C246" s="122"/>
      <c r="D246" s="122"/>
      <c r="E246" s="122"/>
      <c r="H246" s="5"/>
      <c r="I246" s="5"/>
      <c r="P246" s="220"/>
      <c r="Q246" s="122"/>
      <c r="R246" s="122"/>
      <c r="S246" s="122"/>
      <c r="T246" s="122"/>
      <c r="W246" s="5"/>
      <c r="X246" s="5"/>
      <c r="AE246" s="220"/>
      <c r="AF246" s="122"/>
      <c r="AG246" s="122"/>
      <c r="AH246" s="122"/>
      <c r="AI246" s="122"/>
      <c r="AL246" s="5"/>
      <c r="AM246" s="5"/>
      <c r="AT246" s="220"/>
      <c r="AU246" s="122"/>
      <c r="AV246" s="122"/>
      <c r="AW246" s="122"/>
      <c r="AX246" s="122"/>
      <c r="BA246" s="5"/>
      <c r="BB246" s="5"/>
    </row>
    <row r="247">
      <c r="A247" s="220"/>
      <c r="B247" s="122"/>
      <c r="C247" s="122"/>
      <c r="D247" s="122"/>
      <c r="E247" s="122"/>
      <c r="H247" s="5"/>
      <c r="I247" s="5"/>
      <c r="P247" s="220"/>
      <c r="Q247" s="122"/>
      <c r="R247" s="122"/>
      <c r="S247" s="122"/>
      <c r="T247" s="122"/>
      <c r="W247" s="5"/>
      <c r="X247" s="5"/>
      <c r="AE247" s="220"/>
      <c r="AF247" s="122"/>
      <c r="AG247" s="122"/>
      <c r="AH247" s="122"/>
      <c r="AI247" s="122"/>
      <c r="AL247" s="5"/>
      <c r="AM247" s="5"/>
      <c r="AT247" s="220"/>
      <c r="AU247" s="122"/>
      <c r="AV247" s="122"/>
      <c r="AW247" s="122"/>
      <c r="AX247" s="122"/>
      <c r="BA247" s="5"/>
      <c r="BB247" s="5"/>
    </row>
    <row r="248">
      <c r="A248" s="220"/>
      <c r="B248" s="122"/>
      <c r="C248" s="122"/>
      <c r="D248" s="122"/>
      <c r="E248" s="122"/>
      <c r="H248" s="5"/>
      <c r="I248" s="5"/>
      <c r="P248" s="220"/>
      <c r="Q248" s="122"/>
      <c r="R248" s="122"/>
      <c r="S248" s="122"/>
      <c r="T248" s="122"/>
      <c r="W248" s="5"/>
      <c r="X248" s="5"/>
      <c r="AE248" s="220"/>
      <c r="AF248" s="122"/>
      <c r="AG248" s="122"/>
      <c r="AH248" s="122"/>
      <c r="AI248" s="122"/>
      <c r="AL248" s="5"/>
      <c r="AM248" s="5"/>
      <c r="AT248" s="220"/>
      <c r="AU248" s="122"/>
      <c r="AV248" s="122"/>
      <c r="AW248" s="122"/>
      <c r="AX248" s="122"/>
      <c r="BA248" s="5"/>
      <c r="BB248" s="5"/>
    </row>
    <row r="249">
      <c r="A249" s="220"/>
      <c r="B249" s="122"/>
      <c r="C249" s="122"/>
      <c r="D249" s="122"/>
      <c r="E249" s="122"/>
      <c r="H249" s="5"/>
      <c r="I249" s="5"/>
      <c r="P249" s="220"/>
      <c r="Q249" s="122"/>
      <c r="R249" s="122"/>
      <c r="S249" s="122"/>
      <c r="T249" s="122"/>
      <c r="W249" s="5"/>
      <c r="X249" s="5"/>
      <c r="AE249" s="220"/>
      <c r="AF249" s="122"/>
      <c r="AG249" s="122"/>
      <c r="AH249" s="122"/>
      <c r="AI249" s="122"/>
      <c r="AL249" s="5"/>
      <c r="AM249" s="5"/>
      <c r="AT249" s="220"/>
      <c r="AU249" s="122"/>
      <c r="AV249" s="122"/>
      <c r="AW249" s="122"/>
      <c r="AX249" s="122"/>
      <c r="BA249" s="5"/>
      <c r="BB249" s="5"/>
    </row>
    <row r="250">
      <c r="A250" s="220"/>
      <c r="B250" s="122"/>
      <c r="C250" s="122"/>
      <c r="D250" s="122"/>
      <c r="E250" s="122"/>
      <c r="H250" s="5"/>
      <c r="I250" s="5"/>
      <c r="P250" s="220"/>
      <c r="Q250" s="122"/>
      <c r="R250" s="122"/>
      <c r="S250" s="122"/>
      <c r="T250" s="122"/>
      <c r="W250" s="5"/>
      <c r="X250" s="5"/>
      <c r="AE250" s="220"/>
      <c r="AF250" s="122"/>
      <c r="AG250" s="122"/>
      <c r="AH250" s="122"/>
      <c r="AI250" s="122"/>
      <c r="AL250" s="5"/>
      <c r="AM250" s="5"/>
      <c r="AT250" s="220"/>
      <c r="AU250" s="122"/>
      <c r="AV250" s="122"/>
      <c r="AW250" s="122"/>
      <c r="AX250" s="122"/>
      <c r="BA250" s="5"/>
      <c r="BB250" s="5"/>
    </row>
    <row r="251">
      <c r="A251" s="220"/>
      <c r="B251" s="122"/>
      <c r="C251" s="122"/>
      <c r="D251" s="122"/>
      <c r="E251" s="122"/>
      <c r="H251" s="5"/>
      <c r="I251" s="5"/>
      <c r="P251" s="220"/>
      <c r="Q251" s="122"/>
      <c r="R251" s="122"/>
      <c r="S251" s="122"/>
      <c r="T251" s="122"/>
      <c r="W251" s="5"/>
      <c r="X251" s="5"/>
      <c r="AE251" s="220"/>
      <c r="AF251" s="122"/>
      <c r="AG251" s="122"/>
      <c r="AH251" s="122"/>
      <c r="AI251" s="122"/>
      <c r="AL251" s="5"/>
      <c r="AM251" s="5"/>
      <c r="AT251" s="220"/>
      <c r="AU251" s="122"/>
      <c r="AV251" s="122"/>
      <c r="AW251" s="122"/>
      <c r="AX251" s="122"/>
      <c r="BA251" s="5"/>
      <c r="BB251" s="5"/>
    </row>
    <row r="252">
      <c r="A252" s="220"/>
      <c r="B252" s="122"/>
      <c r="C252" s="122"/>
      <c r="D252" s="122"/>
      <c r="E252" s="122"/>
      <c r="H252" s="5"/>
      <c r="I252" s="5"/>
      <c r="P252" s="220"/>
      <c r="Q252" s="122"/>
      <c r="R252" s="122"/>
      <c r="S252" s="122"/>
      <c r="T252" s="122"/>
      <c r="W252" s="5"/>
      <c r="X252" s="5"/>
      <c r="AE252" s="220"/>
      <c r="AF252" s="122"/>
      <c r="AG252" s="122"/>
      <c r="AH252" s="122"/>
      <c r="AI252" s="122"/>
      <c r="AL252" s="5"/>
      <c r="AM252" s="5"/>
      <c r="AT252" s="220"/>
      <c r="AU252" s="122"/>
      <c r="AV252" s="122"/>
      <c r="AW252" s="122"/>
      <c r="AX252" s="122"/>
      <c r="BA252" s="5"/>
      <c r="BB252" s="5"/>
    </row>
    <row r="253">
      <c r="A253" s="220"/>
      <c r="B253" s="122"/>
      <c r="C253" s="122"/>
      <c r="D253" s="122"/>
      <c r="E253" s="122"/>
      <c r="H253" s="5"/>
      <c r="I253" s="5"/>
      <c r="P253" s="220"/>
      <c r="Q253" s="122"/>
      <c r="R253" s="122"/>
      <c r="S253" s="122"/>
      <c r="T253" s="122"/>
      <c r="W253" s="5"/>
      <c r="X253" s="5"/>
      <c r="AE253" s="220"/>
      <c r="AF253" s="122"/>
      <c r="AG253" s="122"/>
      <c r="AH253" s="122"/>
      <c r="AI253" s="122"/>
      <c r="AL253" s="5"/>
      <c r="AM253" s="5"/>
      <c r="AT253" s="220"/>
      <c r="AU253" s="122"/>
      <c r="AV253" s="122"/>
      <c r="AW253" s="122"/>
      <c r="AX253" s="122"/>
      <c r="BA253" s="5"/>
      <c r="BB253" s="5"/>
    </row>
    <row r="254">
      <c r="A254" s="220"/>
      <c r="B254" s="122"/>
      <c r="C254" s="122"/>
      <c r="D254" s="122"/>
      <c r="E254" s="122"/>
      <c r="H254" s="5"/>
      <c r="I254" s="5"/>
      <c r="P254" s="220"/>
      <c r="Q254" s="122"/>
      <c r="R254" s="122"/>
      <c r="S254" s="122"/>
      <c r="T254" s="122"/>
      <c r="W254" s="5"/>
      <c r="X254" s="5"/>
      <c r="AE254" s="220"/>
      <c r="AF254" s="122"/>
      <c r="AG254" s="122"/>
      <c r="AH254" s="122"/>
      <c r="AI254" s="122"/>
      <c r="AL254" s="5"/>
      <c r="AM254" s="5"/>
      <c r="AT254" s="220"/>
      <c r="AU254" s="122"/>
      <c r="AV254" s="122"/>
      <c r="AW254" s="122"/>
      <c r="AX254" s="122"/>
      <c r="BA254" s="5"/>
      <c r="BB254" s="5"/>
    </row>
    <row r="255">
      <c r="A255" s="220"/>
      <c r="B255" s="122"/>
      <c r="C255" s="122"/>
      <c r="D255" s="122"/>
      <c r="E255" s="122"/>
      <c r="H255" s="5"/>
      <c r="I255" s="5"/>
      <c r="P255" s="220"/>
      <c r="Q255" s="122"/>
      <c r="R255" s="122"/>
      <c r="S255" s="122"/>
      <c r="T255" s="122"/>
      <c r="W255" s="5"/>
      <c r="X255" s="5"/>
      <c r="AE255" s="220"/>
      <c r="AF255" s="122"/>
      <c r="AG255" s="122"/>
      <c r="AH255" s="122"/>
      <c r="AI255" s="122"/>
      <c r="AL255" s="5"/>
      <c r="AM255" s="5"/>
      <c r="AT255" s="220"/>
      <c r="AU255" s="122"/>
      <c r="AV255" s="122"/>
      <c r="AW255" s="122"/>
      <c r="AX255" s="122"/>
      <c r="BA255" s="5"/>
      <c r="BB255" s="5"/>
    </row>
    <row r="256">
      <c r="A256" s="220"/>
      <c r="B256" s="122"/>
      <c r="C256" s="122"/>
      <c r="D256" s="122"/>
      <c r="E256" s="122"/>
      <c r="H256" s="5"/>
      <c r="I256" s="5"/>
      <c r="P256" s="220"/>
      <c r="Q256" s="122"/>
      <c r="R256" s="122"/>
      <c r="S256" s="122"/>
      <c r="T256" s="122"/>
      <c r="W256" s="5"/>
      <c r="X256" s="5"/>
      <c r="AE256" s="220"/>
      <c r="AF256" s="122"/>
      <c r="AG256" s="122"/>
      <c r="AH256" s="122"/>
      <c r="AI256" s="122"/>
      <c r="AL256" s="5"/>
      <c r="AM256" s="5"/>
      <c r="AT256" s="220"/>
      <c r="AU256" s="122"/>
      <c r="AV256" s="122"/>
      <c r="AW256" s="122"/>
      <c r="AX256" s="122"/>
      <c r="BA256" s="5"/>
      <c r="BB256" s="5"/>
    </row>
    <row r="257">
      <c r="A257" s="220"/>
      <c r="B257" s="122"/>
      <c r="C257" s="122"/>
      <c r="D257" s="122"/>
      <c r="E257" s="122"/>
      <c r="H257" s="5"/>
      <c r="I257" s="5"/>
      <c r="P257" s="220"/>
      <c r="Q257" s="122"/>
      <c r="R257" s="122"/>
      <c r="S257" s="122"/>
      <c r="T257" s="122"/>
      <c r="W257" s="5"/>
      <c r="X257" s="5"/>
      <c r="AE257" s="220"/>
      <c r="AF257" s="122"/>
      <c r="AG257" s="122"/>
      <c r="AH257" s="122"/>
      <c r="AI257" s="122"/>
      <c r="AL257" s="5"/>
      <c r="AM257" s="5"/>
      <c r="AT257" s="220"/>
      <c r="AU257" s="122"/>
      <c r="AV257" s="122"/>
      <c r="AW257" s="122"/>
      <c r="AX257" s="122"/>
      <c r="BA257" s="5"/>
      <c r="BB257" s="5"/>
    </row>
    <row r="258">
      <c r="A258" s="220"/>
      <c r="B258" s="122"/>
      <c r="C258" s="122"/>
      <c r="D258" s="122"/>
      <c r="E258" s="122"/>
      <c r="H258" s="5"/>
      <c r="I258" s="5"/>
      <c r="P258" s="220"/>
      <c r="Q258" s="122"/>
      <c r="R258" s="122"/>
      <c r="S258" s="122"/>
      <c r="T258" s="122"/>
      <c r="W258" s="5"/>
      <c r="X258" s="5"/>
      <c r="AE258" s="220"/>
      <c r="AF258" s="122"/>
      <c r="AG258" s="122"/>
      <c r="AH258" s="122"/>
      <c r="AI258" s="122"/>
      <c r="AL258" s="5"/>
      <c r="AM258" s="5"/>
      <c r="AT258" s="220"/>
      <c r="AU258" s="122"/>
      <c r="AV258" s="122"/>
      <c r="AW258" s="122"/>
      <c r="AX258" s="122"/>
      <c r="BA258" s="5"/>
      <c r="BB258" s="5"/>
    </row>
    <row r="259">
      <c r="A259" s="220"/>
      <c r="B259" s="122"/>
      <c r="C259" s="122"/>
      <c r="D259" s="122"/>
      <c r="E259" s="122"/>
      <c r="H259" s="5"/>
      <c r="I259" s="5"/>
      <c r="P259" s="220"/>
      <c r="Q259" s="122"/>
      <c r="R259" s="122"/>
      <c r="S259" s="122"/>
      <c r="T259" s="122"/>
      <c r="W259" s="5"/>
      <c r="X259" s="5"/>
      <c r="AE259" s="220"/>
      <c r="AF259" s="122"/>
      <c r="AG259" s="122"/>
      <c r="AH259" s="122"/>
      <c r="AI259" s="122"/>
      <c r="AL259" s="5"/>
      <c r="AM259" s="5"/>
      <c r="AT259" s="220"/>
      <c r="AU259" s="122"/>
      <c r="AV259" s="122"/>
      <c r="AW259" s="122"/>
      <c r="AX259" s="122"/>
      <c r="BA259" s="5"/>
      <c r="BB259" s="5"/>
    </row>
    <row r="260">
      <c r="A260" s="220"/>
      <c r="B260" s="122"/>
      <c r="C260" s="122"/>
      <c r="D260" s="122"/>
      <c r="E260" s="122"/>
      <c r="H260" s="5"/>
      <c r="I260" s="5"/>
      <c r="P260" s="220"/>
      <c r="Q260" s="122"/>
      <c r="R260" s="122"/>
      <c r="S260" s="122"/>
      <c r="T260" s="122"/>
      <c r="W260" s="5"/>
      <c r="X260" s="5"/>
      <c r="AE260" s="220"/>
      <c r="AF260" s="122"/>
      <c r="AG260" s="122"/>
      <c r="AH260" s="122"/>
      <c r="AI260" s="122"/>
      <c r="AL260" s="5"/>
      <c r="AM260" s="5"/>
      <c r="AT260" s="220"/>
      <c r="AU260" s="122"/>
      <c r="AV260" s="122"/>
      <c r="AW260" s="122"/>
      <c r="AX260" s="122"/>
      <c r="BA260" s="5"/>
      <c r="BB260" s="5"/>
    </row>
    <row r="261">
      <c r="A261" s="220"/>
      <c r="B261" s="122"/>
      <c r="C261" s="122"/>
      <c r="D261" s="122"/>
      <c r="E261" s="122"/>
      <c r="H261" s="5"/>
      <c r="I261" s="5"/>
      <c r="P261" s="220"/>
      <c r="Q261" s="122"/>
      <c r="R261" s="122"/>
      <c r="S261" s="122"/>
      <c r="T261" s="122"/>
      <c r="W261" s="5"/>
      <c r="X261" s="5"/>
      <c r="AE261" s="220"/>
      <c r="AF261" s="122"/>
      <c r="AG261" s="122"/>
      <c r="AH261" s="122"/>
      <c r="AI261" s="122"/>
      <c r="AL261" s="5"/>
      <c r="AM261" s="5"/>
      <c r="AT261" s="220"/>
      <c r="AU261" s="122"/>
      <c r="AV261" s="122"/>
      <c r="AW261" s="122"/>
      <c r="AX261" s="122"/>
      <c r="BA261" s="5"/>
      <c r="BB261" s="5"/>
    </row>
    <row r="262">
      <c r="A262" s="220"/>
      <c r="B262" s="122"/>
      <c r="C262" s="122"/>
      <c r="D262" s="122"/>
      <c r="E262" s="122"/>
      <c r="H262" s="5"/>
      <c r="I262" s="5"/>
      <c r="P262" s="220"/>
      <c r="Q262" s="122"/>
      <c r="R262" s="122"/>
      <c r="S262" s="122"/>
      <c r="T262" s="122"/>
      <c r="W262" s="5"/>
      <c r="X262" s="5"/>
      <c r="AE262" s="220"/>
      <c r="AF262" s="122"/>
      <c r="AG262" s="122"/>
      <c r="AH262" s="122"/>
      <c r="AI262" s="122"/>
      <c r="AL262" s="5"/>
      <c r="AM262" s="5"/>
      <c r="AT262" s="220"/>
      <c r="AU262" s="122"/>
      <c r="AV262" s="122"/>
      <c r="AW262" s="122"/>
      <c r="AX262" s="122"/>
      <c r="BA262" s="5"/>
      <c r="BB262" s="5"/>
    </row>
    <row r="263">
      <c r="A263" s="220"/>
      <c r="B263" s="122"/>
      <c r="C263" s="122"/>
      <c r="D263" s="122"/>
      <c r="E263" s="122"/>
      <c r="H263" s="5"/>
      <c r="I263" s="5"/>
      <c r="P263" s="220"/>
      <c r="Q263" s="122"/>
      <c r="R263" s="122"/>
      <c r="S263" s="122"/>
      <c r="T263" s="122"/>
      <c r="W263" s="5"/>
      <c r="X263" s="5"/>
      <c r="AE263" s="220"/>
      <c r="AF263" s="122"/>
      <c r="AG263" s="122"/>
      <c r="AH263" s="122"/>
      <c r="AI263" s="122"/>
      <c r="AL263" s="5"/>
      <c r="AM263" s="5"/>
      <c r="AT263" s="220"/>
      <c r="AU263" s="122"/>
      <c r="AV263" s="122"/>
      <c r="AW263" s="122"/>
      <c r="AX263" s="122"/>
      <c r="BA263" s="5"/>
      <c r="BB263" s="5"/>
    </row>
    <row r="264">
      <c r="A264" s="220"/>
      <c r="B264" s="122"/>
      <c r="C264" s="122"/>
      <c r="D264" s="122"/>
      <c r="E264" s="122"/>
      <c r="H264" s="5"/>
      <c r="I264" s="5"/>
      <c r="P264" s="220"/>
      <c r="Q264" s="122"/>
      <c r="R264" s="122"/>
      <c r="S264" s="122"/>
      <c r="T264" s="122"/>
      <c r="W264" s="5"/>
      <c r="X264" s="5"/>
      <c r="AE264" s="220"/>
      <c r="AF264" s="122"/>
      <c r="AG264" s="122"/>
      <c r="AH264" s="122"/>
      <c r="AI264" s="122"/>
      <c r="AL264" s="5"/>
      <c r="AM264" s="5"/>
      <c r="AT264" s="220"/>
      <c r="AU264" s="122"/>
      <c r="AV264" s="122"/>
      <c r="AW264" s="122"/>
      <c r="AX264" s="122"/>
      <c r="BA264" s="5"/>
      <c r="BB264" s="5"/>
    </row>
    <row r="265">
      <c r="A265" s="220"/>
      <c r="B265" s="122"/>
      <c r="C265" s="122"/>
      <c r="D265" s="122"/>
      <c r="E265" s="122"/>
      <c r="H265" s="5"/>
      <c r="I265" s="5"/>
      <c r="P265" s="220"/>
      <c r="Q265" s="122"/>
      <c r="R265" s="122"/>
      <c r="S265" s="122"/>
      <c r="T265" s="122"/>
      <c r="W265" s="5"/>
      <c r="X265" s="5"/>
      <c r="AE265" s="220"/>
      <c r="AF265" s="122"/>
      <c r="AG265" s="122"/>
      <c r="AH265" s="122"/>
      <c r="AI265" s="122"/>
      <c r="AL265" s="5"/>
      <c r="AM265" s="5"/>
      <c r="AT265" s="220"/>
      <c r="AU265" s="122"/>
      <c r="AV265" s="122"/>
      <c r="AW265" s="122"/>
      <c r="AX265" s="122"/>
      <c r="BA265" s="5"/>
      <c r="BB265" s="5"/>
    </row>
    <row r="266">
      <c r="A266" s="220"/>
      <c r="B266" s="122"/>
      <c r="C266" s="122"/>
      <c r="D266" s="122"/>
      <c r="E266" s="122"/>
      <c r="H266" s="5"/>
      <c r="I266" s="5"/>
      <c r="P266" s="220"/>
      <c r="Q266" s="122"/>
      <c r="R266" s="122"/>
      <c r="S266" s="122"/>
      <c r="T266" s="122"/>
      <c r="W266" s="5"/>
      <c r="X266" s="5"/>
      <c r="AE266" s="220"/>
      <c r="AF266" s="122"/>
      <c r="AG266" s="122"/>
      <c r="AH266" s="122"/>
      <c r="AI266" s="122"/>
      <c r="AL266" s="5"/>
      <c r="AM266" s="5"/>
      <c r="AT266" s="220"/>
      <c r="AU266" s="122"/>
      <c r="AV266" s="122"/>
      <c r="AW266" s="122"/>
      <c r="AX266" s="122"/>
      <c r="BA266" s="5"/>
      <c r="BB266" s="5"/>
    </row>
    <row r="267">
      <c r="A267" s="220"/>
      <c r="B267" s="122"/>
      <c r="C267" s="122"/>
      <c r="D267" s="122"/>
      <c r="E267" s="122"/>
      <c r="H267" s="5"/>
      <c r="I267" s="5"/>
      <c r="P267" s="220"/>
      <c r="Q267" s="122"/>
      <c r="R267" s="122"/>
      <c r="S267" s="122"/>
      <c r="T267" s="122"/>
      <c r="W267" s="5"/>
      <c r="X267" s="5"/>
      <c r="AE267" s="220"/>
      <c r="AF267" s="122"/>
      <c r="AG267" s="122"/>
      <c r="AH267" s="122"/>
      <c r="AI267" s="122"/>
      <c r="AL267" s="5"/>
      <c r="AM267" s="5"/>
      <c r="AT267" s="220"/>
      <c r="AU267" s="122"/>
      <c r="AV267" s="122"/>
      <c r="AW267" s="122"/>
      <c r="AX267" s="122"/>
      <c r="BA267" s="5"/>
      <c r="BB267" s="5"/>
    </row>
    <row r="268">
      <c r="A268" s="220"/>
      <c r="B268" s="122"/>
      <c r="C268" s="122"/>
      <c r="D268" s="122"/>
      <c r="E268" s="122"/>
      <c r="H268" s="5"/>
      <c r="I268" s="5"/>
      <c r="P268" s="220"/>
      <c r="Q268" s="122"/>
      <c r="R268" s="122"/>
      <c r="S268" s="122"/>
      <c r="T268" s="122"/>
      <c r="W268" s="5"/>
      <c r="X268" s="5"/>
      <c r="AE268" s="220"/>
      <c r="AF268" s="122"/>
      <c r="AG268" s="122"/>
      <c r="AH268" s="122"/>
      <c r="AI268" s="122"/>
      <c r="AL268" s="5"/>
      <c r="AM268" s="5"/>
      <c r="AT268" s="220"/>
      <c r="AU268" s="122"/>
      <c r="AV268" s="122"/>
      <c r="AW268" s="122"/>
      <c r="AX268" s="122"/>
      <c r="BA268" s="5"/>
      <c r="BB268" s="5"/>
    </row>
    <row r="269">
      <c r="A269" s="220"/>
      <c r="B269" s="122"/>
      <c r="C269" s="122"/>
      <c r="D269" s="122"/>
      <c r="E269" s="122"/>
      <c r="H269" s="5"/>
      <c r="I269" s="5"/>
      <c r="P269" s="220"/>
      <c r="Q269" s="122"/>
      <c r="R269" s="122"/>
      <c r="S269" s="122"/>
      <c r="T269" s="122"/>
      <c r="W269" s="5"/>
      <c r="X269" s="5"/>
      <c r="AE269" s="220"/>
      <c r="AF269" s="122"/>
      <c r="AG269" s="122"/>
      <c r="AH269" s="122"/>
      <c r="AI269" s="122"/>
      <c r="AL269" s="5"/>
      <c r="AM269" s="5"/>
      <c r="AT269" s="220"/>
      <c r="AU269" s="122"/>
      <c r="AV269" s="122"/>
      <c r="AW269" s="122"/>
      <c r="AX269" s="122"/>
      <c r="BA269" s="5"/>
      <c r="BB269" s="5"/>
    </row>
    <row r="270">
      <c r="A270" s="220"/>
      <c r="B270" s="122"/>
      <c r="C270" s="122"/>
      <c r="D270" s="122"/>
      <c r="E270" s="122"/>
      <c r="H270" s="5"/>
      <c r="I270" s="5"/>
      <c r="P270" s="220"/>
      <c r="Q270" s="122"/>
      <c r="R270" s="122"/>
      <c r="S270" s="122"/>
      <c r="T270" s="122"/>
      <c r="W270" s="5"/>
      <c r="X270" s="5"/>
      <c r="AE270" s="220"/>
      <c r="AF270" s="122"/>
      <c r="AG270" s="122"/>
      <c r="AH270" s="122"/>
      <c r="AI270" s="122"/>
      <c r="AL270" s="5"/>
      <c r="AM270" s="5"/>
      <c r="AT270" s="220"/>
      <c r="AU270" s="122"/>
      <c r="AV270" s="122"/>
      <c r="AW270" s="122"/>
      <c r="AX270" s="122"/>
      <c r="BA270" s="5"/>
      <c r="BB270" s="5"/>
    </row>
    <row r="271">
      <c r="A271" s="220"/>
      <c r="B271" s="122"/>
      <c r="C271" s="122"/>
      <c r="D271" s="122"/>
      <c r="E271" s="122"/>
      <c r="H271" s="5"/>
      <c r="I271" s="5"/>
      <c r="P271" s="220"/>
      <c r="Q271" s="122"/>
      <c r="R271" s="122"/>
      <c r="S271" s="122"/>
      <c r="T271" s="122"/>
      <c r="W271" s="5"/>
      <c r="X271" s="5"/>
      <c r="AE271" s="220"/>
      <c r="AF271" s="122"/>
      <c r="AG271" s="122"/>
      <c r="AH271" s="122"/>
      <c r="AI271" s="122"/>
      <c r="AL271" s="5"/>
      <c r="AM271" s="5"/>
      <c r="AT271" s="220"/>
      <c r="AU271" s="122"/>
      <c r="AV271" s="122"/>
      <c r="AW271" s="122"/>
      <c r="AX271" s="122"/>
      <c r="BA271" s="5"/>
      <c r="BB271" s="5"/>
    </row>
    <row r="272">
      <c r="A272" s="220"/>
      <c r="B272" s="122"/>
      <c r="C272" s="122"/>
      <c r="D272" s="122"/>
      <c r="E272" s="122"/>
      <c r="H272" s="5"/>
      <c r="I272" s="5"/>
      <c r="P272" s="220"/>
      <c r="Q272" s="122"/>
      <c r="R272" s="122"/>
      <c r="S272" s="122"/>
      <c r="T272" s="122"/>
      <c r="W272" s="5"/>
      <c r="X272" s="5"/>
      <c r="AE272" s="220"/>
      <c r="AF272" s="122"/>
      <c r="AG272" s="122"/>
      <c r="AH272" s="122"/>
      <c r="AI272" s="122"/>
      <c r="AL272" s="5"/>
      <c r="AM272" s="5"/>
      <c r="AT272" s="220"/>
      <c r="AU272" s="122"/>
      <c r="AV272" s="122"/>
      <c r="AW272" s="122"/>
      <c r="AX272" s="122"/>
      <c r="BA272" s="5"/>
      <c r="BB272" s="5"/>
    </row>
    <row r="273">
      <c r="A273" s="220"/>
      <c r="B273" s="122"/>
      <c r="C273" s="122"/>
      <c r="D273" s="122"/>
      <c r="E273" s="122"/>
      <c r="H273" s="5"/>
      <c r="I273" s="5"/>
      <c r="P273" s="220"/>
      <c r="Q273" s="122"/>
      <c r="R273" s="122"/>
      <c r="S273" s="122"/>
      <c r="T273" s="122"/>
      <c r="W273" s="5"/>
      <c r="X273" s="5"/>
      <c r="AE273" s="220"/>
      <c r="AF273" s="122"/>
      <c r="AG273" s="122"/>
      <c r="AH273" s="122"/>
      <c r="AI273" s="122"/>
      <c r="AL273" s="5"/>
      <c r="AM273" s="5"/>
      <c r="AT273" s="220"/>
      <c r="AU273" s="122"/>
      <c r="AV273" s="122"/>
      <c r="AW273" s="122"/>
      <c r="AX273" s="122"/>
      <c r="BA273" s="5"/>
      <c r="BB273" s="5"/>
    </row>
    <row r="274">
      <c r="A274" s="220"/>
      <c r="B274" s="122"/>
      <c r="C274" s="122"/>
      <c r="D274" s="122"/>
      <c r="E274" s="122"/>
      <c r="H274" s="5"/>
      <c r="I274" s="5"/>
      <c r="P274" s="220"/>
      <c r="Q274" s="122"/>
      <c r="R274" s="122"/>
      <c r="S274" s="122"/>
      <c r="T274" s="122"/>
      <c r="W274" s="5"/>
      <c r="X274" s="5"/>
      <c r="AE274" s="220"/>
      <c r="AF274" s="122"/>
      <c r="AG274" s="122"/>
      <c r="AH274" s="122"/>
      <c r="AI274" s="122"/>
      <c r="AL274" s="5"/>
      <c r="AM274" s="5"/>
      <c r="AT274" s="220"/>
      <c r="AU274" s="122"/>
      <c r="AV274" s="122"/>
      <c r="AW274" s="122"/>
      <c r="AX274" s="122"/>
      <c r="BA274" s="5"/>
      <c r="BB274" s="5"/>
    </row>
    <row r="275">
      <c r="A275" s="220"/>
      <c r="B275" s="122"/>
      <c r="C275" s="122"/>
      <c r="D275" s="122"/>
      <c r="E275" s="122"/>
      <c r="H275" s="5"/>
      <c r="I275" s="5"/>
      <c r="P275" s="220"/>
      <c r="Q275" s="122"/>
      <c r="R275" s="122"/>
      <c r="S275" s="122"/>
      <c r="T275" s="122"/>
      <c r="W275" s="5"/>
      <c r="X275" s="5"/>
      <c r="AE275" s="220"/>
      <c r="AF275" s="122"/>
      <c r="AG275" s="122"/>
      <c r="AH275" s="122"/>
      <c r="AI275" s="122"/>
      <c r="AL275" s="5"/>
      <c r="AM275" s="5"/>
      <c r="AT275" s="220"/>
      <c r="AU275" s="122"/>
      <c r="AV275" s="122"/>
      <c r="AW275" s="122"/>
      <c r="AX275" s="122"/>
      <c r="BA275" s="5"/>
      <c r="BB275" s="5"/>
    </row>
    <row r="276">
      <c r="A276" s="220"/>
      <c r="B276" s="122"/>
      <c r="C276" s="122"/>
      <c r="D276" s="122"/>
      <c r="E276" s="122"/>
      <c r="H276" s="5"/>
      <c r="I276" s="5"/>
      <c r="P276" s="220"/>
      <c r="Q276" s="122"/>
      <c r="R276" s="122"/>
      <c r="S276" s="122"/>
      <c r="T276" s="122"/>
      <c r="W276" s="5"/>
      <c r="X276" s="5"/>
      <c r="AE276" s="220"/>
      <c r="AF276" s="122"/>
      <c r="AG276" s="122"/>
      <c r="AH276" s="122"/>
      <c r="AI276" s="122"/>
      <c r="AL276" s="5"/>
      <c r="AM276" s="5"/>
      <c r="AT276" s="220"/>
      <c r="AU276" s="122"/>
      <c r="AV276" s="122"/>
      <c r="AW276" s="122"/>
      <c r="AX276" s="122"/>
      <c r="BA276" s="5"/>
      <c r="BB276" s="5"/>
    </row>
    <row r="277">
      <c r="A277" s="220"/>
      <c r="B277" s="122"/>
      <c r="C277" s="122"/>
      <c r="D277" s="122"/>
      <c r="E277" s="122"/>
      <c r="H277" s="5"/>
      <c r="I277" s="5"/>
      <c r="P277" s="220"/>
      <c r="Q277" s="122"/>
      <c r="R277" s="122"/>
      <c r="S277" s="122"/>
      <c r="T277" s="122"/>
      <c r="W277" s="5"/>
      <c r="X277" s="5"/>
      <c r="AE277" s="220"/>
      <c r="AF277" s="122"/>
      <c r="AG277" s="122"/>
      <c r="AH277" s="122"/>
      <c r="AI277" s="122"/>
      <c r="AL277" s="5"/>
      <c r="AM277" s="5"/>
      <c r="AT277" s="220"/>
      <c r="AU277" s="122"/>
      <c r="AV277" s="122"/>
      <c r="AW277" s="122"/>
      <c r="AX277" s="122"/>
      <c r="BA277" s="5"/>
      <c r="BB277" s="5"/>
    </row>
    <row r="278">
      <c r="A278" s="220"/>
      <c r="B278" s="122"/>
      <c r="C278" s="122"/>
      <c r="D278" s="122"/>
      <c r="E278" s="122"/>
      <c r="H278" s="5"/>
      <c r="I278" s="5"/>
      <c r="P278" s="220"/>
      <c r="Q278" s="122"/>
      <c r="R278" s="122"/>
      <c r="S278" s="122"/>
      <c r="T278" s="122"/>
      <c r="W278" s="5"/>
      <c r="X278" s="5"/>
      <c r="AE278" s="220"/>
      <c r="AF278" s="122"/>
      <c r="AG278" s="122"/>
      <c r="AH278" s="122"/>
      <c r="AI278" s="122"/>
      <c r="AL278" s="5"/>
      <c r="AM278" s="5"/>
      <c r="AT278" s="220"/>
      <c r="AU278" s="122"/>
      <c r="AV278" s="122"/>
      <c r="AW278" s="122"/>
      <c r="AX278" s="122"/>
      <c r="BA278" s="5"/>
      <c r="BB278" s="5"/>
    </row>
    <row r="279">
      <c r="A279" s="220"/>
      <c r="B279" s="122"/>
      <c r="C279" s="122"/>
      <c r="D279" s="122"/>
      <c r="E279" s="122"/>
      <c r="H279" s="5"/>
      <c r="I279" s="5"/>
      <c r="P279" s="220"/>
      <c r="Q279" s="122"/>
      <c r="R279" s="122"/>
      <c r="S279" s="122"/>
      <c r="T279" s="122"/>
      <c r="W279" s="5"/>
      <c r="X279" s="5"/>
      <c r="AE279" s="220"/>
      <c r="AF279" s="122"/>
      <c r="AG279" s="122"/>
      <c r="AH279" s="122"/>
      <c r="AI279" s="122"/>
      <c r="AL279" s="5"/>
      <c r="AM279" s="5"/>
      <c r="AT279" s="220"/>
      <c r="AU279" s="122"/>
      <c r="AV279" s="122"/>
      <c r="AW279" s="122"/>
      <c r="AX279" s="122"/>
      <c r="BA279" s="5"/>
      <c r="BB279" s="5"/>
    </row>
    <row r="280">
      <c r="A280" s="220"/>
      <c r="B280" s="122"/>
      <c r="C280" s="122"/>
      <c r="D280" s="122"/>
      <c r="E280" s="122"/>
      <c r="H280" s="5"/>
      <c r="I280" s="5"/>
      <c r="P280" s="220"/>
      <c r="Q280" s="122"/>
      <c r="R280" s="122"/>
      <c r="S280" s="122"/>
      <c r="T280" s="122"/>
      <c r="W280" s="5"/>
      <c r="X280" s="5"/>
      <c r="AE280" s="220"/>
      <c r="AF280" s="122"/>
      <c r="AG280" s="122"/>
      <c r="AH280" s="122"/>
      <c r="AI280" s="122"/>
      <c r="AL280" s="5"/>
      <c r="AM280" s="5"/>
      <c r="AT280" s="220"/>
      <c r="AU280" s="122"/>
      <c r="AV280" s="122"/>
      <c r="AW280" s="122"/>
      <c r="AX280" s="122"/>
      <c r="BA280" s="5"/>
      <c r="BB280" s="5"/>
    </row>
    <row r="281">
      <c r="A281" s="220"/>
      <c r="B281" s="122"/>
      <c r="C281" s="122"/>
      <c r="D281" s="122"/>
      <c r="E281" s="122"/>
      <c r="H281" s="5"/>
      <c r="I281" s="5"/>
      <c r="P281" s="220"/>
      <c r="Q281" s="122"/>
      <c r="R281" s="122"/>
      <c r="S281" s="122"/>
      <c r="T281" s="122"/>
      <c r="W281" s="5"/>
      <c r="X281" s="5"/>
      <c r="AE281" s="220"/>
      <c r="AF281" s="122"/>
      <c r="AG281" s="122"/>
      <c r="AH281" s="122"/>
      <c r="AI281" s="122"/>
      <c r="AL281" s="5"/>
      <c r="AM281" s="5"/>
      <c r="AT281" s="220"/>
      <c r="AU281" s="122"/>
      <c r="AV281" s="122"/>
      <c r="AW281" s="122"/>
      <c r="AX281" s="122"/>
      <c r="BA281" s="5"/>
      <c r="BB281" s="5"/>
    </row>
    <row r="282">
      <c r="A282" s="220"/>
      <c r="B282" s="122"/>
      <c r="C282" s="122"/>
      <c r="D282" s="122"/>
      <c r="E282" s="122"/>
      <c r="H282" s="5"/>
      <c r="I282" s="5"/>
      <c r="P282" s="220"/>
      <c r="Q282" s="122"/>
      <c r="R282" s="122"/>
      <c r="S282" s="122"/>
      <c r="T282" s="122"/>
      <c r="W282" s="5"/>
      <c r="X282" s="5"/>
      <c r="AE282" s="220"/>
      <c r="AF282" s="122"/>
      <c r="AG282" s="122"/>
      <c r="AH282" s="122"/>
      <c r="AI282" s="122"/>
      <c r="AL282" s="5"/>
      <c r="AM282" s="5"/>
      <c r="AT282" s="220"/>
      <c r="AU282" s="122"/>
      <c r="AV282" s="122"/>
      <c r="AW282" s="122"/>
      <c r="AX282" s="122"/>
      <c r="BA282" s="5"/>
      <c r="BB282" s="5"/>
    </row>
    <row r="283">
      <c r="A283" s="220"/>
      <c r="B283" s="122"/>
      <c r="C283" s="122"/>
      <c r="D283" s="122"/>
      <c r="E283" s="122"/>
      <c r="H283" s="5"/>
      <c r="I283" s="5"/>
      <c r="P283" s="220"/>
      <c r="Q283" s="122"/>
      <c r="R283" s="122"/>
      <c r="S283" s="122"/>
      <c r="T283" s="122"/>
      <c r="W283" s="5"/>
      <c r="X283" s="5"/>
      <c r="AE283" s="220"/>
      <c r="AF283" s="122"/>
      <c r="AG283" s="122"/>
      <c r="AH283" s="122"/>
      <c r="AI283" s="122"/>
      <c r="AL283" s="5"/>
      <c r="AM283" s="5"/>
      <c r="AT283" s="220"/>
      <c r="AU283" s="122"/>
      <c r="AV283" s="122"/>
      <c r="AW283" s="122"/>
      <c r="AX283" s="122"/>
      <c r="BA283" s="5"/>
      <c r="BB283" s="5"/>
    </row>
    <row r="284">
      <c r="A284" s="220"/>
      <c r="B284" s="122"/>
      <c r="C284" s="122"/>
      <c r="D284" s="122"/>
      <c r="E284" s="122"/>
      <c r="H284" s="5"/>
      <c r="I284" s="5"/>
      <c r="P284" s="220"/>
      <c r="Q284" s="122"/>
      <c r="R284" s="122"/>
      <c r="S284" s="122"/>
      <c r="T284" s="122"/>
      <c r="W284" s="5"/>
      <c r="X284" s="5"/>
      <c r="AE284" s="220"/>
      <c r="AF284" s="122"/>
      <c r="AG284" s="122"/>
      <c r="AH284" s="122"/>
      <c r="AI284" s="122"/>
      <c r="AL284" s="5"/>
      <c r="AM284" s="5"/>
      <c r="AT284" s="220"/>
      <c r="AU284" s="122"/>
      <c r="AV284" s="122"/>
      <c r="AW284" s="122"/>
      <c r="AX284" s="122"/>
      <c r="BA284" s="5"/>
      <c r="BB284" s="5"/>
    </row>
    <row r="285">
      <c r="A285" s="220"/>
      <c r="B285" s="122"/>
      <c r="C285" s="122"/>
      <c r="D285" s="122"/>
      <c r="E285" s="122"/>
      <c r="H285" s="5"/>
      <c r="I285" s="5"/>
      <c r="P285" s="220"/>
      <c r="Q285" s="122"/>
      <c r="R285" s="122"/>
      <c r="S285" s="122"/>
      <c r="T285" s="122"/>
      <c r="W285" s="5"/>
      <c r="X285" s="5"/>
      <c r="AE285" s="220"/>
      <c r="AF285" s="122"/>
      <c r="AG285" s="122"/>
      <c r="AH285" s="122"/>
      <c r="AI285" s="122"/>
      <c r="AL285" s="5"/>
      <c r="AM285" s="5"/>
      <c r="AT285" s="220"/>
      <c r="AU285" s="122"/>
      <c r="AV285" s="122"/>
      <c r="AW285" s="122"/>
      <c r="AX285" s="122"/>
      <c r="BA285" s="5"/>
      <c r="BB285" s="5"/>
    </row>
    <row r="286">
      <c r="A286" s="220"/>
      <c r="B286" s="122"/>
      <c r="C286" s="122"/>
      <c r="D286" s="122"/>
      <c r="E286" s="122"/>
      <c r="H286" s="5"/>
      <c r="I286" s="5"/>
      <c r="P286" s="220"/>
      <c r="Q286" s="122"/>
      <c r="R286" s="122"/>
      <c r="S286" s="122"/>
      <c r="T286" s="122"/>
      <c r="W286" s="5"/>
      <c r="X286" s="5"/>
      <c r="AE286" s="220"/>
      <c r="AF286" s="122"/>
      <c r="AG286" s="122"/>
      <c r="AH286" s="122"/>
      <c r="AI286" s="122"/>
      <c r="AL286" s="5"/>
      <c r="AM286" s="5"/>
      <c r="AT286" s="220"/>
      <c r="AU286" s="122"/>
      <c r="AV286" s="122"/>
      <c r="AW286" s="122"/>
      <c r="AX286" s="122"/>
      <c r="BA286" s="5"/>
      <c r="BB286" s="5"/>
    </row>
    <row r="287">
      <c r="A287" s="220"/>
      <c r="B287" s="122"/>
      <c r="C287" s="122"/>
      <c r="D287" s="122"/>
      <c r="E287" s="122"/>
      <c r="H287" s="5"/>
      <c r="I287" s="5"/>
      <c r="P287" s="220"/>
      <c r="Q287" s="122"/>
      <c r="R287" s="122"/>
      <c r="S287" s="122"/>
      <c r="T287" s="122"/>
      <c r="W287" s="5"/>
      <c r="X287" s="5"/>
      <c r="AE287" s="220"/>
      <c r="AF287" s="122"/>
      <c r="AG287" s="122"/>
      <c r="AH287" s="122"/>
      <c r="AI287" s="122"/>
      <c r="AL287" s="5"/>
      <c r="AM287" s="5"/>
      <c r="AT287" s="220"/>
      <c r="AU287" s="122"/>
      <c r="AV287" s="122"/>
      <c r="AW287" s="122"/>
      <c r="AX287" s="122"/>
      <c r="BA287" s="5"/>
      <c r="BB287" s="5"/>
    </row>
    <row r="288">
      <c r="A288" s="220"/>
      <c r="B288" s="122"/>
      <c r="C288" s="122"/>
      <c r="D288" s="122"/>
      <c r="E288" s="122"/>
      <c r="H288" s="5"/>
      <c r="I288" s="5"/>
      <c r="P288" s="220"/>
      <c r="Q288" s="122"/>
      <c r="R288" s="122"/>
      <c r="S288" s="122"/>
      <c r="T288" s="122"/>
      <c r="W288" s="5"/>
      <c r="X288" s="5"/>
      <c r="AE288" s="220"/>
      <c r="AF288" s="122"/>
      <c r="AG288" s="122"/>
      <c r="AH288" s="122"/>
      <c r="AI288" s="122"/>
      <c r="AL288" s="5"/>
      <c r="AM288" s="5"/>
      <c r="AT288" s="220"/>
      <c r="AU288" s="122"/>
      <c r="AV288" s="122"/>
      <c r="AW288" s="122"/>
      <c r="AX288" s="122"/>
      <c r="BA288" s="5"/>
      <c r="BB288" s="5"/>
    </row>
    <row r="289">
      <c r="A289" s="220"/>
      <c r="B289" s="122"/>
      <c r="C289" s="122"/>
      <c r="D289" s="122"/>
      <c r="E289" s="122"/>
      <c r="H289" s="5"/>
      <c r="I289" s="5"/>
      <c r="P289" s="220"/>
      <c r="Q289" s="122"/>
      <c r="R289" s="122"/>
      <c r="S289" s="122"/>
      <c r="T289" s="122"/>
      <c r="W289" s="5"/>
      <c r="X289" s="5"/>
      <c r="AE289" s="220"/>
      <c r="AF289" s="122"/>
      <c r="AG289" s="122"/>
      <c r="AH289" s="122"/>
      <c r="AI289" s="122"/>
      <c r="AL289" s="5"/>
      <c r="AM289" s="5"/>
      <c r="AT289" s="220"/>
      <c r="AU289" s="122"/>
      <c r="AV289" s="122"/>
      <c r="AW289" s="122"/>
      <c r="AX289" s="122"/>
      <c r="BA289" s="5"/>
      <c r="BB289" s="5"/>
    </row>
    <row r="290">
      <c r="A290" s="220"/>
      <c r="B290" s="122"/>
      <c r="C290" s="122"/>
      <c r="D290" s="122"/>
      <c r="E290" s="122"/>
      <c r="H290" s="5"/>
      <c r="I290" s="5"/>
      <c r="P290" s="220"/>
      <c r="Q290" s="122"/>
      <c r="R290" s="122"/>
      <c r="S290" s="122"/>
      <c r="T290" s="122"/>
      <c r="W290" s="5"/>
      <c r="X290" s="5"/>
      <c r="AE290" s="220"/>
      <c r="AF290" s="122"/>
      <c r="AG290" s="122"/>
      <c r="AH290" s="122"/>
      <c r="AI290" s="122"/>
      <c r="AL290" s="5"/>
      <c r="AM290" s="5"/>
      <c r="AT290" s="220"/>
      <c r="AU290" s="122"/>
      <c r="AV290" s="122"/>
      <c r="AW290" s="122"/>
      <c r="AX290" s="122"/>
      <c r="BA290" s="5"/>
      <c r="BB290" s="5"/>
    </row>
    <row r="291">
      <c r="A291" s="220"/>
      <c r="B291" s="122"/>
      <c r="C291" s="122"/>
      <c r="D291" s="122"/>
      <c r="E291" s="122"/>
      <c r="H291" s="5"/>
      <c r="I291" s="5"/>
      <c r="P291" s="220"/>
      <c r="Q291" s="122"/>
      <c r="R291" s="122"/>
      <c r="S291" s="122"/>
      <c r="T291" s="122"/>
      <c r="W291" s="5"/>
      <c r="X291" s="5"/>
      <c r="AE291" s="220"/>
      <c r="AF291" s="122"/>
      <c r="AG291" s="122"/>
      <c r="AH291" s="122"/>
      <c r="AI291" s="122"/>
      <c r="AL291" s="5"/>
      <c r="AM291" s="5"/>
      <c r="AT291" s="220"/>
      <c r="AU291" s="122"/>
      <c r="AV291" s="122"/>
      <c r="AW291" s="122"/>
      <c r="AX291" s="122"/>
      <c r="BA291" s="5"/>
      <c r="BB291" s="5"/>
    </row>
    <row r="292">
      <c r="A292" s="220"/>
      <c r="B292" s="122"/>
      <c r="C292" s="122"/>
      <c r="D292" s="122"/>
      <c r="E292" s="122"/>
      <c r="H292" s="5"/>
      <c r="I292" s="5"/>
      <c r="P292" s="220"/>
      <c r="Q292" s="122"/>
      <c r="R292" s="122"/>
      <c r="S292" s="122"/>
      <c r="T292" s="122"/>
      <c r="W292" s="5"/>
      <c r="X292" s="5"/>
      <c r="AE292" s="220"/>
      <c r="AF292" s="122"/>
      <c r="AG292" s="122"/>
      <c r="AH292" s="122"/>
      <c r="AI292" s="122"/>
      <c r="AL292" s="5"/>
      <c r="AM292" s="5"/>
      <c r="AT292" s="220"/>
      <c r="AU292" s="122"/>
      <c r="AV292" s="122"/>
      <c r="AW292" s="122"/>
      <c r="AX292" s="122"/>
      <c r="BA292" s="5"/>
      <c r="BB292" s="5"/>
    </row>
    <row r="293">
      <c r="A293" s="220"/>
      <c r="B293" s="122"/>
      <c r="C293" s="122"/>
      <c r="D293" s="122"/>
      <c r="E293" s="122"/>
      <c r="H293" s="5"/>
      <c r="I293" s="5"/>
      <c r="P293" s="220"/>
      <c r="Q293" s="122"/>
      <c r="R293" s="122"/>
      <c r="S293" s="122"/>
      <c r="T293" s="122"/>
      <c r="W293" s="5"/>
      <c r="X293" s="5"/>
      <c r="AE293" s="220"/>
      <c r="AF293" s="122"/>
      <c r="AG293" s="122"/>
      <c r="AH293" s="122"/>
      <c r="AI293" s="122"/>
      <c r="AL293" s="5"/>
      <c r="AM293" s="5"/>
      <c r="AT293" s="220"/>
      <c r="AU293" s="122"/>
      <c r="AV293" s="122"/>
      <c r="AW293" s="122"/>
      <c r="AX293" s="122"/>
      <c r="BA293" s="5"/>
      <c r="BB293" s="5"/>
    </row>
    <row r="294">
      <c r="A294" s="220"/>
      <c r="B294" s="122"/>
      <c r="C294" s="122"/>
      <c r="D294" s="122"/>
      <c r="E294" s="122"/>
      <c r="H294" s="5"/>
      <c r="I294" s="5"/>
      <c r="P294" s="220"/>
      <c r="Q294" s="122"/>
      <c r="R294" s="122"/>
      <c r="S294" s="122"/>
      <c r="T294" s="122"/>
      <c r="W294" s="5"/>
      <c r="X294" s="5"/>
      <c r="AE294" s="220"/>
      <c r="AF294" s="122"/>
      <c r="AG294" s="122"/>
      <c r="AH294" s="122"/>
      <c r="AI294" s="122"/>
      <c r="AL294" s="5"/>
      <c r="AM294" s="5"/>
      <c r="AT294" s="220"/>
      <c r="AU294" s="122"/>
      <c r="AV294" s="122"/>
      <c r="AW294" s="122"/>
      <c r="AX294" s="122"/>
      <c r="BA294" s="5"/>
      <c r="BB294" s="5"/>
    </row>
    <row r="295">
      <c r="A295" s="220"/>
      <c r="B295" s="122"/>
      <c r="C295" s="122"/>
      <c r="D295" s="122"/>
      <c r="E295" s="122"/>
      <c r="H295" s="5"/>
      <c r="I295" s="5"/>
      <c r="P295" s="220"/>
      <c r="Q295" s="122"/>
      <c r="R295" s="122"/>
      <c r="S295" s="122"/>
      <c r="T295" s="122"/>
      <c r="W295" s="5"/>
      <c r="X295" s="5"/>
      <c r="AE295" s="220"/>
      <c r="AF295" s="122"/>
      <c r="AG295" s="122"/>
      <c r="AH295" s="122"/>
      <c r="AI295" s="122"/>
      <c r="AL295" s="5"/>
      <c r="AM295" s="5"/>
      <c r="AT295" s="220"/>
      <c r="AU295" s="122"/>
      <c r="AV295" s="122"/>
      <c r="AW295" s="122"/>
      <c r="AX295" s="122"/>
      <c r="BA295" s="5"/>
      <c r="BB295" s="5"/>
    </row>
    <row r="296">
      <c r="A296" s="220"/>
      <c r="B296" s="122"/>
      <c r="C296" s="122"/>
      <c r="D296" s="122"/>
      <c r="E296" s="122"/>
      <c r="H296" s="5"/>
      <c r="I296" s="5"/>
      <c r="P296" s="220"/>
      <c r="Q296" s="122"/>
      <c r="R296" s="122"/>
      <c r="S296" s="122"/>
      <c r="T296" s="122"/>
      <c r="W296" s="5"/>
      <c r="X296" s="5"/>
      <c r="AE296" s="220"/>
      <c r="AF296" s="122"/>
      <c r="AG296" s="122"/>
      <c r="AH296" s="122"/>
      <c r="AI296" s="122"/>
      <c r="AL296" s="5"/>
      <c r="AM296" s="5"/>
      <c r="AT296" s="220"/>
      <c r="AU296" s="122"/>
      <c r="AV296" s="122"/>
      <c r="AW296" s="122"/>
      <c r="AX296" s="122"/>
      <c r="BA296" s="5"/>
      <c r="BB296" s="5"/>
    </row>
    <row r="297">
      <c r="A297" s="220"/>
      <c r="B297" s="122"/>
      <c r="C297" s="122"/>
      <c r="D297" s="122"/>
      <c r="E297" s="122"/>
      <c r="H297" s="5"/>
      <c r="I297" s="5"/>
      <c r="P297" s="220"/>
      <c r="Q297" s="122"/>
      <c r="R297" s="122"/>
      <c r="S297" s="122"/>
      <c r="T297" s="122"/>
      <c r="W297" s="5"/>
      <c r="X297" s="5"/>
      <c r="AE297" s="220"/>
      <c r="AF297" s="122"/>
      <c r="AG297" s="122"/>
      <c r="AH297" s="122"/>
      <c r="AI297" s="122"/>
      <c r="AL297" s="5"/>
      <c r="AM297" s="5"/>
      <c r="AT297" s="220"/>
      <c r="AU297" s="122"/>
      <c r="AV297" s="122"/>
      <c r="AW297" s="122"/>
      <c r="AX297" s="122"/>
      <c r="BA297" s="5"/>
      <c r="BB297" s="5"/>
    </row>
    <row r="298">
      <c r="A298" s="220"/>
      <c r="B298" s="122"/>
      <c r="C298" s="122"/>
      <c r="D298" s="122"/>
      <c r="E298" s="122"/>
      <c r="H298" s="5"/>
      <c r="I298" s="5"/>
      <c r="P298" s="220"/>
      <c r="Q298" s="122"/>
      <c r="R298" s="122"/>
      <c r="S298" s="122"/>
      <c r="T298" s="122"/>
      <c r="W298" s="5"/>
      <c r="X298" s="5"/>
      <c r="AE298" s="220"/>
      <c r="AF298" s="122"/>
      <c r="AG298" s="122"/>
      <c r="AH298" s="122"/>
      <c r="AI298" s="122"/>
      <c r="AL298" s="5"/>
      <c r="AM298" s="5"/>
      <c r="AT298" s="220"/>
      <c r="AU298" s="122"/>
      <c r="AV298" s="122"/>
      <c r="AW298" s="122"/>
      <c r="AX298" s="122"/>
      <c r="BA298" s="5"/>
      <c r="BB298" s="5"/>
    </row>
    <row r="299">
      <c r="A299" s="220"/>
      <c r="B299" s="122"/>
      <c r="C299" s="122"/>
      <c r="D299" s="122"/>
      <c r="E299" s="122"/>
      <c r="H299" s="5"/>
      <c r="I299" s="5"/>
      <c r="P299" s="220"/>
      <c r="Q299" s="122"/>
      <c r="R299" s="122"/>
      <c r="S299" s="122"/>
      <c r="T299" s="122"/>
      <c r="W299" s="5"/>
      <c r="X299" s="5"/>
      <c r="AE299" s="220"/>
      <c r="AF299" s="122"/>
      <c r="AG299" s="122"/>
      <c r="AH299" s="122"/>
      <c r="AI299" s="122"/>
      <c r="AL299" s="5"/>
      <c r="AM299" s="5"/>
      <c r="AT299" s="220"/>
      <c r="AU299" s="122"/>
      <c r="AV299" s="122"/>
      <c r="AW299" s="122"/>
      <c r="AX299" s="122"/>
      <c r="BA299" s="5"/>
      <c r="BB299" s="5"/>
    </row>
    <row r="300">
      <c r="A300" s="220"/>
      <c r="B300" s="122"/>
      <c r="C300" s="122"/>
      <c r="D300" s="122"/>
      <c r="E300" s="122"/>
      <c r="H300" s="5"/>
      <c r="I300" s="5"/>
      <c r="P300" s="220"/>
      <c r="Q300" s="122"/>
      <c r="R300" s="122"/>
      <c r="S300" s="122"/>
      <c r="T300" s="122"/>
      <c r="W300" s="5"/>
      <c r="X300" s="5"/>
      <c r="AE300" s="220"/>
      <c r="AF300" s="122"/>
      <c r="AG300" s="122"/>
      <c r="AH300" s="122"/>
      <c r="AI300" s="122"/>
      <c r="AL300" s="5"/>
      <c r="AM300" s="5"/>
      <c r="AT300" s="220"/>
      <c r="AU300" s="122"/>
      <c r="AV300" s="122"/>
      <c r="AW300" s="122"/>
      <c r="AX300" s="122"/>
      <c r="BA300" s="5"/>
      <c r="BB300" s="5"/>
    </row>
    <row r="301">
      <c r="A301" s="220"/>
      <c r="B301" s="122"/>
      <c r="C301" s="122"/>
      <c r="D301" s="122"/>
      <c r="E301" s="122"/>
      <c r="H301" s="5"/>
      <c r="I301" s="5"/>
      <c r="P301" s="220"/>
      <c r="Q301" s="122"/>
      <c r="R301" s="122"/>
      <c r="S301" s="122"/>
      <c r="T301" s="122"/>
      <c r="W301" s="5"/>
      <c r="X301" s="5"/>
      <c r="AE301" s="220"/>
      <c r="AF301" s="122"/>
      <c r="AG301" s="122"/>
      <c r="AH301" s="122"/>
      <c r="AI301" s="122"/>
      <c r="AL301" s="5"/>
      <c r="AM301" s="5"/>
      <c r="AT301" s="220"/>
      <c r="AU301" s="122"/>
      <c r="AV301" s="122"/>
      <c r="AW301" s="122"/>
      <c r="AX301" s="122"/>
      <c r="BA301" s="5"/>
      <c r="BB301" s="5"/>
    </row>
    <row r="302">
      <c r="A302" s="220"/>
      <c r="B302" s="122"/>
      <c r="C302" s="122"/>
      <c r="D302" s="122"/>
      <c r="E302" s="122"/>
      <c r="H302" s="5"/>
      <c r="I302" s="5"/>
      <c r="P302" s="220"/>
      <c r="Q302" s="122"/>
      <c r="R302" s="122"/>
      <c r="S302" s="122"/>
      <c r="T302" s="122"/>
      <c r="W302" s="5"/>
      <c r="X302" s="5"/>
      <c r="AE302" s="220"/>
      <c r="AF302" s="122"/>
      <c r="AG302" s="122"/>
      <c r="AH302" s="122"/>
      <c r="AI302" s="122"/>
      <c r="AL302" s="5"/>
      <c r="AM302" s="5"/>
      <c r="AT302" s="220"/>
      <c r="AU302" s="122"/>
      <c r="AV302" s="122"/>
      <c r="AW302" s="122"/>
      <c r="AX302" s="122"/>
      <c r="BA302" s="5"/>
      <c r="BB302" s="5"/>
    </row>
    <row r="303">
      <c r="A303" s="220"/>
      <c r="B303" s="122"/>
      <c r="C303" s="122"/>
      <c r="D303" s="122"/>
      <c r="E303" s="122"/>
      <c r="H303" s="5"/>
      <c r="I303" s="5"/>
      <c r="P303" s="220"/>
      <c r="Q303" s="122"/>
      <c r="R303" s="122"/>
      <c r="S303" s="122"/>
      <c r="T303" s="122"/>
      <c r="W303" s="5"/>
      <c r="X303" s="5"/>
      <c r="AE303" s="220"/>
      <c r="AF303" s="122"/>
      <c r="AG303" s="122"/>
      <c r="AH303" s="122"/>
      <c r="AI303" s="122"/>
      <c r="AL303" s="5"/>
      <c r="AM303" s="5"/>
      <c r="AT303" s="220"/>
      <c r="AU303" s="122"/>
      <c r="AV303" s="122"/>
      <c r="AW303" s="122"/>
      <c r="AX303" s="122"/>
      <c r="BA303" s="5"/>
      <c r="BB303" s="5"/>
    </row>
    <row r="304">
      <c r="A304" s="220"/>
      <c r="B304" s="122"/>
      <c r="C304" s="122"/>
      <c r="D304" s="122"/>
      <c r="E304" s="122"/>
      <c r="H304" s="5"/>
      <c r="I304" s="5"/>
      <c r="P304" s="220"/>
      <c r="Q304" s="122"/>
      <c r="R304" s="122"/>
      <c r="S304" s="122"/>
      <c r="T304" s="122"/>
      <c r="W304" s="5"/>
      <c r="X304" s="5"/>
      <c r="AE304" s="220"/>
      <c r="AF304" s="122"/>
      <c r="AG304" s="122"/>
      <c r="AH304" s="122"/>
      <c r="AI304" s="122"/>
      <c r="AL304" s="5"/>
      <c r="AM304" s="5"/>
      <c r="AT304" s="220"/>
      <c r="AU304" s="122"/>
      <c r="AV304" s="122"/>
      <c r="AW304" s="122"/>
      <c r="AX304" s="122"/>
      <c r="BA304" s="5"/>
      <c r="BB304" s="5"/>
    </row>
    <row r="305">
      <c r="A305" s="220"/>
      <c r="B305" s="122"/>
      <c r="C305" s="122"/>
      <c r="D305" s="122"/>
      <c r="E305" s="122"/>
      <c r="H305" s="5"/>
      <c r="I305" s="5"/>
      <c r="P305" s="220"/>
      <c r="Q305" s="122"/>
      <c r="R305" s="122"/>
      <c r="S305" s="122"/>
      <c r="T305" s="122"/>
      <c r="W305" s="5"/>
      <c r="X305" s="5"/>
      <c r="AE305" s="220"/>
      <c r="AF305" s="122"/>
      <c r="AG305" s="122"/>
      <c r="AH305" s="122"/>
      <c r="AI305" s="122"/>
      <c r="AL305" s="5"/>
      <c r="AM305" s="5"/>
      <c r="AT305" s="220"/>
      <c r="AU305" s="122"/>
      <c r="AV305" s="122"/>
      <c r="AW305" s="122"/>
      <c r="AX305" s="122"/>
      <c r="BA305" s="5"/>
      <c r="BB305" s="5"/>
    </row>
    <row r="306">
      <c r="A306" s="220"/>
      <c r="B306" s="122"/>
      <c r="C306" s="122"/>
      <c r="D306" s="122"/>
      <c r="E306" s="122"/>
      <c r="H306" s="5"/>
      <c r="I306" s="5"/>
      <c r="P306" s="220"/>
      <c r="Q306" s="122"/>
      <c r="R306" s="122"/>
      <c r="S306" s="122"/>
      <c r="T306" s="122"/>
      <c r="W306" s="5"/>
      <c r="X306" s="5"/>
      <c r="AE306" s="220"/>
      <c r="AF306" s="122"/>
      <c r="AG306" s="122"/>
      <c r="AH306" s="122"/>
      <c r="AI306" s="122"/>
      <c r="AL306" s="5"/>
      <c r="AM306" s="5"/>
      <c r="AT306" s="220"/>
      <c r="AU306" s="122"/>
      <c r="AV306" s="122"/>
      <c r="AW306" s="122"/>
      <c r="AX306" s="122"/>
      <c r="BA306" s="5"/>
      <c r="BB306" s="5"/>
    </row>
    <row r="307">
      <c r="A307" s="220"/>
      <c r="B307" s="122"/>
      <c r="C307" s="122"/>
      <c r="D307" s="122"/>
      <c r="E307" s="122"/>
      <c r="H307" s="5"/>
      <c r="I307" s="5"/>
      <c r="P307" s="220"/>
      <c r="Q307" s="122"/>
      <c r="R307" s="122"/>
      <c r="S307" s="122"/>
      <c r="T307" s="122"/>
      <c r="W307" s="5"/>
      <c r="X307" s="5"/>
      <c r="AE307" s="220"/>
      <c r="AF307" s="122"/>
      <c r="AG307" s="122"/>
      <c r="AH307" s="122"/>
      <c r="AI307" s="122"/>
      <c r="AL307" s="5"/>
      <c r="AM307" s="5"/>
      <c r="AT307" s="220"/>
      <c r="AU307" s="122"/>
      <c r="AV307" s="122"/>
      <c r="AW307" s="122"/>
      <c r="AX307" s="122"/>
      <c r="BA307" s="5"/>
      <c r="BB307" s="5"/>
    </row>
    <row r="308">
      <c r="A308" s="220"/>
      <c r="B308" s="122"/>
      <c r="C308" s="122"/>
      <c r="D308" s="122"/>
      <c r="E308" s="122"/>
      <c r="H308" s="5"/>
      <c r="I308" s="5"/>
      <c r="P308" s="220"/>
      <c r="Q308" s="122"/>
      <c r="R308" s="122"/>
      <c r="S308" s="122"/>
      <c r="T308" s="122"/>
      <c r="W308" s="5"/>
      <c r="X308" s="5"/>
      <c r="AE308" s="220"/>
      <c r="AF308" s="122"/>
      <c r="AG308" s="122"/>
      <c r="AH308" s="122"/>
      <c r="AI308" s="122"/>
      <c r="AL308" s="5"/>
      <c r="AM308" s="5"/>
      <c r="AT308" s="220"/>
      <c r="AU308" s="122"/>
      <c r="AV308" s="122"/>
      <c r="AW308" s="122"/>
      <c r="AX308" s="122"/>
      <c r="BA308" s="5"/>
      <c r="BB308" s="5"/>
    </row>
    <row r="309">
      <c r="A309" s="220"/>
      <c r="B309" s="122"/>
      <c r="C309" s="122"/>
      <c r="D309" s="122"/>
      <c r="E309" s="122"/>
      <c r="H309" s="5"/>
      <c r="I309" s="5"/>
      <c r="P309" s="220"/>
      <c r="Q309" s="122"/>
      <c r="R309" s="122"/>
      <c r="S309" s="122"/>
      <c r="T309" s="122"/>
      <c r="W309" s="5"/>
      <c r="X309" s="5"/>
      <c r="AE309" s="220"/>
      <c r="AF309" s="122"/>
      <c r="AG309" s="122"/>
      <c r="AH309" s="122"/>
      <c r="AI309" s="122"/>
      <c r="AL309" s="5"/>
      <c r="AM309" s="5"/>
      <c r="AT309" s="220"/>
      <c r="AU309" s="122"/>
      <c r="AV309" s="122"/>
      <c r="AW309" s="122"/>
      <c r="AX309" s="122"/>
      <c r="BA309" s="5"/>
      <c r="BB309" s="5"/>
    </row>
    <row r="310">
      <c r="A310" s="220"/>
      <c r="B310" s="122"/>
      <c r="C310" s="122"/>
      <c r="D310" s="122"/>
      <c r="E310" s="122"/>
      <c r="H310" s="5"/>
      <c r="I310" s="5"/>
      <c r="P310" s="220"/>
      <c r="Q310" s="122"/>
      <c r="R310" s="122"/>
      <c r="S310" s="122"/>
      <c r="T310" s="122"/>
      <c r="W310" s="5"/>
      <c r="X310" s="5"/>
      <c r="AE310" s="220"/>
      <c r="AF310" s="122"/>
      <c r="AG310" s="122"/>
      <c r="AH310" s="122"/>
      <c r="AI310" s="122"/>
      <c r="AL310" s="5"/>
      <c r="AM310" s="5"/>
      <c r="AT310" s="220"/>
      <c r="AU310" s="122"/>
      <c r="AV310" s="122"/>
      <c r="AW310" s="122"/>
      <c r="AX310" s="122"/>
      <c r="BA310" s="5"/>
      <c r="BB310" s="5"/>
    </row>
    <row r="311">
      <c r="A311" s="220"/>
      <c r="B311" s="122"/>
      <c r="C311" s="122"/>
      <c r="D311" s="122"/>
      <c r="E311" s="122"/>
      <c r="H311" s="5"/>
      <c r="I311" s="5"/>
      <c r="P311" s="220"/>
      <c r="Q311" s="122"/>
      <c r="R311" s="122"/>
      <c r="S311" s="122"/>
      <c r="T311" s="122"/>
      <c r="W311" s="5"/>
      <c r="X311" s="5"/>
      <c r="AE311" s="220"/>
      <c r="AF311" s="122"/>
      <c r="AG311" s="122"/>
      <c r="AH311" s="122"/>
      <c r="AI311" s="122"/>
      <c r="AL311" s="5"/>
      <c r="AM311" s="5"/>
      <c r="AT311" s="220"/>
      <c r="AU311" s="122"/>
      <c r="AV311" s="122"/>
      <c r="AW311" s="122"/>
      <c r="AX311" s="122"/>
      <c r="BA311" s="5"/>
      <c r="BB311" s="5"/>
    </row>
    <row r="312">
      <c r="A312" s="220"/>
      <c r="B312" s="122"/>
      <c r="C312" s="122"/>
      <c r="D312" s="122"/>
      <c r="E312" s="122"/>
      <c r="H312" s="5"/>
      <c r="I312" s="5"/>
      <c r="P312" s="220"/>
      <c r="Q312" s="122"/>
      <c r="R312" s="122"/>
      <c r="S312" s="122"/>
      <c r="T312" s="122"/>
      <c r="W312" s="5"/>
      <c r="X312" s="5"/>
      <c r="AE312" s="220"/>
      <c r="AF312" s="122"/>
      <c r="AG312" s="122"/>
      <c r="AH312" s="122"/>
      <c r="AI312" s="122"/>
      <c r="AL312" s="5"/>
      <c r="AM312" s="5"/>
      <c r="AT312" s="220"/>
      <c r="AU312" s="122"/>
      <c r="AV312" s="122"/>
      <c r="AW312" s="122"/>
      <c r="AX312" s="122"/>
      <c r="BA312" s="5"/>
      <c r="BB312" s="5"/>
    </row>
    <row r="313">
      <c r="A313" s="220"/>
      <c r="B313" s="122"/>
      <c r="C313" s="122"/>
      <c r="D313" s="122"/>
      <c r="E313" s="122"/>
      <c r="H313" s="5"/>
      <c r="I313" s="5"/>
      <c r="P313" s="220"/>
      <c r="Q313" s="122"/>
      <c r="R313" s="122"/>
      <c r="S313" s="122"/>
      <c r="T313" s="122"/>
      <c r="W313" s="5"/>
      <c r="X313" s="5"/>
      <c r="AE313" s="220"/>
      <c r="AF313" s="122"/>
      <c r="AG313" s="122"/>
      <c r="AH313" s="122"/>
      <c r="AI313" s="122"/>
      <c r="AL313" s="5"/>
      <c r="AM313" s="5"/>
      <c r="AT313" s="220"/>
      <c r="AU313" s="122"/>
      <c r="AV313" s="122"/>
      <c r="AW313" s="122"/>
      <c r="AX313" s="122"/>
      <c r="BA313" s="5"/>
      <c r="BB313" s="5"/>
    </row>
    <row r="314">
      <c r="A314" s="220"/>
      <c r="B314" s="122"/>
      <c r="C314" s="122"/>
      <c r="D314" s="122"/>
      <c r="E314" s="122"/>
      <c r="H314" s="5"/>
      <c r="I314" s="5"/>
      <c r="P314" s="220"/>
      <c r="Q314" s="122"/>
      <c r="R314" s="122"/>
      <c r="S314" s="122"/>
      <c r="T314" s="122"/>
      <c r="W314" s="5"/>
      <c r="X314" s="5"/>
      <c r="AE314" s="220"/>
      <c r="AF314" s="122"/>
      <c r="AG314" s="122"/>
      <c r="AH314" s="122"/>
      <c r="AI314" s="122"/>
      <c r="AL314" s="5"/>
      <c r="AM314" s="5"/>
      <c r="AT314" s="220"/>
      <c r="AU314" s="122"/>
      <c r="AV314" s="122"/>
      <c r="AW314" s="122"/>
      <c r="AX314" s="122"/>
      <c r="BA314" s="5"/>
      <c r="BB314" s="5"/>
    </row>
    <row r="315">
      <c r="A315" s="220"/>
      <c r="B315" s="122"/>
      <c r="C315" s="122"/>
      <c r="D315" s="122"/>
      <c r="E315" s="122"/>
      <c r="H315" s="5"/>
      <c r="I315" s="5"/>
      <c r="P315" s="220"/>
      <c r="Q315" s="122"/>
      <c r="R315" s="122"/>
      <c r="S315" s="122"/>
      <c r="T315" s="122"/>
      <c r="W315" s="5"/>
      <c r="X315" s="5"/>
      <c r="AE315" s="220"/>
      <c r="AF315" s="122"/>
      <c r="AG315" s="122"/>
      <c r="AH315" s="122"/>
      <c r="AI315" s="122"/>
      <c r="AL315" s="5"/>
      <c r="AM315" s="5"/>
      <c r="AT315" s="220"/>
      <c r="AU315" s="122"/>
      <c r="AV315" s="122"/>
      <c r="AW315" s="122"/>
      <c r="AX315" s="122"/>
      <c r="BA315" s="5"/>
      <c r="BB315" s="5"/>
    </row>
    <row r="316">
      <c r="A316" s="220"/>
      <c r="B316" s="122"/>
      <c r="C316" s="122"/>
      <c r="D316" s="122"/>
      <c r="E316" s="122"/>
      <c r="H316" s="5"/>
      <c r="I316" s="5"/>
      <c r="P316" s="220"/>
      <c r="Q316" s="122"/>
      <c r="R316" s="122"/>
      <c r="S316" s="122"/>
      <c r="T316" s="122"/>
      <c r="W316" s="5"/>
      <c r="X316" s="5"/>
      <c r="AE316" s="220"/>
      <c r="AF316" s="122"/>
      <c r="AG316" s="122"/>
      <c r="AH316" s="122"/>
      <c r="AI316" s="122"/>
      <c r="AL316" s="5"/>
      <c r="AM316" s="5"/>
      <c r="AT316" s="220"/>
      <c r="AU316" s="122"/>
      <c r="AV316" s="122"/>
      <c r="AW316" s="122"/>
      <c r="AX316" s="122"/>
      <c r="BA316" s="5"/>
      <c r="BB316" s="5"/>
    </row>
    <row r="317">
      <c r="A317" s="220"/>
      <c r="B317" s="122"/>
      <c r="C317" s="122"/>
      <c r="D317" s="122"/>
      <c r="E317" s="122"/>
      <c r="H317" s="5"/>
      <c r="I317" s="5"/>
      <c r="P317" s="220"/>
      <c r="Q317" s="122"/>
      <c r="R317" s="122"/>
      <c r="S317" s="122"/>
      <c r="T317" s="122"/>
      <c r="W317" s="5"/>
      <c r="X317" s="5"/>
      <c r="AE317" s="220"/>
      <c r="AF317" s="122"/>
      <c r="AG317" s="122"/>
      <c r="AH317" s="122"/>
      <c r="AI317" s="122"/>
      <c r="AL317" s="5"/>
      <c r="AM317" s="5"/>
      <c r="AT317" s="220"/>
      <c r="AU317" s="122"/>
      <c r="AV317" s="122"/>
      <c r="AW317" s="122"/>
      <c r="AX317" s="122"/>
      <c r="BA317" s="5"/>
      <c r="BB317" s="5"/>
    </row>
    <row r="318">
      <c r="A318" s="220"/>
      <c r="B318" s="122"/>
      <c r="C318" s="122"/>
      <c r="D318" s="122"/>
      <c r="E318" s="122"/>
      <c r="H318" s="5"/>
      <c r="I318" s="5"/>
      <c r="P318" s="220"/>
      <c r="Q318" s="122"/>
      <c r="R318" s="122"/>
      <c r="S318" s="122"/>
      <c r="T318" s="122"/>
      <c r="W318" s="5"/>
      <c r="X318" s="5"/>
      <c r="AE318" s="220"/>
      <c r="AF318" s="122"/>
      <c r="AG318" s="122"/>
      <c r="AH318" s="122"/>
      <c r="AI318" s="122"/>
      <c r="AL318" s="5"/>
      <c r="AM318" s="5"/>
      <c r="AT318" s="220"/>
      <c r="AU318" s="122"/>
      <c r="AV318" s="122"/>
      <c r="AW318" s="122"/>
      <c r="AX318" s="122"/>
      <c r="BA318" s="5"/>
      <c r="BB318" s="5"/>
    </row>
    <row r="319">
      <c r="A319" s="220"/>
      <c r="B319" s="122"/>
      <c r="C319" s="122"/>
      <c r="D319" s="122"/>
      <c r="E319" s="122"/>
      <c r="H319" s="5"/>
      <c r="I319" s="5"/>
      <c r="P319" s="220"/>
      <c r="Q319" s="122"/>
      <c r="R319" s="122"/>
      <c r="S319" s="122"/>
      <c r="T319" s="122"/>
      <c r="W319" s="5"/>
      <c r="X319" s="5"/>
      <c r="AE319" s="220"/>
      <c r="AF319" s="122"/>
      <c r="AG319" s="122"/>
      <c r="AH319" s="122"/>
      <c r="AI319" s="122"/>
      <c r="AL319" s="5"/>
      <c r="AM319" s="5"/>
      <c r="AT319" s="220"/>
      <c r="AU319" s="122"/>
      <c r="AV319" s="122"/>
      <c r="AW319" s="122"/>
      <c r="AX319" s="122"/>
      <c r="BA319" s="5"/>
      <c r="BB319" s="5"/>
    </row>
    <row r="320">
      <c r="A320" s="220"/>
      <c r="B320" s="122"/>
      <c r="C320" s="122"/>
      <c r="D320" s="122"/>
      <c r="E320" s="122"/>
      <c r="H320" s="5"/>
      <c r="I320" s="5"/>
      <c r="P320" s="220"/>
      <c r="Q320" s="122"/>
      <c r="R320" s="122"/>
      <c r="S320" s="122"/>
      <c r="T320" s="122"/>
      <c r="W320" s="5"/>
      <c r="X320" s="5"/>
      <c r="AE320" s="220"/>
      <c r="AF320" s="122"/>
      <c r="AG320" s="122"/>
      <c r="AH320" s="122"/>
      <c r="AI320" s="122"/>
      <c r="AL320" s="5"/>
      <c r="AM320" s="5"/>
      <c r="AT320" s="220"/>
      <c r="AU320" s="122"/>
      <c r="AV320" s="122"/>
      <c r="AW320" s="122"/>
      <c r="AX320" s="122"/>
      <c r="BA320" s="5"/>
      <c r="BB320" s="5"/>
    </row>
    <row r="321">
      <c r="A321" s="220"/>
      <c r="B321" s="122"/>
      <c r="C321" s="122"/>
      <c r="D321" s="122"/>
      <c r="E321" s="122"/>
      <c r="H321" s="5"/>
      <c r="I321" s="5"/>
      <c r="P321" s="220"/>
      <c r="Q321" s="122"/>
      <c r="R321" s="122"/>
      <c r="S321" s="122"/>
      <c r="T321" s="122"/>
      <c r="W321" s="5"/>
      <c r="X321" s="5"/>
      <c r="AE321" s="220"/>
      <c r="AF321" s="122"/>
      <c r="AG321" s="122"/>
      <c r="AH321" s="122"/>
      <c r="AI321" s="122"/>
      <c r="AL321" s="5"/>
      <c r="AM321" s="5"/>
      <c r="AT321" s="220"/>
      <c r="AU321" s="122"/>
      <c r="AV321" s="122"/>
      <c r="AW321" s="122"/>
      <c r="AX321" s="122"/>
      <c r="BA321" s="5"/>
      <c r="BB321" s="5"/>
    </row>
    <row r="322">
      <c r="A322" s="220"/>
      <c r="B322" s="122"/>
      <c r="C322" s="122"/>
      <c r="D322" s="122"/>
      <c r="E322" s="122"/>
      <c r="H322" s="5"/>
      <c r="I322" s="5"/>
      <c r="P322" s="220"/>
      <c r="Q322" s="122"/>
      <c r="R322" s="122"/>
      <c r="S322" s="122"/>
      <c r="T322" s="122"/>
      <c r="W322" s="5"/>
      <c r="X322" s="5"/>
      <c r="AE322" s="220"/>
      <c r="AF322" s="122"/>
      <c r="AG322" s="122"/>
      <c r="AH322" s="122"/>
      <c r="AI322" s="122"/>
      <c r="AL322" s="5"/>
      <c r="AM322" s="5"/>
      <c r="AT322" s="220"/>
      <c r="AU322" s="122"/>
      <c r="AV322" s="122"/>
      <c r="AW322" s="122"/>
      <c r="AX322" s="122"/>
      <c r="BA322" s="5"/>
      <c r="BB322" s="5"/>
    </row>
    <row r="323">
      <c r="A323" s="220"/>
      <c r="B323" s="122"/>
      <c r="C323" s="122"/>
      <c r="D323" s="122"/>
      <c r="E323" s="122"/>
      <c r="H323" s="5"/>
      <c r="I323" s="5"/>
      <c r="P323" s="220"/>
      <c r="Q323" s="122"/>
      <c r="R323" s="122"/>
      <c r="S323" s="122"/>
      <c r="T323" s="122"/>
      <c r="W323" s="5"/>
      <c r="X323" s="5"/>
      <c r="AE323" s="220"/>
      <c r="AF323" s="122"/>
      <c r="AG323" s="122"/>
      <c r="AH323" s="122"/>
      <c r="AI323" s="122"/>
      <c r="AL323" s="5"/>
      <c r="AM323" s="5"/>
      <c r="AT323" s="220"/>
      <c r="AU323" s="122"/>
      <c r="AV323" s="122"/>
      <c r="AW323" s="122"/>
      <c r="AX323" s="122"/>
      <c r="BA323" s="5"/>
      <c r="BB323" s="5"/>
    </row>
    <row r="324">
      <c r="A324" s="220"/>
      <c r="B324" s="122"/>
      <c r="C324" s="122"/>
      <c r="D324" s="122"/>
      <c r="E324" s="122"/>
      <c r="H324" s="5"/>
      <c r="I324" s="5"/>
      <c r="P324" s="220"/>
      <c r="Q324" s="122"/>
      <c r="R324" s="122"/>
      <c r="S324" s="122"/>
      <c r="T324" s="122"/>
      <c r="W324" s="5"/>
      <c r="X324" s="5"/>
      <c r="AE324" s="220"/>
      <c r="AF324" s="122"/>
      <c r="AG324" s="122"/>
      <c r="AH324" s="122"/>
      <c r="AI324" s="122"/>
      <c r="AL324" s="5"/>
      <c r="AM324" s="5"/>
      <c r="AT324" s="220"/>
      <c r="AU324" s="122"/>
      <c r="AV324" s="122"/>
      <c r="AW324" s="122"/>
      <c r="AX324" s="122"/>
      <c r="BA324" s="5"/>
      <c r="BB324" s="5"/>
    </row>
    <row r="325">
      <c r="A325" s="220"/>
      <c r="B325" s="122"/>
      <c r="C325" s="122"/>
      <c r="D325" s="122"/>
      <c r="E325" s="122"/>
      <c r="H325" s="5"/>
      <c r="I325" s="5"/>
      <c r="P325" s="220"/>
      <c r="Q325" s="122"/>
      <c r="R325" s="122"/>
      <c r="S325" s="122"/>
      <c r="T325" s="122"/>
      <c r="W325" s="5"/>
      <c r="X325" s="5"/>
      <c r="AE325" s="220"/>
      <c r="AF325" s="122"/>
      <c r="AG325" s="122"/>
      <c r="AH325" s="122"/>
      <c r="AI325" s="122"/>
      <c r="AL325" s="5"/>
      <c r="AM325" s="5"/>
      <c r="AT325" s="220"/>
      <c r="AU325" s="122"/>
      <c r="AV325" s="122"/>
      <c r="AW325" s="122"/>
      <c r="AX325" s="122"/>
      <c r="BA325" s="5"/>
      <c r="BB325" s="5"/>
    </row>
    <row r="326">
      <c r="A326" s="220"/>
      <c r="B326" s="122"/>
      <c r="C326" s="122"/>
      <c r="D326" s="122"/>
      <c r="E326" s="122"/>
      <c r="H326" s="5"/>
      <c r="I326" s="5"/>
      <c r="P326" s="220"/>
      <c r="Q326" s="122"/>
      <c r="R326" s="122"/>
      <c r="S326" s="122"/>
      <c r="T326" s="122"/>
      <c r="W326" s="5"/>
      <c r="X326" s="5"/>
      <c r="AE326" s="220"/>
      <c r="AF326" s="122"/>
      <c r="AG326" s="122"/>
      <c r="AH326" s="122"/>
      <c r="AI326" s="122"/>
      <c r="AL326" s="5"/>
      <c r="AM326" s="5"/>
      <c r="AT326" s="220"/>
      <c r="AU326" s="122"/>
      <c r="AV326" s="122"/>
      <c r="AW326" s="122"/>
      <c r="AX326" s="122"/>
      <c r="BA326" s="5"/>
      <c r="BB326" s="5"/>
    </row>
    <row r="327">
      <c r="A327" s="220"/>
      <c r="B327" s="122"/>
      <c r="C327" s="122"/>
      <c r="D327" s="122"/>
      <c r="E327" s="122"/>
      <c r="H327" s="5"/>
      <c r="I327" s="5"/>
      <c r="P327" s="220"/>
      <c r="Q327" s="122"/>
      <c r="R327" s="122"/>
      <c r="S327" s="122"/>
      <c r="T327" s="122"/>
      <c r="W327" s="5"/>
      <c r="X327" s="5"/>
      <c r="AE327" s="220"/>
      <c r="AF327" s="122"/>
      <c r="AG327" s="122"/>
      <c r="AH327" s="122"/>
      <c r="AI327" s="122"/>
      <c r="AL327" s="5"/>
      <c r="AM327" s="5"/>
      <c r="AT327" s="220"/>
      <c r="AU327" s="122"/>
      <c r="AV327" s="122"/>
      <c r="AW327" s="122"/>
      <c r="AX327" s="122"/>
      <c r="BA327" s="5"/>
      <c r="BB327" s="5"/>
    </row>
    <row r="328">
      <c r="A328" s="220"/>
      <c r="B328" s="122"/>
      <c r="C328" s="122"/>
      <c r="D328" s="122"/>
      <c r="E328" s="122"/>
      <c r="H328" s="5"/>
      <c r="I328" s="5"/>
      <c r="P328" s="220"/>
      <c r="Q328" s="122"/>
      <c r="R328" s="122"/>
      <c r="S328" s="122"/>
      <c r="T328" s="122"/>
      <c r="W328" s="5"/>
      <c r="X328" s="5"/>
      <c r="AE328" s="220"/>
      <c r="AF328" s="122"/>
      <c r="AG328" s="122"/>
      <c r="AH328" s="122"/>
      <c r="AI328" s="122"/>
      <c r="AL328" s="5"/>
      <c r="AM328" s="5"/>
      <c r="AT328" s="220"/>
      <c r="AU328" s="122"/>
      <c r="AV328" s="122"/>
      <c r="AW328" s="122"/>
      <c r="AX328" s="122"/>
      <c r="BA328" s="5"/>
      <c r="BB328" s="5"/>
    </row>
    <row r="329">
      <c r="A329" s="220"/>
      <c r="B329" s="122"/>
      <c r="C329" s="122"/>
      <c r="D329" s="122"/>
      <c r="E329" s="122"/>
      <c r="H329" s="5"/>
      <c r="I329" s="5"/>
      <c r="P329" s="220"/>
      <c r="Q329" s="122"/>
      <c r="R329" s="122"/>
      <c r="S329" s="122"/>
      <c r="T329" s="122"/>
      <c r="W329" s="5"/>
      <c r="X329" s="5"/>
      <c r="AE329" s="220"/>
      <c r="AF329" s="122"/>
      <c r="AG329" s="122"/>
      <c r="AH329" s="122"/>
      <c r="AI329" s="122"/>
      <c r="AL329" s="5"/>
      <c r="AM329" s="5"/>
      <c r="AT329" s="220"/>
      <c r="AU329" s="122"/>
      <c r="AV329" s="122"/>
      <c r="AW329" s="122"/>
      <c r="AX329" s="122"/>
      <c r="BA329" s="5"/>
      <c r="BB329" s="5"/>
    </row>
    <row r="330">
      <c r="A330" s="220"/>
      <c r="B330" s="122"/>
      <c r="C330" s="122"/>
      <c r="D330" s="122"/>
      <c r="E330" s="122"/>
      <c r="H330" s="5"/>
      <c r="I330" s="5"/>
      <c r="P330" s="220"/>
      <c r="Q330" s="122"/>
      <c r="R330" s="122"/>
      <c r="S330" s="122"/>
      <c r="T330" s="122"/>
      <c r="W330" s="5"/>
      <c r="X330" s="5"/>
      <c r="AE330" s="220"/>
      <c r="AF330" s="122"/>
      <c r="AG330" s="122"/>
      <c r="AH330" s="122"/>
      <c r="AI330" s="122"/>
      <c r="AL330" s="5"/>
      <c r="AM330" s="5"/>
      <c r="AT330" s="220"/>
      <c r="AU330" s="122"/>
      <c r="AV330" s="122"/>
      <c r="AW330" s="122"/>
      <c r="AX330" s="122"/>
      <c r="BA330" s="5"/>
      <c r="BB330" s="5"/>
    </row>
    <row r="331">
      <c r="A331" s="220"/>
      <c r="B331" s="122"/>
      <c r="C331" s="122"/>
      <c r="D331" s="122"/>
      <c r="E331" s="122"/>
      <c r="H331" s="5"/>
      <c r="I331" s="5"/>
      <c r="P331" s="220"/>
      <c r="Q331" s="122"/>
      <c r="R331" s="122"/>
      <c r="S331" s="122"/>
      <c r="T331" s="122"/>
      <c r="W331" s="5"/>
      <c r="X331" s="5"/>
      <c r="AE331" s="220"/>
      <c r="AF331" s="122"/>
      <c r="AG331" s="122"/>
      <c r="AH331" s="122"/>
      <c r="AI331" s="122"/>
      <c r="AL331" s="5"/>
      <c r="AM331" s="5"/>
      <c r="AT331" s="220"/>
      <c r="AU331" s="122"/>
      <c r="AV331" s="122"/>
      <c r="AW331" s="122"/>
      <c r="AX331" s="122"/>
      <c r="BA331" s="5"/>
      <c r="BB331" s="5"/>
    </row>
    <row r="332">
      <c r="A332" s="220"/>
      <c r="B332" s="122"/>
      <c r="C332" s="122"/>
      <c r="D332" s="122"/>
      <c r="E332" s="122"/>
      <c r="H332" s="5"/>
      <c r="I332" s="5"/>
      <c r="P332" s="220"/>
      <c r="Q332" s="122"/>
      <c r="R332" s="122"/>
      <c r="S332" s="122"/>
      <c r="T332" s="122"/>
      <c r="W332" s="5"/>
      <c r="X332" s="5"/>
      <c r="AE332" s="220"/>
      <c r="AF332" s="122"/>
      <c r="AG332" s="122"/>
      <c r="AH332" s="122"/>
      <c r="AI332" s="122"/>
      <c r="AL332" s="5"/>
      <c r="AM332" s="5"/>
      <c r="AT332" s="220"/>
      <c r="AU332" s="122"/>
      <c r="AV332" s="122"/>
      <c r="AW332" s="122"/>
      <c r="AX332" s="122"/>
      <c r="BA332" s="5"/>
      <c r="BB332" s="5"/>
    </row>
    <row r="333">
      <c r="A333" s="220"/>
      <c r="B333" s="122"/>
      <c r="C333" s="122"/>
      <c r="D333" s="122"/>
      <c r="E333" s="122"/>
      <c r="H333" s="5"/>
      <c r="I333" s="5"/>
      <c r="P333" s="220"/>
      <c r="Q333" s="122"/>
      <c r="R333" s="122"/>
      <c r="S333" s="122"/>
      <c r="T333" s="122"/>
      <c r="W333" s="5"/>
      <c r="X333" s="5"/>
      <c r="AE333" s="220"/>
      <c r="AF333" s="122"/>
      <c r="AG333" s="122"/>
      <c r="AH333" s="122"/>
      <c r="AI333" s="122"/>
      <c r="AL333" s="5"/>
      <c r="AM333" s="5"/>
      <c r="AT333" s="220"/>
      <c r="AU333" s="122"/>
      <c r="AV333" s="122"/>
      <c r="AW333" s="122"/>
      <c r="AX333" s="122"/>
      <c r="BA333" s="5"/>
      <c r="BB333" s="5"/>
    </row>
    <row r="334">
      <c r="A334" s="220"/>
      <c r="B334" s="122"/>
      <c r="C334" s="122"/>
      <c r="D334" s="122"/>
      <c r="E334" s="122"/>
      <c r="H334" s="5"/>
      <c r="I334" s="5"/>
      <c r="P334" s="220"/>
      <c r="Q334" s="122"/>
      <c r="R334" s="122"/>
      <c r="S334" s="122"/>
      <c r="T334" s="122"/>
      <c r="W334" s="5"/>
      <c r="X334" s="5"/>
      <c r="AE334" s="220"/>
      <c r="AF334" s="122"/>
      <c r="AG334" s="122"/>
      <c r="AH334" s="122"/>
      <c r="AI334" s="122"/>
      <c r="AL334" s="5"/>
      <c r="AM334" s="5"/>
      <c r="AT334" s="220"/>
      <c r="AU334" s="122"/>
      <c r="AV334" s="122"/>
      <c r="AW334" s="122"/>
      <c r="AX334" s="122"/>
      <c r="BA334" s="5"/>
      <c r="BB334" s="5"/>
    </row>
    <row r="335">
      <c r="A335" s="220"/>
      <c r="B335" s="122"/>
      <c r="C335" s="122"/>
      <c r="D335" s="122"/>
      <c r="E335" s="122"/>
      <c r="H335" s="5"/>
      <c r="I335" s="5"/>
      <c r="P335" s="220"/>
      <c r="Q335" s="122"/>
      <c r="R335" s="122"/>
      <c r="S335" s="122"/>
      <c r="T335" s="122"/>
      <c r="W335" s="5"/>
      <c r="X335" s="5"/>
      <c r="AE335" s="220"/>
      <c r="AF335" s="122"/>
      <c r="AG335" s="122"/>
      <c r="AH335" s="122"/>
      <c r="AI335" s="122"/>
      <c r="AL335" s="5"/>
      <c r="AM335" s="5"/>
      <c r="AT335" s="220"/>
      <c r="AU335" s="122"/>
      <c r="AV335" s="122"/>
      <c r="AW335" s="122"/>
      <c r="AX335" s="122"/>
      <c r="BA335" s="5"/>
      <c r="BB335" s="5"/>
    </row>
    <row r="336">
      <c r="A336" s="220"/>
      <c r="B336" s="122"/>
      <c r="C336" s="122"/>
      <c r="D336" s="122"/>
      <c r="E336" s="122"/>
      <c r="H336" s="5"/>
      <c r="I336" s="5"/>
      <c r="P336" s="220"/>
      <c r="Q336" s="122"/>
      <c r="R336" s="122"/>
      <c r="S336" s="122"/>
      <c r="T336" s="122"/>
      <c r="W336" s="5"/>
      <c r="X336" s="5"/>
      <c r="AE336" s="220"/>
      <c r="AF336" s="122"/>
      <c r="AG336" s="122"/>
      <c r="AH336" s="122"/>
      <c r="AI336" s="122"/>
      <c r="AL336" s="5"/>
      <c r="AM336" s="5"/>
      <c r="AT336" s="220"/>
      <c r="AU336" s="122"/>
      <c r="AV336" s="122"/>
      <c r="AW336" s="122"/>
      <c r="AX336" s="122"/>
      <c r="BA336" s="5"/>
      <c r="BB336" s="5"/>
    </row>
    <row r="337">
      <c r="A337" s="220"/>
      <c r="B337" s="122"/>
      <c r="C337" s="122"/>
      <c r="D337" s="122"/>
      <c r="E337" s="122"/>
      <c r="H337" s="5"/>
      <c r="I337" s="5"/>
      <c r="P337" s="220"/>
      <c r="Q337" s="122"/>
      <c r="R337" s="122"/>
      <c r="S337" s="122"/>
      <c r="T337" s="122"/>
      <c r="W337" s="5"/>
      <c r="X337" s="5"/>
      <c r="AE337" s="220"/>
      <c r="AF337" s="122"/>
      <c r="AG337" s="122"/>
      <c r="AH337" s="122"/>
      <c r="AI337" s="122"/>
      <c r="AL337" s="5"/>
      <c r="AM337" s="5"/>
      <c r="AT337" s="220"/>
      <c r="AU337" s="122"/>
      <c r="AV337" s="122"/>
      <c r="AW337" s="122"/>
      <c r="AX337" s="122"/>
      <c r="BA337" s="5"/>
      <c r="BB337" s="5"/>
    </row>
    <row r="338">
      <c r="A338" s="220"/>
      <c r="B338" s="122"/>
      <c r="C338" s="122"/>
      <c r="D338" s="122"/>
      <c r="E338" s="122"/>
      <c r="H338" s="5"/>
      <c r="I338" s="5"/>
      <c r="P338" s="220"/>
      <c r="Q338" s="122"/>
      <c r="R338" s="122"/>
      <c r="S338" s="122"/>
      <c r="T338" s="122"/>
      <c r="W338" s="5"/>
      <c r="X338" s="5"/>
      <c r="AE338" s="220"/>
      <c r="AF338" s="122"/>
      <c r="AG338" s="122"/>
      <c r="AH338" s="122"/>
      <c r="AI338" s="122"/>
      <c r="AL338" s="5"/>
      <c r="AM338" s="5"/>
      <c r="AT338" s="220"/>
      <c r="AU338" s="122"/>
      <c r="AV338" s="122"/>
      <c r="AW338" s="122"/>
      <c r="AX338" s="122"/>
      <c r="BA338" s="5"/>
      <c r="BB338" s="5"/>
    </row>
    <row r="339">
      <c r="A339" s="220"/>
      <c r="B339" s="122"/>
      <c r="C339" s="122"/>
      <c r="D339" s="122"/>
      <c r="E339" s="122"/>
      <c r="H339" s="5"/>
      <c r="I339" s="5"/>
      <c r="P339" s="220"/>
      <c r="Q339" s="122"/>
      <c r="R339" s="122"/>
      <c r="S339" s="122"/>
      <c r="T339" s="122"/>
      <c r="W339" s="5"/>
      <c r="X339" s="5"/>
      <c r="AE339" s="220"/>
      <c r="AF339" s="122"/>
      <c r="AG339" s="122"/>
      <c r="AH339" s="122"/>
      <c r="AI339" s="122"/>
      <c r="AL339" s="5"/>
      <c r="AM339" s="5"/>
      <c r="AT339" s="220"/>
      <c r="AU339" s="122"/>
      <c r="AV339" s="122"/>
      <c r="AW339" s="122"/>
      <c r="AX339" s="122"/>
      <c r="BA339" s="5"/>
      <c r="BB339" s="5"/>
    </row>
    <row r="340">
      <c r="A340" s="220"/>
      <c r="B340" s="122"/>
      <c r="C340" s="122"/>
      <c r="D340" s="122"/>
      <c r="E340" s="122"/>
      <c r="H340" s="5"/>
      <c r="I340" s="5"/>
      <c r="P340" s="220"/>
      <c r="Q340" s="122"/>
      <c r="R340" s="122"/>
      <c r="S340" s="122"/>
      <c r="T340" s="122"/>
      <c r="W340" s="5"/>
      <c r="X340" s="5"/>
      <c r="AE340" s="220"/>
      <c r="AF340" s="122"/>
      <c r="AG340" s="122"/>
      <c r="AH340" s="122"/>
      <c r="AI340" s="122"/>
      <c r="AL340" s="5"/>
      <c r="AM340" s="5"/>
      <c r="AT340" s="220"/>
      <c r="AU340" s="122"/>
      <c r="AV340" s="122"/>
      <c r="AW340" s="122"/>
      <c r="AX340" s="122"/>
      <c r="BA340" s="5"/>
      <c r="BB340" s="5"/>
    </row>
    <row r="341">
      <c r="A341" s="220"/>
      <c r="B341" s="122"/>
      <c r="C341" s="122"/>
      <c r="D341" s="122"/>
      <c r="E341" s="122"/>
      <c r="H341" s="5"/>
      <c r="I341" s="5"/>
      <c r="P341" s="220"/>
      <c r="Q341" s="122"/>
      <c r="R341" s="122"/>
      <c r="S341" s="122"/>
      <c r="T341" s="122"/>
      <c r="W341" s="5"/>
      <c r="X341" s="5"/>
      <c r="AE341" s="220"/>
      <c r="AF341" s="122"/>
      <c r="AG341" s="122"/>
      <c r="AH341" s="122"/>
      <c r="AI341" s="122"/>
      <c r="AL341" s="5"/>
      <c r="AM341" s="5"/>
      <c r="AT341" s="220"/>
      <c r="AU341" s="122"/>
      <c r="AV341" s="122"/>
      <c r="AW341" s="122"/>
      <c r="AX341" s="122"/>
      <c r="BA341" s="5"/>
      <c r="BB341" s="5"/>
    </row>
    <row r="342">
      <c r="A342" s="220"/>
      <c r="B342" s="122"/>
      <c r="C342" s="122"/>
      <c r="D342" s="122"/>
      <c r="E342" s="122"/>
      <c r="H342" s="5"/>
      <c r="I342" s="5"/>
      <c r="P342" s="220"/>
      <c r="Q342" s="122"/>
      <c r="R342" s="122"/>
      <c r="S342" s="122"/>
      <c r="T342" s="122"/>
      <c r="W342" s="5"/>
      <c r="X342" s="5"/>
      <c r="AE342" s="220"/>
      <c r="AF342" s="122"/>
      <c r="AG342" s="122"/>
      <c r="AH342" s="122"/>
      <c r="AI342" s="122"/>
      <c r="AL342" s="5"/>
      <c r="AM342" s="5"/>
      <c r="AT342" s="220"/>
      <c r="AU342" s="122"/>
      <c r="AV342" s="122"/>
      <c r="AW342" s="122"/>
      <c r="AX342" s="122"/>
      <c r="BA342" s="5"/>
      <c r="BB342" s="5"/>
    </row>
    <row r="343">
      <c r="A343" s="220"/>
      <c r="B343" s="122"/>
      <c r="C343" s="122"/>
      <c r="D343" s="122"/>
      <c r="E343" s="122"/>
      <c r="H343" s="5"/>
      <c r="I343" s="5"/>
      <c r="P343" s="220"/>
      <c r="Q343" s="122"/>
      <c r="R343" s="122"/>
      <c r="S343" s="122"/>
      <c r="T343" s="122"/>
      <c r="W343" s="5"/>
      <c r="X343" s="5"/>
      <c r="AE343" s="220"/>
      <c r="AF343" s="122"/>
      <c r="AG343" s="122"/>
      <c r="AH343" s="122"/>
      <c r="AI343" s="122"/>
      <c r="AL343" s="5"/>
      <c r="AM343" s="5"/>
      <c r="AT343" s="220"/>
      <c r="AU343" s="122"/>
      <c r="AV343" s="122"/>
      <c r="AW343" s="122"/>
      <c r="AX343" s="122"/>
      <c r="BA343" s="5"/>
      <c r="BB343" s="5"/>
    </row>
    <row r="344">
      <c r="A344" s="220"/>
      <c r="B344" s="122"/>
      <c r="C344" s="122"/>
      <c r="D344" s="122"/>
      <c r="E344" s="122"/>
      <c r="H344" s="5"/>
      <c r="I344" s="5"/>
      <c r="P344" s="220"/>
      <c r="Q344" s="122"/>
      <c r="R344" s="122"/>
      <c r="S344" s="122"/>
      <c r="T344" s="122"/>
      <c r="W344" s="5"/>
      <c r="X344" s="5"/>
      <c r="AE344" s="220"/>
      <c r="AF344" s="122"/>
      <c r="AG344" s="122"/>
      <c r="AH344" s="122"/>
      <c r="AI344" s="122"/>
      <c r="AL344" s="5"/>
      <c r="AM344" s="5"/>
      <c r="AT344" s="220"/>
      <c r="AU344" s="122"/>
      <c r="AV344" s="122"/>
      <c r="AW344" s="122"/>
      <c r="AX344" s="122"/>
      <c r="BA344" s="5"/>
      <c r="BB344" s="5"/>
    </row>
    <row r="345">
      <c r="A345" s="220"/>
      <c r="B345" s="122"/>
      <c r="C345" s="122"/>
      <c r="D345" s="122"/>
      <c r="E345" s="122"/>
      <c r="H345" s="5"/>
      <c r="I345" s="5"/>
      <c r="P345" s="220"/>
      <c r="Q345" s="122"/>
      <c r="R345" s="122"/>
      <c r="S345" s="122"/>
      <c r="T345" s="122"/>
      <c r="W345" s="5"/>
      <c r="X345" s="5"/>
      <c r="AE345" s="220"/>
      <c r="AF345" s="122"/>
      <c r="AG345" s="122"/>
      <c r="AH345" s="122"/>
      <c r="AI345" s="122"/>
      <c r="AL345" s="5"/>
      <c r="AM345" s="5"/>
      <c r="AT345" s="220"/>
      <c r="AU345" s="122"/>
      <c r="AV345" s="122"/>
      <c r="AW345" s="122"/>
      <c r="AX345" s="122"/>
      <c r="BA345" s="5"/>
      <c r="BB345" s="5"/>
    </row>
    <row r="346">
      <c r="A346" s="220"/>
      <c r="B346" s="122"/>
      <c r="C346" s="122"/>
      <c r="D346" s="122"/>
      <c r="E346" s="122"/>
      <c r="H346" s="5"/>
      <c r="I346" s="5"/>
      <c r="P346" s="220"/>
      <c r="Q346" s="122"/>
      <c r="R346" s="122"/>
      <c r="S346" s="122"/>
      <c r="T346" s="122"/>
      <c r="W346" s="5"/>
      <c r="X346" s="5"/>
      <c r="AE346" s="220"/>
      <c r="AF346" s="122"/>
      <c r="AG346" s="122"/>
      <c r="AH346" s="122"/>
      <c r="AI346" s="122"/>
      <c r="AL346" s="5"/>
      <c r="AM346" s="5"/>
      <c r="AT346" s="220"/>
      <c r="AU346" s="122"/>
      <c r="AV346" s="122"/>
      <c r="AW346" s="122"/>
      <c r="AX346" s="122"/>
      <c r="BA346" s="5"/>
      <c r="BB346" s="5"/>
    </row>
    <row r="347">
      <c r="A347" s="220"/>
      <c r="B347" s="122"/>
      <c r="C347" s="122"/>
      <c r="D347" s="122"/>
      <c r="E347" s="122"/>
      <c r="H347" s="5"/>
      <c r="I347" s="5"/>
      <c r="P347" s="220"/>
      <c r="Q347" s="122"/>
      <c r="R347" s="122"/>
      <c r="S347" s="122"/>
      <c r="T347" s="122"/>
      <c r="W347" s="5"/>
      <c r="X347" s="5"/>
      <c r="AE347" s="220"/>
      <c r="AF347" s="122"/>
      <c r="AG347" s="122"/>
      <c r="AH347" s="122"/>
      <c r="AI347" s="122"/>
      <c r="AL347" s="5"/>
      <c r="AM347" s="5"/>
      <c r="AT347" s="220"/>
      <c r="AU347" s="122"/>
      <c r="AV347" s="122"/>
      <c r="AW347" s="122"/>
      <c r="AX347" s="122"/>
      <c r="BA347" s="5"/>
      <c r="BB347" s="5"/>
    </row>
    <row r="348">
      <c r="A348" s="220"/>
      <c r="B348" s="122"/>
      <c r="C348" s="122"/>
      <c r="D348" s="122"/>
      <c r="E348" s="122"/>
      <c r="H348" s="5"/>
      <c r="I348" s="5"/>
      <c r="P348" s="220"/>
      <c r="Q348" s="122"/>
      <c r="R348" s="122"/>
      <c r="S348" s="122"/>
      <c r="T348" s="122"/>
      <c r="W348" s="5"/>
      <c r="X348" s="5"/>
      <c r="AE348" s="220"/>
      <c r="AF348" s="122"/>
      <c r="AG348" s="122"/>
      <c r="AH348" s="122"/>
      <c r="AI348" s="122"/>
      <c r="AL348" s="5"/>
      <c r="AM348" s="5"/>
      <c r="AT348" s="220"/>
      <c r="AU348" s="122"/>
      <c r="AV348" s="122"/>
      <c r="AW348" s="122"/>
      <c r="AX348" s="122"/>
      <c r="BA348" s="5"/>
      <c r="BB348" s="5"/>
    </row>
    <row r="349">
      <c r="A349" s="220"/>
      <c r="B349" s="122"/>
      <c r="C349" s="122"/>
      <c r="D349" s="122"/>
      <c r="E349" s="122"/>
      <c r="H349" s="5"/>
      <c r="I349" s="5"/>
      <c r="P349" s="220"/>
      <c r="Q349" s="122"/>
      <c r="R349" s="122"/>
      <c r="S349" s="122"/>
      <c r="T349" s="122"/>
      <c r="W349" s="5"/>
      <c r="X349" s="5"/>
      <c r="AE349" s="220"/>
      <c r="AF349" s="122"/>
      <c r="AG349" s="122"/>
      <c r="AH349" s="122"/>
      <c r="AI349" s="122"/>
      <c r="AL349" s="5"/>
      <c r="AM349" s="5"/>
      <c r="AT349" s="220"/>
      <c r="AU349" s="122"/>
      <c r="AV349" s="122"/>
      <c r="AW349" s="122"/>
      <c r="AX349" s="122"/>
      <c r="BA349" s="5"/>
      <c r="BB349" s="5"/>
    </row>
    <row r="350">
      <c r="A350" s="220"/>
      <c r="B350" s="122"/>
      <c r="C350" s="122"/>
      <c r="D350" s="122"/>
      <c r="E350" s="122"/>
      <c r="H350" s="5"/>
      <c r="I350" s="5"/>
      <c r="P350" s="220"/>
      <c r="Q350" s="122"/>
      <c r="R350" s="122"/>
      <c r="S350" s="122"/>
      <c r="T350" s="122"/>
      <c r="W350" s="5"/>
      <c r="X350" s="5"/>
      <c r="AE350" s="220"/>
      <c r="AF350" s="122"/>
      <c r="AG350" s="122"/>
      <c r="AH350" s="122"/>
      <c r="AI350" s="122"/>
      <c r="AL350" s="5"/>
      <c r="AM350" s="5"/>
      <c r="AT350" s="220"/>
      <c r="AU350" s="122"/>
      <c r="AV350" s="122"/>
      <c r="AW350" s="122"/>
      <c r="AX350" s="122"/>
      <c r="BA350" s="5"/>
      <c r="BB350" s="5"/>
    </row>
    <row r="351">
      <c r="A351" s="220"/>
      <c r="B351" s="122"/>
      <c r="C351" s="122"/>
      <c r="D351" s="122"/>
      <c r="E351" s="122"/>
      <c r="H351" s="5"/>
      <c r="I351" s="5"/>
      <c r="P351" s="220"/>
      <c r="Q351" s="122"/>
      <c r="R351" s="122"/>
      <c r="S351" s="122"/>
      <c r="T351" s="122"/>
      <c r="W351" s="5"/>
      <c r="X351" s="5"/>
      <c r="AE351" s="220"/>
      <c r="AF351" s="122"/>
      <c r="AG351" s="122"/>
      <c r="AH351" s="122"/>
      <c r="AI351" s="122"/>
      <c r="AL351" s="5"/>
      <c r="AM351" s="5"/>
      <c r="AT351" s="220"/>
      <c r="AU351" s="122"/>
      <c r="AV351" s="122"/>
      <c r="AW351" s="122"/>
      <c r="AX351" s="122"/>
      <c r="BA351" s="5"/>
      <c r="BB351" s="5"/>
    </row>
    <row r="352">
      <c r="A352" s="220"/>
      <c r="B352" s="122"/>
      <c r="C352" s="122"/>
      <c r="D352" s="122"/>
      <c r="E352" s="122"/>
      <c r="H352" s="5"/>
      <c r="I352" s="5"/>
      <c r="P352" s="220"/>
      <c r="Q352" s="122"/>
      <c r="R352" s="122"/>
      <c r="S352" s="122"/>
      <c r="T352" s="122"/>
      <c r="W352" s="5"/>
      <c r="X352" s="5"/>
      <c r="AE352" s="220"/>
      <c r="AF352" s="122"/>
      <c r="AG352" s="122"/>
      <c r="AH352" s="122"/>
      <c r="AI352" s="122"/>
      <c r="AL352" s="5"/>
      <c r="AM352" s="5"/>
      <c r="AT352" s="220"/>
      <c r="AU352" s="122"/>
      <c r="AV352" s="122"/>
      <c r="AW352" s="122"/>
      <c r="AX352" s="122"/>
      <c r="BA352" s="5"/>
      <c r="BB352" s="5"/>
    </row>
    <row r="353">
      <c r="A353" s="220"/>
      <c r="B353" s="122"/>
      <c r="C353" s="122"/>
      <c r="D353" s="122"/>
      <c r="E353" s="122"/>
      <c r="H353" s="5"/>
      <c r="I353" s="5"/>
      <c r="P353" s="220"/>
      <c r="Q353" s="122"/>
      <c r="R353" s="122"/>
      <c r="S353" s="122"/>
      <c r="T353" s="122"/>
      <c r="W353" s="5"/>
      <c r="X353" s="5"/>
      <c r="AE353" s="220"/>
      <c r="AF353" s="122"/>
      <c r="AG353" s="122"/>
      <c r="AH353" s="122"/>
      <c r="AI353" s="122"/>
      <c r="AL353" s="5"/>
      <c r="AM353" s="5"/>
      <c r="AT353" s="220"/>
      <c r="AU353" s="122"/>
      <c r="AV353" s="122"/>
      <c r="AW353" s="122"/>
      <c r="AX353" s="122"/>
      <c r="BA353" s="5"/>
      <c r="BB353" s="5"/>
    </row>
    <row r="354">
      <c r="A354" s="220"/>
      <c r="B354" s="122"/>
      <c r="C354" s="122"/>
      <c r="D354" s="122"/>
      <c r="E354" s="122"/>
      <c r="H354" s="5"/>
      <c r="I354" s="5"/>
      <c r="P354" s="220"/>
      <c r="Q354" s="122"/>
      <c r="R354" s="122"/>
      <c r="S354" s="122"/>
      <c r="T354" s="122"/>
      <c r="W354" s="5"/>
      <c r="X354" s="5"/>
      <c r="AE354" s="220"/>
      <c r="AF354" s="122"/>
      <c r="AG354" s="122"/>
      <c r="AH354" s="122"/>
      <c r="AI354" s="122"/>
      <c r="AL354" s="5"/>
      <c r="AM354" s="5"/>
      <c r="AT354" s="220"/>
      <c r="AU354" s="122"/>
      <c r="AV354" s="122"/>
      <c r="AW354" s="122"/>
      <c r="AX354" s="122"/>
      <c r="BA354" s="5"/>
      <c r="BB354" s="5"/>
    </row>
    <row r="355">
      <c r="A355" s="220"/>
      <c r="B355" s="122"/>
      <c r="C355" s="122"/>
      <c r="D355" s="122"/>
      <c r="E355" s="122"/>
      <c r="H355" s="5"/>
      <c r="I355" s="5"/>
      <c r="P355" s="220"/>
      <c r="Q355" s="122"/>
      <c r="R355" s="122"/>
      <c r="S355" s="122"/>
      <c r="T355" s="122"/>
      <c r="W355" s="5"/>
      <c r="X355" s="5"/>
      <c r="AE355" s="220"/>
      <c r="AF355" s="122"/>
      <c r="AG355" s="122"/>
      <c r="AH355" s="122"/>
      <c r="AI355" s="122"/>
      <c r="AL355" s="5"/>
      <c r="AM355" s="5"/>
      <c r="AT355" s="220"/>
      <c r="AU355" s="122"/>
      <c r="AV355" s="122"/>
      <c r="AW355" s="122"/>
      <c r="AX355" s="122"/>
      <c r="BA355" s="5"/>
      <c r="BB355" s="5"/>
    </row>
    <row r="356">
      <c r="A356" s="220"/>
      <c r="B356" s="122"/>
      <c r="C356" s="122"/>
      <c r="D356" s="122"/>
      <c r="E356" s="122"/>
      <c r="H356" s="5"/>
      <c r="I356" s="5"/>
      <c r="P356" s="220"/>
      <c r="Q356" s="122"/>
      <c r="R356" s="122"/>
      <c r="S356" s="122"/>
      <c r="T356" s="122"/>
      <c r="W356" s="5"/>
      <c r="X356" s="5"/>
      <c r="AE356" s="220"/>
      <c r="AF356" s="122"/>
      <c r="AG356" s="122"/>
      <c r="AH356" s="122"/>
      <c r="AI356" s="122"/>
      <c r="AL356" s="5"/>
      <c r="AM356" s="5"/>
      <c r="AT356" s="220"/>
      <c r="AU356" s="122"/>
      <c r="AV356" s="122"/>
      <c r="AW356" s="122"/>
      <c r="AX356" s="122"/>
      <c r="BA356" s="5"/>
      <c r="BB356" s="5"/>
    </row>
    <row r="357">
      <c r="A357" s="220"/>
      <c r="B357" s="122"/>
      <c r="C357" s="122"/>
      <c r="D357" s="122"/>
      <c r="E357" s="122"/>
      <c r="H357" s="5"/>
      <c r="I357" s="5"/>
      <c r="P357" s="220"/>
      <c r="Q357" s="122"/>
      <c r="R357" s="122"/>
      <c r="S357" s="122"/>
      <c r="T357" s="122"/>
      <c r="W357" s="5"/>
      <c r="X357" s="5"/>
      <c r="AE357" s="220"/>
      <c r="AF357" s="122"/>
      <c r="AG357" s="122"/>
      <c r="AH357" s="122"/>
      <c r="AI357" s="122"/>
      <c r="AL357" s="5"/>
      <c r="AM357" s="5"/>
      <c r="AT357" s="220"/>
      <c r="AU357" s="122"/>
      <c r="AV357" s="122"/>
      <c r="AW357" s="122"/>
      <c r="AX357" s="122"/>
      <c r="BA357" s="5"/>
      <c r="BB357" s="5"/>
    </row>
    <row r="358">
      <c r="A358" s="220"/>
      <c r="B358" s="122"/>
      <c r="C358" s="122"/>
      <c r="D358" s="122"/>
      <c r="E358" s="122"/>
      <c r="H358" s="5"/>
      <c r="I358" s="5"/>
      <c r="P358" s="220"/>
      <c r="Q358" s="122"/>
      <c r="R358" s="122"/>
      <c r="S358" s="122"/>
      <c r="T358" s="122"/>
      <c r="W358" s="5"/>
      <c r="X358" s="5"/>
      <c r="AE358" s="220"/>
      <c r="AF358" s="122"/>
      <c r="AG358" s="122"/>
      <c r="AH358" s="122"/>
      <c r="AI358" s="122"/>
      <c r="AL358" s="5"/>
      <c r="AM358" s="5"/>
      <c r="AT358" s="220"/>
      <c r="AU358" s="122"/>
      <c r="AV358" s="122"/>
      <c r="AW358" s="122"/>
      <c r="AX358" s="122"/>
      <c r="BA358" s="5"/>
      <c r="BB358" s="5"/>
    </row>
    <row r="359">
      <c r="A359" s="220"/>
      <c r="B359" s="122"/>
      <c r="C359" s="122"/>
      <c r="D359" s="122"/>
      <c r="E359" s="122"/>
      <c r="H359" s="5"/>
      <c r="I359" s="5"/>
      <c r="P359" s="220"/>
      <c r="Q359" s="122"/>
      <c r="R359" s="122"/>
      <c r="S359" s="122"/>
      <c r="T359" s="122"/>
      <c r="W359" s="5"/>
      <c r="X359" s="5"/>
      <c r="AE359" s="220"/>
      <c r="AF359" s="122"/>
      <c r="AG359" s="122"/>
      <c r="AH359" s="122"/>
      <c r="AI359" s="122"/>
      <c r="AL359" s="5"/>
      <c r="AM359" s="5"/>
      <c r="AT359" s="220"/>
      <c r="AU359" s="122"/>
      <c r="AV359" s="122"/>
      <c r="AW359" s="122"/>
      <c r="AX359" s="122"/>
      <c r="BA359" s="5"/>
      <c r="BB359" s="5"/>
    </row>
    <row r="360">
      <c r="A360" s="220"/>
      <c r="B360" s="122"/>
      <c r="C360" s="122"/>
      <c r="D360" s="122"/>
      <c r="E360" s="122"/>
      <c r="H360" s="5"/>
      <c r="I360" s="5"/>
      <c r="P360" s="220"/>
      <c r="Q360" s="122"/>
      <c r="R360" s="122"/>
      <c r="S360" s="122"/>
      <c r="T360" s="122"/>
      <c r="W360" s="5"/>
      <c r="X360" s="5"/>
      <c r="AE360" s="220"/>
      <c r="AF360" s="122"/>
      <c r="AG360" s="122"/>
      <c r="AH360" s="122"/>
      <c r="AI360" s="122"/>
      <c r="AL360" s="5"/>
      <c r="AM360" s="5"/>
      <c r="AT360" s="220"/>
      <c r="AU360" s="122"/>
      <c r="AV360" s="122"/>
      <c r="AW360" s="122"/>
      <c r="AX360" s="122"/>
      <c r="BA360" s="5"/>
      <c r="BB360" s="5"/>
    </row>
    <row r="361">
      <c r="A361" s="220"/>
      <c r="B361" s="122"/>
      <c r="C361" s="122"/>
      <c r="D361" s="122"/>
      <c r="E361" s="122"/>
      <c r="H361" s="5"/>
      <c r="I361" s="5"/>
      <c r="P361" s="220"/>
      <c r="Q361" s="122"/>
      <c r="R361" s="122"/>
      <c r="S361" s="122"/>
      <c r="T361" s="122"/>
      <c r="W361" s="5"/>
      <c r="X361" s="5"/>
      <c r="AE361" s="220"/>
      <c r="AF361" s="122"/>
      <c r="AG361" s="122"/>
      <c r="AH361" s="122"/>
      <c r="AI361" s="122"/>
      <c r="AL361" s="5"/>
      <c r="AM361" s="5"/>
      <c r="AT361" s="220"/>
      <c r="AU361" s="122"/>
      <c r="AV361" s="122"/>
      <c r="AW361" s="122"/>
      <c r="AX361" s="122"/>
      <c r="BA361" s="5"/>
      <c r="BB361" s="5"/>
    </row>
    <row r="362">
      <c r="A362" s="220"/>
      <c r="B362" s="122"/>
      <c r="C362" s="122"/>
      <c r="D362" s="122"/>
      <c r="E362" s="122"/>
      <c r="H362" s="5"/>
      <c r="I362" s="5"/>
      <c r="P362" s="220"/>
      <c r="Q362" s="122"/>
      <c r="R362" s="122"/>
      <c r="S362" s="122"/>
      <c r="T362" s="122"/>
      <c r="W362" s="5"/>
      <c r="X362" s="5"/>
      <c r="AE362" s="220"/>
      <c r="AF362" s="122"/>
      <c r="AG362" s="122"/>
      <c r="AH362" s="122"/>
      <c r="AI362" s="122"/>
      <c r="AL362" s="5"/>
      <c r="AM362" s="5"/>
      <c r="AT362" s="220"/>
      <c r="AU362" s="122"/>
      <c r="AV362" s="122"/>
      <c r="AW362" s="122"/>
      <c r="AX362" s="122"/>
      <c r="BA362" s="5"/>
      <c r="BB362" s="5"/>
    </row>
    <row r="363">
      <c r="A363" s="220"/>
      <c r="B363" s="122"/>
      <c r="C363" s="122"/>
      <c r="D363" s="122"/>
      <c r="E363" s="122"/>
      <c r="H363" s="5"/>
      <c r="I363" s="5"/>
      <c r="P363" s="220"/>
      <c r="Q363" s="122"/>
      <c r="R363" s="122"/>
      <c r="S363" s="122"/>
      <c r="T363" s="122"/>
      <c r="W363" s="5"/>
      <c r="X363" s="5"/>
      <c r="AE363" s="220"/>
      <c r="AF363" s="122"/>
      <c r="AG363" s="122"/>
      <c r="AH363" s="122"/>
      <c r="AI363" s="122"/>
      <c r="AL363" s="5"/>
      <c r="AM363" s="5"/>
      <c r="AT363" s="220"/>
      <c r="AU363" s="122"/>
      <c r="AV363" s="122"/>
      <c r="AW363" s="122"/>
      <c r="AX363" s="122"/>
      <c r="BA363" s="5"/>
      <c r="BB363" s="5"/>
    </row>
    <row r="364">
      <c r="A364" s="220"/>
      <c r="B364" s="122"/>
      <c r="C364" s="122"/>
      <c r="D364" s="122"/>
      <c r="E364" s="122"/>
      <c r="H364" s="5"/>
      <c r="I364" s="5"/>
      <c r="P364" s="220"/>
      <c r="Q364" s="122"/>
      <c r="R364" s="122"/>
      <c r="S364" s="122"/>
      <c r="T364" s="122"/>
      <c r="W364" s="5"/>
      <c r="X364" s="5"/>
      <c r="AE364" s="220"/>
      <c r="AF364" s="122"/>
      <c r="AG364" s="122"/>
      <c r="AH364" s="122"/>
      <c r="AI364" s="122"/>
      <c r="AL364" s="5"/>
      <c r="AM364" s="5"/>
      <c r="AT364" s="220"/>
      <c r="AU364" s="122"/>
      <c r="AV364" s="122"/>
      <c r="AW364" s="122"/>
      <c r="AX364" s="122"/>
      <c r="BA364" s="5"/>
      <c r="BB364" s="5"/>
    </row>
    <row r="365">
      <c r="A365" s="220"/>
      <c r="B365" s="122"/>
      <c r="C365" s="122"/>
      <c r="D365" s="122"/>
      <c r="E365" s="122"/>
      <c r="H365" s="5"/>
      <c r="I365" s="5"/>
      <c r="P365" s="220"/>
      <c r="Q365" s="122"/>
      <c r="R365" s="122"/>
      <c r="S365" s="122"/>
      <c r="T365" s="122"/>
      <c r="W365" s="5"/>
      <c r="X365" s="5"/>
      <c r="AE365" s="220"/>
      <c r="AF365" s="122"/>
      <c r="AG365" s="122"/>
      <c r="AH365" s="122"/>
      <c r="AI365" s="122"/>
      <c r="AL365" s="5"/>
      <c r="AM365" s="5"/>
      <c r="AT365" s="220"/>
      <c r="AU365" s="122"/>
      <c r="AV365" s="122"/>
      <c r="AW365" s="122"/>
      <c r="AX365" s="122"/>
      <c r="BA365" s="5"/>
      <c r="BB365" s="5"/>
    </row>
    <row r="366">
      <c r="A366" s="220"/>
      <c r="B366" s="122"/>
      <c r="C366" s="122"/>
      <c r="D366" s="122"/>
      <c r="E366" s="122"/>
      <c r="H366" s="5"/>
      <c r="I366" s="5"/>
      <c r="P366" s="220"/>
      <c r="Q366" s="122"/>
      <c r="R366" s="122"/>
      <c r="S366" s="122"/>
      <c r="T366" s="122"/>
      <c r="W366" s="5"/>
      <c r="X366" s="5"/>
      <c r="AE366" s="220"/>
      <c r="AF366" s="122"/>
      <c r="AG366" s="122"/>
      <c r="AH366" s="122"/>
      <c r="AI366" s="122"/>
      <c r="AL366" s="5"/>
      <c r="AM366" s="5"/>
      <c r="AT366" s="220"/>
      <c r="AU366" s="122"/>
      <c r="AV366" s="122"/>
      <c r="AW366" s="122"/>
      <c r="AX366" s="122"/>
      <c r="BA366" s="5"/>
      <c r="BB366" s="5"/>
    </row>
    <row r="367">
      <c r="A367" s="220"/>
      <c r="B367" s="122"/>
      <c r="C367" s="122"/>
      <c r="D367" s="122"/>
      <c r="E367" s="122"/>
      <c r="H367" s="5"/>
      <c r="I367" s="5"/>
      <c r="P367" s="220"/>
      <c r="Q367" s="122"/>
      <c r="R367" s="122"/>
      <c r="S367" s="122"/>
      <c r="T367" s="122"/>
      <c r="W367" s="5"/>
      <c r="X367" s="5"/>
      <c r="AE367" s="220"/>
      <c r="AF367" s="122"/>
      <c r="AG367" s="122"/>
      <c r="AH367" s="122"/>
      <c r="AI367" s="122"/>
      <c r="AL367" s="5"/>
      <c r="AM367" s="5"/>
      <c r="AT367" s="220"/>
      <c r="AU367" s="122"/>
      <c r="AV367" s="122"/>
      <c r="AW367" s="122"/>
      <c r="AX367" s="122"/>
      <c r="BA367" s="5"/>
      <c r="BB367" s="5"/>
    </row>
    <row r="368">
      <c r="A368" s="220"/>
      <c r="B368" s="122"/>
      <c r="C368" s="122"/>
      <c r="D368" s="122"/>
      <c r="E368" s="122"/>
      <c r="H368" s="5"/>
      <c r="I368" s="5"/>
      <c r="P368" s="220"/>
      <c r="Q368" s="122"/>
      <c r="R368" s="122"/>
      <c r="S368" s="122"/>
      <c r="T368" s="122"/>
      <c r="W368" s="5"/>
      <c r="X368" s="5"/>
      <c r="AE368" s="220"/>
      <c r="AF368" s="122"/>
      <c r="AG368" s="122"/>
      <c r="AH368" s="122"/>
      <c r="AI368" s="122"/>
      <c r="AL368" s="5"/>
      <c r="AM368" s="5"/>
      <c r="AT368" s="220"/>
      <c r="AU368" s="122"/>
      <c r="AV368" s="122"/>
      <c r="AW368" s="122"/>
      <c r="AX368" s="122"/>
      <c r="BA368" s="5"/>
      <c r="BB368" s="5"/>
    </row>
    <row r="369">
      <c r="A369" s="220"/>
      <c r="B369" s="122"/>
      <c r="C369" s="122"/>
      <c r="D369" s="122"/>
      <c r="E369" s="122"/>
      <c r="H369" s="5"/>
      <c r="I369" s="5"/>
      <c r="P369" s="220"/>
      <c r="Q369" s="122"/>
      <c r="R369" s="122"/>
      <c r="S369" s="122"/>
      <c r="T369" s="122"/>
      <c r="W369" s="5"/>
      <c r="X369" s="5"/>
      <c r="AE369" s="220"/>
      <c r="AF369" s="122"/>
      <c r="AG369" s="122"/>
      <c r="AH369" s="122"/>
      <c r="AI369" s="122"/>
      <c r="AL369" s="5"/>
      <c r="AM369" s="5"/>
      <c r="AT369" s="220"/>
      <c r="AU369" s="122"/>
      <c r="AV369" s="122"/>
      <c r="AW369" s="122"/>
      <c r="AX369" s="122"/>
      <c r="BA369" s="5"/>
      <c r="BB369" s="5"/>
    </row>
    <row r="370">
      <c r="A370" s="220"/>
      <c r="B370" s="122"/>
      <c r="C370" s="122"/>
      <c r="D370" s="122"/>
      <c r="E370" s="122"/>
      <c r="H370" s="5"/>
      <c r="I370" s="5"/>
      <c r="P370" s="220"/>
      <c r="Q370" s="122"/>
      <c r="R370" s="122"/>
      <c r="S370" s="122"/>
      <c r="T370" s="122"/>
      <c r="W370" s="5"/>
      <c r="X370" s="5"/>
      <c r="AE370" s="220"/>
      <c r="AF370" s="122"/>
      <c r="AG370" s="122"/>
      <c r="AH370" s="122"/>
      <c r="AI370" s="122"/>
      <c r="AL370" s="5"/>
      <c r="AM370" s="5"/>
      <c r="AT370" s="220"/>
      <c r="AU370" s="122"/>
      <c r="AV370" s="122"/>
      <c r="AW370" s="122"/>
      <c r="AX370" s="122"/>
      <c r="BA370" s="5"/>
      <c r="BB370" s="5"/>
    </row>
    <row r="371">
      <c r="A371" s="220"/>
      <c r="B371" s="122"/>
      <c r="C371" s="122"/>
      <c r="D371" s="122"/>
      <c r="E371" s="122"/>
      <c r="H371" s="5"/>
      <c r="I371" s="5"/>
      <c r="P371" s="220"/>
      <c r="Q371" s="122"/>
      <c r="R371" s="122"/>
      <c r="S371" s="122"/>
      <c r="T371" s="122"/>
      <c r="W371" s="5"/>
      <c r="X371" s="5"/>
      <c r="AE371" s="220"/>
      <c r="AF371" s="122"/>
      <c r="AG371" s="122"/>
      <c r="AH371" s="122"/>
      <c r="AI371" s="122"/>
      <c r="AL371" s="5"/>
      <c r="AM371" s="5"/>
      <c r="AT371" s="220"/>
      <c r="AU371" s="122"/>
      <c r="AV371" s="122"/>
      <c r="AW371" s="122"/>
      <c r="AX371" s="122"/>
      <c r="BA371" s="5"/>
      <c r="BB371" s="5"/>
    </row>
    <row r="372">
      <c r="A372" s="220"/>
      <c r="B372" s="122"/>
      <c r="C372" s="122"/>
      <c r="D372" s="122"/>
      <c r="E372" s="122"/>
      <c r="H372" s="5"/>
      <c r="I372" s="5"/>
      <c r="P372" s="220"/>
      <c r="Q372" s="122"/>
      <c r="R372" s="122"/>
      <c r="S372" s="122"/>
      <c r="T372" s="122"/>
      <c r="W372" s="5"/>
      <c r="X372" s="5"/>
      <c r="AE372" s="220"/>
      <c r="AF372" s="122"/>
      <c r="AG372" s="122"/>
      <c r="AH372" s="122"/>
      <c r="AI372" s="122"/>
      <c r="AL372" s="5"/>
      <c r="AM372" s="5"/>
      <c r="AT372" s="220"/>
      <c r="AU372" s="122"/>
      <c r="AV372" s="122"/>
      <c r="AW372" s="122"/>
      <c r="AX372" s="122"/>
      <c r="BA372" s="5"/>
      <c r="BB372" s="5"/>
    </row>
    <row r="373">
      <c r="A373" s="220"/>
      <c r="B373" s="122"/>
      <c r="C373" s="122"/>
      <c r="D373" s="122"/>
      <c r="E373" s="122"/>
      <c r="H373" s="5"/>
      <c r="I373" s="5"/>
      <c r="P373" s="220"/>
      <c r="Q373" s="122"/>
      <c r="R373" s="122"/>
      <c r="S373" s="122"/>
      <c r="T373" s="122"/>
      <c r="W373" s="5"/>
      <c r="X373" s="5"/>
      <c r="AE373" s="220"/>
      <c r="AF373" s="122"/>
      <c r="AG373" s="122"/>
      <c r="AH373" s="122"/>
      <c r="AI373" s="122"/>
      <c r="AL373" s="5"/>
      <c r="AM373" s="5"/>
      <c r="AT373" s="220"/>
      <c r="AU373" s="122"/>
      <c r="AV373" s="122"/>
      <c r="AW373" s="122"/>
      <c r="AX373" s="122"/>
      <c r="BA373" s="5"/>
      <c r="BB373" s="5"/>
    </row>
    <row r="374">
      <c r="A374" s="220"/>
      <c r="B374" s="122"/>
      <c r="C374" s="122"/>
      <c r="D374" s="122"/>
      <c r="E374" s="122"/>
      <c r="H374" s="5"/>
      <c r="I374" s="5"/>
      <c r="P374" s="220"/>
      <c r="Q374" s="122"/>
      <c r="R374" s="122"/>
      <c r="S374" s="122"/>
      <c r="T374" s="122"/>
      <c r="W374" s="5"/>
      <c r="X374" s="5"/>
      <c r="AE374" s="220"/>
      <c r="AF374" s="122"/>
      <c r="AG374" s="122"/>
      <c r="AH374" s="122"/>
      <c r="AI374" s="122"/>
      <c r="AL374" s="5"/>
      <c r="AM374" s="5"/>
      <c r="AT374" s="220"/>
      <c r="AU374" s="122"/>
      <c r="AV374" s="122"/>
      <c r="AW374" s="122"/>
      <c r="AX374" s="122"/>
      <c r="BA374" s="5"/>
      <c r="BB374" s="5"/>
    </row>
    <row r="375">
      <c r="A375" s="220"/>
      <c r="B375" s="122"/>
      <c r="C375" s="122"/>
      <c r="D375" s="122"/>
      <c r="E375" s="122"/>
      <c r="H375" s="5"/>
      <c r="I375" s="5"/>
      <c r="P375" s="220"/>
      <c r="Q375" s="122"/>
      <c r="R375" s="122"/>
      <c r="S375" s="122"/>
      <c r="T375" s="122"/>
      <c r="W375" s="5"/>
      <c r="X375" s="5"/>
      <c r="AE375" s="220"/>
      <c r="AF375" s="122"/>
      <c r="AG375" s="122"/>
      <c r="AH375" s="122"/>
      <c r="AI375" s="122"/>
      <c r="AL375" s="5"/>
      <c r="AM375" s="5"/>
      <c r="AT375" s="220"/>
      <c r="AU375" s="122"/>
      <c r="AV375" s="122"/>
      <c r="AW375" s="122"/>
      <c r="AX375" s="122"/>
      <c r="BA375" s="5"/>
      <c r="BB375" s="5"/>
    </row>
    <row r="376">
      <c r="A376" s="220"/>
      <c r="B376" s="122"/>
      <c r="C376" s="122"/>
      <c r="D376" s="122"/>
      <c r="E376" s="122"/>
      <c r="H376" s="5"/>
      <c r="I376" s="5"/>
      <c r="P376" s="220"/>
      <c r="Q376" s="122"/>
      <c r="R376" s="122"/>
      <c r="S376" s="122"/>
      <c r="T376" s="122"/>
      <c r="W376" s="5"/>
      <c r="X376" s="5"/>
      <c r="AE376" s="220"/>
      <c r="AF376" s="122"/>
      <c r="AG376" s="122"/>
      <c r="AH376" s="122"/>
      <c r="AI376" s="122"/>
      <c r="AL376" s="5"/>
      <c r="AM376" s="5"/>
      <c r="AT376" s="220"/>
      <c r="AU376" s="122"/>
      <c r="AV376" s="122"/>
      <c r="AW376" s="122"/>
      <c r="AX376" s="122"/>
      <c r="BA376" s="5"/>
      <c r="BB376" s="5"/>
    </row>
    <row r="377">
      <c r="A377" s="220"/>
      <c r="B377" s="122"/>
      <c r="C377" s="122"/>
      <c r="D377" s="122"/>
      <c r="E377" s="122"/>
      <c r="H377" s="5"/>
      <c r="I377" s="5"/>
      <c r="P377" s="220"/>
      <c r="Q377" s="122"/>
      <c r="R377" s="122"/>
      <c r="S377" s="122"/>
      <c r="T377" s="122"/>
      <c r="W377" s="5"/>
      <c r="X377" s="5"/>
      <c r="AE377" s="220"/>
      <c r="AF377" s="122"/>
      <c r="AG377" s="122"/>
      <c r="AH377" s="122"/>
      <c r="AI377" s="122"/>
      <c r="AL377" s="5"/>
      <c r="AM377" s="5"/>
      <c r="AT377" s="220"/>
      <c r="AU377" s="122"/>
      <c r="AV377" s="122"/>
      <c r="AW377" s="122"/>
      <c r="AX377" s="122"/>
      <c r="BA377" s="5"/>
      <c r="BB377" s="5"/>
    </row>
    <row r="378">
      <c r="A378" s="220"/>
      <c r="B378" s="122"/>
      <c r="C378" s="122"/>
      <c r="D378" s="122"/>
      <c r="E378" s="122"/>
      <c r="H378" s="5"/>
      <c r="I378" s="5"/>
      <c r="P378" s="220"/>
      <c r="Q378" s="122"/>
      <c r="R378" s="122"/>
      <c r="S378" s="122"/>
      <c r="T378" s="122"/>
      <c r="W378" s="5"/>
      <c r="X378" s="5"/>
      <c r="AE378" s="220"/>
      <c r="AF378" s="122"/>
      <c r="AG378" s="122"/>
      <c r="AH378" s="122"/>
      <c r="AI378" s="122"/>
      <c r="AL378" s="5"/>
      <c r="AM378" s="5"/>
      <c r="AT378" s="220"/>
      <c r="AU378" s="122"/>
      <c r="AV378" s="122"/>
      <c r="AW378" s="122"/>
      <c r="AX378" s="122"/>
      <c r="BA378" s="5"/>
      <c r="BB378" s="5"/>
    </row>
    <row r="379">
      <c r="A379" s="220"/>
      <c r="B379" s="122"/>
      <c r="C379" s="122"/>
      <c r="D379" s="122"/>
      <c r="E379" s="122"/>
      <c r="H379" s="5"/>
      <c r="I379" s="5"/>
      <c r="P379" s="220"/>
      <c r="Q379" s="122"/>
      <c r="R379" s="122"/>
      <c r="S379" s="122"/>
      <c r="T379" s="122"/>
      <c r="W379" s="5"/>
      <c r="X379" s="5"/>
      <c r="AE379" s="220"/>
      <c r="AF379" s="122"/>
      <c r="AG379" s="122"/>
      <c r="AH379" s="122"/>
      <c r="AI379" s="122"/>
      <c r="AL379" s="5"/>
      <c r="AM379" s="5"/>
      <c r="AT379" s="220"/>
      <c r="AU379" s="122"/>
      <c r="AV379" s="122"/>
      <c r="AW379" s="122"/>
      <c r="AX379" s="122"/>
      <c r="BA379" s="5"/>
      <c r="BB379" s="5"/>
    </row>
    <row r="380">
      <c r="A380" s="220"/>
      <c r="B380" s="122"/>
      <c r="C380" s="122"/>
      <c r="D380" s="122"/>
      <c r="E380" s="122"/>
      <c r="H380" s="5"/>
      <c r="I380" s="5"/>
      <c r="P380" s="220"/>
      <c r="Q380" s="122"/>
      <c r="R380" s="122"/>
      <c r="S380" s="122"/>
      <c r="T380" s="122"/>
      <c r="W380" s="5"/>
      <c r="X380" s="5"/>
      <c r="AE380" s="220"/>
      <c r="AF380" s="122"/>
      <c r="AG380" s="122"/>
      <c r="AH380" s="122"/>
      <c r="AI380" s="122"/>
      <c r="AL380" s="5"/>
      <c r="AM380" s="5"/>
      <c r="AT380" s="220"/>
      <c r="AU380" s="122"/>
      <c r="AV380" s="122"/>
      <c r="AW380" s="122"/>
      <c r="AX380" s="122"/>
      <c r="BA380" s="5"/>
      <c r="BB380" s="5"/>
    </row>
    <row r="381">
      <c r="A381" s="220"/>
      <c r="B381" s="122"/>
      <c r="C381" s="122"/>
      <c r="D381" s="122"/>
      <c r="E381" s="122"/>
      <c r="H381" s="5"/>
      <c r="I381" s="5"/>
      <c r="P381" s="220"/>
      <c r="Q381" s="122"/>
      <c r="R381" s="122"/>
      <c r="S381" s="122"/>
      <c r="T381" s="122"/>
      <c r="W381" s="5"/>
      <c r="X381" s="5"/>
      <c r="AE381" s="220"/>
      <c r="AF381" s="122"/>
      <c r="AG381" s="122"/>
      <c r="AH381" s="122"/>
      <c r="AI381" s="122"/>
      <c r="AL381" s="5"/>
      <c r="AM381" s="5"/>
      <c r="AT381" s="220"/>
      <c r="AU381" s="122"/>
      <c r="AV381" s="122"/>
      <c r="AW381" s="122"/>
      <c r="AX381" s="122"/>
      <c r="BA381" s="5"/>
      <c r="BB381" s="5"/>
    </row>
    <row r="382">
      <c r="A382" s="220"/>
      <c r="B382" s="122"/>
      <c r="C382" s="122"/>
      <c r="D382" s="122"/>
      <c r="E382" s="122"/>
      <c r="H382" s="5"/>
      <c r="I382" s="5"/>
      <c r="P382" s="220"/>
      <c r="Q382" s="122"/>
      <c r="R382" s="122"/>
      <c r="S382" s="122"/>
      <c r="T382" s="122"/>
      <c r="W382" s="5"/>
      <c r="X382" s="5"/>
      <c r="AE382" s="220"/>
      <c r="AF382" s="122"/>
      <c r="AG382" s="122"/>
      <c r="AH382" s="122"/>
      <c r="AI382" s="122"/>
      <c r="AL382" s="5"/>
      <c r="AM382" s="5"/>
      <c r="AT382" s="220"/>
      <c r="AU382" s="122"/>
      <c r="AV382" s="122"/>
      <c r="AW382" s="122"/>
      <c r="AX382" s="122"/>
      <c r="BA382" s="5"/>
      <c r="BB382" s="5"/>
    </row>
    <row r="383">
      <c r="A383" s="220"/>
      <c r="B383" s="122"/>
      <c r="C383" s="122"/>
      <c r="D383" s="122"/>
      <c r="E383" s="122"/>
      <c r="H383" s="5"/>
      <c r="I383" s="5"/>
      <c r="P383" s="220"/>
      <c r="Q383" s="122"/>
      <c r="R383" s="122"/>
      <c r="S383" s="122"/>
      <c r="T383" s="122"/>
      <c r="W383" s="5"/>
      <c r="X383" s="5"/>
      <c r="AE383" s="220"/>
      <c r="AF383" s="122"/>
      <c r="AG383" s="122"/>
      <c r="AH383" s="122"/>
      <c r="AI383" s="122"/>
      <c r="AL383" s="5"/>
      <c r="AM383" s="5"/>
      <c r="AT383" s="220"/>
      <c r="AU383" s="122"/>
      <c r="AV383" s="122"/>
      <c r="AW383" s="122"/>
      <c r="AX383" s="122"/>
      <c r="BA383" s="5"/>
      <c r="BB383" s="5"/>
    </row>
    <row r="384">
      <c r="A384" s="220"/>
      <c r="B384" s="122"/>
      <c r="C384" s="122"/>
      <c r="D384" s="122"/>
      <c r="E384" s="122"/>
      <c r="H384" s="5"/>
      <c r="I384" s="5"/>
      <c r="P384" s="220"/>
      <c r="Q384" s="122"/>
      <c r="R384" s="122"/>
      <c r="S384" s="122"/>
      <c r="T384" s="122"/>
      <c r="W384" s="5"/>
      <c r="X384" s="5"/>
      <c r="AE384" s="220"/>
      <c r="AF384" s="122"/>
      <c r="AG384" s="122"/>
      <c r="AH384" s="122"/>
      <c r="AI384" s="122"/>
      <c r="AL384" s="5"/>
      <c r="AM384" s="5"/>
      <c r="AT384" s="220"/>
      <c r="AU384" s="122"/>
      <c r="AV384" s="122"/>
      <c r="AW384" s="122"/>
      <c r="AX384" s="122"/>
      <c r="BA384" s="5"/>
      <c r="BB384" s="5"/>
    </row>
    <row r="385">
      <c r="A385" s="220"/>
      <c r="B385" s="122"/>
      <c r="C385" s="122"/>
      <c r="D385" s="122"/>
      <c r="E385" s="122"/>
      <c r="H385" s="5"/>
      <c r="I385" s="5"/>
      <c r="P385" s="220"/>
      <c r="Q385" s="122"/>
      <c r="R385" s="122"/>
      <c r="S385" s="122"/>
      <c r="T385" s="122"/>
      <c r="W385" s="5"/>
      <c r="X385" s="5"/>
      <c r="AE385" s="220"/>
      <c r="AF385" s="122"/>
      <c r="AG385" s="122"/>
      <c r="AH385" s="122"/>
      <c r="AI385" s="122"/>
      <c r="AL385" s="5"/>
      <c r="AM385" s="5"/>
      <c r="AT385" s="220"/>
      <c r="AU385" s="122"/>
      <c r="AV385" s="122"/>
      <c r="AW385" s="122"/>
      <c r="AX385" s="122"/>
      <c r="BA385" s="5"/>
      <c r="BB385" s="5"/>
    </row>
    <row r="386">
      <c r="A386" s="220"/>
      <c r="B386" s="122"/>
      <c r="C386" s="122"/>
      <c r="D386" s="122"/>
      <c r="E386" s="122"/>
      <c r="H386" s="5"/>
      <c r="I386" s="5"/>
      <c r="P386" s="220"/>
      <c r="Q386" s="122"/>
      <c r="R386" s="122"/>
      <c r="S386" s="122"/>
      <c r="T386" s="122"/>
      <c r="W386" s="5"/>
      <c r="X386" s="5"/>
      <c r="AE386" s="220"/>
      <c r="AF386" s="122"/>
      <c r="AG386" s="122"/>
      <c r="AH386" s="122"/>
      <c r="AI386" s="122"/>
      <c r="AL386" s="5"/>
      <c r="AM386" s="5"/>
      <c r="AT386" s="220"/>
      <c r="AU386" s="122"/>
      <c r="AV386" s="122"/>
      <c r="AW386" s="122"/>
      <c r="AX386" s="122"/>
      <c r="BA386" s="5"/>
      <c r="BB386" s="5"/>
    </row>
    <row r="387">
      <c r="A387" s="220"/>
      <c r="B387" s="122"/>
      <c r="C387" s="122"/>
      <c r="D387" s="122"/>
      <c r="E387" s="122"/>
      <c r="H387" s="5"/>
      <c r="I387" s="5"/>
      <c r="P387" s="220"/>
      <c r="Q387" s="122"/>
      <c r="R387" s="122"/>
      <c r="S387" s="122"/>
      <c r="T387" s="122"/>
      <c r="W387" s="5"/>
      <c r="X387" s="5"/>
      <c r="AE387" s="220"/>
      <c r="AF387" s="122"/>
      <c r="AG387" s="122"/>
      <c r="AH387" s="122"/>
      <c r="AI387" s="122"/>
      <c r="AL387" s="5"/>
      <c r="AM387" s="5"/>
      <c r="AT387" s="220"/>
      <c r="AU387" s="122"/>
      <c r="AV387" s="122"/>
      <c r="AW387" s="122"/>
      <c r="AX387" s="122"/>
      <c r="BA387" s="5"/>
      <c r="BB387" s="5"/>
    </row>
    <row r="388">
      <c r="A388" s="220"/>
      <c r="B388" s="122"/>
      <c r="C388" s="122"/>
      <c r="D388" s="122"/>
      <c r="E388" s="122"/>
      <c r="H388" s="5"/>
      <c r="I388" s="5"/>
      <c r="P388" s="220"/>
      <c r="Q388" s="122"/>
      <c r="R388" s="122"/>
      <c r="S388" s="122"/>
      <c r="T388" s="122"/>
      <c r="W388" s="5"/>
      <c r="X388" s="5"/>
      <c r="AE388" s="220"/>
      <c r="AF388" s="122"/>
      <c r="AG388" s="122"/>
      <c r="AH388" s="122"/>
      <c r="AI388" s="122"/>
      <c r="AL388" s="5"/>
      <c r="AM388" s="5"/>
      <c r="AT388" s="220"/>
      <c r="AU388" s="122"/>
      <c r="AV388" s="122"/>
      <c r="AW388" s="122"/>
      <c r="AX388" s="122"/>
      <c r="BA388" s="5"/>
      <c r="BB388" s="5"/>
    </row>
    <row r="389">
      <c r="A389" s="220"/>
      <c r="B389" s="122"/>
      <c r="C389" s="122"/>
      <c r="D389" s="122"/>
      <c r="E389" s="122"/>
      <c r="H389" s="5"/>
      <c r="I389" s="5"/>
      <c r="P389" s="220"/>
      <c r="Q389" s="122"/>
      <c r="R389" s="122"/>
      <c r="S389" s="122"/>
      <c r="T389" s="122"/>
      <c r="W389" s="5"/>
      <c r="X389" s="5"/>
      <c r="AE389" s="220"/>
      <c r="AF389" s="122"/>
      <c r="AG389" s="122"/>
      <c r="AH389" s="122"/>
      <c r="AI389" s="122"/>
      <c r="AL389" s="5"/>
      <c r="AM389" s="5"/>
      <c r="AT389" s="220"/>
      <c r="AU389" s="122"/>
      <c r="AV389" s="122"/>
      <c r="AW389" s="122"/>
      <c r="AX389" s="122"/>
      <c r="BA389" s="5"/>
      <c r="BB389" s="5"/>
    </row>
    <row r="390">
      <c r="A390" s="220"/>
      <c r="B390" s="122"/>
      <c r="C390" s="122"/>
      <c r="D390" s="122"/>
      <c r="E390" s="122"/>
      <c r="H390" s="5"/>
      <c r="I390" s="5"/>
      <c r="P390" s="220"/>
      <c r="Q390" s="122"/>
      <c r="R390" s="122"/>
      <c r="S390" s="122"/>
      <c r="T390" s="122"/>
      <c r="W390" s="5"/>
      <c r="X390" s="5"/>
      <c r="AE390" s="220"/>
      <c r="AF390" s="122"/>
      <c r="AG390" s="122"/>
      <c r="AH390" s="122"/>
      <c r="AI390" s="122"/>
      <c r="AL390" s="5"/>
      <c r="AM390" s="5"/>
      <c r="AT390" s="220"/>
      <c r="AU390" s="122"/>
      <c r="AV390" s="122"/>
      <c r="AW390" s="122"/>
      <c r="AX390" s="122"/>
      <c r="BA390" s="5"/>
      <c r="BB390" s="5"/>
    </row>
    <row r="391">
      <c r="A391" s="220"/>
      <c r="B391" s="122"/>
      <c r="C391" s="122"/>
      <c r="D391" s="122"/>
      <c r="E391" s="122"/>
      <c r="H391" s="5"/>
      <c r="I391" s="5"/>
      <c r="P391" s="220"/>
      <c r="Q391" s="122"/>
      <c r="R391" s="122"/>
      <c r="S391" s="122"/>
      <c r="T391" s="122"/>
      <c r="W391" s="5"/>
      <c r="X391" s="5"/>
      <c r="AE391" s="220"/>
      <c r="AF391" s="122"/>
      <c r="AG391" s="122"/>
      <c r="AH391" s="122"/>
      <c r="AI391" s="122"/>
      <c r="AL391" s="5"/>
      <c r="AM391" s="5"/>
      <c r="AT391" s="220"/>
      <c r="AU391" s="122"/>
      <c r="AV391" s="122"/>
      <c r="AW391" s="122"/>
      <c r="AX391" s="122"/>
      <c r="BA391" s="5"/>
      <c r="BB391" s="5"/>
    </row>
    <row r="392">
      <c r="A392" s="220"/>
      <c r="B392" s="122"/>
      <c r="C392" s="122"/>
      <c r="D392" s="122"/>
      <c r="E392" s="122"/>
      <c r="H392" s="5"/>
      <c r="I392" s="5"/>
      <c r="P392" s="220"/>
      <c r="Q392" s="122"/>
      <c r="R392" s="122"/>
      <c r="S392" s="122"/>
      <c r="T392" s="122"/>
      <c r="W392" s="5"/>
      <c r="X392" s="5"/>
      <c r="AE392" s="220"/>
      <c r="AF392" s="122"/>
      <c r="AG392" s="122"/>
      <c r="AH392" s="122"/>
      <c r="AI392" s="122"/>
      <c r="AL392" s="5"/>
      <c r="AM392" s="5"/>
      <c r="AT392" s="220"/>
      <c r="AU392" s="122"/>
      <c r="AV392" s="122"/>
      <c r="AW392" s="122"/>
      <c r="AX392" s="122"/>
      <c r="BA392" s="5"/>
      <c r="BB392" s="5"/>
    </row>
    <row r="393">
      <c r="A393" s="220"/>
      <c r="B393" s="122"/>
      <c r="C393" s="122"/>
      <c r="D393" s="122"/>
      <c r="E393" s="122"/>
      <c r="H393" s="5"/>
      <c r="I393" s="5"/>
      <c r="P393" s="220"/>
      <c r="Q393" s="122"/>
      <c r="R393" s="122"/>
      <c r="S393" s="122"/>
      <c r="T393" s="122"/>
      <c r="W393" s="5"/>
      <c r="X393" s="5"/>
      <c r="AE393" s="220"/>
      <c r="AF393" s="122"/>
      <c r="AG393" s="122"/>
      <c r="AH393" s="122"/>
      <c r="AI393" s="122"/>
      <c r="AL393" s="5"/>
      <c r="AM393" s="5"/>
      <c r="AT393" s="220"/>
      <c r="AU393" s="122"/>
      <c r="AV393" s="122"/>
      <c r="AW393" s="122"/>
      <c r="AX393" s="122"/>
      <c r="BA393" s="5"/>
      <c r="BB393" s="5"/>
    </row>
    <row r="394">
      <c r="A394" s="220"/>
      <c r="B394" s="122"/>
      <c r="C394" s="122"/>
      <c r="D394" s="122"/>
      <c r="E394" s="122"/>
      <c r="H394" s="5"/>
      <c r="I394" s="5"/>
      <c r="P394" s="220"/>
      <c r="Q394" s="122"/>
      <c r="R394" s="122"/>
      <c r="S394" s="122"/>
      <c r="T394" s="122"/>
      <c r="W394" s="5"/>
      <c r="X394" s="5"/>
      <c r="AE394" s="220"/>
      <c r="AF394" s="122"/>
      <c r="AG394" s="122"/>
      <c r="AH394" s="122"/>
      <c r="AI394" s="122"/>
      <c r="AL394" s="5"/>
      <c r="AM394" s="5"/>
      <c r="AT394" s="220"/>
      <c r="AU394" s="122"/>
      <c r="AV394" s="122"/>
      <c r="AW394" s="122"/>
      <c r="AX394" s="122"/>
      <c r="BA394" s="5"/>
      <c r="BB394" s="5"/>
    </row>
    <row r="395">
      <c r="A395" s="220"/>
      <c r="B395" s="122"/>
      <c r="C395" s="122"/>
      <c r="D395" s="122"/>
      <c r="E395" s="122"/>
      <c r="H395" s="5"/>
      <c r="I395" s="5"/>
      <c r="P395" s="220"/>
      <c r="Q395" s="122"/>
      <c r="R395" s="122"/>
      <c r="S395" s="122"/>
      <c r="T395" s="122"/>
      <c r="W395" s="5"/>
      <c r="X395" s="5"/>
      <c r="AE395" s="220"/>
      <c r="AF395" s="122"/>
      <c r="AG395" s="122"/>
      <c r="AH395" s="122"/>
      <c r="AI395" s="122"/>
      <c r="AL395" s="5"/>
      <c r="AM395" s="5"/>
      <c r="AT395" s="220"/>
      <c r="AU395" s="122"/>
      <c r="AV395" s="122"/>
      <c r="AW395" s="122"/>
      <c r="AX395" s="122"/>
      <c r="BA395" s="5"/>
      <c r="BB395" s="5"/>
    </row>
    <row r="396">
      <c r="A396" s="220"/>
      <c r="B396" s="122"/>
      <c r="C396" s="122"/>
      <c r="D396" s="122"/>
      <c r="E396" s="122"/>
      <c r="H396" s="5"/>
      <c r="I396" s="5"/>
      <c r="P396" s="220"/>
      <c r="Q396" s="122"/>
      <c r="R396" s="122"/>
      <c r="S396" s="122"/>
      <c r="T396" s="122"/>
      <c r="W396" s="5"/>
      <c r="X396" s="5"/>
      <c r="AE396" s="220"/>
      <c r="AF396" s="122"/>
      <c r="AG396" s="122"/>
      <c r="AH396" s="122"/>
      <c r="AI396" s="122"/>
      <c r="AL396" s="5"/>
      <c r="AM396" s="5"/>
      <c r="AT396" s="220"/>
      <c r="AU396" s="122"/>
      <c r="AV396" s="122"/>
      <c r="AW396" s="122"/>
      <c r="AX396" s="122"/>
      <c r="BA396" s="5"/>
      <c r="BB396" s="5"/>
    </row>
    <row r="397">
      <c r="A397" s="220"/>
      <c r="B397" s="122"/>
      <c r="C397" s="122"/>
      <c r="D397" s="122"/>
      <c r="E397" s="122"/>
      <c r="H397" s="5"/>
      <c r="I397" s="5"/>
      <c r="P397" s="220"/>
      <c r="Q397" s="122"/>
      <c r="R397" s="122"/>
      <c r="S397" s="122"/>
      <c r="T397" s="122"/>
      <c r="W397" s="5"/>
      <c r="X397" s="5"/>
      <c r="AE397" s="220"/>
      <c r="AF397" s="122"/>
      <c r="AG397" s="122"/>
      <c r="AH397" s="122"/>
      <c r="AI397" s="122"/>
      <c r="AL397" s="5"/>
      <c r="AM397" s="5"/>
      <c r="AT397" s="220"/>
      <c r="AU397" s="122"/>
      <c r="AV397" s="122"/>
      <c r="AW397" s="122"/>
      <c r="AX397" s="122"/>
      <c r="BA397" s="5"/>
      <c r="BB397" s="5"/>
    </row>
    <row r="398">
      <c r="A398" s="220"/>
      <c r="B398" s="122"/>
      <c r="C398" s="122"/>
      <c r="D398" s="122"/>
      <c r="E398" s="122"/>
      <c r="H398" s="5"/>
      <c r="I398" s="5"/>
      <c r="P398" s="220"/>
      <c r="Q398" s="122"/>
      <c r="R398" s="122"/>
      <c r="S398" s="122"/>
      <c r="T398" s="122"/>
      <c r="W398" s="5"/>
      <c r="X398" s="5"/>
      <c r="AE398" s="220"/>
      <c r="AF398" s="122"/>
      <c r="AG398" s="122"/>
      <c r="AH398" s="122"/>
      <c r="AI398" s="122"/>
      <c r="AL398" s="5"/>
      <c r="AM398" s="5"/>
      <c r="AT398" s="220"/>
      <c r="AU398" s="122"/>
      <c r="AV398" s="122"/>
      <c r="AW398" s="122"/>
      <c r="AX398" s="122"/>
      <c r="BA398" s="5"/>
      <c r="BB398" s="5"/>
    </row>
    <row r="399">
      <c r="A399" s="220"/>
      <c r="B399" s="122"/>
      <c r="C399" s="122"/>
      <c r="D399" s="122"/>
      <c r="E399" s="122"/>
      <c r="H399" s="5"/>
      <c r="I399" s="5"/>
      <c r="P399" s="220"/>
      <c r="Q399" s="122"/>
      <c r="R399" s="122"/>
      <c r="S399" s="122"/>
      <c r="T399" s="122"/>
      <c r="W399" s="5"/>
      <c r="X399" s="5"/>
      <c r="AE399" s="220"/>
      <c r="AF399" s="122"/>
      <c r="AG399" s="122"/>
      <c r="AH399" s="122"/>
      <c r="AI399" s="122"/>
      <c r="AL399" s="5"/>
      <c r="AM399" s="5"/>
      <c r="AT399" s="220"/>
      <c r="AU399" s="122"/>
      <c r="AV399" s="122"/>
      <c r="AW399" s="122"/>
      <c r="AX399" s="122"/>
      <c r="BA399" s="5"/>
      <c r="BB399" s="5"/>
    </row>
    <row r="400">
      <c r="A400" s="220"/>
      <c r="B400" s="122"/>
      <c r="C400" s="122"/>
      <c r="D400" s="122"/>
      <c r="E400" s="122"/>
      <c r="H400" s="5"/>
      <c r="I400" s="5"/>
      <c r="P400" s="220"/>
      <c r="Q400" s="122"/>
      <c r="R400" s="122"/>
      <c r="S400" s="122"/>
      <c r="T400" s="122"/>
      <c r="W400" s="5"/>
      <c r="X400" s="5"/>
      <c r="AE400" s="220"/>
      <c r="AF400" s="122"/>
      <c r="AG400" s="122"/>
      <c r="AH400" s="122"/>
      <c r="AI400" s="122"/>
      <c r="AL400" s="5"/>
      <c r="AM400" s="5"/>
      <c r="AT400" s="220"/>
      <c r="AU400" s="122"/>
      <c r="AV400" s="122"/>
      <c r="AW400" s="122"/>
      <c r="AX400" s="122"/>
      <c r="BA400" s="5"/>
      <c r="BB400" s="5"/>
    </row>
    <row r="401">
      <c r="A401" s="220"/>
      <c r="B401" s="122"/>
      <c r="C401" s="122"/>
      <c r="D401" s="122"/>
      <c r="E401" s="122"/>
      <c r="H401" s="5"/>
      <c r="I401" s="5"/>
      <c r="P401" s="220"/>
      <c r="Q401" s="122"/>
      <c r="R401" s="122"/>
      <c r="S401" s="122"/>
      <c r="T401" s="122"/>
      <c r="W401" s="5"/>
      <c r="X401" s="5"/>
      <c r="AE401" s="220"/>
      <c r="AF401" s="122"/>
      <c r="AG401" s="122"/>
      <c r="AH401" s="122"/>
      <c r="AI401" s="122"/>
      <c r="AL401" s="5"/>
      <c r="AM401" s="5"/>
      <c r="AT401" s="220"/>
      <c r="AU401" s="122"/>
      <c r="AV401" s="122"/>
      <c r="AW401" s="122"/>
      <c r="AX401" s="122"/>
      <c r="BA401" s="5"/>
      <c r="BB401" s="5"/>
    </row>
    <row r="402">
      <c r="A402" s="220"/>
      <c r="B402" s="122"/>
      <c r="C402" s="122"/>
      <c r="D402" s="122"/>
      <c r="E402" s="122"/>
      <c r="H402" s="5"/>
      <c r="I402" s="5"/>
      <c r="P402" s="220"/>
      <c r="Q402" s="122"/>
      <c r="R402" s="122"/>
      <c r="S402" s="122"/>
      <c r="T402" s="122"/>
      <c r="W402" s="5"/>
      <c r="X402" s="5"/>
      <c r="AE402" s="220"/>
      <c r="AF402" s="122"/>
      <c r="AG402" s="122"/>
      <c r="AH402" s="122"/>
      <c r="AI402" s="122"/>
      <c r="AL402" s="5"/>
      <c r="AM402" s="5"/>
      <c r="AT402" s="220"/>
      <c r="AU402" s="122"/>
      <c r="AV402" s="122"/>
      <c r="AW402" s="122"/>
      <c r="AX402" s="122"/>
      <c r="BA402" s="5"/>
      <c r="BB402" s="5"/>
    </row>
    <row r="403">
      <c r="A403" s="220"/>
      <c r="B403" s="122"/>
      <c r="C403" s="122"/>
      <c r="D403" s="122"/>
      <c r="E403" s="122"/>
      <c r="H403" s="5"/>
      <c r="I403" s="5"/>
      <c r="P403" s="220"/>
      <c r="Q403" s="122"/>
      <c r="R403" s="122"/>
      <c r="S403" s="122"/>
      <c r="T403" s="122"/>
      <c r="W403" s="5"/>
      <c r="X403" s="5"/>
      <c r="AE403" s="220"/>
      <c r="AF403" s="122"/>
      <c r="AG403" s="122"/>
      <c r="AH403" s="122"/>
      <c r="AI403" s="122"/>
      <c r="AL403" s="5"/>
      <c r="AM403" s="5"/>
      <c r="AT403" s="220"/>
      <c r="AU403" s="122"/>
      <c r="AV403" s="122"/>
      <c r="AW403" s="122"/>
      <c r="AX403" s="122"/>
      <c r="BA403" s="5"/>
      <c r="BB403" s="5"/>
    </row>
    <row r="404">
      <c r="A404" s="220"/>
      <c r="B404" s="122"/>
      <c r="C404" s="122"/>
      <c r="D404" s="122"/>
      <c r="E404" s="122"/>
      <c r="H404" s="5"/>
      <c r="I404" s="5"/>
      <c r="P404" s="220"/>
      <c r="Q404" s="122"/>
      <c r="R404" s="122"/>
      <c r="S404" s="122"/>
      <c r="T404" s="122"/>
      <c r="W404" s="5"/>
      <c r="X404" s="5"/>
      <c r="AE404" s="220"/>
      <c r="AF404" s="122"/>
      <c r="AG404" s="122"/>
      <c r="AH404" s="122"/>
      <c r="AI404" s="122"/>
      <c r="AL404" s="5"/>
      <c r="AM404" s="5"/>
      <c r="AT404" s="220"/>
      <c r="AU404" s="122"/>
      <c r="AV404" s="122"/>
      <c r="AW404" s="122"/>
      <c r="AX404" s="122"/>
      <c r="BA404" s="5"/>
      <c r="BB404" s="5"/>
    </row>
    <row r="405">
      <c r="A405" s="220"/>
      <c r="B405" s="122"/>
      <c r="C405" s="122"/>
      <c r="D405" s="122"/>
      <c r="E405" s="122"/>
      <c r="H405" s="5"/>
      <c r="I405" s="5"/>
      <c r="P405" s="220"/>
      <c r="Q405" s="122"/>
      <c r="R405" s="122"/>
      <c r="S405" s="122"/>
      <c r="T405" s="122"/>
      <c r="W405" s="5"/>
      <c r="X405" s="5"/>
      <c r="AE405" s="220"/>
      <c r="AF405" s="122"/>
      <c r="AG405" s="122"/>
      <c r="AH405" s="122"/>
      <c r="AI405" s="122"/>
      <c r="AL405" s="5"/>
      <c r="AM405" s="5"/>
      <c r="AT405" s="220"/>
      <c r="AU405" s="122"/>
      <c r="AV405" s="122"/>
      <c r="AW405" s="122"/>
      <c r="AX405" s="122"/>
      <c r="BA405" s="5"/>
      <c r="BB405" s="5"/>
    </row>
    <row r="406">
      <c r="A406" s="220"/>
      <c r="B406" s="122"/>
      <c r="C406" s="122"/>
      <c r="D406" s="122"/>
      <c r="E406" s="122"/>
      <c r="H406" s="5"/>
      <c r="I406" s="5"/>
      <c r="P406" s="220"/>
      <c r="Q406" s="122"/>
      <c r="R406" s="122"/>
      <c r="S406" s="122"/>
      <c r="T406" s="122"/>
      <c r="W406" s="5"/>
      <c r="X406" s="5"/>
      <c r="AE406" s="220"/>
      <c r="AF406" s="122"/>
      <c r="AG406" s="122"/>
      <c r="AH406" s="122"/>
      <c r="AI406" s="122"/>
      <c r="AL406" s="5"/>
      <c r="AM406" s="5"/>
      <c r="AT406" s="220"/>
      <c r="AU406" s="122"/>
      <c r="AV406" s="122"/>
      <c r="AW406" s="122"/>
      <c r="AX406" s="122"/>
      <c r="BA406" s="5"/>
      <c r="BB406" s="5"/>
    </row>
    <row r="407">
      <c r="A407" s="220"/>
      <c r="B407" s="122"/>
      <c r="C407" s="122"/>
      <c r="D407" s="122"/>
      <c r="E407" s="122"/>
      <c r="H407" s="5"/>
      <c r="I407" s="5"/>
      <c r="P407" s="220"/>
      <c r="Q407" s="122"/>
      <c r="R407" s="122"/>
      <c r="S407" s="122"/>
      <c r="T407" s="122"/>
      <c r="W407" s="5"/>
      <c r="X407" s="5"/>
      <c r="AE407" s="220"/>
      <c r="AF407" s="122"/>
      <c r="AG407" s="122"/>
      <c r="AH407" s="122"/>
      <c r="AI407" s="122"/>
      <c r="AL407" s="5"/>
      <c r="AM407" s="5"/>
      <c r="AT407" s="220"/>
      <c r="AU407" s="122"/>
      <c r="AV407" s="122"/>
      <c r="AW407" s="122"/>
      <c r="AX407" s="122"/>
      <c r="BA407" s="5"/>
      <c r="BB407" s="5"/>
    </row>
    <row r="408">
      <c r="A408" s="220"/>
      <c r="B408" s="122"/>
      <c r="C408" s="122"/>
      <c r="D408" s="122"/>
      <c r="E408" s="122"/>
      <c r="H408" s="5"/>
      <c r="I408" s="5"/>
      <c r="P408" s="220"/>
      <c r="Q408" s="122"/>
      <c r="R408" s="122"/>
      <c r="S408" s="122"/>
      <c r="T408" s="122"/>
      <c r="W408" s="5"/>
      <c r="X408" s="5"/>
      <c r="AE408" s="220"/>
      <c r="AF408" s="122"/>
      <c r="AG408" s="122"/>
      <c r="AH408" s="122"/>
      <c r="AI408" s="122"/>
      <c r="AL408" s="5"/>
      <c r="AM408" s="5"/>
      <c r="AT408" s="220"/>
      <c r="AU408" s="122"/>
      <c r="AV408" s="122"/>
      <c r="AW408" s="122"/>
      <c r="AX408" s="122"/>
      <c r="BA408" s="5"/>
      <c r="BB408" s="5"/>
    </row>
    <row r="409">
      <c r="A409" s="220"/>
      <c r="B409" s="122"/>
      <c r="C409" s="122"/>
      <c r="D409" s="122"/>
      <c r="E409" s="122"/>
      <c r="H409" s="5"/>
      <c r="I409" s="5"/>
      <c r="P409" s="220"/>
      <c r="Q409" s="122"/>
      <c r="R409" s="122"/>
      <c r="S409" s="122"/>
      <c r="T409" s="122"/>
      <c r="W409" s="5"/>
      <c r="X409" s="5"/>
      <c r="AE409" s="220"/>
      <c r="AF409" s="122"/>
      <c r="AG409" s="122"/>
      <c r="AH409" s="122"/>
      <c r="AI409" s="122"/>
      <c r="AL409" s="5"/>
      <c r="AM409" s="5"/>
      <c r="AT409" s="220"/>
      <c r="AU409" s="122"/>
      <c r="AV409" s="122"/>
      <c r="AW409" s="122"/>
      <c r="AX409" s="122"/>
      <c r="BA409" s="5"/>
      <c r="BB409" s="5"/>
    </row>
    <row r="410">
      <c r="A410" s="220"/>
      <c r="B410" s="122"/>
      <c r="C410" s="122"/>
      <c r="D410" s="122"/>
      <c r="E410" s="122"/>
      <c r="H410" s="5"/>
      <c r="I410" s="5"/>
      <c r="P410" s="220"/>
      <c r="Q410" s="122"/>
      <c r="R410" s="122"/>
      <c r="S410" s="122"/>
      <c r="T410" s="122"/>
      <c r="W410" s="5"/>
      <c r="X410" s="5"/>
      <c r="AE410" s="220"/>
      <c r="AF410" s="122"/>
      <c r="AG410" s="122"/>
      <c r="AH410" s="122"/>
      <c r="AI410" s="122"/>
      <c r="AL410" s="5"/>
      <c r="AM410" s="5"/>
      <c r="AT410" s="220"/>
      <c r="AU410" s="122"/>
      <c r="AV410" s="122"/>
      <c r="AW410" s="122"/>
      <c r="AX410" s="122"/>
      <c r="BA410" s="5"/>
      <c r="BB410" s="5"/>
    </row>
    <row r="411">
      <c r="A411" s="220"/>
      <c r="B411" s="122"/>
      <c r="C411" s="122"/>
      <c r="D411" s="122"/>
      <c r="E411" s="122"/>
      <c r="H411" s="5"/>
      <c r="I411" s="5"/>
      <c r="P411" s="220"/>
      <c r="Q411" s="122"/>
      <c r="R411" s="122"/>
      <c r="S411" s="122"/>
      <c r="T411" s="122"/>
      <c r="W411" s="5"/>
      <c r="X411" s="5"/>
      <c r="AE411" s="220"/>
      <c r="AF411" s="122"/>
      <c r="AG411" s="122"/>
      <c r="AH411" s="122"/>
      <c r="AI411" s="122"/>
      <c r="AL411" s="5"/>
      <c r="AM411" s="5"/>
      <c r="AT411" s="220"/>
      <c r="AU411" s="122"/>
      <c r="AV411" s="122"/>
      <c r="AW411" s="122"/>
      <c r="AX411" s="122"/>
      <c r="BA411" s="5"/>
      <c r="BB411" s="5"/>
    </row>
    <row r="412">
      <c r="A412" s="220"/>
      <c r="B412" s="122"/>
      <c r="C412" s="122"/>
      <c r="D412" s="122"/>
      <c r="E412" s="122"/>
      <c r="H412" s="5"/>
      <c r="I412" s="5"/>
      <c r="P412" s="220"/>
      <c r="Q412" s="122"/>
      <c r="R412" s="122"/>
      <c r="S412" s="122"/>
      <c r="T412" s="122"/>
      <c r="W412" s="5"/>
      <c r="X412" s="5"/>
      <c r="AE412" s="220"/>
      <c r="AF412" s="122"/>
      <c r="AG412" s="122"/>
      <c r="AH412" s="122"/>
      <c r="AI412" s="122"/>
      <c r="AL412" s="5"/>
      <c r="AM412" s="5"/>
      <c r="AT412" s="220"/>
      <c r="AU412" s="122"/>
      <c r="AV412" s="122"/>
      <c r="AW412" s="122"/>
      <c r="AX412" s="122"/>
      <c r="BA412" s="5"/>
      <c r="BB412" s="5"/>
    </row>
    <row r="413">
      <c r="A413" s="220"/>
      <c r="B413" s="122"/>
      <c r="C413" s="122"/>
      <c r="D413" s="122"/>
      <c r="E413" s="122"/>
      <c r="H413" s="5"/>
      <c r="I413" s="5"/>
      <c r="P413" s="220"/>
      <c r="Q413" s="122"/>
      <c r="R413" s="122"/>
      <c r="S413" s="122"/>
      <c r="T413" s="122"/>
      <c r="W413" s="5"/>
      <c r="X413" s="5"/>
      <c r="AE413" s="220"/>
      <c r="AF413" s="122"/>
      <c r="AG413" s="122"/>
      <c r="AH413" s="122"/>
      <c r="AI413" s="122"/>
      <c r="AL413" s="5"/>
      <c r="AM413" s="5"/>
      <c r="AT413" s="220"/>
      <c r="AU413" s="122"/>
      <c r="AV413" s="122"/>
      <c r="AW413" s="122"/>
      <c r="AX413" s="122"/>
      <c r="BA413" s="5"/>
      <c r="BB413" s="5"/>
    </row>
    <row r="414">
      <c r="A414" s="220"/>
      <c r="B414" s="122"/>
      <c r="C414" s="122"/>
      <c r="D414" s="122"/>
      <c r="E414" s="122"/>
      <c r="H414" s="5"/>
      <c r="I414" s="5"/>
      <c r="P414" s="220"/>
      <c r="Q414" s="122"/>
      <c r="R414" s="122"/>
      <c r="S414" s="122"/>
      <c r="T414" s="122"/>
      <c r="W414" s="5"/>
      <c r="X414" s="5"/>
      <c r="AE414" s="220"/>
      <c r="AF414" s="122"/>
      <c r="AG414" s="122"/>
      <c r="AH414" s="122"/>
      <c r="AI414" s="122"/>
      <c r="AL414" s="5"/>
      <c r="AM414" s="5"/>
      <c r="AT414" s="220"/>
      <c r="AU414" s="122"/>
      <c r="AV414" s="122"/>
      <c r="AW414" s="122"/>
      <c r="AX414" s="122"/>
      <c r="BA414" s="5"/>
      <c r="BB414" s="5"/>
    </row>
    <row r="415">
      <c r="A415" s="220"/>
      <c r="B415" s="122"/>
      <c r="C415" s="122"/>
      <c r="D415" s="122"/>
      <c r="E415" s="122"/>
      <c r="H415" s="5"/>
      <c r="I415" s="5"/>
      <c r="P415" s="220"/>
      <c r="Q415" s="122"/>
      <c r="R415" s="122"/>
      <c r="S415" s="122"/>
      <c r="T415" s="122"/>
      <c r="W415" s="5"/>
      <c r="X415" s="5"/>
      <c r="AE415" s="220"/>
      <c r="AF415" s="122"/>
      <c r="AG415" s="122"/>
      <c r="AH415" s="122"/>
      <c r="AI415" s="122"/>
      <c r="AL415" s="5"/>
      <c r="AM415" s="5"/>
      <c r="AT415" s="220"/>
      <c r="AU415" s="122"/>
      <c r="AV415" s="122"/>
      <c r="AW415" s="122"/>
      <c r="AX415" s="122"/>
      <c r="BA415" s="5"/>
      <c r="BB415" s="5"/>
    </row>
    <row r="416">
      <c r="A416" s="220"/>
      <c r="B416" s="122"/>
      <c r="C416" s="122"/>
      <c r="D416" s="122"/>
      <c r="E416" s="122"/>
      <c r="H416" s="5"/>
      <c r="I416" s="5"/>
      <c r="P416" s="220"/>
      <c r="Q416" s="122"/>
      <c r="R416" s="122"/>
      <c r="S416" s="122"/>
      <c r="T416" s="122"/>
      <c r="W416" s="5"/>
      <c r="X416" s="5"/>
      <c r="AE416" s="220"/>
      <c r="AF416" s="122"/>
      <c r="AG416" s="122"/>
      <c r="AH416" s="122"/>
      <c r="AI416" s="122"/>
      <c r="AL416" s="5"/>
      <c r="AM416" s="5"/>
      <c r="AT416" s="220"/>
      <c r="AU416" s="122"/>
      <c r="AV416" s="122"/>
      <c r="AW416" s="122"/>
      <c r="AX416" s="122"/>
      <c r="BA416" s="5"/>
      <c r="BB416" s="5"/>
    </row>
    <row r="417">
      <c r="A417" s="220"/>
      <c r="B417" s="122"/>
      <c r="C417" s="122"/>
      <c r="D417" s="122"/>
      <c r="E417" s="122"/>
      <c r="H417" s="5"/>
      <c r="I417" s="5"/>
      <c r="P417" s="220"/>
      <c r="Q417" s="122"/>
      <c r="R417" s="122"/>
      <c r="S417" s="122"/>
      <c r="T417" s="122"/>
      <c r="W417" s="5"/>
      <c r="X417" s="5"/>
      <c r="AE417" s="220"/>
      <c r="AF417" s="122"/>
      <c r="AG417" s="122"/>
      <c r="AH417" s="122"/>
      <c r="AI417" s="122"/>
      <c r="AL417" s="5"/>
      <c r="AM417" s="5"/>
      <c r="AT417" s="220"/>
      <c r="AU417" s="122"/>
      <c r="AV417" s="122"/>
      <c r="AW417" s="122"/>
      <c r="AX417" s="122"/>
      <c r="BA417" s="5"/>
      <c r="BB417" s="5"/>
    </row>
    <row r="418">
      <c r="A418" s="220"/>
      <c r="B418" s="122"/>
      <c r="C418" s="122"/>
      <c r="D418" s="122"/>
      <c r="E418" s="122"/>
      <c r="H418" s="5"/>
      <c r="I418" s="5"/>
      <c r="P418" s="220"/>
      <c r="Q418" s="122"/>
      <c r="R418" s="122"/>
      <c r="S418" s="122"/>
      <c r="T418" s="122"/>
      <c r="W418" s="5"/>
      <c r="X418" s="5"/>
      <c r="AE418" s="220"/>
      <c r="AF418" s="122"/>
      <c r="AG418" s="122"/>
      <c r="AH418" s="122"/>
      <c r="AI418" s="122"/>
      <c r="AL418" s="5"/>
      <c r="AM418" s="5"/>
      <c r="AT418" s="220"/>
      <c r="AU418" s="122"/>
      <c r="AV418" s="122"/>
      <c r="AW418" s="122"/>
      <c r="AX418" s="122"/>
      <c r="BA418" s="5"/>
      <c r="BB418" s="5"/>
    </row>
    <row r="419">
      <c r="A419" s="220"/>
      <c r="B419" s="122"/>
      <c r="C419" s="122"/>
      <c r="D419" s="122"/>
      <c r="E419" s="122"/>
      <c r="H419" s="5"/>
      <c r="I419" s="5"/>
      <c r="P419" s="220"/>
      <c r="Q419" s="122"/>
      <c r="R419" s="122"/>
      <c r="S419" s="122"/>
      <c r="T419" s="122"/>
      <c r="W419" s="5"/>
      <c r="X419" s="5"/>
      <c r="AE419" s="220"/>
      <c r="AF419" s="122"/>
      <c r="AG419" s="122"/>
      <c r="AH419" s="122"/>
      <c r="AI419" s="122"/>
      <c r="AL419" s="5"/>
      <c r="AM419" s="5"/>
      <c r="AT419" s="220"/>
      <c r="AU419" s="122"/>
      <c r="AV419" s="122"/>
      <c r="AW419" s="122"/>
      <c r="AX419" s="122"/>
      <c r="BA419" s="5"/>
      <c r="BB419" s="5"/>
    </row>
    <row r="420">
      <c r="A420" s="220"/>
      <c r="B420" s="122"/>
      <c r="C420" s="122"/>
      <c r="D420" s="122"/>
      <c r="E420" s="122"/>
      <c r="H420" s="5"/>
      <c r="I420" s="5"/>
      <c r="P420" s="220"/>
      <c r="Q420" s="122"/>
      <c r="R420" s="122"/>
      <c r="S420" s="122"/>
      <c r="T420" s="122"/>
      <c r="W420" s="5"/>
      <c r="X420" s="5"/>
      <c r="AE420" s="220"/>
      <c r="AF420" s="122"/>
      <c r="AG420" s="122"/>
      <c r="AH420" s="122"/>
      <c r="AI420" s="122"/>
      <c r="AL420" s="5"/>
      <c r="AM420" s="5"/>
      <c r="AT420" s="220"/>
      <c r="AU420" s="122"/>
      <c r="AV420" s="122"/>
      <c r="AW420" s="122"/>
      <c r="AX420" s="122"/>
      <c r="BA420" s="5"/>
      <c r="BB420" s="5"/>
    </row>
    <row r="421">
      <c r="A421" s="220"/>
      <c r="B421" s="122"/>
      <c r="C421" s="122"/>
      <c r="D421" s="122"/>
      <c r="E421" s="122"/>
      <c r="H421" s="5"/>
      <c r="I421" s="5"/>
      <c r="P421" s="220"/>
      <c r="Q421" s="122"/>
      <c r="R421" s="122"/>
      <c r="S421" s="122"/>
      <c r="T421" s="122"/>
      <c r="W421" s="5"/>
      <c r="X421" s="5"/>
      <c r="AE421" s="220"/>
      <c r="AF421" s="122"/>
      <c r="AG421" s="122"/>
      <c r="AH421" s="122"/>
      <c r="AI421" s="122"/>
      <c r="AL421" s="5"/>
      <c r="AM421" s="5"/>
      <c r="AT421" s="220"/>
      <c r="AU421" s="122"/>
      <c r="AV421" s="122"/>
      <c r="AW421" s="122"/>
      <c r="AX421" s="122"/>
      <c r="BA421" s="5"/>
      <c r="BB421" s="5"/>
    </row>
    <row r="422">
      <c r="A422" s="220"/>
      <c r="B422" s="122"/>
      <c r="C422" s="122"/>
      <c r="D422" s="122"/>
      <c r="E422" s="122"/>
      <c r="H422" s="5"/>
      <c r="I422" s="5"/>
      <c r="P422" s="220"/>
      <c r="Q422" s="122"/>
      <c r="R422" s="122"/>
      <c r="S422" s="122"/>
      <c r="T422" s="122"/>
      <c r="W422" s="5"/>
      <c r="X422" s="5"/>
      <c r="AE422" s="220"/>
      <c r="AF422" s="122"/>
      <c r="AG422" s="122"/>
      <c r="AH422" s="122"/>
      <c r="AI422" s="122"/>
      <c r="AL422" s="5"/>
      <c r="AM422" s="5"/>
      <c r="AT422" s="220"/>
      <c r="AU422" s="122"/>
      <c r="AV422" s="122"/>
      <c r="AW422" s="122"/>
      <c r="AX422" s="122"/>
      <c r="BA422" s="5"/>
      <c r="BB422" s="5"/>
    </row>
    <row r="423">
      <c r="A423" s="220"/>
      <c r="B423" s="122"/>
      <c r="C423" s="122"/>
      <c r="D423" s="122"/>
      <c r="E423" s="122"/>
      <c r="H423" s="5"/>
      <c r="I423" s="5"/>
      <c r="P423" s="220"/>
      <c r="Q423" s="122"/>
      <c r="R423" s="122"/>
      <c r="S423" s="122"/>
      <c r="T423" s="122"/>
      <c r="W423" s="5"/>
      <c r="X423" s="5"/>
      <c r="AE423" s="220"/>
      <c r="AF423" s="122"/>
      <c r="AG423" s="122"/>
      <c r="AH423" s="122"/>
      <c r="AI423" s="122"/>
      <c r="AL423" s="5"/>
      <c r="AM423" s="5"/>
      <c r="AT423" s="220"/>
      <c r="AU423" s="122"/>
      <c r="AV423" s="122"/>
      <c r="AW423" s="122"/>
      <c r="AX423" s="122"/>
      <c r="BA423" s="5"/>
      <c r="BB423" s="5"/>
    </row>
    <row r="424">
      <c r="A424" s="220"/>
      <c r="B424" s="122"/>
      <c r="C424" s="122"/>
      <c r="D424" s="122"/>
      <c r="E424" s="122"/>
      <c r="H424" s="5"/>
      <c r="I424" s="5"/>
      <c r="P424" s="220"/>
      <c r="Q424" s="122"/>
      <c r="R424" s="122"/>
      <c r="S424" s="122"/>
      <c r="T424" s="122"/>
      <c r="W424" s="5"/>
      <c r="X424" s="5"/>
      <c r="AE424" s="220"/>
      <c r="AF424" s="122"/>
      <c r="AG424" s="122"/>
      <c r="AH424" s="122"/>
      <c r="AI424" s="122"/>
      <c r="AL424" s="5"/>
      <c r="AM424" s="5"/>
      <c r="AT424" s="220"/>
      <c r="AU424" s="122"/>
      <c r="AV424" s="122"/>
      <c r="AW424" s="122"/>
      <c r="AX424" s="122"/>
      <c r="BA424" s="5"/>
      <c r="BB424" s="5"/>
    </row>
    <row r="425">
      <c r="A425" s="220"/>
      <c r="B425" s="122"/>
      <c r="C425" s="122"/>
      <c r="D425" s="122"/>
      <c r="E425" s="122"/>
      <c r="H425" s="5"/>
      <c r="I425" s="5"/>
      <c r="P425" s="220"/>
      <c r="Q425" s="122"/>
      <c r="R425" s="122"/>
      <c r="S425" s="122"/>
      <c r="T425" s="122"/>
      <c r="W425" s="5"/>
      <c r="X425" s="5"/>
      <c r="AE425" s="220"/>
      <c r="AF425" s="122"/>
      <c r="AG425" s="122"/>
      <c r="AH425" s="122"/>
      <c r="AI425" s="122"/>
      <c r="AL425" s="5"/>
      <c r="AM425" s="5"/>
      <c r="AT425" s="220"/>
      <c r="AU425" s="122"/>
      <c r="AV425" s="122"/>
      <c r="AW425" s="122"/>
      <c r="AX425" s="122"/>
      <c r="BA425" s="5"/>
      <c r="BB425" s="5"/>
    </row>
    <row r="426">
      <c r="A426" s="220"/>
      <c r="B426" s="122"/>
      <c r="C426" s="122"/>
      <c r="D426" s="122"/>
      <c r="E426" s="122"/>
      <c r="H426" s="5"/>
      <c r="I426" s="5"/>
      <c r="P426" s="220"/>
      <c r="Q426" s="122"/>
      <c r="R426" s="122"/>
      <c r="S426" s="122"/>
      <c r="T426" s="122"/>
      <c r="W426" s="5"/>
      <c r="X426" s="5"/>
      <c r="AE426" s="220"/>
      <c r="AF426" s="122"/>
      <c r="AG426" s="122"/>
      <c r="AH426" s="122"/>
      <c r="AI426" s="122"/>
      <c r="AL426" s="5"/>
      <c r="AM426" s="5"/>
      <c r="AT426" s="220"/>
      <c r="AU426" s="122"/>
      <c r="AV426" s="122"/>
      <c r="AW426" s="122"/>
      <c r="AX426" s="122"/>
      <c r="BA426" s="5"/>
      <c r="BB426" s="5"/>
    </row>
    <row r="427">
      <c r="A427" s="220"/>
      <c r="B427" s="122"/>
      <c r="C427" s="122"/>
      <c r="D427" s="122"/>
      <c r="E427" s="122"/>
      <c r="H427" s="5"/>
      <c r="I427" s="5"/>
      <c r="P427" s="220"/>
      <c r="Q427" s="122"/>
      <c r="R427" s="122"/>
      <c r="S427" s="122"/>
      <c r="T427" s="122"/>
      <c r="W427" s="5"/>
      <c r="X427" s="5"/>
      <c r="AE427" s="220"/>
      <c r="AF427" s="122"/>
      <c r="AG427" s="122"/>
      <c r="AH427" s="122"/>
      <c r="AI427" s="122"/>
      <c r="AL427" s="5"/>
      <c r="AM427" s="5"/>
      <c r="AT427" s="220"/>
      <c r="AU427" s="122"/>
      <c r="AV427" s="122"/>
      <c r="AW427" s="122"/>
      <c r="AX427" s="122"/>
      <c r="BA427" s="5"/>
      <c r="BB427" s="5"/>
    </row>
    <row r="428">
      <c r="A428" s="220"/>
      <c r="B428" s="122"/>
      <c r="C428" s="122"/>
      <c r="D428" s="122"/>
      <c r="E428" s="122"/>
      <c r="H428" s="5"/>
      <c r="I428" s="5"/>
      <c r="P428" s="220"/>
      <c r="Q428" s="122"/>
      <c r="R428" s="122"/>
      <c r="S428" s="122"/>
      <c r="T428" s="122"/>
      <c r="W428" s="5"/>
      <c r="X428" s="5"/>
      <c r="AE428" s="220"/>
      <c r="AF428" s="122"/>
      <c r="AG428" s="122"/>
      <c r="AH428" s="122"/>
      <c r="AI428" s="122"/>
      <c r="AL428" s="5"/>
      <c r="AM428" s="5"/>
      <c r="AT428" s="220"/>
      <c r="AU428" s="122"/>
      <c r="AV428" s="122"/>
      <c r="AW428" s="122"/>
      <c r="AX428" s="122"/>
      <c r="BA428" s="5"/>
      <c r="BB428" s="5"/>
    </row>
    <row r="429">
      <c r="A429" s="220"/>
      <c r="B429" s="122"/>
      <c r="C429" s="122"/>
      <c r="D429" s="122"/>
      <c r="E429" s="122"/>
      <c r="H429" s="5"/>
      <c r="I429" s="5"/>
      <c r="P429" s="220"/>
      <c r="Q429" s="122"/>
      <c r="R429" s="122"/>
      <c r="S429" s="122"/>
      <c r="T429" s="122"/>
      <c r="W429" s="5"/>
      <c r="X429" s="5"/>
      <c r="AE429" s="220"/>
      <c r="AF429" s="122"/>
      <c r="AG429" s="122"/>
      <c r="AH429" s="122"/>
      <c r="AI429" s="122"/>
      <c r="AL429" s="5"/>
      <c r="AM429" s="5"/>
      <c r="AT429" s="220"/>
      <c r="AU429" s="122"/>
      <c r="AV429" s="122"/>
      <c r="AW429" s="122"/>
      <c r="AX429" s="122"/>
      <c r="BA429" s="5"/>
      <c r="BB429" s="5"/>
    </row>
    <row r="430">
      <c r="A430" s="220"/>
      <c r="B430" s="122"/>
      <c r="C430" s="122"/>
      <c r="D430" s="122"/>
      <c r="E430" s="122"/>
      <c r="H430" s="5"/>
      <c r="I430" s="5"/>
      <c r="P430" s="220"/>
      <c r="Q430" s="122"/>
      <c r="R430" s="122"/>
      <c r="S430" s="122"/>
      <c r="T430" s="122"/>
      <c r="W430" s="5"/>
      <c r="X430" s="5"/>
      <c r="AE430" s="220"/>
      <c r="AF430" s="122"/>
      <c r="AG430" s="122"/>
      <c r="AH430" s="122"/>
      <c r="AI430" s="122"/>
      <c r="AL430" s="5"/>
      <c r="AM430" s="5"/>
      <c r="AT430" s="220"/>
      <c r="AU430" s="122"/>
      <c r="AV430" s="122"/>
      <c r="AW430" s="122"/>
      <c r="AX430" s="122"/>
      <c r="BA430" s="5"/>
      <c r="BB430" s="5"/>
    </row>
    <row r="431">
      <c r="A431" s="220"/>
      <c r="B431" s="122"/>
      <c r="C431" s="122"/>
      <c r="D431" s="122"/>
      <c r="E431" s="122"/>
      <c r="H431" s="5"/>
      <c r="I431" s="5"/>
      <c r="P431" s="220"/>
      <c r="Q431" s="122"/>
      <c r="R431" s="122"/>
      <c r="S431" s="122"/>
      <c r="T431" s="122"/>
      <c r="W431" s="5"/>
      <c r="X431" s="5"/>
      <c r="AE431" s="220"/>
      <c r="AF431" s="122"/>
      <c r="AG431" s="122"/>
      <c r="AH431" s="122"/>
      <c r="AI431" s="122"/>
      <c r="AL431" s="5"/>
      <c r="AM431" s="5"/>
      <c r="AT431" s="220"/>
      <c r="AU431" s="122"/>
      <c r="AV431" s="122"/>
      <c r="AW431" s="122"/>
      <c r="AX431" s="122"/>
      <c r="BA431" s="5"/>
      <c r="BB431" s="5"/>
    </row>
    <row r="432">
      <c r="A432" s="220"/>
      <c r="B432" s="122"/>
      <c r="C432" s="122"/>
      <c r="D432" s="122"/>
      <c r="E432" s="122"/>
      <c r="H432" s="5"/>
      <c r="I432" s="5"/>
      <c r="P432" s="220"/>
      <c r="Q432" s="122"/>
      <c r="R432" s="122"/>
      <c r="S432" s="122"/>
      <c r="T432" s="122"/>
      <c r="W432" s="5"/>
      <c r="X432" s="5"/>
      <c r="AE432" s="220"/>
      <c r="AF432" s="122"/>
      <c r="AG432" s="122"/>
      <c r="AH432" s="122"/>
      <c r="AI432" s="122"/>
      <c r="AL432" s="5"/>
      <c r="AM432" s="5"/>
      <c r="AT432" s="220"/>
      <c r="AU432" s="122"/>
      <c r="AV432" s="122"/>
      <c r="AW432" s="122"/>
      <c r="AX432" s="122"/>
      <c r="BA432" s="5"/>
      <c r="BB432" s="5"/>
    </row>
    <row r="433">
      <c r="A433" s="220"/>
      <c r="B433" s="122"/>
      <c r="C433" s="122"/>
      <c r="D433" s="122"/>
      <c r="E433" s="122"/>
      <c r="H433" s="5"/>
      <c r="I433" s="5"/>
      <c r="P433" s="220"/>
      <c r="Q433" s="122"/>
      <c r="R433" s="122"/>
      <c r="S433" s="122"/>
      <c r="T433" s="122"/>
      <c r="W433" s="5"/>
      <c r="X433" s="5"/>
      <c r="AE433" s="220"/>
      <c r="AF433" s="122"/>
      <c r="AG433" s="122"/>
      <c r="AH433" s="122"/>
      <c r="AI433" s="122"/>
      <c r="AL433" s="5"/>
      <c r="AM433" s="5"/>
      <c r="AT433" s="220"/>
      <c r="AU433" s="122"/>
      <c r="AV433" s="122"/>
      <c r="AW433" s="122"/>
      <c r="AX433" s="122"/>
      <c r="BA433" s="5"/>
      <c r="BB433" s="5"/>
    </row>
    <row r="434">
      <c r="A434" s="220"/>
      <c r="B434" s="122"/>
      <c r="C434" s="122"/>
      <c r="D434" s="122"/>
      <c r="E434" s="122"/>
      <c r="H434" s="5"/>
      <c r="I434" s="5"/>
      <c r="P434" s="220"/>
      <c r="Q434" s="122"/>
      <c r="R434" s="122"/>
      <c r="S434" s="122"/>
      <c r="T434" s="122"/>
      <c r="W434" s="5"/>
      <c r="X434" s="5"/>
      <c r="AE434" s="220"/>
      <c r="AF434" s="122"/>
      <c r="AG434" s="122"/>
      <c r="AH434" s="122"/>
      <c r="AI434" s="122"/>
      <c r="AL434" s="5"/>
      <c r="AM434" s="5"/>
      <c r="AT434" s="220"/>
      <c r="AU434" s="122"/>
      <c r="AV434" s="122"/>
      <c r="AW434" s="122"/>
      <c r="AX434" s="122"/>
      <c r="BA434" s="5"/>
      <c r="BB434" s="5"/>
    </row>
    <row r="435">
      <c r="A435" s="220"/>
      <c r="B435" s="122"/>
      <c r="C435" s="122"/>
      <c r="D435" s="122"/>
      <c r="E435" s="122"/>
      <c r="H435" s="5"/>
      <c r="I435" s="5"/>
      <c r="P435" s="220"/>
      <c r="Q435" s="122"/>
      <c r="R435" s="122"/>
      <c r="S435" s="122"/>
      <c r="T435" s="122"/>
      <c r="W435" s="5"/>
      <c r="X435" s="5"/>
      <c r="AE435" s="220"/>
      <c r="AF435" s="122"/>
      <c r="AG435" s="122"/>
      <c r="AH435" s="122"/>
      <c r="AI435" s="122"/>
      <c r="AL435" s="5"/>
      <c r="AM435" s="5"/>
      <c r="AT435" s="220"/>
      <c r="AU435" s="122"/>
      <c r="AV435" s="122"/>
      <c r="AW435" s="122"/>
      <c r="AX435" s="122"/>
      <c r="BA435" s="5"/>
      <c r="BB435" s="5"/>
    </row>
    <row r="436">
      <c r="A436" s="220"/>
      <c r="B436" s="122"/>
      <c r="C436" s="122"/>
      <c r="D436" s="122"/>
      <c r="E436" s="122"/>
      <c r="H436" s="5"/>
      <c r="I436" s="5"/>
      <c r="P436" s="220"/>
      <c r="Q436" s="122"/>
      <c r="R436" s="122"/>
      <c r="S436" s="122"/>
      <c r="T436" s="122"/>
      <c r="W436" s="5"/>
      <c r="X436" s="5"/>
      <c r="AE436" s="220"/>
      <c r="AF436" s="122"/>
      <c r="AG436" s="122"/>
      <c r="AH436" s="122"/>
      <c r="AI436" s="122"/>
      <c r="AL436" s="5"/>
      <c r="AM436" s="5"/>
      <c r="AT436" s="220"/>
      <c r="AU436" s="122"/>
      <c r="AV436" s="122"/>
      <c r="AW436" s="122"/>
      <c r="AX436" s="122"/>
      <c r="BA436" s="5"/>
      <c r="BB436" s="5"/>
    </row>
    <row r="437">
      <c r="A437" s="220"/>
      <c r="B437" s="122"/>
      <c r="C437" s="122"/>
      <c r="D437" s="122"/>
      <c r="E437" s="122"/>
      <c r="H437" s="5"/>
      <c r="I437" s="5"/>
      <c r="P437" s="220"/>
      <c r="Q437" s="122"/>
      <c r="R437" s="122"/>
      <c r="S437" s="122"/>
      <c r="T437" s="122"/>
      <c r="W437" s="5"/>
      <c r="X437" s="5"/>
      <c r="AE437" s="220"/>
      <c r="AF437" s="122"/>
      <c r="AG437" s="122"/>
      <c r="AH437" s="122"/>
      <c r="AI437" s="122"/>
      <c r="AL437" s="5"/>
      <c r="AM437" s="5"/>
      <c r="AT437" s="220"/>
      <c r="AU437" s="122"/>
      <c r="AV437" s="122"/>
      <c r="AW437" s="122"/>
      <c r="AX437" s="122"/>
      <c r="BA437" s="5"/>
      <c r="BB437" s="5"/>
    </row>
    <row r="438">
      <c r="A438" s="220"/>
      <c r="B438" s="122"/>
      <c r="C438" s="122"/>
      <c r="D438" s="122"/>
      <c r="E438" s="122"/>
      <c r="H438" s="5"/>
      <c r="I438" s="5"/>
      <c r="P438" s="220"/>
      <c r="Q438" s="122"/>
      <c r="R438" s="122"/>
      <c r="S438" s="122"/>
      <c r="T438" s="122"/>
      <c r="W438" s="5"/>
      <c r="X438" s="5"/>
      <c r="AE438" s="220"/>
      <c r="AF438" s="122"/>
      <c r="AG438" s="122"/>
      <c r="AH438" s="122"/>
      <c r="AI438" s="122"/>
      <c r="AL438" s="5"/>
      <c r="AM438" s="5"/>
      <c r="AT438" s="220"/>
      <c r="AU438" s="122"/>
      <c r="AV438" s="122"/>
      <c r="AW438" s="122"/>
      <c r="AX438" s="122"/>
      <c r="BA438" s="5"/>
      <c r="BB438" s="5"/>
    </row>
    <row r="439">
      <c r="A439" s="220"/>
      <c r="B439" s="122"/>
      <c r="C439" s="122"/>
      <c r="D439" s="122"/>
      <c r="E439" s="122"/>
      <c r="H439" s="5"/>
      <c r="I439" s="5"/>
      <c r="P439" s="220"/>
      <c r="Q439" s="122"/>
      <c r="R439" s="122"/>
      <c r="S439" s="122"/>
      <c r="T439" s="122"/>
      <c r="W439" s="5"/>
      <c r="X439" s="5"/>
      <c r="AE439" s="220"/>
      <c r="AF439" s="122"/>
      <c r="AG439" s="122"/>
      <c r="AH439" s="122"/>
      <c r="AI439" s="122"/>
      <c r="AL439" s="5"/>
      <c r="AM439" s="5"/>
      <c r="AT439" s="220"/>
      <c r="AU439" s="122"/>
      <c r="AV439" s="122"/>
      <c r="AW439" s="122"/>
      <c r="AX439" s="122"/>
      <c r="BA439" s="5"/>
      <c r="BB439" s="5"/>
    </row>
    <row r="440">
      <c r="A440" s="220"/>
      <c r="B440" s="122"/>
      <c r="C440" s="122"/>
      <c r="D440" s="122"/>
      <c r="E440" s="122"/>
      <c r="H440" s="5"/>
      <c r="I440" s="5"/>
      <c r="P440" s="220"/>
      <c r="Q440" s="122"/>
      <c r="R440" s="122"/>
      <c r="S440" s="122"/>
      <c r="T440" s="122"/>
      <c r="W440" s="5"/>
      <c r="X440" s="5"/>
      <c r="AE440" s="220"/>
      <c r="AF440" s="122"/>
      <c r="AG440" s="122"/>
      <c r="AH440" s="122"/>
      <c r="AI440" s="122"/>
      <c r="AL440" s="5"/>
      <c r="AM440" s="5"/>
      <c r="AT440" s="220"/>
      <c r="AU440" s="122"/>
      <c r="AV440" s="122"/>
      <c r="AW440" s="122"/>
      <c r="AX440" s="122"/>
      <c r="BA440" s="5"/>
      <c r="BB440" s="5"/>
    </row>
    <row r="441">
      <c r="A441" s="220"/>
      <c r="B441" s="122"/>
      <c r="C441" s="122"/>
      <c r="D441" s="122"/>
      <c r="E441" s="122"/>
      <c r="H441" s="5"/>
      <c r="I441" s="5"/>
      <c r="P441" s="220"/>
      <c r="Q441" s="122"/>
      <c r="R441" s="122"/>
      <c r="S441" s="122"/>
      <c r="T441" s="122"/>
      <c r="W441" s="5"/>
      <c r="X441" s="5"/>
      <c r="AE441" s="220"/>
      <c r="AF441" s="122"/>
      <c r="AG441" s="122"/>
      <c r="AH441" s="122"/>
      <c r="AI441" s="122"/>
      <c r="AL441" s="5"/>
      <c r="AM441" s="5"/>
      <c r="AT441" s="220"/>
      <c r="AU441" s="122"/>
      <c r="AV441" s="122"/>
      <c r="AW441" s="122"/>
      <c r="AX441" s="122"/>
      <c r="BA441" s="5"/>
      <c r="BB441" s="5"/>
    </row>
    <row r="442">
      <c r="A442" s="220"/>
      <c r="B442" s="122"/>
      <c r="C442" s="122"/>
      <c r="D442" s="122"/>
      <c r="E442" s="122"/>
      <c r="H442" s="5"/>
      <c r="I442" s="5"/>
      <c r="P442" s="220"/>
      <c r="Q442" s="122"/>
      <c r="R442" s="122"/>
      <c r="S442" s="122"/>
      <c r="T442" s="122"/>
      <c r="W442" s="5"/>
      <c r="X442" s="5"/>
      <c r="AE442" s="220"/>
      <c r="AF442" s="122"/>
      <c r="AG442" s="122"/>
      <c r="AH442" s="122"/>
      <c r="AI442" s="122"/>
      <c r="AL442" s="5"/>
      <c r="AM442" s="5"/>
      <c r="AT442" s="220"/>
      <c r="AU442" s="122"/>
      <c r="AV442" s="122"/>
      <c r="AW442" s="122"/>
      <c r="AX442" s="122"/>
      <c r="BA442" s="5"/>
      <c r="BB442" s="5"/>
    </row>
    <row r="443">
      <c r="A443" s="220"/>
      <c r="B443" s="122"/>
      <c r="C443" s="122"/>
      <c r="D443" s="122"/>
      <c r="E443" s="122"/>
      <c r="H443" s="5"/>
      <c r="I443" s="5"/>
      <c r="P443" s="220"/>
      <c r="Q443" s="122"/>
      <c r="R443" s="122"/>
      <c r="S443" s="122"/>
      <c r="T443" s="122"/>
      <c r="W443" s="5"/>
      <c r="X443" s="5"/>
      <c r="AE443" s="220"/>
      <c r="AF443" s="122"/>
      <c r="AG443" s="122"/>
      <c r="AH443" s="122"/>
      <c r="AI443" s="122"/>
      <c r="AL443" s="5"/>
      <c r="AM443" s="5"/>
      <c r="AT443" s="220"/>
      <c r="AU443" s="122"/>
      <c r="AV443" s="122"/>
      <c r="AW443" s="122"/>
      <c r="AX443" s="122"/>
      <c r="BA443" s="5"/>
      <c r="BB443" s="5"/>
    </row>
    <row r="444">
      <c r="A444" s="220"/>
      <c r="B444" s="122"/>
      <c r="C444" s="122"/>
      <c r="D444" s="122"/>
      <c r="E444" s="122"/>
      <c r="H444" s="5"/>
      <c r="I444" s="5"/>
      <c r="P444" s="220"/>
      <c r="Q444" s="122"/>
      <c r="R444" s="122"/>
      <c r="S444" s="122"/>
      <c r="T444" s="122"/>
      <c r="W444" s="5"/>
      <c r="X444" s="5"/>
      <c r="AE444" s="220"/>
      <c r="AF444" s="122"/>
      <c r="AG444" s="122"/>
      <c r="AH444" s="122"/>
      <c r="AI444" s="122"/>
      <c r="AL444" s="5"/>
      <c r="AM444" s="5"/>
      <c r="AT444" s="220"/>
      <c r="AU444" s="122"/>
      <c r="AV444" s="122"/>
      <c r="AW444" s="122"/>
      <c r="AX444" s="122"/>
      <c r="BA444" s="5"/>
      <c r="BB444" s="5"/>
    </row>
    <row r="445">
      <c r="A445" s="220"/>
      <c r="B445" s="122"/>
      <c r="C445" s="122"/>
      <c r="D445" s="122"/>
      <c r="E445" s="122"/>
      <c r="H445" s="5"/>
      <c r="I445" s="5"/>
      <c r="P445" s="220"/>
      <c r="Q445" s="122"/>
      <c r="R445" s="122"/>
      <c r="S445" s="122"/>
      <c r="T445" s="122"/>
      <c r="W445" s="5"/>
      <c r="X445" s="5"/>
      <c r="AE445" s="220"/>
      <c r="AF445" s="122"/>
      <c r="AG445" s="122"/>
      <c r="AH445" s="122"/>
      <c r="AI445" s="122"/>
      <c r="AL445" s="5"/>
      <c r="AM445" s="5"/>
      <c r="AT445" s="220"/>
      <c r="AU445" s="122"/>
      <c r="AV445" s="122"/>
      <c r="AW445" s="122"/>
      <c r="AX445" s="122"/>
      <c r="BA445" s="5"/>
      <c r="BB445" s="5"/>
    </row>
    <row r="446">
      <c r="A446" s="220"/>
      <c r="B446" s="122"/>
      <c r="C446" s="122"/>
      <c r="D446" s="122"/>
      <c r="E446" s="122"/>
      <c r="H446" s="5"/>
      <c r="I446" s="5"/>
      <c r="P446" s="220"/>
      <c r="Q446" s="122"/>
      <c r="R446" s="122"/>
      <c r="S446" s="122"/>
      <c r="T446" s="122"/>
      <c r="W446" s="5"/>
      <c r="X446" s="5"/>
      <c r="AE446" s="220"/>
      <c r="AF446" s="122"/>
      <c r="AG446" s="122"/>
      <c r="AH446" s="122"/>
      <c r="AI446" s="122"/>
      <c r="AL446" s="5"/>
      <c r="AM446" s="5"/>
      <c r="AT446" s="220"/>
      <c r="AU446" s="122"/>
      <c r="AV446" s="122"/>
      <c r="AW446" s="122"/>
      <c r="AX446" s="122"/>
      <c r="BA446" s="5"/>
      <c r="BB446" s="5"/>
    </row>
    <row r="447">
      <c r="A447" s="220"/>
      <c r="B447" s="122"/>
      <c r="C447" s="122"/>
      <c r="D447" s="122"/>
      <c r="E447" s="122"/>
      <c r="H447" s="5"/>
      <c r="I447" s="5"/>
      <c r="P447" s="220"/>
      <c r="Q447" s="122"/>
      <c r="R447" s="122"/>
      <c r="S447" s="122"/>
      <c r="T447" s="122"/>
      <c r="W447" s="5"/>
      <c r="X447" s="5"/>
      <c r="AE447" s="220"/>
      <c r="AF447" s="122"/>
      <c r="AG447" s="122"/>
      <c r="AH447" s="122"/>
      <c r="AI447" s="122"/>
      <c r="AL447" s="5"/>
      <c r="AM447" s="5"/>
      <c r="AT447" s="220"/>
      <c r="AU447" s="122"/>
      <c r="AV447" s="122"/>
      <c r="AW447" s="122"/>
      <c r="AX447" s="122"/>
      <c r="BA447" s="5"/>
      <c r="BB447" s="5"/>
    </row>
    <row r="448">
      <c r="A448" s="220"/>
      <c r="B448" s="122"/>
      <c r="C448" s="122"/>
      <c r="D448" s="122"/>
      <c r="E448" s="122"/>
      <c r="H448" s="5"/>
      <c r="I448" s="5"/>
      <c r="P448" s="220"/>
      <c r="Q448" s="122"/>
      <c r="R448" s="122"/>
      <c r="S448" s="122"/>
      <c r="T448" s="122"/>
      <c r="W448" s="5"/>
      <c r="X448" s="5"/>
      <c r="AE448" s="220"/>
      <c r="AF448" s="122"/>
      <c r="AG448" s="122"/>
      <c r="AH448" s="122"/>
      <c r="AI448" s="122"/>
      <c r="AL448" s="5"/>
      <c r="AM448" s="5"/>
      <c r="AT448" s="220"/>
      <c r="AU448" s="122"/>
      <c r="AV448" s="122"/>
      <c r="AW448" s="122"/>
      <c r="AX448" s="122"/>
      <c r="BA448" s="5"/>
      <c r="BB448" s="5"/>
    </row>
    <row r="449">
      <c r="A449" s="220"/>
      <c r="B449" s="122"/>
      <c r="C449" s="122"/>
      <c r="D449" s="122"/>
      <c r="E449" s="122"/>
      <c r="H449" s="5"/>
      <c r="I449" s="5"/>
      <c r="P449" s="220"/>
      <c r="Q449" s="122"/>
      <c r="R449" s="122"/>
      <c r="S449" s="122"/>
      <c r="T449" s="122"/>
      <c r="W449" s="5"/>
      <c r="X449" s="5"/>
      <c r="AE449" s="220"/>
      <c r="AF449" s="122"/>
      <c r="AG449" s="122"/>
      <c r="AH449" s="122"/>
      <c r="AI449" s="122"/>
      <c r="AL449" s="5"/>
      <c r="AM449" s="5"/>
      <c r="AT449" s="220"/>
      <c r="AU449" s="122"/>
      <c r="AV449" s="122"/>
      <c r="AW449" s="122"/>
      <c r="AX449" s="122"/>
      <c r="BA449" s="5"/>
      <c r="BB449" s="5"/>
    </row>
    <row r="450">
      <c r="A450" s="220"/>
      <c r="B450" s="122"/>
      <c r="C450" s="122"/>
      <c r="D450" s="122"/>
      <c r="E450" s="122"/>
      <c r="H450" s="5"/>
      <c r="I450" s="5"/>
      <c r="P450" s="220"/>
      <c r="Q450" s="122"/>
      <c r="R450" s="122"/>
      <c r="S450" s="122"/>
      <c r="T450" s="122"/>
      <c r="W450" s="5"/>
      <c r="X450" s="5"/>
      <c r="AE450" s="220"/>
      <c r="AF450" s="122"/>
      <c r="AG450" s="122"/>
      <c r="AH450" s="122"/>
      <c r="AI450" s="122"/>
      <c r="AL450" s="5"/>
      <c r="AM450" s="5"/>
      <c r="AT450" s="220"/>
      <c r="AU450" s="122"/>
      <c r="AV450" s="122"/>
      <c r="AW450" s="122"/>
      <c r="AX450" s="122"/>
      <c r="BA450" s="5"/>
      <c r="BB450" s="5"/>
    </row>
    <row r="451">
      <c r="A451" s="220"/>
      <c r="B451" s="122"/>
      <c r="C451" s="122"/>
      <c r="D451" s="122"/>
      <c r="E451" s="122"/>
      <c r="H451" s="5"/>
      <c r="I451" s="5"/>
      <c r="P451" s="220"/>
      <c r="Q451" s="122"/>
      <c r="R451" s="122"/>
      <c r="S451" s="122"/>
      <c r="T451" s="122"/>
      <c r="W451" s="5"/>
      <c r="X451" s="5"/>
      <c r="AE451" s="220"/>
      <c r="AF451" s="122"/>
      <c r="AG451" s="122"/>
      <c r="AH451" s="122"/>
      <c r="AI451" s="122"/>
      <c r="AL451" s="5"/>
      <c r="AM451" s="5"/>
      <c r="AT451" s="220"/>
      <c r="AU451" s="122"/>
      <c r="AV451" s="122"/>
      <c r="AW451" s="122"/>
      <c r="AX451" s="122"/>
      <c r="BA451" s="5"/>
      <c r="BB451" s="5"/>
    </row>
    <row r="452">
      <c r="A452" s="220"/>
      <c r="B452" s="122"/>
      <c r="C452" s="122"/>
      <c r="D452" s="122"/>
      <c r="E452" s="122"/>
      <c r="H452" s="5"/>
      <c r="I452" s="5"/>
      <c r="P452" s="220"/>
      <c r="Q452" s="122"/>
      <c r="R452" s="122"/>
      <c r="S452" s="122"/>
      <c r="T452" s="122"/>
      <c r="W452" s="5"/>
      <c r="X452" s="5"/>
      <c r="AE452" s="220"/>
      <c r="AF452" s="122"/>
      <c r="AG452" s="122"/>
      <c r="AH452" s="122"/>
      <c r="AI452" s="122"/>
      <c r="AL452" s="5"/>
      <c r="AM452" s="5"/>
      <c r="AT452" s="220"/>
      <c r="AU452" s="122"/>
      <c r="AV452" s="122"/>
      <c r="AW452" s="122"/>
      <c r="AX452" s="122"/>
      <c r="BA452" s="5"/>
      <c r="BB452" s="5"/>
    </row>
    <row r="453">
      <c r="A453" s="220"/>
      <c r="B453" s="122"/>
      <c r="C453" s="122"/>
      <c r="D453" s="122"/>
      <c r="E453" s="122"/>
      <c r="H453" s="5"/>
      <c r="I453" s="5"/>
      <c r="P453" s="220"/>
      <c r="Q453" s="122"/>
      <c r="R453" s="122"/>
      <c r="S453" s="122"/>
      <c r="T453" s="122"/>
      <c r="W453" s="5"/>
      <c r="X453" s="5"/>
      <c r="AE453" s="220"/>
      <c r="AF453" s="122"/>
      <c r="AG453" s="122"/>
      <c r="AH453" s="122"/>
      <c r="AI453" s="122"/>
      <c r="AL453" s="5"/>
      <c r="AM453" s="5"/>
      <c r="AT453" s="220"/>
      <c r="AU453" s="122"/>
      <c r="AV453" s="122"/>
      <c r="AW453" s="122"/>
      <c r="AX453" s="122"/>
      <c r="BA453" s="5"/>
      <c r="BB453" s="5"/>
    </row>
    <row r="454">
      <c r="A454" s="220"/>
      <c r="B454" s="122"/>
      <c r="C454" s="122"/>
      <c r="D454" s="122"/>
      <c r="E454" s="122"/>
      <c r="H454" s="5"/>
      <c r="I454" s="5"/>
      <c r="P454" s="220"/>
      <c r="Q454" s="122"/>
      <c r="R454" s="122"/>
      <c r="S454" s="122"/>
      <c r="T454" s="122"/>
      <c r="W454" s="5"/>
      <c r="X454" s="5"/>
      <c r="AE454" s="220"/>
      <c r="AF454" s="122"/>
      <c r="AG454" s="122"/>
      <c r="AH454" s="122"/>
      <c r="AI454" s="122"/>
      <c r="AL454" s="5"/>
      <c r="AM454" s="5"/>
      <c r="AT454" s="220"/>
      <c r="AU454" s="122"/>
      <c r="AV454" s="122"/>
      <c r="AW454" s="122"/>
      <c r="AX454" s="122"/>
      <c r="BA454" s="5"/>
      <c r="BB454" s="5"/>
    </row>
    <row r="455">
      <c r="A455" s="220"/>
      <c r="B455" s="122"/>
      <c r="C455" s="122"/>
      <c r="D455" s="122"/>
      <c r="E455" s="122"/>
      <c r="H455" s="5"/>
      <c r="I455" s="5"/>
      <c r="P455" s="220"/>
      <c r="Q455" s="122"/>
      <c r="R455" s="122"/>
      <c r="S455" s="122"/>
      <c r="T455" s="122"/>
      <c r="W455" s="5"/>
      <c r="X455" s="5"/>
      <c r="AE455" s="220"/>
      <c r="AF455" s="122"/>
      <c r="AG455" s="122"/>
      <c r="AH455" s="122"/>
      <c r="AI455" s="122"/>
      <c r="AL455" s="5"/>
      <c r="AM455" s="5"/>
      <c r="AT455" s="220"/>
      <c r="AU455" s="122"/>
      <c r="AV455" s="122"/>
      <c r="AW455" s="122"/>
      <c r="AX455" s="122"/>
      <c r="BA455" s="5"/>
      <c r="BB455" s="5"/>
    </row>
    <row r="456">
      <c r="A456" s="220"/>
      <c r="B456" s="122"/>
      <c r="C456" s="122"/>
      <c r="D456" s="122"/>
      <c r="E456" s="122"/>
      <c r="H456" s="5"/>
      <c r="I456" s="5"/>
      <c r="P456" s="220"/>
      <c r="Q456" s="122"/>
      <c r="R456" s="122"/>
      <c r="S456" s="122"/>
      <c r="T456" s="122"/>
      <c r="W456" s="5"/>
      <c r="X456" s="5"/>
      <c r="AE456" s="220"/>
      <c r="AF456" s="122"/>
      <c r="AG456" s="122"/>
      <c r="AH456" s="122"/>
      <c r="AI456" s="122"/>
      <c r="AL456" s="5"/>
      <c r="AM456" s="5"/>
      <c r="AT456" s="220"/>
      <c r="AU456" s="122"/>
      <c r="AV456" s="122"/>
      <c r="AW456" s="122"/>
      <c r="AX456" s="122"/>
      <c r="BA456" s="5"/>
      <c r="BB456" s="5"/>
    </row>
    <row r="457">
      <c r="A457" s="220"/>
      <c r="B457" s="122"/>
      <c r="C457" s="122"/>
      <c r="D457" s="122"/>
      <c r="E457" s="122"/>
      <c r="H457" s="5"/>
      <c r="I457" s="5"/>
      <c r="P457" s="220"/>
      <c r="Q457" s="122"/>
      <c r="R457" s="122"/>
      <c r="S457" s="122"/>
      <c r="T457" s="122"/>
      <c r="W457" s="5"/>
      <c r="X457" s="5"/>
      <c r="AE457" s="220"/>
      <c r="AF457" s="122"/>
      <c r="AG457" s="122"/>
      <c r="AH457" s="122"/>
      <c r="AI457" s="122"/>
      <c r="AL457" s="5"/>
      <c r="AM457" s="5"/>
      <c r="AT457" s="220"/>
      <c r="AU457" s="122"/>
      <c r="AV457" s="122"/>
      <c r="AW457" s="122"/>
      <c r="AX457" s="122"/>
      <c r="BA457" s="5"/>
      <c r="BB457" s="5"/>
    </row>
    <row r="458">
      <c r="A458" s="220"/>
      <c r="B458" s="122"/>
      <c r="C458" s="122"/>
      <c r="D458" s="122"/>
      <c r="E458" s="122"/>
      <c r="H458" s="5"/>
      <c r="I458" s="5"/>
      <c r="P458" s="220"/>
      <c r="Q458" s="122"/>
      <c r="R458" s="122"/>
      <c r="S458" s="122"/>
      <c r="T458" s="122"/>
      <c r="W458" s="5"/>
      <c r="X458" s="5"/>
      <c r="AE458" s="220"/>
      <c r="AF458" s="122"/>
      <c r="AG458" s="122"/>
      <c r="AH458" s="122"/>
      <c r="AI458" s="122"/>
      <c r="AL458" s="5"/>
      <c r="AM458" s="5"/>
      <c r="AT458" s="220"/>
      <c r="AU458" s="122"/>
      <c r="AV458" s="122"/>
      <c r="AW458" s="122"/>
      <c r="AX458" s="122"/>
      <c r="BA458" s="5"/>
      <c r="BB458" s="5"/>
    </row>
    <row r="459">
      <c r="A459" s="220"/>
      <c r="B459" s="122"/>
      <c r="C459" s="122"/>
      <c r="D459" s="122"/>
      <c r="E459" s="122"/>
      <c r="H459" s="5"/>
      <c r="I459" s="5"/>
      <c r="P459" s="220"/>
      <c r="Q459" s="122"/>
      <c r="R459" s="122"/>
      <c r="S459" s="122"/>
      <c r="T459" s="122"/>
      <c r="W459" s="5"/>
      <c r="X459" s="5"/>
      <c r="AE459" s="220"/>
      <c r="AF459" s="122"/>
      <c r="AG459" s="122"/>
      <c r="AH459" s="122"/>
      <c r="AI459" s="122"/>
      <c r="AL459" s="5"/>
      <c r="AM459" s="5"/>
      <c r="AT459" s="220"/>
      <c r="AU459" s="122"/>
      <c r="AV459" s="122"/>
      <c r="AW459" s="122"/>
      <c r="AX459" s="122"/>
      <c r="BA459" s="5"/>
      <c r="BB459" s="5"/>
    </row>
    <row r="460">
      <c r="A460" s="220"/>
      <c r="B460" s="122"/>
      <c r="C460" s="122"/>
      <c r="D460" s="122"/>
      <c r="E460" s="122"/>
      <c r="H460" s="5"/>
      <c r="I460" s="5"/>
      <c r="P460" s="220"/>
      <c r="Q460" s="122"/>
      <c r="R460" s="122"/>
      <c r="S460" s="122"/>
      <c r="T460" s="122"/>
      <c r="W460" s="5"/>
      <c r="X460" s="5"/>
      <c r="AE460" s="220"/>
      <c r="AF460" s="122"/>
      <c r="AG460" s="122"/>
      <c r="AH460" s="122"/>
      <c r="AI460" s="122"/>
      <c r="AL460" s="5"/>
      <c r="AM460" s="5"/>
      <c r="AT460" s="220"/>
      <c r="AU460" s="122"/>
      <c r="AV460" s="122"/>
      <c r="AW460" s="122"/>
      <c r="AX460" s="122"/>
      <c r="BA460" s="5"/>
      <c r="BB460" s="5"/>
    </row>
    <row r="461">
      <c r="A461" s="220"/>
      <c r="B461" s="122"/>
      <c r="C461" s="122"/>
      <c r="D461" s="122"/>
      <c r="E461" s="122"/>
      <c r="H461" s="5"/>
      <c r="I461" s="5"/>
      <c r="P461" s="220"/>
      <c r="Q461" s="122"/>
      <c r="R461" s="122"/>
      <c r="S461" s="122"/>
      <c r="T461" s="122"/>
      <c r="W461" s="5"/>
      <c r="X461" s="5"/>
      <c r="AE461" s="220"/>
      <c r="AF461" s="122"/>
      <c r="AG461" s="122"/>
      <c r="AH461" s="122"/>
      <c r="AI461" s="122"/>
      <c r="AL461" s="5"/>
      <c r="AM461" s="5"/>
      <c r="AT461" s="220"/>
      <c r="AU461" s="122"/>
      <c r="AV461" s="122"/>
      <c r="AW461" s="122"/>
      <c r="AX461" s="122"/>
      <c r="BA461" s="5"/>
      <c r="BB461" s="5"/>
    </row>
    <row r="462">
      <c r="A462" s="220"/>
      <c r="B462" s="122"/>
      <c r="C462" s="122"/>
      <c r="D462" s="122"/>
      <c r="E462" s="122"/>
      <c r="H462" s="5"/>
      <c r="I462" s="5"/>
      <c r="P462" s="220"/>
      <c r="Q462" s="122"/>
      <c r="R462" s="122"/>
      <c r="S462" s="122"/>
      <c r="T462" s="122"/>
      <c r="W462" s="5"/>
      <c r="X462" s="5"/>
      <c r="AE462" s="220"/>
      <c r="AF462" s="122"/>
      <c r="AG462" s="122"/>
      <c r="AH462" s="122"/>
      <c r="AI462" s="122"/>
      <c r="AL462" s="5"/>
      <c r="AM462" s="5"/>
      <c r="AT462" s="220"/>
      <c r="AU462" s="122"/>
      <c r="AV462" s="122"/>
      <c r="AW462" s="122"/>
      <c r="AX462" s="122"/>
      <c r="BA462" s="5"/>
      <c r="BB462" s="5"/>
    </row>
    <row r="463">
      <c r="A463" s="220"/>
      <c r="B463" s="122"/>
      <c r="C463" s="122"/>
      <c r="D463" s="122"/>
      <c r="E463" s="122"/>
      <c r="H463" s="5"/>
      <c r="I463" s="5"/>
      <c r="P463" s="220"/>
      <c r="Q463" s="122"/>
      <c r="R463" s="122"/>
      <c r="S463" s="122"/>
      <c r="T463" s="122"/>
      <c r="W463" s="5"/>
      <c r="X463" s="5"/>
      <c r="AE463" s="220"/>
      <c r="AF463" s="122"/>
      <c r="AG463" s="122"/>
      <c r="AH463" s="122"/>
      <c r="AI463" s="122"/>
      <c r="AL463" s="5"/>
      <c r="AM463" s="5"/>
      <c r="AT463" s="220"/>
      <c r="AU463" s="122"/>
      <c r="AV463" s="122"/>
      <c r="AW463" s="122"/>
      <c r="AX463" s="122"/>
      <c r="BA463" s="5"/>
      <c r="BB463" s="5"/>
    </row>
    <row r="464">
      <c r="A464" s="220"/>
      <c r="B464" s="122"/>
      <c r="C464" s="122"/>
      <c r="D464" s="122"/>
      <c r="E464" s="122"/>
      <c r="H464" s="5"/>
      <c r="I464" s="5"/>
      <c r="P464" s="220"/>
      <c r="Q464" s="122"/>
      <c r="R464" s="122"/>
      <c r="S464" s="122"/>
      <c r="T464" s="122"/>
      <c r="W464" s="5"/>
      <c r="X464" s="5"/>
      <c r="AE464" s="220"/>
      <c r="AF464" s="122"/>
      <c r="AG464" s="122"/>
      <c r="AH464" s="122"/>
      <c r="AI464" s="122"/>
      <c r="AL464" s="5"/>
      <c r="AM464" s="5"/>
      <c r="AT464" s="220"/>
      <c r="AU464" s="122"/>
      <c r="AV464" s="122"/>
      <c r="AW464" s="122"/>
      <c r="AX464" s="122"/>
      <c r="BA464" s="5"/>
      <c r="BB464" s="5"/>
    </row>
    <row r="465">
      <c r="A465" s="220"/>
      <c r="B465" s="122"/>
      <c r="C465" s="122"/>
      <c r="D465" s="122"/>
      <c r="E465" s="122"/>
      <c r="H465" s="5"/>
      <c r="I465" s="5"/>
      <c r="P465" s="220"/>
      <c r="Q465" s="122"/>
      <c r="R465" s="122"/>
      <c r="S465" s="122"/>
      <c r="T465" s="122"/>
      <c r="W465" s="5"/>
      <c r="X465" s="5"/>
      <c r="AE465" s="220"/>
      <c r="AF465" s="122"/>
      <c r="AG465" s="122"/>
      <c r="AH465" s="122"/>
      <c r="AI465" s="122"/>
      <c r="AL465" s="5"/>
      <c r="AM465" s="5"/>
      <c r="AT465" s="220"/>
      <c r="AU465" s="122"/>
      <c r="AV465" s="122"/>
      <c r="AW465" s="122"/>
      <c r="AX465" s="122"/>
      <c r="BA465" s="5"/>
      <c r="BB465" s="5"/>
    </row>
    <row r="466">
      <c r="A466" s="220"/>
      <c r="B466" s="122"/>
      <c r="C466" s="122"/>
      <c r="D466" s="122"/>
      <c r="E466" s="122"/>
      <c r="H466" s="5"/>
      <c r="I466" s="5"/>
      <c r="P466" s="220"/>
      <c r="Q466" s="122"/>
      <c r="R466" s="122"/>
      <c r="S466" s="122"/>
      <c r="T466" s="122"/>
      <c r="W466" s="5"/>
      <c r="X466" s="5"/>
      <c r="AE466" s="220"/>
      <c r="AF466" s="122"/>
      <c r="AG466" s="122"/>
      <c r="AH466" s="122"/>
      <c r="AI466" s="122"/>
      <c r="AL466" s="5"/>
      <c r="AM466" s="5"/>
      <c r="AT466" s="220"/>
      <c r="AU466" s="122"/>
      <c r="AV466" s="122"/>
      <c r="AW466" s="122"/>
      <c r="AX466" s="122"/>
      <c r="BA466" s="5"/>
      <c r="BB466" s="5"/>
    </row>
    <row r="467">
      <c r="A467" s="220"/>
      <c r="B467" s="122"/>
      <c r="C467" s="122"/>
      <c r="D467" s="122"/>
      <c r="E467" s="122"/>
      <c r="H467" s="5"/>
      <c r="I467" s="5"/>
      <c r="P467" s="220"/>
      <c r="Q467" s="122"/>
      <c r="R467" s="122"/>
      <c r="S467" s="122"/>
      <c r="T467" s="122"/>
      <c r="W467" s="5"/>
      <c r="X467" s="5"/>
      <c r="AE467" s="220"/>
      <c r="AF467" s="122"/>
      <c r="AG467" s="122"/>
      <c r="AH467" s="122"/>
      <c r="AI467" s="122"/>
      <c r="AL467" s="5"/>
      <c r="AM467" s="5"/>
      <c r="AT467" s="220"/>
      <c r="AU467" s="122"/>
      <c r="AV467" s="122"/>
      <c r="AW467" s="122"/>
      <c r="AX467" s="122"/>
      <c r="BA467" s="5"/>
      <c r="BB467" s="5"/>
    </row>
    <row r="468">
      <c r="A468" s="220"/>
      <c r="B468" s="122"/>
      <c r="C468" s="122"/>
      <c r="D468" s="122"/>
      <c r="E468" s="122"/>
      <c r="H468" s="5"/>
      <c r="I468" s="5"/>
      <c r="P468" s="220"/>
      <c r="Q468" s="122"/>
      <c r="R468" s="122"/>
      <c r="S468" s="122"/>
      <c r="T468" s="122"/>
      <c r="W468" s="5"/>
      <c r="X468" s="5"/>
      <c r="AE468" s="220"/>
      <c r="AF468" s="122"/>
      <c r="AG468" s="122"/>
      <c r="AH468" s="122"/>
      <c r="AI468" s="122"/>
      <c r="AL468" s="5"/>
      <c r="AM468" s="5"/>
      <c r="AT468" s="220"/>
      <c r="AU468" s="122"/>
      <c r="AV468" s="122"/>
      <c r="AW468" s="122"/>
      <c r="AX468" s="122"/>
      <c r="BA468" s="5"/>
      <c r="BB468" s="5"/>
    </row>
    <row r="469">
      <c r="A469" s="220"/>
      <c r="B469" s="122"/>
      <c r="C469" s="122"/>
      <c r="D469" s="122"/>
      <c r="E469" s="122"/>
      <c r="H469" s="5"/>
      <c r="I469" s="5"/>
      <c r="P469" s="220"/>
      <c r="Q469" s="122"/>
      <c r="R469" s="122"/>
      <c r="S469" s="122"/>
      <c r="T469" s="122"/>
      <c r="W469" s="5"/>
      <c r="X469" s="5"/>
      <c r="AE469" s="220"/>
      <c r="AF469" s="122"/>
      <c r="AG469" s="122"/>
      <c r="AH469" s="122"/>
      <c r="AI469" s="122"/>
      <c r="AL469" s="5"/>
      <c r="AM469" s="5"/>
      <c r="AT469" s="220"/>
      <c r="AU469" s="122"/>
      <c r="AV469" s="122"/>
      <c r="AW469" s="122"/>
      <c r="AX469" s="122"/>
      <c r="BA469" s="5"/>
      <c r="BB469" s="5"/>
    </row>
    <row r="470">
      <c r="A470" s="220"/>
      <c r="B470" s="122"/>
      <c r="C470" s="122"/>
      <c r="D470" s="122"/>
      <c r="E470" s="122"/>
      <c r="H470" s="5"/>
      <c r="I470" s="5"/>
      <c r="P470" s="220"/>
      <c r="Q470" s="122"/>
      <c r="R470" s="122"/>
      <c r="S470" s="122"/>
      <c r="T470" s="122"/>
      <c r="W470" s="5"/>
      <c r="X470" s="5"/>
      <c r="AE470" s="220"/>
      <c r="AF470" s="122"/>
      <c r="AG470" s="122"/>
      <c r="AH470" s="122"/>
      <c r="AI470" s="122"/>
      <c r="AL470" s="5"/>
      <c r="AM470" s="5"/>
      <c r="AT470" s="220"/>
      <c r="AU470" s="122"/>
      <c r="AV470" s="122"/>
      <c r="AW470" s="122"/>
      <c r="AX470" s="122"/>
      <c r="BA470" s="5"/>
      <c r="BB470" s="5"/>
    </row>
    <row r="471">
      <c r="A471" s="220"/>
      <c r="B471" s="122"/>
      <c r="C471" s="122"/>
      <c r="D471" s="122"/>
      <c r="E471" s="122"/>
      <c r="H471" s="5"/>
      <c r="I471" s="5"/>
      <c r="P471" s="220"/>
      <c r="Q471" s="122"/>
      <c r="R471" s="122"/>
      <c r="S471" s="122"/>
      <c r="T471" s="122"/>
      <c r="W471" s="5"/>
      <c r="X471" s="5"/>
      <c r="AE471" s="220"/>
      <c r="AF471" s="122"/>
      <c r="AG471" s="122"/>
      <c r="AH471" s="122"/>
      <c r="AI471" s="122"/>
      <c r="AL471" s="5"/>
      <c r="AM471" s="5"/>
      <c r="AT471" s="220"/>
      <c r="AU471" s="122"/>
      <c r="AV471" s="122"/>
      <c r="AW471" s="122"/>
      <c r="AX471" s="122"/>
      <c r="BA471" s="5"/>
      <c r="BB471" s="5"/>
    </row>
    <row r="472">
      <c r="A472" s="220"/>
      <c r="B472" s="122"/>
      <c r="C472" s="122"/>
      <c r="D472" s="122"/>
      <c r="E472" s="122"/>
      <c r="H472" s="5"/>
      <c r="I472" s="5"/>
      <c r="P472" s="220"/>
      <c r="Q472" s="122"/>
      <c r="R472" s="122"/>
      <c r="S472" s="122"/>
      <c r="T472" s="122"/>
      <c r="W472" s="5"/>
      <c r="X472" s="5"/>
      <c r="AE472" s="220"/>
      <c r="AF472" s="122"/>
      <c r="AG472" s="122"/>
      <c r="AH472" s="122"/>
      <c r="AI472" s="122"/>
      <c r="AL472" s="5"/>
      <c r="AM472" s="5"/>
      <c r="AT472" s="220"/>
      <c r="AU472" s="122"/>
      <c r="AV472" s="122"/>
      <c r="AW472" s="122"/>
      <c r="AX472" s="122"/>
      <c r="BA472" s="5"/>
      <c r="BB472" s="5"/>
    </row>
    <row r="473">
      <c r="A473" s="220"/>
      <c r="B473" s="122"/>
      <c r="C473" s="122"/>
      <c r="D473" s="122"/>
      <c r="E473" s="122"/>
      <c r="H473" s="5"/>
      <c r="I473" s="5"/>
      <c r="P473" s="220"/>
      <c r="Q473" s="122"/>
      <c r="R473" s="122"/>
      <c r="S473" s="122"/>
      <c r="T473" s="122"/>
      <c r="W473" s="5"/>
      <c r="X473" s="5"/>
      <c r="AE473" s="220"/>
      <c r="AF473" s="122"/>
      <c r="AG473" s="122"/>
      <c r="AH473" s="122"/>
      <c r="AI473" s="122"/>
      <c r="AL473" s="5"/>
      <c r="AM473" s="5"/>
      <c r="AT473" s="220"/>
      <c r="AU473" s="122"/>
      <c r="AV473" s="122"/>
      <c r="AW473" s="122"/>
      <c r="AX473" s="122"/>
      <c r="BA473" s="5"/>
      <c r="BB473" s="5"/>
    </row>
    <row r="474">
      <c r="A474" s="220"/>
      <c r="B474" s="122"/>
      <c r="C474" s="122"/>
      <c r="D474" s="122"/>
      <c r="E474" s="122"/>
      <c r="H474" s="5"/>
      <c r="I474" s="5"/>
      <c r="P474" s="220"/>
      <c r="Q474" s="122"/>
      <c r="R474" s="122"/>
      <c r="S474" s="122"/>
      <c r="T474" s="122"/>
      <c r="W474" s="5"/>
      <c r="X474" s="5"/>
      <c r="AE474" s="220"/>
      <c r="AF474" s="122"/>
      <c r="AG474" s="122"/>
      <c r="AH474" s="122"/>
      <c r="AI474" s="122"/>
      <c r="AL474" s="5"/>
      <c r="AM474" s="5"/>
      <c r="AT474" s="220"/>
      <c r="AU474" s="122"/>
      <c r="AV474" s="122"/>
      <c r="AW474" s="122"/>
      <c r="AX474" s="122"/>
      <c r="BA474" s="5"/>
      <c r="BB474" s="5"/>
    </row>
    <row r="475">
      <c r="A475" s="220"/>
      <c r="B475" s="122"/>
      <c r="C475" s="122"/>
      <c r="D475" s="122"/>
      <c r="E475" s="122"/>
      <c r="H475" s="5"/>
      <c r="I475" s="5"/>
      <c r="P475" s="220"/>
      <c r="Q475" s="122"/>
      <c r="R475" s="122"/>
      <c r="S475" s="122"/>
      <c r="T475" s="122"/>
      <c r="W475" s="5"/>
      <c r="X475" s="5"/>
      <c r="AE475" s="220"/>
      <c r="AF475" s="122"/>
      <c r="AG475" s="122"/>
      <c r="AH475" s="122"/>
      <c r="AI475" s="122"/>
      <c r="AL475" s="5"/>
      <c r="AM475" s="5"/>
      <c r="AT475" s="220"/>
      <c r="AU475" s="122"/>
      <c r="AV475" s="122"/>
      <c r="AW475" s="122"/>
      <c r="AX475" s="122"/>
      <c r="BA475" s="5"/>
      <c r="BB475" s="5"/>
    </row>
    <row r="476">
      <c r="A476" s="220"/>
      <c r="B476" s="122"/>
      <c r="C476" s="122"/>
      <c r="D476" s="122"/>
      <c r="E476" s="122"/>
      <c r="H476" s="5"/>
      <c r="I476" s="5"/>
      <c r="P476" s="220"/>
      <c r="Q476" s="122"/>
      <c r="R476" s="122"/>
      <c r="S476" s="122"/>
      <c r="T476" s="122"/>
      <c r="W476" s="5"/>
      <c r="X476" s="5"/>
      <c r="AE476" s="220"/>
      <c r="AF476" s="122"/>
      <c r="AG476" s="122"/>
      <c r="AH476" s="122"/>
      <c r="AI476" s="122"/>
      <c r="AL476" s="5"/>
      <c r="AM476" s="5"/>
      <c r="AT476" s="220"/>
      <c r="AU476" s="122"/>
      <c r="AV476" s="122"/>
      <c r="AW476" s="122"/>
      <c r="AX476" s="122"/>
      <c r="BA476" s="5"/>
      <c r="BB476" s="5"/>
    </row>
    <row r="477">
      <c r="A477" s="220"/>
      <c r="B477" s="122"/>
      <c r="C477" s="122"/>
      <c r="D477" s="122"/>
      <c r="E477" s="122"/>
      <c r="H477" s="5"/>
      <c r="I477" s="5"/>
      <c r="P477" s="220"/>
      <c r="Q477" s="122"/>
      <c r="R477" s="122"/>
      <c r="S477" s="122"/>
      <c r="T477" s="122"/>
      <c r="W477" s="5"/>
      <c r="X477" s="5"/>
      <c r="AE477" s="220"/>
      <c r="AF477" s="122"/>
      <c r="AG477" s="122"/>
      <c r="AH477" s="122"/>
      <c r="AI477" s="122"/>
      <c r="AL477" s="5"/>
      <c r="AM477" s="5"/>
      <c r="AT477" s="220"/>
      <c r="AU477" s="122"/>
      <c r="AV477" s="122"/>
      <c r="AW477" s="122"/>
      <c r="AX477" s="122"/>
      <c r="BA477" s="5"/>
      <c r="BB477" s="5"/>
    </row>
    <row r="478">
      <c r="A478" s="220"/>
      <c r="B478" s="122"/>
      <c r="C478" s="122"/>
      <c r="D478" s="122"/>
      <c r="E478" s="122"/>
      <c r="H478" s="5"/>
      <c r="I478" s="5"/>
      <c r="P478" s="220"/>
      <c r="Q478" s="122"/>
      <c r="R478" s="122"/>
      <c r="S478" s="122"/>
      <c r="T478" s="122"/>
      <c r="W478" s="5"/>
      <c r="X478" s="5"/>
      <c r="AE478" s="220"/>
      <c r="AF478" s="122"/>
      <c r="AG478" s="122"/>
      <c r="AH478" s="122"/>
      <c r="AI478" s="122"/>
      <c r="AL478" s="5"/>
      <c r="AM478" s="5"/>
      <c r="AT478" s="220"/>
      <c r="AU478" s="122"/>
      <c r="AV478" s="122"/>
      <c r="AW478" s="122"/>
      <c r="AX478" s="122"/>
      <c r="BA478" s="5"/>
      <c r="BB478" s="5"/>
    </row>
    <row r="479">
      <c r="A479" s="220"/>
      <c r="B479" s="122"/>
      <c r="C479" s="122"/>
      <c r="D479" s="122"/>
      <c r="E479" s="122"/>
      <c r="H479" s="5"/>
      <c r="I479" s="5"/>
      <c r="P479" s="220"/>
      <c r="Q479" s="122"/>
      <c r="R479" s="122"/>
      <c r="S479" s="122"/>
      <c r="T479" s="122"/>
      <c r="W479" s="5"/>
      <c r="X479" s="5"/>
      <c r="AE479" s="220"/>
      <c r="AF479" s="122"/>
      <c r="AG479" s="122"/>
      <c r="AH479" s="122"/>
      <c r="AI479" s="122"/>
      <c r="AL479" s="5"/>
      <c r="AM479" s="5"/>
      <c r="AT479" s="220"/>
      <c r="AU479" s="122"/>
      <c r="AV479" s="122"/>
      <c r="AW479" s="122"/>
      <c r="AX479" s="122"/>
      <c r="BA479" s="5"/>
      <c r="BB479" s="5"/>
    </row>
    <row r="480">
      <c r="A480" s="220"/>
      <c r="B480" s="122"/>
      <c r="C480" s="122"/>
      <c r="D480" s="122"/>
      <c r="E480" s="122"/>
      <c r="H480" s="5"/>
      <c r="I480" s="5"/>
      <c r="P480" s="220"/>
      <c r="Q480" s="122"/>
      <c r="R480" s="122"/>
      <c r="S480" s="122"/>
      <c r="T480" s="122"/>
      <c r="W480" s="5"/>
      <c r="X480" s="5"/>
      <c r="AE480" s="220"/>
      <c r="AF480" s="122"/>
      <c r="AG480" s="122"/>
      <c r="AH480" s="122"/>
      <c r="AI480" s="122"/>
      <c r="AL480" s="5"/>
      <c r="AM480" s="5"/>
      <c r="AT480" s="220"/>
      <c r="AU480" s="122"/>
      <c r="AV480" s="122"/>
      <c r="AW480" s="122"/>
      <c r="AX480" s="122"/>
      <c r="BA480" s="5"/>
      <c r="BB480" s="5"/>
    </row>
    <row r="481">
      <c r="A481" s="220"/>
      <c r="B481" s="122"/>
      <c r="C481" s="122"/>
      <c r="D481" s="122"/>
      <c r="E481" s="122"/>
      <c r="H481" s="5"/>
      <c r="I481" s="5"/>
      <c r="P481" s="220"/>
      <c r="Q481" s="122"/>
      <c r="R481" s="122"/>
      <c r="S481" s="122"/>
      <c r="T481" s="122"/>
      <c r="W481" s="5"/>
      <c r="X481" s="5"/>
      <c r="AE481" s="220"/>
      <c r="AF481" s="122"/>
      <c r="AG481" s="122"/>
      <c r="AH481" s="122"/>
      <c r="AI481" s="122"/>
      <c r="AL481" s="5"/>
      <c r="AM481" s="5"/>
      <c r="AT481" s="220"/>
      <c r="AU481" s="122"/>
      <c r="AV481" s="122"/>
      <c r="AW481" s="122"/>
      <c r="AX481" s="122"/>
      <c r="BA481" s="5"/>
      <c r="BB481" s="5"/>
    </row>
    <row r="482">
      <c r="A482" s="220"/>
      <c r="B482" s="122"/>
      <c r="C482" s="122"/>
      <c r="D482" s="122"/>
      <c r="E482" s="122"/>
      <c r="H482" s="5"/>
      <c r="I482" s="5"/>
      <c r="P482" s="220"/>
      <c r="Q482" s="122"/>
      <c r="R482" s="122"/>
      <c r="S482" s="122"/>
      <c r="T482" s="122"/>
      <c r="W482" s="5"/>
      <c r="X482" s="5"/>
      <c r="AE482" s="220"/>
      <c r="AF482" s="122"/>
      <c r="AG482" s="122"/>
      <c r="AH482" s="122"/>
      <c r="AI482" s="122"/>
      <c r="AL482" s="5"/>
      <c r="AM482" s="5"/>
      <c r="AT482" s="220"/>
      <c r="AU482" s="122"/>
      <c r="AV482" s="122"/>
      <c r="AW482" s="122"/>
      <c r="AX482" s="122"/>
      <c r="BA482" s="5"/>
      <c r="BB482" s="5"/>
    </row>
    <row r="483">
      <c r="A483" s="220"/>
      <c r="B483" s="122"/>
      <c r="C483" s="122"/>
      <c r="D483" s="122"/>
      <c r="E483" s="122"/>
      <c r="H483" s="5"/>
      <c r="I483" s="5"/>
      <c r="P483" s="220"/>
      <c r="Q483" s="122"/>
      <c r="R483" s="122"/>
      <c r="S483" s="122"/>
      <c r="T483" s="122"/>
      <c r="W483" s="5"/>
      <c r="X483" s="5"/>
      <c r="AE483" s="220"/>
      <c r="AF483" s="122"/>
      <c r="AG483" s="122"/>
      <c r="AH483" s="122"/>
      <c r="AI483" s="122"/>
      <c r="AL483" s="5"/>
      <c r="AM483" s="5"/>
      <c r="AT483" s="220"/>
      <c r="AU483" s="122"/>
      <c r="AV483" s="122"/>
      <c r="AW483" s="122"/>
      <c r="AX483" s="122"/>
      <c r="BA483" s="5"/>
      <c r="BB483" s="5"/>
    </row>
    <row r="484">
      <c r="A484" s="220"/>
      <c r="B484" s="122"/>
      <c r="C484" s="122"/>
      <c r="D484" s="122"/>
      <c r="E484" s="122"/>
      <c r="H484" s="5"/>
      <c r="I484" s="5"/>
      <c r="P484" s="220"/>
      <c r="Q484" s="122"/>
      <c r="R484" s="122"/>
      <c r="S484" s="122"/>
      <c r="T484" s="122"/>
      <c r="W484" s="5"/>
      <c r="X484" s="5"/>
      <c r="AE484" s="220"/>
      <c r="AF484" s="122"/>
      <c r="AG484" s="122"/>
      <c r="AH484" s="122"/>
      <c r="AI484" s="122"/>
      <c r="AL484" s="5"/>
      <c r="AM484" s="5"/>
      <c r="AT484" s="220"/>
      <c r="AU484" s="122"/>
      <c r="AV484" s="122"/>
      <c r="AW484" s="122"/>
      <c r="AX484" s="122"/>
      <c r="BA484" s="5"/>
      <c r="BB484" s="5"/>
    </row>
    <row r="485">
      <c r="A485" s="220"/>
      <c r="B485" s="122"/>
      <c r="C485" s="122"/>
      <c r="D485" s="122"/>
      <c r="E485" s="122"/>
      <c r="H485" s="5"/>
      <c r="I485" s="5"/>
      <c r="P485" s="220"/>
      <c r="Q485" s="122"/>
      <c r="R485" s="122"/>
      <c r="S485" s="122"/>
      <c r="T485" s="122"/>
      <c r="W485" s="5"/>
      <c r="X485" s="5"/>
      <c r="AE485" s="220"/>
      <c r="AF485" s="122"/>
      <c r="AG485" s="122"/>
      <c r="AH485" s="122"/>
      <c r="AI485" s="122"/>
      <c r="AL485" s="5"/>
      <c r="AM485" s="5"/>
      <c r="AT485" s="220"/>
      <c r="AU485" s="122"/>
      <c r="AV485" s="122"/>
      <c r="AW485" s="122"/>
      <c r="AX485" s="122"/>
      <c r="BA485" s="5"/>
      <c r="BB485" s="5"/>
    </row>
    <row r="486">
      <c r="A486" s="220"/>
      <c r="B486" s="122"/>
      <c r="C486" s="122"/>
      <c r="D486" s="122"/>
      <c r="E486" s="122"/>
      <c r="H486" s="5"/>
      <c r="I486" s="5"/>
      <c r="P486" s="220"/>
      <c r="Q486" s="122"/>
      <c r="R486" s="122"/>
      <c r="S486" s="122"/>
      <c r="T486" s="122"/>
      <c r="W486" s="5"/>
      <c r="X486" s="5"/>
      <c r="AE486" s="220"/>
      <c r="AF486" s="122"/>
      <c r="AG486" s="122"/>
      <c r="AH486" s="122"/>
      <c r="AI486" s="122"/>
      <c r="AL486" s="5"/>
      <c r="AM486" s="5"/>
      <c r="AT486" s="220"/>
      <c r="AU486" s="122"/>
      <c r="AV486" s="122"/>
      <c r="AW486" s="122"/>
      <c r="AX486" s="122"/>
      <c r="BA486" s="5"/>
      <c r="BB486" s="5"/>
    </row>
    <row r="487">
      <c r="A487" s="220"/>
      <c r="B487" s="122"/>
      <c r="C487" s="122"/>
      <c r="D487" s="122"/>
      <c r="E487" s="122"/>
      <c r="H487" s="5"/>
      <c r="I487" s="5"/>
      <c r="P487" s="220"/>
      <c r="Q487" s="122"/>
      <c r="R487" s="122"/>
      <c r="S487" s="122"/>
      <c r="T487" s="122"/>
      <c r="W487" s="5"/>
      <c r="X487" s="5"/>
      <c r="AE487" s="220"/>
      <c r="AF487" s="122"/>
      <c r="AG487" s="122"/>
      <c r="AH487" s="122"/>
      <c r="AI487" s="122"/>
      <c r="AL487" s="5"/>
      <c r="AM487" s="5"/>
      <c r="AT487" s="220"/>
      <c r="AU487" s="122"/>
      <c r="AV487" s="122"/>
      <c r="AW487" s="122"/>
      <c r="AX487" s="122"/>
      <c r="BA487" s="5"/>
      <c r="BB487" s="5"/>
    </row>
    <row r="488">
      <c r="A488" s="220"/>
      <c r="B488" s="122"/>
      <c r="C488" s="122"/>
      <c r="D488" s="122"/>
      <c r="E488" s="122"/>
      <c r="H488" s="5"/>
      <c r="I488" s="5"/>
      <c r="P488" s="220"/>
      <c r="Q488" s="122"/>
      <c r="R488" s="122"/>
      <c r="S488" s="122"/>
      <c r="T488" s="122"/>
      <c r="W488" s="5"/>
      <c r="X488" s="5"/>
      <c r="AE488" s="220"/>
      <c r="AF488" s="122"/>
      <c r="AG488" s="122"/>
      <c r="AH488" s="122"/>
      <c r="AI488" s="122"/>
      <c r="AL488" s="5"/>
      <c r="AM488" s="5"/>
      <c r="AT488" s="220"/>
      <c r="AU488" s="122"/>
      <c r="AV488" s="122"/>
      <c r="AW488" s="122"/>
      <c r="AX488" s="122"/>
      <c r="BA488" s="5"/>
      <c r="BB488" s="5"/>
    </row>
    <row r="489">
      <c r="A489" s="220"/>
      <c r="B489" s="122"/>
      <c r="C489" s="122"/>
      <c r="D489" s="122"/>
      <c r="E489" s="122"/>
      <c r="H489" s="5"/>
      <c r="I489" s="5"/>
      <c r="P489" s="220"/>
      <c r="Q489" s="122"/>
      <c r="R489" s="122"/>
      <c r="S489" s="122"/>
      <c r="T489" s="122"/>
      <c r="W489" s="5"/>
      <c r="X489" s="5"/>
      <c r="AE489" s="220"/>
      <c r="AF489" s="122"/>
      <c r="AG489" s="122"/>
      <c r="AH489" s="122"/>
      <c r="AI489" s="122"/>
      <c r="AL489" s="5"/>
      <c r="AM489" s="5"/>
      <c r="AT489" s="220"/>
      <c r="AU489" s="122"/>
      <c r="AV489" s="122"/>
      <c r="AW489" s="122"/>
      <c r="AX489" s="122"/>
      <c r="BA489" s="5"/>
      <c r="BB489" s="5"/>
    </row>
    <row r="490">
      <c r="A490" s="220"/>
      <c r="B490" s="122"/>
      <c r="C490" s="122"/>
      <c r="D490" s="122"/>
      <c r="E490" s="122"/>
      <c r="H490" s="5"/>
      <c r="I490" s="5"/>
      <c r="P490" s="220"/>
      <c r="Q490" s="122"/>
      <c r="R490" s="122"/>
      <c r="S490" s="122"/>
      <c r="T490" s="122"/>
      <c r="W490" s="5"/>
      <c r="X490" s="5"/>
      <c r="AE490" s="220"/>
      <c r="AF490" s="122"/>
      <c r="AG490" s="122"/>
      <c r="AH490" s="122"/>
      <c r="AI490" s="122"/>
      <c r="AL490" s="5"/>
      <c r="AM490" s="5"/>
      <c r="AT490" s="220"/>
      <c r="AU490" s="122"/>
      <c r="AV490" s="122"/>
      <c r="AW490" s="122"/>
      <c r="AX490" s="122"/>
      <c r="BA490" s="5"/>
      <c r="BB490" s="5"/>
    </row>
    <row r="491">
      <c r="A491" s="220"/>
      <c r="B491" s="122"/>
      <c r="C491" s="122"/>
      <c r="D491" s="122"/>
      <c r="E491" s="122"/>
      <c r="H491" s="5"/>
      <c r="I491" s="5"/>
      <c r="P491" s="220"/>
      <c r="Q491" s="122"/>
      <c r="R491" s="122"/>
      <c r="S491" s="122"/>
      <c r="T491" s="122"/>
      <c r="W491" s="5"/>
      <c r="X491" s="5"/>
      <c r="AE491" s="220"/>
      <c r="AF491" s="122"/>
      <c r="AG491" s="122"/>
      <c r="AH491" s="122"/>
      <c r="AI491" s="122"/>
      <c r="AL491" s="5"/>
      <c r="AM491" s="5"/>
      <c r="AT491" s="220"/>
      <c r="AU491" s="122"/>
      <c r="AV491" s="122"/>
      <c r="AW491" s="122"/>
      <c r="AX491" s="122"/>
      <c r="BA491" s="5"/>
      <c r="BB491" s="5"/>
    </row>
    <row r="492">
      <c r="A492" s="220"/>
      <c r="B492" s="122"/>
      <c r="C492" s="122"/>
      <c r="D492" s="122"/>
      <c r="E492" s="122"/>
      <c r="H492" s="5"/>
      <c r="I492" s="5"/>
      <c r="P492" s="220"/>
      <c r="Q492" s="122"/>
      <c r="R492" s="122"/>
      <c r="S492" s="122"/>
      <c r="T492" s="122"/>
      <c r="W492" s="5"/>
      <c r="X492" s="5"/>
      <c r="AE492" s="220"/>
      <c r="AF492" s="122"/>
      <c r="AG492" s="122"/>
      <c r="AH492" s="122"/>
      <c r="AI492" s="122"/>
      <c r="AL492" s="5"/>
      <c r="AM492" s="5"/>
      <c r="AT492" s="220"/>
      <c r="AU492" s="122"/>
      <c r="AV492" s="122"/>
      <c r="AW492" s="122"/>
      <c r="AX492" s="122"/>
      <c r="BA492" s="5"/>
      <c r="BB492" s="5"/>
    </row>
    <row r="493">
      <c r="A493" s="220"/>
      <c r="B493" s="122"/>
      <c r="C493" s="122"/>
      <c r="D493" s="122"/>
      <c r="E493" s="122"/>
      <c r="H493" s="5"/>
      <c r="I493" s="5"/>
      <c r="P493" s="220"/>
      <c r="Q493" s="122"/>
      <c r="R493" s="122"/>
      <c r="S493" s="122"/>
      <c r="T493" s="122"/>
      <c r="W493" s="5"/>
      <c r="X493" s="5"/>
      <c r="AE493" s="220"/>
      <c r="AF493" s="122"/>
      <c r="AG493" s="122"/>
      <c r="AH493" s="122"/>
      <c r="AI493" s="122"/>
      <c r="AL493" s="5"/>
      <c r="AM493" s="5"/>
      <c r="AT493" s="220"/>
      <c r="AU493" s="122"/>
      <c r="AV493" s="122"/>
      <c r="AW493" s="122"/>
      <c r="AX493" s="122"/>
      <c r="BA493" s="5"/>
      <c r="BB493" s="5"/>
    </row>
    <row r="494">
      <c r="A494" s="220"/>
      <c r="B494" s="122"/>
      <c r="C494" s="122"/>
      <c r="D494" s="122"/>
      <c r="E494" s="122"/>
      <c r="H494" s="5"/>
      <c r="I494" s="5"/>
      <c r="P494" s="220"/>
      <c r="Q494" s="122"/>
      <c r="R494" s="122"/>
      <c r="S494" s="122"/>
      <c r="T494" s="122"/>
      <c r="W494" s="5"/>
      <c r="X494" s="5"/>
      <c r="AE494" s="220"/>
      <c r="AF494" s="122"/>
      <c r="AG494" s="122"/>
      <c r="AH494" s="122"/>
      <c r="AI494" s="122"/>
      <c r="AL494" s="5"/>
      <c r="AM494" s="5"/>
      <c r="AT494" s="220"/>
      <c r="AU494" s="122"/>
      <c r="AV494" s="122"/>
      <c r="AW494" s="122"/>
      <c r="AX494" s="122"/>
      <c r="BA494" s="5"/>
      <c r="BB494" s="5"/>
    </row>
    <row r="495">
      <c r="A495" s="220"/>
      <c r="B495" s="122"/>
      <c r="C495" s="122"/>
      <c r="D495" s="122"/>
      <c r="E495" s="122"/>
      <c r="H495" s="5"/>
      <c r="I495" s="5"/>
      <c r="P495" s="220"/>
      <c r="Q495" s="122"/>
      <c r="R495" s="122"/>
      <c r="S495" s="122"/>
      <c r="T495" s="122"/>
      <c r="W495" s="5"/>
      <c r="X495" s="5"/>
      <c r="AE495" s="220"/>
      <c r="AF495" s="122"/>
      <c r="AG495" s="122"/>
      <c r="AH495" s="122"/>
      <c r="AI495" s="122"/>
      <c r="AL495" s="5"/>
      <c r="AM495" s="5"/>
      <c r="AT495" s="220"/>
      <c r="AU495" s="122"/>
      <c r="AV495" s="122"/>
      <c r="AW495" s="122"/>
      <c r="AX495" s="122"/>
      <c r="BA495" s="5"/>
      <c r="BB495" s="5"/>
    </row>
    <row r="496">
      <c r="A496" s="220"/>
      <c r="B496" s="122"/>
      <c r="C496" s="122"/>
      <c r="D496" s="122"/>
      <c r="E496" s="122"/>
      <c r="H496" s="5"/>
      <c r="I496" s="5"/>
      <c r="P496" s="220"/>
      <c r="Q496" s="122"/>
      <c r="R496" s="122"/>
      <c r="S496" s="122"/>
      <c r="T496" s="122"/>
      <c r="W496" s="5"/>
      <c r="X496" s="5"/>
      <c r="AE496" s="220"/>
      <c r="AF496" s="122"/>
      <c r="AG496" s="122"/>
      <c r="AH496" s="122"/>
      <c r="AI496" s="122"/>
      <c r="AL496" s="5"/>
      <c r="AM496" s="5"/>
      <c r="AT496" s="220"/>
      <c r="AU496" s="122"/>
      <c r="AV496" s="122"/>
      <c r="AW496" s="122"/>
      <c r="AX496" s="122"/>
      <c r="BA496" s="5"/>
      <c r="BB496" s="5"/>
    </row>
    <row r="497">
      <c r="A497" s="220"/>
      <c r="B497" s="122"/>
      <c r="C497" s="122"/>
      <c r="D497" s="122"/>
      <c r="E497" s="122"/>
      <c r="H497" s="5"/>
      <c r="I497" s="5"/>
      <c r="P497" s="220"/>
      <c r="Q497" s="122"/>
      <c r="R497" s="122"/>
      <c r="S497" s="122"/>
      <c r="T497" s="122"/>
      <c r="W497" s="5"/>
      <c r="X497" s="5"/>
      <c r="AE497" s="220"/>
      <c r="AF497" s="122"/>
      <c r="AG497" s="122"/>
      <c r="AH497" s="122"/>
      <c r="AI497" s="122"/>
      <c r="AL497" s="5"/>
      <c r="AM497" s="5"/>
      <c r="AT497" s="220"/>
      <c r="AU497" s="122"/>
      <c r="AV497" s="122"/>
      <c r="AW497" s="122"/>
      <c r="AX497" s="122"/>
      <c r="BA497" s="5"/>
      <c r="BB497" s="5"/>
    </row>
    <row r="498">
      <c r="A498" s="220"/>
      <c r="B498" s="122"/>
      <c r="C498" s="122"/>
      <c r="D498" s="122"/>
      <c r="E498" s="122"/>
      <c r="H498" s="5"/>
      <c r="I498" s="5"/>
      <c r="P498" s="220"/>
      <c r="Q498" s="122"/>
      <c r="R498" s="122"/>
      <c r="S498" s="122"/>
      <c r="T498" s="122"/>
      <c r="W498" s="5"/>
      <c r="X498" s="5"/>
      <c r="AE498" s="220"/>
      <c r="AF498" s="122"/>
      <c r="AG498" s="122"/>
      <c r="AH498" s="122"/>
      <c r="AI498" s="122"/>
      <c r="AL498" s="5"/>
      <c r="AM498" s="5"/>
      <c r="AT498" s="220"/>
      <c r="AU498" s="122"/>
      <c r="AV498" s="122"/>
      <c r="AW498" s="122"/>
      <c r="AX498" s="122"/>
      <c r="BA498" s="5"/>
      <c r="BB498" s="5"/>
    </row>
    <row r="499">
      <c r="A499" s="220"/>
      <c r="B499" s="122"/>
      <c r="C499" s="122"/>
      <c r="D499" s="122"/>
      <c r="E499" s="122"/>
      <c r="H499" s="5"/>
      <c r="I499" s="5"/>
      <c r="P499" s="220"/>
      <c r="Q499" s="122"/>
      <c r="R499" s="122"/>
      <c r="S499" s="122"/>
      <c r="T499" s="122"/>
      <c r="W499" s="5"/>
      <c r="X499" s="5"/>
      <c r="AE499" s="220"/>
      <c r="AF499" s="122"/>
      <c r="AG499" s="122"/>
      <c r="AH499" s="122"/>
      <c r="AI499" s="122"/>
      <c r="AL499" s="5"/>
      <c r="AM499" s="5"/>
      <c r="AT499" s="220"/>
      <c r="AU499" s="122"/>
      <c r="AV499" s="122"/>
      <c r="AW499" s="122"/>
      <c r="AX499" s="122"/>
      <c r="BA499" s="5"/>
      <c r="BB499" s="5"/>
    </row>
    <row r="500">
      <c r="A500" s="220"/>
      <c r="B500" s="122"/>
      <c r="C500" s="122"/>
      <c r="D500" s="122"/>
      <c r="E500" s="122"/>
      <c r="H500" s="5"/>
      <c r="I500" s="5"/>
      <c r="P500" s="220"/>
      <c r="Q500" s="122"/>
      <c r="R500" s="122"/>
      <c r="S500" s="122"/>
      <c r="T500" s="122"/>
      <c r="W500" s="5"/>
      <c r="X500" s="5"/>
      <c r="AE500" s="220"/>
      <c r="AF500" s="122"/>
      <c r="AG500" s="122"/>
      <c r="AH500" s="122"/>
      <c r="AI500" s="122"/>
      <c r="AL500" s="5"/>
      <c r="AM500" s="5"/>
      <c r="AT500" s="220"/>
      <c r="AU500" s="122"/>
      <c r="AV500" s="122"/>
      <c r="AW500" s="122"/>
      <c r="AX500" s="122"/>
      <c r="BA500" s="5"/>
      <c r="BB500" s="5"/>
    </row>
    <row r="501">
      <c r="A501" s="220"/>
      <c r="B501" s="122"/>
      <c r="C501" s="122"/>
      <c r="D501" s="122"/>
      <c r="E501" s="122"/>
      <c r="H501" s="5"/>
      <c r="I501" s="5"/>
      <c r="P501" s="220"/>
      <c r="Q501" s="122"/>
      <c r="R501" s="122"/>
      <c r="S501" s="122"/>
      <c r="T501" s="122"/>
      <c r="W501" s="5"/>
      <c r="X501" s="5"/>
      <c r="AE501" s="220"/>
      <c r="AF501" s="122"/>
      <c r="AG501" s="122"/>
      <c r="AH501" s="122"/>
      <c r="AI501" s="122"/>
      <c r="AL501" s="5"/>
      <c r="AM501" s="5"/>
      <c r="AT501" s="220"/>
      <c r="AU501" s="122"/>
      <c r="AV501" s="122"/>
      <c r="AW501" s="122"/>
      <c r="AX501" s="122"/>
      <c r="BA501" s="5"/>
      <c r="BB501" s="5"/>
    </row>
    <row r="502">
      <c r="A502" s="220"/>
      <c r="B502" s="122"/>
      <c r="C502" s="122"/>
      <c r="D502" s="122"/>
      <c r="E502" s="122"/>
      <c r="H502" s="5"/>
      <c r="I502" s="5"/>
      <c r="P502" s="220"/>
      <c r="Q502" s="122"/>
      <c r="R502" s="122"/>
      <c r="S502" s="122"/>
      <c r="T502" s="122"/>
      <c r="W502" s="5"/>
      <c r="X502" s="5"/>
      <c r="AE502" s="220"/>
      <c r="AF502" s="122"/>
      <c r="AG502" s="122"/>
      <c r="AH502" s="122"/>
      <c r="AI502" s="122"/>
      <c r="AL502" s="5"/>
      <c r="AM502" s="5"/>
      <c r="AT502" s="220"/>
      <c r="AU502" s="122"/>
      <c r="AV502" s="122"/>
      <c r="AW502" s="122"/>
      <c r="AX502" s="122"/>
      <c r="BA502" s="5"/>
      <c r="BB502" s="5"/>
    </row>
    <row r="503">
      <c r="A503" s="220"/>
      <c r="B503" s="122"/>
      <c r="C503" s="122"/>
      <c r="D503" s="122"/>
      <c r="E503" s="122"/>
      <c r="H503" s="5"/>
      <c r="I503" s="5"/>
      <c r="P503" s="220"/>
      <c r="Q503" s="122"/>
      <c r="R503" s="122"/>
      <c r="S503" s="122"/>
      <c r="T503" s="122"/>
      <c r="W503" s="5"/>
      <c r="X503" s="5"/>
      <c r="AE503" s="220"/>
      <c r="AF503" s="122"/>
      <c r="AG503" s="122"/>
      <c r="AH503" s="122"/>
      <c r="AI503" s="122"/>
      <c r="AL503" s="5"/>
      <c r="AM503" s="5"/>
      <c r="AT503" s="220"/>
      <c r="AU503" s="122"/>
      <c r="AV503" s="122"/>
      <c r="AW503" s="122"/>
      <c r="AX503" s="122"/>
      <c r="BA503" s="5"/>
      <c r="BB503" s="5"/>
    </row>
    <row r="504">
      <c r="A504" s="220"/>
      <c r="B504" s="122"/>
      <c r="C504" s="122"/>
      <c r="D504" s="122"/>
      <c r="E504" s="122"/>
      <c r="H504" s="5"/>
      <c r="I504" s="5"/>
      <c r="P504" s="220"/>
      <c r="Q504" s="122"/>
      <c r="R504" s="122"/>
      <c r="S504" s="122"/>
      <c r="T504" s="122"/>
      <c r="W504" s="5"/>
      <c r="X504" s="5"/>
      <c r="AE504" s="220"/>
      <c r="AF504" s="122"/>
      <c r="AG504" s="122"/>
      <c r="AH504" s="122"/>
      <c r="AI504" s="122"/>
      <c r="AL504" s="5"/>
      <c r="AM504" s="5"/>
      <c r="AT504" s="220"/>
      <c r="AU504" s="122"/>
      <c r="AV504" s="122"/>
      <c r="AW504" s="122"/>
      <c r="AX504" s="122"/>
      <c r="BA504" s="5"/>
      <c r="BB504" s="5"/>
    </row>
    <row r="505">
      <c r="A505" s="220"/>
      <c r="B505" s="122"/>
      <c r="C505" s="122"/>
      <c r="D505" s="122"/>
      <c r="E505" s="122"/>
      <c r="H505" s="5"/>
      <c r="I505" s="5"/>
      <c r="P505" s="220"/>
      <c r="Q505" s="122"/>
      <c r="R505" s="122"/>
      <c r="S505" s="122"/>
      <c r="T505" s="122"/>
      <c r="W505" s="5"/>
      <c r="X505" s="5"/>
      <c r="AE505" s="220"/>
      <c r="AF505" s="122"/>
      <c r="AG505" s="122"/>
      <c r="AH505" s="122"/>
      <c r="AI505" s="122"/>
      <c r="AL505" s="5"/>
      <c r="AM505" s="5"/>
      <c r="AT505" s="220"/>
      <c r="AU505" s="122"/>
      <c r="AV505" s="122"/>
      <c r="AW505" s="122"/>
      <c r="AX505" s="122"/>
      <c r="BA505" s="5"/>
      <c r="BB505" s="5"/>
    </row>
    <row r="506">
      <c r="A506" s="220"/>
      <c r="B506" s="122"/>
      <c r="C506" s="122"/>
      <c r="D506" s="122"/>
      <c r="E506" s="122"/>
      <c r="H506" s="5"/>
      <c r="I506" s="5"/>
      <c r="P506" s="220"/>
      <c r="Q506" s="122"/>
      <c r="R506" s="122"/>
      <c r="S506" s="122"/>
      <c r="T506" s="122"/>
      <c r="W506" s="5"/>
      <c r="X506" s="5"/>
      <c r="AE506" s="220"/>
      <c r="AF506" s="122"/>
      <c r="AG506" s="122"/>
      <c r="AH506" s="122"/>
      <c r="AI506" s="122"/>
      <c r="AL506" s="5"/>
      <c r="AM506" s="5"/>
      <c r="AT506" s="220"/>
      <c r="AU506" s="122"/>
      <c r="AV506" s="122"/>
      <c r="AW506" s="122"/>
      <c r="AX506" s="122"/>
      <c r="BA506" s="5"/>
      <c r="BB506" s="5"/>
    </row>
    <row r="507">
      <c r="A507" s="220"/>
      <c r="B507" s="122"/>
      <c r="C507" s="122"/>
      <c r="D507" s="122"/>
      <c r="E507" s="122"/>
      <c r="H507" s="5"/>
      <c r="I507" s="5"/>
      <c r="P507" s="220"/>
      <c r="Q507" s="122"/>
      <c r="R507" s="122"/>
      <c r="S507" s="122"/>
      <c r="T507" s="122"/>
      <c r="W507" s="5"/>
      <c r="X507" s="5"/>
      <c r="AE507" s="220"/>
      <c r="AF507" s="122"/>
      <c r="AG507" s="122"/>
      <c r="AH507" s="122"/>
      <c r="AI507" s="122"/>
      <c r="AL507" s="5"/>
      <c r="AM507" s="5"/>
      <c r="AT507" s="220"/>
      <c r="AU507" s="122"/>
      <c r="AV507" s="122"/>
      <c r="AW507" s="122"/>
      <c r="AX507" s="122"/>
      <c r="BA507" s="5"/>
      <c r="BB507" s="5"/>
    </row>
    <row r="508">
      <c r="A508" s="220"/>
      <c r="B508" s="122"/>
      <c r="C508" s="122"/>
      <c r="D508" s="122"/>
      <c r="E508" s="122"/>
      <c r="H508" s="5"/>
      <c r="I508" s="5"/>
      <c r="P508" s="220"/>
      <c r="Q508" s="122"/>
      <c r="R508" s="122"/>
      <c r="S508" s="122"/>
      <c r="T508" s="122"/>
      <c r="W508" s="5"/>
      <c r="X508" s="5"/>
      <c r="AE508" s="220"/>
      <c r="AF508" s="122"/>
      <c r="AG508" s="122"/>
      <c r="AH508" s="122"/>
      <c r="AI508" s="122"/>
      <c r="AL508" s="5"/>
      <c r="AM508" s="5"/>
      <c r="AT508" s="220"/>
      <c r="AU508" s="122"/>
      <c r="AV508" s="122"/>
      <c r="AW508" s="122"/>
      <c r="AX508" s="122"/>
      <c r="BA508" s="5"/>
      <c r="BB508" s="5"/>
    </row>
    <row r="509">
      <c r="A509" s="220"/>
      <c r="B509" s="122"/>
      <c r="C509" s="122"/>
      <c r="D509" s="122"/>
      <c r="E509" s="122"/>
      <c r="H509" s="5"/>
      <c r="I509" s="5"/>
      <c r="P509" s="220"/>
      <c r="Q509" s="122"/>
      <c r="R509" s="122"/>
      <c r="S509" s="122"/>
      <c r="T509" s="122"/>
      <c r="W509" s="5"/>
      <c r="X509" s="5"/>
      <c r="AE509" s="220"/>
      <c r="AF509" s="122"/>
      <c r="AG509" s="122"/>
      <c r="AH509" s="122"/>
      <c r="AI509" s="122"/>
      <c r="AL509" s="5"/>
      <c r="AM509" s="5"/>
      <c r="AT509" s="220"/>
      <c r="AU509" s="122"/>
      <c r="AV509" s="122"/>
      <c r="AW509" s="122"/>
      <c r="AX509" s="122"/>
      <c r="BA509" s="5"/>
      <c r="BB509" s="5"/>
    </row>
    <row r="510">
      <c r="A510" s="220"/>
      <c r="B510" s="122"/>
      <c r="C510" s="122"/>
      <c r="D510" s="122"/>
      <c r="E510" s="122"/>
      <c r="H510" s="5"/>
      <c r="I510" s="5"/>
      <c r="P510" s="220"/>
      <c r="Q510" s="122"/>
      <c r="R510" s="122"/>
      <c r="S510" s="122"/>
      <c r="T510" s="122"/>
      <c r="W510" s="5"/>
      <c r="X510" s="5"/>
      <c r="AE510" s="220"/>
      <c r="AF510" s="122"/>
      <c r="AG510" s="122"/>
      <c r="AH510" s="122"/>
      <c r="AI510" s="122"/>
      <c r="AL510" s="5"/>
      <c r="AM510" s="5"/>
      <c r="AT510" s="220"/>
      <c r="AU510" s="122"/>
      <c r="AV510" s="122"/>
      <c r="AW510" s="122"/>
      <c r="AX510" s="122"/>
      <c r="BA510" s="5"/>
      <c r="BB510" s="5"/>
    </row>
    <row r="511">
      <c r="A511" s="220"/>
      <c r="B511" s="122"/>
      <c r="C511" s="122"/>
      <c r="D511" s="122"/>
      <c r="E511" s="122"/>
      <c r="H511" s="5"/>
      <c r="I511" s="5"/>
      <c r="P511" s="220"/>
      <c r="Q511" s="122"/>
      <c r="R511" s="122"/>
      <c r="S511" s="122"/>
      <c r="T511" s="122"/>
      <c r="W511" s="5"/>
      <c r="X511" s="5"/>
      <c r="AE511" s="220"/>
      <c r="AF511" s="122"/>
      <c r="AG511" s="122"/>
      <c r="AH511" s="122"/>
      <c r="AI511" s="122"/>
      <c r="AL511" s="5"/>
      <c r="AM511" s="5"/>
      <c r="AT511" s="220"/>
      <c r="AU511" s="122"/>
      <c r="AV511" s="122"/>
      <c r="AW511" s="122"/>
      <c r="AX511" s="122"/>
      <c r="BA511" s="5"/>
      <c r="BB511" s="5"/>
    </row>
    <row r="512">
      <c r="A512" s="220"/>
      <c r="B512" s="122"/>
      <c r="C512" s="122"/>
      <c r="D512" s="122"/>
      <c r="E512" s="122"/>
      <c r="H512" s="5"/>
      <c r="I512" s="5"/>
      <c r="P512" s="220"/>
      <c r="Q512" s="122"/>
      <c r="R512" s="122"/>
      <c r="S512" s="122"/>
      <c r="T512" s="122"/>
      <c r="W512" s="5"/>
      <c r="X512" s="5"/>
      <c r="AE512" s="220"/>
      <c r="AF512" s="122"/>
      <c r="AG512" s="122"/>
      <c r="AH512" s="122"/>
      <c r="AI512" s="122"/>
      <c r="AL512" s="5"/>
      <c r="AM512" s="5"/>
      <c r="AT512" s="220"/>
      <c r="AU512" s="122"/>
      <c r="AV512" s="122"/>
      <c r="AW512" s="122"/>
      <c r="AX512" s="122"/>
      <c r="BA512" s="5"/>
      <c r="BB512" s="5"/>
    </row>
    <row r="513">
      <c r="A513" s="220"/>
      <c r="B513" s="122"/>
      <c r="C513" s="122"/>
      <c r="D513" s="122"/>
      <c r="E513" s="122"/>
      <c r="H513" s="5"/>
      <c r="I513" s="5"/>
      <c r="P513" s="220"/>
      <c r="Q513" s="122"/>
      <c r="R513" s="122"/>
      <c r="S513" s="122"/>
      <c r="T513" s="122"/>
      <c r="W513" s="5"/>
      <c r="X513" s="5"/>
      <c r="AE513" s="220"/>
      <c r="AF513" s="122"/>
      <c r="AG513" s="122"/>
      <c r="AH513" s="122"/>
      <c r="AI513" s="122"/>
      <c r="AL513" s="5"/>
      <c r="AM513" s="5"/>
      <c r="AT513" s="220"/>
      <c r="AU513" s="122"/>
      <c r="AV513" s="122"/>
      <c r="AW513" s="122"/>
      <c r="AX513" s="122"/>
      <c r="BA513" s="5"/>
      <c r="BB513" s="5"/>
    </row>
    <row r="514">
      <c r="A514" s="220"/>
      <c r="B514" s="122"/>
      <c r="C514" s="122"/>
      <c r="D514" s="122"/>
      <c r="E514" s="122"/>
      <c r="H514" s="5"/>
      <c r="I514" s="5"/>
      <c r="P514" s="220"/>
      <c r="Q514" s="122"/>
      <c r="R514" s="122"/>
      <c r="S514" s="122"/>
      <c r="T514" s="122"/>
      <c r="W514" s="5"/>
      <c r="X514" s="5"/>
      <c r="AE514" s="220"/>
      <c r="AF514" s="122"/>
      <c r="AG514" s="122"/>
      <c r="AH514" s="122"/>
      <c r="AI514" s="122"/>
      <c r="AL514" s="5"/>
      <c r="AM514" s="5"/>
      <c r="AT514" s="220"/>
      <c r="AU514" s="122"/>
      <c r="AV514" s="122"/>
      <c r="AW514" s="122"/>
      <c r="AX514" s="122"/>
      <c r="BA514" s="5"/>
      <c r="BB514" s="5"/>
    </row>
    <row r="515">
      <c r="A515" s="220"/>
      <c r="B515" s="122"/>
      <c r="C515" s="122"/>
      <c r="D515" s="122"/>
      <c r="E515" s="122"/>
      <c r="H515" s="5"/>
      <c r="I515" s="5"/>
      <c r="P515" s="220"/>
      <c r="Q515" s="122"/>
      <c r="R515" s="122"/>
      <c r="S515" s="122"/>
      <c r="T515" s="122"/>
      <c r="W515" s="5"/>
      <c r="X515" s="5"/>
      <c r="AE515" s="220"/>
      <c r="AF515" s="122"/>
      <c r="AG515" s="122"/>
      <c r="AH515" s="122"/>
      <c r="AI515" s="122"/>
      <c r="AL515" s="5"/>
      <c r="AM515" s="5"/>
      <c r="AT515" s="220"/>
      <c r="AU515" s="122"/>
      <c r="AV515" s="122"/>
      <c r="AW515" s="122"/>
      <c r="AX515" s="122"/>
      <c r="BA515" s="5"/>
      <c r="BB515" s="5"/>
    </row>
    <row r="516">
      <c r="A516" s="220"/>
      <c r="B516" s="122"/>
      <c r="C516" s="122"/>
      <c r="D516" s="122"/>
      <c r="E516" s="122"/>
      <c r="H516" s="5"/>
      <c r="I516" s="5"/>
      <c r="P516" s="220"/>
      <c r="Q516" s="122"/>
      <c r="R516" s="122"/>
      <c r="S516" s="122"/>
      <c r="T516" s="122"/>
      <c r="W516" s="5"/>
      <c r="X516" s="5"/>
      <c r="AE516" s="220"/>
      <c r="AF516" s="122"/>
      <c r="AG516" s="122"/>
      <c r="AH516" s="122"/>
      <c r="AI516" s="122"/>
      <c r="AL516" s="5"/>
      <c r="AM516" s="5"/>
      <c r="AT516" s="220"/>
      <c r="AU516" s="122"/>
      <c r="AV516" s="122"/>
      <c r="AW516" s="122"/>
      <c r="AX516" s="122"/>
      <c r="BA516" s="5"/>
      <c r="BB516" s="5"/>
    </row>
    <row r="517">
      <c r="A517" s="220"/>
      <c r="B517" s="122"/>
      <c r="C517" s="122"/>
      <c r="D517" s="122"/>
      <c r="E517" s="122"/>
      <c r="H517" s="5"/>
      <c r="I517" s="5"/>
      <c r="P517" s="220"/>
      <c r="Q517" s="122"/>
      <c r="R517" s="122"/>
      <c r="S517" s="122"/>
      <c r="T517" s="122"/>
      <c r="W517" s="5"/>
      <c r="X517" s="5"/>
      <c r="AE517" s="220"/>
      <c r="AF517" s="122"/>
      <c r="AG517" s="122"/>
      <c r="AH517" s="122"/>
      <c r="AI517" s="122"/>
      <c r="AL517" s="5"/>
      <c r="AM517" s="5"/>
      <c r="AT517" s="220"/>
      <c r="AU517" s="122"/>
      <c r="AV517" s="122"/>
      <c r="AW517" s="122"/>
      <c r="AX517" s="122"/>
      <c r="BA517" s="5"/>
      <c r="BB517" s="5"/>
    </row>
    <row r="518">
      <c r="A518" s="220"/>
      <c r="B518" s="122"/>
      <c r="C518" s="122"/>
      <c r="D518" s="122"/>
      <c r="E518" s="122"/>
      <c r="H518" s="5"/>
      <c r="I518" s="5"/>
      <c r="P518" s="220"/>
      <c r="Q518" s="122"/>
      <c r="R518" s="122"/>
      <c r="S518" s="122"/>
      <c r="T518" s="122"/>
      <c r="W518" s="5"/>
      <c r="X518" s="5"/>
      <c r="AE518" s="220"/>
      <c r="AF518" s="122"/>
      <c r="AG518" s="122"/>
      <c r="AH518" s="122"/>
      <c r="AI518" s="122"/>
      <c r="AL518" s="5"/>
      <c r="AM518" s="5"/>
      <c r="AT518" s="220"/>
      <c r="AU518" s="122"/>
      <c r="AV518" s="122"/>
      <c r="AW518" s="122"/>
      <c r="AX518" s="122"/>
      <c r="BA518" s="5"/>
      <c r="BB518" s="5"/>
    </row>
    <row r="519">
      <c r="A519" s="220"/>
      <c r="B519" s="122"/>
      <c r="C519" s="122"/>
      <c r="D519" s="122"/>
      <c r="E519" s="122"/>
      <c r="H519" s="5"/>
      <c r="I519" s="5"/>
      <c r="P519" s="220"/>
      <c r="Q519" s="122"/>
      <c r="R519" s="122"/>
      <c r="S519" s="122"/>
      <c r="T519" s="122"/>
      <c r="W519" s="5"/>
      <c r="X519" s="5"/>
      <c r="AE519" s="220"/>
      <c r="AF519" s="122"/>
      <c r="AG519" s="122"/>
      <c r="AH519" s="122"/>
      <c r="AI519" s="122"/>
      <c r="AL519" s="5"/>
      <c r="AM519" s="5"/>
      <c r="AT519" s="220"/>
      <c r="AU519" s="122"/>
      <c r="AV519" s="122"/>
      <c r="AW519" s="122"/>
      <c r="AX519" s="122"/>
      <c r="BA519" s="5"/>
      <c r="BB519" s="5"/>
    </row>
    <row r="520">
      <c r="A520" s="220"/>
      <c r="B520" s="122"/>
      <c r="C520" s="122"/>
      <c r="D520" s="122"/>
      <c r="E520" s="122"/>
      <c r="H520" s="5"/>
      <c r="I520" s="5"/>
      <c r="P520" s="220"/>
      <c r="Q520" s="122"/>
      <c r="R520" s="122"/>
      <c r="S520" s="122"/>
      <c r="T520" s="122"/>
      <c r="W520" s="5"/>
      <c r="X520" s="5"/>
      <c r="AE520" s="220"/>
      <c r="AF520" s="122"/>
      <c r="AG520" s="122"/>
      <c r="AH520" s="122"/>
      <c r="AI520" s="122"/>
      <c r="AL520" s="5"/>
      <c r="AM520" s="5"/>
      <c r="AT520" s="220"/>
      <c r="AU520" s="122"/>
      <c r="AV520" s="122"/>
      <c r="AW520" s="122"/>
      <c r="AX520" s="122"/>
      <c r="BA520" s="5"/>
      <c r="BB520" s="5"/>
    </row>
    <row r="521">
      <c r="A521" s="220"/>
      <c r="B521" s="122"/>
      <c r="C521" s="122"/>
      <c r="D521" s="122"/>
      <c r="E521" s="122"/>
      <c r="H521" s="5"/>
      <c r="I521" s="5"/>
      <c r="P521" s="220"/>
      <c r="Q521" s="122"/>
      <c r="R521" s="122"/>
      <c r="S521" s="122"/>
      <c r="T521" s="122"/>
      <c r="W521" s="5"/>
      <c r="X521" s="5"/>
      <c r="AE521" s="220"/>
      <c r="AF521" s="122"/>
      <c r="AG521" s="122"/>
      <c r="AH521" s="122"/>
      <c r="AI521" s="122"/>
      <c r="AL521" s="5"/>
      <c r="AM521" s="5"/>
      <c r="AT521" s="220"/>
      <c r="AU521" s="122"/>
      <c r="AV521" s="122"/>
      <c r="AW521" s="122"/>
      <c r="AX521" s="122"/>
      <c r="BA521" s="5"/>
      <c r="BB521" s="5"/>
    </row>
    <row r="522">
      <c r="A522" s="220"/>
      <c r="B522" s="122"/>
      <c r="C522" s="122"/>
      <c r="D522" s="122"/>
      <c r="E522" s="122"/>
      <c r="H522" s="5"/>
      <c r="I522" s="5"/>
      <c r="P522" s="220"/>
      <c r="Q522" s="122"/>
      <c r="R522" s="122"/>
      <c r="S522" s="122"/>
      <c r="T522" s="122"/>
      <c r="W522" s="5"/>
      <c r="X522" s="5"/>
      <c r="AE522" s="220"/>
      <c r="AF522" s="122"/>
      <c r="AG522" s="122"/>
      <c r="AH522" s="122"/>
      <c r="AI522" s="122"/>
      <c r="AL522" s="5"/>
      <c r="AM522" s="5"/>
      <c r="AT522" s="220"/>
      <c r="AU522" s="122"/>
      <c r="AV522" s="122"/>
      <c r="AW522" s="122"/>
      <c r="AX522" s="122"/>
      <c r="BA522" s="5"/>
      <c r="BB522" s="5"/>
    </row>
    <row r="523">
      <c r="A523" s="220"/>
      <c r="B523" s="122"/>
      <c r="C523" s="122"/>
      <c r="D523" s="122"/>
      <c r="E523" s="122"/>
      <c r="H523" s="5"/>
      <c r="I523" s="5"/>
      <c r="P523" s="220"/>
      <c r="Q523" s="122"/>
      <c r="R523" s="122"/>
      <c r="S523" s="122"/>
      <c r="T523" s="122"/>
      <c r="W523" s="5"/>
      <c r="X523" s="5"/>
      <c r="AE523" s="220"/>
      <c r="AF523" s="122"/>
      <c r="AG523" s="122"/>
      <c r="AH523" s="122"/>
      <c r="AI523" s="122"/>
      <c r="AL523" s="5"/>
      <c r="AM523" s="5"/>
      <c r="AT523" s="220"/>
      <c r="AU523" s="122"/>
      <c r="AV523" s="122"/>
      <c r="AW523" s="122"/>
      <c r="AX523" s="122"/>
      <c r="BA523" s="5"/>
      <c r="BB523" s="5"/>
    </row>
    <row r="524">
      <c r="A524" s="220"/>
      <c r="B524" s="122"/>
      <c r="C524" s="122"/>
      <c r="D524" s="122"/>
      <c r="E524" s="122"/>
      <c r="H524" s="5"/>
      <c r="I524" s="5"/>
      <c r="P524" s="220"/>
      <c r="Q524" s="122"/>
      <c r="R524" s="122"/>
      <c r="S524" s="122"/>
      <c r="T524" s="122"/>
      <c r="W524" s="5"/>
      <c r="X524" s="5"/>
      <c r="AE524" s="220"/>
      <c r="AF524" s="122"/>
      <c r="AG524" s="122"/>
      <c r="AH524" s="122"/>
      <c r="AI524" s="122"/>
      <c r="AL524" s="5"/>
      <c r="AM524" s="5"/>
      <c r="AT524" s="220"/>
      <c r="AU524" s="122"/>
      <c r="AV524" s="122"/>
      <c r="AW524" s="122"/>
      <c r="AX524" s="122"/>
      <c r="BA524" s="5"/>
      <c r="BB524" s="5"/>
    </row>
    <row r="525">
      <c r="A525" s="220"/>
      <c r="B525" s="122"/>
      <c r="C525" s="122"/>
      <c r="D525" s="122"/>
      <c r="E525" s="122"/>
      <c r="H525" s="5"/>
      <c r="I525" s="5"/>
      <c r="P525" s="220"/>
      <c r="Q525" s="122"/>
      <c r="R525" s="122"/>
      <c r="S525" s="122"/>
      <c r="T525" s="122"/>
      <c r="W525" s="5"/>
      <c r="X525" s="5"/>
      <c r="AE525" s="220"/>
      <c r="AF525" s="122"/>
      <c r="AG525" s="122"/>
      <c r="AH525" s="122"/>
      <c r="AI525" s="122"/>
      <c r="AL525" s="5"/>
      <c r="AM525" s="5"/>
      <c r="AT525" s="220"/>
      <c r="AU525" s="122"/>
      <c r="AV525" s="122"/>
      <c r="AW525" s="122"/>
      <c r="AX525" s="122"/>
      <c r="BA525" s="5"/>
      <c r="BB525" s="5"/>
    </row>
    <row r="526">
      <c r="A526" s="220"/>
      <c r="B526" s="122"/>
      <c r="C526" s="122"/>
      <c r="D526" s="122"/>
      <c r="E526" s="122"/>
      <c r="H526" s="5"/>
      <c r="I526" s="5"/>
      <c r="P526" s="220"/>
      <c r="Q526" s="122"/>
      <c r="R526" s="122"/>
      <c r="S526" s="122"/>
      <c r="T526" s="122"/>
      <c r="W526" s="5"/>
      <c r="X526" s="5"/>
      <c r="AE526" s="220"/>
      <c r="AF526" s="122"/>
      <c r="AG526" s="122"/>
      <c r="AH526" s="122"/>
      <c r="AI526" s="122"/>
      <c r="AL526" s="5"/>
      <c r="AM526" s="5"/>
      <c r="AT526" s="220"/>
      <c r="AU526" s="122"/>
      <c r="AV526" s="122"/>
      <c r="AW526" s="122"/>
      <c r="AX526" s="122"/>
      <c r="BA526" s="5"/>
      <c r="BB526" s="5"/>
    </row>
    <row r="527">
      <c r="A527" s="220"/>
      <c r="B527" s="122"/>
      <c r="C527" s="122"/>
      <c r="D527" s="122"/>
      <c r="E527" s="122"/>
      <c r="H527" s="5"/>
      <c r="I527" s="5"/>
      <c r="P527" s="220"/>
      <c r="Q527" s="122"/>
      <c r="R527" s="122"/>
      <c r="S527" s="122"/>
      <c r="T527" s="122"/>
      <c r="W527" s="5"/>
      <c r="X527" s="5"/>
      <c r="AE527" s="220"/>
      <c r="AF527" s="122"/>
      <c r="AG527" s="122"/>
      <c r="AH527" s="122"/>
      <c r="AI527" s="122"/>
      <c r="AL527" s="5"/>
      <c r="AM527" s="5"/>
      <c r="AT527" s="220"/>
      <c r="AU527" s="122"/>
      <c r="AV527" s="122"/>
      <c r="AW527" s="122"/>
      <c r="AX527" s="122"/>
      <c r="BA527" s="5"/>
      <c r="BB527" s="5"/>
    </row>
    <row r="528">
      <c r="A528" s="220"/>
      <c r="B528" s="122"/>
      <c r="C528" s="122"/>
      <c r="D528" s="122"/>
      <c r="E528" s="122"/>
      <c r="H528" s="5"/>
      <c r="I528" s="5"/>
      <c r="P528" s="220"/>
      <c r="Q528" s="122"/>
      <c r="R528" s="122"/>
      <c r="S528" s="122"/>
      <c r="T528" s="122"/>
      <c r="W528" s="5"/>
      <c r="X528" s="5"/>
      <c r="AE528" s="220"/>
      <c r="AF528" s="122"/>
      <c r="AG528" s="122"/>
      <c r="AH528" s="122"/>
      <c r="AI528" s="122"/>
      <c r="AL528" s="5"/>
      <c r="AM528" s="5"/>
      <c r="AT528" s="220"/>
      <c r="AU528" s="122"/>
      <c r="AV528" s="122"/>
      <c r="AW528" s="122"/>
      <c r="AX528" s="122"/>
      <c r="BA528" s="5"/>
      <c r="BB528" s="5"/>
    </row>
    <row r="529">
      <c r="A529" s="220"/>
      <c r="B529" s="122"/>
      <c r="C529" s="122"/>
      <c r="D529" s="122"/>
      <c r="E529" s="122"/>
      <c r="H529" s="5"/>
      <c r="I529" s="5"/>
      <c r="P529" s="220"/>
      <c r="Q529" s="122"/>
      <c r="R529" s="122"/>
      <c r="S529" s="122"/>
      <c r="T529" s="122"/>
      <c r="W529" s="5"/>
      <c r="X529" s="5"/>
      <c r="AE529" s="220"/>
      <c r="AF529" s="122"/>
      <c r="AG529" s="122"/>
      <c r="AH529" s="122"/>
      <c r="AI529" s="122"/>
      <c r="AL529" s="5"/>
      <c r="AM529" s="5"/>
      <c r="AT529" s="220"/>
      <c r="AU529" s="122"/>
      <c r="AV529" s="122"/>
      <c r="AW529" s="122"/>
      <c r="AX529" s="122"/>
      <c r="BA529" s="5"/>
      <c r="BB529" s="5"/>
    </row>
    <row r="530">
      <c r="A530" s="220"/>
      <c r="B530" s="122"/>
      <c r="C530" s="122"/>
      <c r="D530" s="122"/>
      <c r="E530" s="122"/>
      <c r="H530" s="5"/>
      <c r="I530" s="5"/>
      <c r="P530" s="220"/>
      <c r="Q530" s="122"/>
      <c r="R530" s="122"/>
      <c r="S530" s="122"/>
      <c r="T530" s="122"/>
      <c r="W530" s="5"/>
      <c r="X530" s="5"/>
      <c r="AE530" s="220"/>
      <c r="AF530" s="122"/>
      <c r="AG530" s="122"/>
      <c r="AH530" s="122"/>
      <c r="AI530" s="122"/>
      <c r="AL530" s="5"/>
      <c r="AM530" s="5"/>
      <c r="AT530" s="220"/>
      <c r="AU530" s="122"/>
      <c r="AV530" s="122"/>
      <c r="AW530" s="122"/>
      <c r="AX530" s="122"/>
      <c r="BA530" s="5"/>
      <c r="BB530" s="5"/>
    </row>
    <row r="531">
      <c r="A531" s="220"/>
      <c r="B531" s="122"/>
      <c r="C531" s="122"/>
      <c r="D531" s="122"/>
      <c r="E531" s="122"/>
      <c r="H531" s="5"/>
      <c r="I531" s="5"/>
      <c r="P531" s="220"/>
      <c r="Q531" s="122"/>
      <c r="R531" s="122"/>
      <c r="S531" s="122"/>
      <c r="T531" s="122"/>
      <c r="W531" s="5"/>
      <c r="X531" s="5"/>
      <c r="AE531" s="220"/>
      <c r="AF531" s="122"/>
      <c r="AG531" s="122"/>
      <c r="AH531" s="122"/>
      <c r="AI531" s="122"/>
      <c r="AL531" s="5"/>
      <c r="AM531" s="5"/>
      <c r="AT531" s="220"/>
      <c r="AU531" s="122"/>
      <c r="AV531" s="122"/>
      <c r="AW531" s="122"/>
      <c r="AX531" s="122"/>
      <c r="BA531" s="5"/>
      <c r="BB531" s="5"/>
    </row>
    <row r="532">
      <c r="A532" s="220"/>
      <c r="B532" s="122"/>
      <c r="C532" s="122"/>
      <c r="D532" s="122"/>
      <c r="E532" s="122"/>
      <c r="H532" s="5"/>
      <c r="I532" s="5"/>
      <c r="P532" s="220"/>
      <c r="Q532" s="122"/>
      <c r="R532" s="122"/>
      <c r="S532" s="122"/>
      <c r="T532" s="122"/>
      <c r="W532" s="5"/>
      <c r="X532" s="5"/>
      <c r="AE532" s="220"/>
      <c r="AF532" s="122"/>
      <c r="AG532" s="122"/>
      <c r="AH532" s="122"/>
      <c r="AI532" s="122"/>
      <c r="AL532" s="5"/>
      <c r="AM532" s="5"/>
      <c r="AT532" s="220"/>
      <c r="AU532" s="122"/>
      <c r="AV532" s="122"/>
      <c r="AW532" s="122"/>
      <c r="AX532" s="122"/>
      <c r="BA532" s="5"/>
      <c r="BB532" s="5"/>
    </row>
    <row r="533">
      <c r="A533" s="220"/>
      <c r="B533" s="122"/>
      <c r="C533" s="122"/>
      <c r="D533" s="122"/>
      <c r="E533" s="122"/>
      <c r="H533" s="5"/>
      <c r="I533" s="5"/>
      <c r="P533" s="220"/>
      <c r="Q533" s="122"/>
      <c r="R533" s="122"/>
      <c r="S533" s="122"/>
      <c r="T533" s="122"/>
      <c r="W533" s="5"/>
      <c r="X533" s="5"/>
      <c r="AE533" s="220"/>
      <c r="AF533" s="122"/>
      <c r="AG533" s="122"/>
      <c r="AH533" s="122"/>
      <c r="AI533" s="122"/>
      <c r="AL533" s="5"/>
      <c r="AM533" s="5"/>
      <c r="AT533" s="220"/>
      <c r="AU533" s="122"/>
      <c r="AV533" s="122"/>
      <c r="AW533" s="122"/>
      <c r="AX533" s="122"/>
      <c r="BA533" s="5"/>
      <c r="BB533" s="5"/>
    </row>
    <row r="534">
      <c r="A534" s="220"/>
      <c r="B534" s="122"/>
      <c r="C534" s="122"/>
      <c r="D534" s="122"/>
      <c r="E534" s="122"/>
      <c r="H534" s="5"/>
      <c r="I534" s="5"/>
      <c r="P534" s="220"/>
      <c r="Q534" s="122"/>
      <c r="R534" s="122"/>
      <c r="S534" s="122"/>
      <c r="T534" s="122"/>
      <c r="W534" s="5"/>
      <c r="X534" s="5"/>
      <c r="AE534" s="220"/>
      <c r="AF534" s="122"/>
      <c r="AG534" s="122"/>
      <c r="AH534" s="122"/>
      <c r="AI534" s="122"/>
      <c r="AL534" s="5"/>
      <c r="AM534" s="5"/>
      <c r="AT534" s="220"/>
      <c r="AU534" s="122"/>
      <c r="AV534" s="122"/>
      <c r="AW534" s="122"/>
      <c r="AX534" s="122"/>
      <c r="BA534" s="5"/>
      <c r="BB534" s="5"/>
    </row>
    <row r="535">
      <c r="A535" s="220"/>
      <c r="B535" s="122"/>
      <c r="C535" s="122"/>
      <c r="D535" s="122"/>
      <c r="E535" s="122"/>
      <c r="H535" s="5"/>
      <c r="I535" s="5"/>
      <c r="P535" s="220"/>
      <c r="Q535" s="122"/>
      <c r="R535" s="122"/>
      <c r="S535" s="122"/>
      <c r="T535" s="122"/>
      <c r="W535" s="5"/>
      <c r="X535" s="5"/>
      <c r="AE535" s="220"/>
      <c r="AF535" s="122"/>
      <c r="AG535" s="122"/>
      <c r="AH535" s="122"/>
      <c r="AI535" s="122"/>
      <c r="AL535" s="5"/>
      <c r="AM535" s="5"/>
      <c r="AT535" s="220"/>
      <c r="AU535" s="122"/>
      <c r="AV535" s="122"/>
      <c r="AW535" s="122"/>
      <c r="AX535" s="122"/>
      <c r="BA535" s="5"/>
      <c r="BB535" s="5"/>
    </row>
    <row r="536">
      <c r="A536" s="220"/>
      <c r="B536" s="122"/>
      <c r="C536" s="122"/>
      <c r="D536" s="122"/>
      <c r="E536" s="122"/>
      <c r="H536" s="5"/>
      <c r="I536" s="5"/>
      <c r="P536" s="220"/>
      <c r="Q536" s="122"/>
      <c r="R536" s="122"/>
      <c r="S536" s="122"/>
      <c r="T536" s="122"/>
      <c r="W536" s="5"/>
      <c r="X536" s="5"/>
      <c r="AE536" s="220"/>
      <c r="AF536" s="122"/>
      <c r="AG536" s="122"/>
      <c r="AH536" s="122"/>
      <c r="AI536" s="122"/>
      <c r="AL536" s="5"/>
      <c r="AM536" s="5"/>
      <c r="AT536" s="220"/>
      <c r="AU536" s="122"/>
      <c r="AV536" s="122"/>
      <c r="AW536" s="122"/>
      <c r="AX536" s="122"/>
      <c r="BA536" s="5"/>
      <c r="BB536" s="5"/>
    </row>
    <row r="537">
      <c r="A537" s="220"/>
      <c r="B537" s="122"/>
      <c r="C537" s="122"/>
      <c r="D537" s="122"/>
      <c r="E537" s="122"/>
      <c r="H537" s="5"/>
      <c r="I537" s="5"/>
      <c r="P537" s="220"/>
      <c r="Q537" s="122"/>
      <c r="R537" s="122"/>
      <c r="S537" s="122"/>
      <c r="T537" s="122"/>
      <c r="W537" s="5"/>
      <c r="X537" s="5"/>
      <c r="AE537" s="220"/>
      <c r="AF537" s="122"/>
      <c r="AG537" s="122"/>
      <c r="AH537" s="122"/>
      <c r="AI537" s="122"/>
      <c r="AL537" s="5"/>
      <c r="AM537" s="5"/>
      <c r="AT537" s="220"/>
      <c r="AU537" s="122"/>
      <c r="AV537" s="122"/>
      <c r="AW537" s="122"/>
      <c r="AX537" s="122"/>
      <c r="BA537" s="5"/>
      <c r="BB537" s="5"/>
    </row>
    <row r="538">
      <c r="A538" s="220"/>
      <c r="B538" s="122"/>
      <c r="C538" s="122"/>
      <c r="D538" s="122"/>
      <c r="E538" s="122"/>
      <c r="H538" s="5"/>
      <c r="I538" s="5"/>
      <c r="P538" s="220"/>
      <c r="Q538" s="122"/>
      <c r="R538" s="122"/>
      <c r="S538" s="122"/>
      <c r="T538" s="122"/>
      <c r="W538" s="5"/>
      <c r="X538" s="5"/>
      <c r="AE538" s="220"/>
      <c r="AF538" s="122"/>
      <c r="AG538" s="122"/>
      <c r="AH538" s="122"/>
      <c r="AI538" s="122"/>
      <c r="AL538" s="5"/>
      <c r="AM538" s="5"/>
      <c r="AT538" s="220"/>
      <c r="AU538" s="122"/>
      <c r="AV538" s="122"/>
      <c r="AW538" s="122"/>
      <c r="AX538" s="122"/>
      <c r="BA538" s="5"/>
      <c r="BB538" s="5"/>
    </row>
    <row r="539">
      <c r="A539" s="220"/>
      <c r="B539" s="122"/>
      <c r="C539" s="122"/>
      <c r="D539" s="122"/>
      <c r="E539" s="122"/>
      <c r="H539" s="5"/>
      <c r="I539" s="5"/>
      <c r="P539" s="220"/>
      <c r="Q539" s="122"/>
      <c r="R539" s="122"/>
      <c r="S539" s="122"/>
      <c r="T539" s="122"/>
      <c r="W539" s="5"/>
      <c r="X539" s="5"/>
      <c r="AE539" s="220"/>
      <c r="AF539" s="122"/>
      <c r="AG539" s="122"/>
      <c r="AH539" s="122"/>
      <c r="AI539" s="122"/>
      <c r="AL539" s="5"/>
      <c r="AM539" s="5"/>
      <c r="AT539" s="220"/>
      <c r="AU539" s="122"/>
      <c r="AV539" s="122"/>
      <c r="AW539" s="122"/>
      <c r="AX539" s="122"/>
      <c r="BA539" s="5"/>
      <c r="BB539" s="5"/>
    </row>
    <row r="540">
      <c r="A540" s="220"/>
      <c r="B540" s="122"/>
      <c r="C540" s="122"/>
      <c r="D540" s="122"/>
      <c r="E540" s="122"/>
      <c r="H540" s="5"/>
      <c r="I540" s="5"/>
      <c r="P540" s="220"/>
      <c r="Q540" s="122"/>
      <c r="R540" s="122"/>
      <c r="S540" s="122"/>
      <c r="T540" s="122"/>
      <c r="W540" s="5"/>
      <c r="X540" s="5"/>
      <c r="AE540" s="220"/>
      <c r="AF540" s="122"/>
      <c r="AG540" s="122"/>
      <c r="AH540" s="122"/>
      <c r="AI540" s="122"/>
      <c r="AL540" s="5"/>
      <c r="AM540" s="5"/>
      <c r="AT540" s="220"/>
      <c r="AU540" s="122"/>
      <c r="AV540" s="122"/>
      <c r="AW540" s="122"/>
      <c r="AX540" s="122"/>
      <c r="BA540" s="5"/>
      <c r="BB540" s="5"/>
    </row>
    <row r="541">
      <c r="A541" s="220"/>
      <c r="B541" s="122"/>
      <c r="C541" s="122"/>
      <c r="D541" s="122"/>
      <c r="E541" s="122"/>
      <c r="H541" s="5"/>
      <c r="I541" s="5"/>
      <c r="P541" s="220"/>
      <c r="Q541" s="122"/>
      <c r="R541" s="122"/>
      <c r="S541" s="122"/>
      <c r="T541" s="122"/>
      <c r="W541" s="5"/>
      <c r="X541" s="5"/>
      <c r="AE541" s="220"/>
      <c r="AF541" s="122"/>
      <c r="AG541" s="122"/>
      <c r="AH541" s="122"/>
      <c r="AI541" s="122"/>
      <c r="AL541" s="5"/>
      <c r="AM541" s="5"/>
      <c r="AT541" s="220"/>
      <c r="AU541" s="122"/>
      <c r="AV541" s="122"/>
      <c r="AW541" s="122"/>
      <c r="AX541" s="122"/>
      <c r="BA541" s="5"/>
      <c r="BB541" s="5"/>
    </row>
    <row r="542">
      <c r="A542" s="220"/>
      <c r="B542" s="122"/>
      <c r="C542" s="122"/>
      <c r="D542" s="122"/>
      <c r="E542" s="122"/>
      <c r="H542" s="5"/>
      <c r="I542" s="5"/>
      <c r="P542" s="220"/>
      <c r="Q542" s="122"/>
      <c r="R542" s="122"/>
      <c r="S542" s="122"/>
      <c r="T542" s="122"/>
      <c r="W542" s="5"/>
      <c r="X542" s="5"/>
      <c r="AE542" s="220"/>
      <c r="AF542" s="122"/>
      <c r="AG542" s="122"/>
      <c r="AH542" s="122"/>
      <c r="AI542" s="122"/>
      <c r="AL542" s="5"/>
      <c r="AM542" s="5"/>
      <c r="AT542" s="220"/>
      <c r="AU542" s="122"/>
      <c r="AV542" s="122"/>
      <c r="AW542" s="122"/>
      <c r="AX542" s="122"/>
      <c r="BA542" s="5"/>
      <c r="BB542" s="5"/>
    </row>
    <row r="543">
      <c r="A543" s="220"/>
      <c r="B543" s="122"/>
      <c r="C543" s="122"/>
      <c r="D543" s="122"/>
      <c r="E543" s="122"/>
      <c r="H543" s="5"/>
      <c r="I543" s="5"/>
      <c r="P543" s="220"/>
      <c r="Q543" s="122"/>
      <c r="R543" s="122"/>
      <c r="S543" s="122"/>
      <c r="T543" s="122"/>
      <c r="W543" s="5"/>
      <c r="X543" s="5"/>
      <c r="AE543" s="220"/>
      <c r="AF543" s="122"/>
      <c r="AG543" s="122"/>
      <c r="AH543" s="122"/>
      <c r="AI543" s="122"/>
      <c r="AL543" s="5"/>
      <c r="AM543" s="5"/>
      <c r="AT543" s="220"/>
      <c r="AU543" s="122"/>
      <c r="AV543" s="122"/>
      <c r="AW543" s="122"/>
      <c r="AX543" s="122"/>
      <c r="BA543" s="5"/>
      <c r="BB543" s="5"/>
    </row>
    <row r="544">
      <c r="A544" s="220"/>
      <c r="B544" s="122"/>
      <c r="C544" s="122"/>
      <c r="D544" s="122"/>
      <c r="E544" s="122"/>
      <c r="H544" s="5"/>
      <c r="I544" s="5"/>
      <c r="P544" s="220"/>
      <c r="Q544" s="122"/>
      <c r="R544" s="122"/>
      <c r="S544" s="122"/>
      <c r="T544" s="122"/>
      <c r="W544" s="5"/>
      <c r="X544" s="5"/>
      <c r="AE544" s="220"/>
      <c r="AF544" s="122"/>
      <c r="AG544" s="122"/>
      <c r="AH544" s="122"/>
      <c r="AI544" s="122"/>
      <c r="AL544" s="5"/>
      <c r="AM544" s="5"/>
      <c r="AT544" s="220"/>
      <c r="AU544" s="122"/>
      <c r="AV544" s="122"/>
      <c r="AW544" s="122"/>
      <c r="AX544" s="122"/>
      <c r="BA544" s="5"/>
      <c r="BB544" s="5"/>
    </row>
    <row r="545">
      <c r="A545" s="220"/>
      <c r="B545" s="122"/>
      <c r="C545" s="122"/>
      <c r="D545" s="122"/>
      <c r="E545" s="122"/>
      <c r="H545" s="5"/>
      <c r="I545" s="5"/>
      <c r="P545" s="220"/>
      <c r="Q545" s="122"/>
      <c r="R545" s="122"/>
      <c r="S545" s="122"/>
      <c r="T545" s="122"/>
      <c r="W545" s="5"/>
      <c r="X545" s="5"/>
      <c r="AE545" s="220"/>
      <c r="AF545" s="122"/>
      <c r="AG545" s="122"/>
      <c r="AH545" s="122"/>
      <c r="AI545" s="122"/>
      <c r="AL545" s="5"/>
      <c r="AM545" s="5"/>
      <c r="AT545" s="220"/>
      <c r="AU545" s="122"/>
      <c r="AV545" s="122"/>
      <c r="AW545" s="122"/>
      <c r="AX545" s="122"/>
      <c r="BA545" s="5"/>
      <c r="BB545" s="5"/>
    </row>
    <row r="546">
      <c r="A546" s="220"/>
      <c r="B546" s="122"/>
      <c r="C546" s="122"/>
      <c r="D546" s="122"/>
      <c r="E546" s="122"/>
      <c r="H546" s="5"/>
      <c r="I546" s="5"/>
      <c r="P546" s="220"/>
      <c r="Q546" s="122"/>
      <c r="R546" s="122"/>
      <c r="S546" s="122"/>
      <c r="T546" s="122"/>
      <c r="W546" s="5"/>
      <c r="X546" s="5"/>
      <c r="AE546" s="220"/>
      <c r="AF546" s="122"/>
      <c r="AG546" s="122"/>
      <c r="AH546" s="122"/>
      <c r="AI546" s="122"/>
      <c r="AL546" s="5"/>
      <c r="AM546" s="5"/>
      <c r="AT546" s="220"/>
      <c r="AU546" s="122"/>
      <c r="AV546" s="122"/>
      <c r="AW546" s="122"/>
      <c r="AX546" s="122"/>
      <c r="BA546" s="5"/>
      <c r="BB546" s="5"/>
    </row>
    <row r="547">
      <c r="A547" s="220"/>
      <c r="B547" s="122"/>
      <c r="C547" s="122"/>
      <c r="D547" s="122"/>
      <c r="E547" s="122"/>
      <c r="H547" s="5"/>
      <c r="I547" s="5"/>
      <c r="P547" s="220"/>
      <c r="Q547" s="122"/>
      <c r="R547" s="122"/>
      <c r="S547" s="122"/>
      <c r="T547" s="122"/>
      <c r="W547" s="5"/>
      <c r="X547" s="5"/>
      <c r="AE547" s="220"/>
      <c r="AF547" s="122"/>
      <c r="AG547" s="122"/>
      <c r="AH547" s="122"/>
      <c r="AI547" s="122"/>
      <c r="AL547" s="5"/>
      <c r="AM547" s="5"/>
      <c r="AT547" s="220"/>
      <c r="AU547" s="122"/>
      <c r="AV547" s="122"/>
      <c r="AW547" s="122"/>
      <c r="AX547" s="122"/>
      <c r="BA547" s="5"/>
      <c r="BB547" s="5"/>
    </row>
    <row r="548">
      <c r="A548" s="220"/>
      <c r="B548" s="122"/>
      <c r="C548" s="122"/>
      <c r="D548" s="122"/>
      <c r="E548" s="122"/>
      <c r="H548" s="5"/>
      <c r="I548" s="5"/>
      <c r="P548" s="220"/>
      <c r="Q548" s="122"/>
      <c r="R548" s="122"/>
      <c r="S548" s="122"/>
      <c r="T548" s="122"/>
      <c r="W548" s="5"/>
      <c r="X548" s="5"/>
      <c r="AE548" s="220"/>
      <c r="AF548" s="122"/>
      <c r="AG548" s="122"/>
      <c r="AH548" s="122"/>
      <c r="AI548" s="122"/>
      <c r="AL548" s="5"/>
      <c r="AM548" s="5"/>
      <c r="AT548" s="220"/>
      <c r="AU548" s="122"/>
      <c r="AV548" s="122"/>
      <c r="AW548" s="122"/>
      <c r="AX548" s="122"/>
      <c r="BA548" s="5"/>
      <c r="BB548" s="5"/>
    </row>
    <row r="549">
      <c r="A549" s="220"/>
      <c r="B549" s="122"/>
      <c r="C549" s="122"/>
      <c r="D549" s="122"/>
      <c r="E549" s="122"/>
      <c r="H549" s="5"/>
      <c r="I549" s="5"/>
      <c r="P549" s="220"/>
      <c r="Q549" s="122"/>
      <c r="R549" s="122"/>
      <c r="S549" s="122"/>
      <c r="T549" s="122"/>
      <c r="W549" s="5"/>
      <c r="X549" s="5"/>
      <c r="AE549" s="220"/>
      <c r="AF549" s="122"/>
      <c r="AG549" s="122"/>
      <c r="AH549" s="122"/>
      <c r="AI549" s="122"/>
      <c r="AL549" s="5"/>
      <c r="AM549" s="5"/>
      <c r="AT549" s="220"/>
      <c r="AU549" s="122"/>
      <c r="AV549" s="122"/>
      <c r="AW549" s="122"/>
      <c r="AX549" s="122"/>
      <c r="BA549" s="5"/>
      <c r="BB549" s="5"/>
    </row>
    <row r="550">
      <c r="A550" s="220"/>
      <c r="B550" s="122"/>
      <c r="C550" s="122"/>
      <c r="D550" s="122"/>
      <c r="E550" s="122"/>
      <c r="H550" s="5"/>
      <c r="I550" s="5"/>
      <c r="P550" s="220"/>
      <c r="Q550" s="122"/>
      <c r="R550" s="122"/>
      <c r="S550" s="122"/>
      <c r="T550" s="122"/>
      <c r="W550" s="5"/>
      <c r="X550" s="5"/>
      <c r="AE550" s="220"/>
      <c r="AF550" s="122"/>
      <c r="AG550" s="122"/>
      <c r="AH550" s="122"/>
      <c r="AI550" s="122"/>
      <c r="AL550" s="5"/>
      <c r="AM550" s="5"/>
      <c r="AT550" s="220"/>
      <c r="AU550" s="122"/>
      <c r="AV550" s="122"/>
      <c r="AW550" s="122"/>
      <c r="AX550" s="122"/>
      <c r="BA550" s="5"/>
      <c r="BB550" s="5"/>
    </row>
    <row r="551">
      <c r="A551" s="220"/>
      <c r="B551" s="122"/>
      <c r="C551" s="122"/>
      <c r="D551" s="122"/>
      <c r="E551" s="122"/>
      <c r="H551" s="5"/>
      <c r="I551" s="5"/>
      <c r="P551" s="220"/>
      <c r="Q551" s="122"/>
      <c r="R551" s="122"/>
      <c r="S551" s="122"/>
      <c r="T551" s="122"/>
      <c r="W551" s="5"/>
      <c r="X551" s="5"/>
      <c r="AE551" s="220"/>
      <c r="AF551" s="122"/>
      <c r="AG551" s="122"/>
      <c r="AH551" s="122"/>
      <c r="AI551" s="122"/>
      <c r="AL551" s="5"/>
      <c r="AM551" s="5"/>
      <c r="AT551" s="220"/>
      <c r="AU551" s="122"/>
      <c r="AV551" s="122"/>
      <c r="AW551" s="122"/>
      <c r="AX551" s="122"/>
      <c r="BA551" s="5"/>
      <c r="BB551" s="5"/>
    </row>
    <row r="552">
      <c r="A552" s="220"/>
      <c r="B552" s="122"/>
      <c r="C552" s="122"/>
      <c r="D552" s="122"/>
      <c r="E552" s="122"/>
      <c r="H552" s="5"/>
      <c r="I552" s="5"/>
      <c r="P552" s="220"/>
      <c r="Q552" s="122"/>
      <c r="R552" s="122"/>
      <c r="S552" s="122"/>
      <c r="T552" s="122"/>
      <c r="W552" s="5"/>
      <c r="X552" s="5"/>
      <c r="AE552" s="220"/>
      <c r="AF552" s="122"/>
      <c r="AG552" s="122"/>
      <c r="AH552" s="122"/>
      <c r="AI552" s="122"/>
      <c r="AL552" s="5"/>
      <c r="AM552" s="5"/>
      <c r="AT552" s="220"/>
      <c r="AU552" s="122"/>
      <c r="AV552" s="122"/>
      <c r="AW552" s="122"/>
      <c r="AX552" s="122"/>
      <c r="BA552" s="5"/>
      <c r="BB552" s="5"/>
    </row>
    <row r="553">
      <c r="A553" s="220"/>
      <c r="B553" s="122"/>
      <c r="C553" s="122"/>
      <c r="D553" s="122"/>
      <c r="E553" s="122"/>
      <c r="H553" s="5"/>
      <c r="I553" s="5"/>
      <c r="P553" s="220"/>
      <c r="Q553" s="122"/>
      <c r="R553" s="122"/>
      <c r="S553" s="122"/>
      <c r="T553" s="122"/>
      <c r="W553" s="5"/>
      <c r="X553" s="5"/>
      <c r="AE553" s="220"/>
      <c r="AF553" s="122"/>
      <c r="AG553" s="122"/>
      <c r="AH553" s="122"/>
      <c r="AI553" s="122"/>
      <c r="AL553" s="5"/>
      <c r="AM553" s="5"/>
      <c r="AT553" s="220"/>
      <c r="AU553" s="122"/>
      <c r="AV553" s="122"/>
      <c r="AW553" s="122"/>
      <c r="AX553" s="122"/>
      <c r="BA553" s="5"/>
      <c r="BB553" s="5"/>
    </row>
    <row r="554">
      <c r="A554" s="220"/>
      <c r="B554" s="122"/>
      <c r="C554" s="122"/>
      <c r="D554" s="122"/>
      <c r="E554" s="122"/>
      <c r="H554" s="5"/>
      <c r="I554" s="5"/>
      <c r="P554" s="220"/>
      <c r="Q554" s="122"/>
      <c r="R554" s="122"/>
      <c r="S554" s="122"/>
      <c r="T554" s="122"/>
      <c r="W554" s="5"/>
      <c r="X554" s="5"/>
      <c r="AE554" s="220"/>
      <c r="AF554" s="122"/>
      <c r="AG554" s="122"/>
      <c r="AH554" s="122"/>
      <c r="AI554" s="122"/>
      <c r="AL554" s="5"/>
      <c r="AM554" s="5"/>
      <c r="AT554" s="220"/>
      <c r="AU554" s="122"/>
      <c r="AV554" s="122"/>
      <c r="AW554" s="122"/>
      <c r="AX554" s="122"/>
      <c r="BA554" s="5"/>
      <c r="BB554" s="5"/>
    </row>
    <row r="555">
      <c r="A555" s="220"/>
      <c r="B555" s="122"/>
      <c r="C555" s="122"/>
      <c r="D555" s="122"/>
      <c r="E555" s="122"/>
      <c r="H555" s="5"/>
      <c r="I555" s="5"/>
      <c r="P555" s="220"/>
      <c r="Q555" s="122"/>
      <c r="R555" s="122"/>
      <c r="S555" s="122"/>
      <c r="T555" s="122"/>
      <c r="W555" s="5"/>
      <c r="X555" s="5"/>
      <c r="AE555" s="220"/>
      <c r="AF555" s="122"/>
      <c r="AG555" s="122"/>
      <c r="AH555" s="122"/>
      <c r="AI555" s="122"/>
      <c r="AL555" s="5"/>
      <c r="AM555" s="5"/>
      <c r="AT555" s="220"/>
      <c r="AU555" s="122"/>
      <c r="AV555" s="122"/>
      <c r="AW555" s="122"/>
      <c r="AX555" s="122"/>
      <c r="BA555" s="5"/>
      <c r="BB555" s="5"/>
    </row>
    <row r="556">
      <c r="A556" s="220"/>
      <c r="B556" s="122"/>
      <c r="C556" s="122"/>
      <c r="D556" s="122"/>
      <c r="E556" s="122"/>
      <c r="H556" s="5"/>
      <c r="I556" s="5"/>
      <c r="P556" s="220"/>
      <c r="Q556" s="122"/>
      <c r="R556" s="122"/>
      <c r="S556" s="122"/>
      <c r="T556" s="122"/>
      <c r="W556" s="5"/>
      <c r="X556" s="5"/>
      <c r="AE556" s="220"/>
      <c r="AF556" s="122"/>
      <c r="AG556" s="122"/>
      <c r="AH556" s="122"/>
      <c r="AI556" s="122"/>
      <c r="AL556" s="5"/>
      <c r="AM556" s="5"/>
      <c r="AT556" s="220"/>
      <c r="AU556" s="122"/>
      <c r="AV556" s="122"/>
      <c r="AW556" s="122"/>
      <c r="AX556" s="122"/>
      <c r="BA556" s="5"/>
      <c r="BB556" s="5"/>
    </row>
    <row r="557">
      <c r="A557" s="220"/>
      <c r="B557" s="122"/>
      <c r="C557" s="122"/>
      <c r="D557" s="122"/>
      <c r="E557" s="122"/>
      <c r="H557" s="5"/>
      <c r="I557" s="5"/>
      <c r="P557" s="220"/>
      <c r="Q557" s="122"/>
      <c r="R557" s="122"/>
      <c r="S557" s="122"/>
      <c r="T557" s="122"/>
      <c r="W557" s="5"/>
      <c r="X557" s="5"/>
      <c r="AE557" s="220"/>
      <c r="AF557" s="122"/>
      <c r="AG557" s="122"/>
      <c r="AH557" s="122"/>
      <c r="AI557" s="122"/>
      <c r="AL557" s="5"/>
      <c r="AM557" s="5"/>
      <c r="AT557" s="220"/>
      <c r="AU557" s="122"/>
      <c r="AV557" s="122"/>
      <c r="AW557" s="122"/>
      <c r="AX557" s="122"/>
      <c r="BA557" s="5"/>
      <c r="BB557" s="5"/>
    </row>
    <row r="558">
      <c r="A558" s="220"/>
      <c r="B558" s="122"/>
      <c r="C558" s="122"/>
      <c r="D558" s="122"/>
      <c r="E558" s="122"/>
      <c r="H558" s="5"/>
      <c r="I558" s="5"/>
      <c r="P558" s="220"/>
      <c r="Q558" s="122"/>
      <c r="R558" s="122"/>
      <c r="S558" s="122"/>
      <c r="T558" s="122"/>
      <c r="W558" s="5"/>
      <c r="X558" s="5"/>
      <c r="AE558" s="220"/>
      <c r="AF558" s="122"/>
      <c r="AG558" s="122"/>
      <c r="AH558" s="122"/>
      <c r="AI558" s="122"/>
      <c r="AL558" s="5"/>
      <c r="AM558" s="5"/>
      <c r="AT558" s="220"/>
      <c r="AU558" s="122"/>
      <c r="AV558" s="122"/>
      <c r="AW558" s="122"/>
      <c r="AX558" s="122"/>
      <c r="BA558" s="5"/>
      <c r="BB558" s="5"/>
    </row>
    <row r="559">
      <c r="A559" s="220"/>
      <c r="B559" s="122"/>
      <c r="C559" s="122"/>
      <c r="D559" s="122"/>
      <c r="E559" s="122"/>
      <c r="H559" s="5"/>
      <c r="I559" s="5"/>
      <c r="P559" s="220"/>
      <c r="Q559" s="122"/>
      <c r="R559" s="122"/>
      <c r="S559" s="122"/>
      <c r="T559" s="122"/>
      <c r="W559" s="5"/>
      <c r="X559" s="5"/>
      <c r="AE559" s="220"/>
      <c r="AF559" s="122"/>
      <c r="AG559" s="122"/>
      <c r="AH559" s="122"/>
      <c r="AI559" s="122"/>
      <c r="AL559" s="5"/>
      <c r="AM559" s="5"/>
      <c r="AT559" s="220"/>
      <c r="AU559" s="122"/>
      <c r="AV559" s="122"/>
      <c r="AW559" s="122"/>
      <c r="AX559" s="122"/>
      <c r="BA559" s="5"/>
      <c r="BB559" s="5"/>
    </row>
    <row r="560">
      <c r="A560" s="220"/>
      <c r="B560" s="122"/>
      <c r="C560" s="122"/>
      <c r="D560" s="122"/>
      <c r="E560" s="122"/>
      <c r="H560" s="5"/>
      <c r="I560" s="5"/>
      <c r="P560" s="220"/>
      <c r="Q560" s="122"/>
      <c r="R560" s="122"/>
      <c r="S560" s="122"/>
      <c r="T560" s="122"/>
      <c r="W560" s="5"/>
      <c r="X560" s="5"/>
      <c r="AE560" s="220"/>
      <c r="AF560" s="122"/>
      <c r="AG560" s="122"/>
      <c r="AH560" s="122"/>
      <c r="AI560" s="122"/>
      <c r="AL560" s="5"/>
      <c r="AM560" s="5"/>
      <c r="AT560" s="220"/>
      <c r="AU560" s="122"/>
      <c r="AV560" s="122"/>
      <c r="AW560" s="122"/>
      <c r="AX560" s="122"/>
      <c r="BA560" s="5"/>
      <c r="BB560" s="5"/>
    </row>
    <row r="561">
      <c r="A561" s="220"/>
      <c r="B561" s="122"/>
      <c r="C561" s="122"/>
      <c r="D561" s="122"/>
      <c r="E561" s="122"/>
      <c r="H561" s="5"/>
      <c r="I561" s="5"/>
      <c r="P561" s="220"/>
      <c r="Q561" s="122"/>
      <c r="R561" s="122"/>
      <c r="S561" s="122"/>
      <c r="T561" s="122"/>
      <c r="W561" s="5"/>
      <c r="X561" s="5"/>
      <c r="AE561" s="220"/>
      <c r="AF561" s="122"/>
      <c r="AG561" s="122"/>
      <c r="AH561" s="122"/>
      <c r="AI561" s="122"/>
      <c r="AL561" s="5"/>
      <c r="AM561" s="5"/>
      <c r="AT561" s="220"/>
      <c r="AU561" s="122"/>
      <c r="AV561" s="122"/>
      <c r="AW561" s="122"/>
      <c r="AX561" s="122"/>
      <c r="BA561" s="5"/>
      <c r="BB561" s="5"/>
    </row>
    <row r="562">
      <c r="A562" s="220"/>
      <c r="B562" s="122"/>
      <c r="C562" s="122"/>
      <c r="D562" s="122"/>
      <c r="E562" s="122"/>
      <c r="H562" s="5"/>
      <c r="I562" s="5"/>
      <c r="P562" s="220"/>
      <c r="Q562" s="122"/>
      <c r="R562" s="122"/>
      <c r="S562" s="122"/>
      <c r="T562" s="122"/>
      <c r="W562" s="5"/>
      <c r="X562" s="5"/>
      <c r="AE562" s="220"/>
      <c r="AF562" s="122"/>
      <c r="AG562" s="122"/>
      <c r="AH562" s="122"/>
      <c r="AI562" s="122"/>
      <c r="AL562" s="5"/>
      <c r="AM562" s="5"/>
      <c r="AT562" s="220"/>
      <c r="AU562" s="122"/>
      <c r="AV562" s="122"/>
      <c r="AW562" s="122"/>
      <c r="AX562" s="122"/>
      <c r="BA562" s="5"/>
      <c r="BB562" s="5"/>
    </row>
    <row r="563">
      <c r="A563" s="220"/>
      <c r="B563" s="122"/>
      <c r="C563" s="122"/>
      <c r="D563" s="122"/>
      <c r="E563" s="122"/>
      <c r="H563" s="5"/>
      <c r="I563" s="5"/>
      <c r="P563" s="220"/>
      <c r="Q563" s="122"/>
      <c r="R563" s="122"/>
      <c r="S563" s="122"/>
      <c r="T563" s="122"/>
      <c r="W563" s="5"/>
      <c r="X563" s="5"/>
      <c r="AE563" s="220"/>
      <c r="AF563" s="122"/>
      <c r="AG563" s="122"/>
      <c r="AH563" s="122"/>
      <c r="AI563" s="122"/>
      <c r="AL563" s="5"/>
      <c r="AM563" s="5"/>
      <c r="AT563" s="220"/>
      <c r="AU563" s="122"/>
      <c r="AV563" s="122"/>
      <c r="AW563" s="122"/>
      <c r="AX563" s="122"/>
      <c r="BA563" s="5"/>
      <c r="BB563" s="5"/>
    </row>
    <row r="564">
      <c r="A564" s="220"/>
      <c r="B564" s="122"/>
      <c r="C564" s="122"/>
      <c r="D564" s="122"/>
      <c r="E564" s="122"/>
      <c r="H564" s="5"/>
      <c r="I564" s="5"/>
      <c r="P564" s="220"/>
      <c r="Q564" s="122"/>
      <c r="R564" s="122"/>
      <c r="S564" s="122"/>
      <c r="T564" s="122"/>
      <c r="W564" s="5"/>
      <c r="X564" s="5"/>
      <c r="AE564" s="220"/>
      <c r="AF564" s="122"/>
      <c r="AG564" s="122"/>
      <c r="AH564" s="122"/>
      <c r="AI564" s="122"/>
      <c r="AL564" s="5"/>
      <c r="AM564" s="5"/>
      <c r="AT564" s="220"/>
      <c r="AU564" s="122"/>
      <c r="AV564" s="122"/>
      <c r="AW564" s="122"/>
      <c r="AX564" s="122"/>
      <c r="BA564" s="5"/>
      <c r="BB564" s="5"/>
    </row>
    <row r="565">
      <c r="A565" s="220"/>
      <c r="B565" s="122"/>
      <c r="C565" s="122"/>
      <c r="D565" s="122"/>
      <c r="E565" s="122"/>
      <c r="H565" s="5"/>
      <c r="I565" s="5"/>
      <c r="P565" s="220"/>
      <c r="Q565" s="122"/>
      <c r="R565" s="122"/>
      <c r="S565" s="122"/>
      <c r="T565" s="122"/>
      <c r="W565" s="5"/>
      <c r="X565" s="5"/>
      <c r="AE565" s="220"/>
      <c r="AF565" s="122"/>
      <c r="AG565" s="122"/>
      <c r="AH565" s="122"/>
      <c r="AI565" s="122"/>
      <c r="AL565" s="5"/>
      <c r="AM565" s="5"/>
      <c r="AT565" s="220"/>
      <c r="AU565" s="122"/>
      <c r="AV565" s="122"/>
      <c r="AW565" s="122"/>
      <c r="AX565" s="122"/>
      <c r="BA565" s="5"/>
      <c r="BB565" s="5"/>
    </row>
    <row r="566">
      <c r="A566" s="220"/>
      <c r="B566" s="122"/>
      <c r="C566" s="122"/>
      <c r="D566" s="122"/>
      <c r="E566" s="122"/>
      <c r="H566" s="5"/>
      <c r="I566" s="5"/>
      <c r="P566" s="220"/>
      <c r="Q566" s="122"/>
      <c r="R566" s="122"/>
      <c r="S566" s="122"/>
      <c r="T566" s="122"/>
      <c r="W566" s="5"/>
      <c r="X566" s="5"/>
      <c r="AE566" s="220"/>
      <c r="AF566" s="122"/>
      <c r="AG566" s="122"/>
      <c r="AH566" s="122"/>
      <c r="AI566" s="122"/>
      <c r="AL566" s="5"/>
      <c r="AM566" s="5"/>
      <c r="AT566" s="220"/>
      <c r="AU566" s="122"/>
      <c r="AV566" s="122"/>
      <c r="AW566" s="122"/>
      <c r="AX566" s="122"/>
      <c r="BA566" s="5"/>
      <c r="BB566" s="5"/>
    </row>
    <row r="567">
      <c r="A567" s="220"/>
      <c r="B567" s="122"/>
      <c r="C567" s="122"/>
      <c r="D567" s="122"/>
      <c r="E567" s="122"/>
      <c r="H567" s="5"/>
      <c r="I567" s="5"/>
      <c r="P567" s="220"/>
      <c r="Q567" s="122"/>
      <c r="R567" s="122"/>
      <c r="S567" s="122"/>
      <c r="T567" s="122"/>
      <c r="W567" s="5"/>
      <c r="X567" s="5"/>
      <c r="AE567" s="220"/>
      <c r="AF567" s="122"/>
      <c r="AG567" s="122"/>
      <c r="AH567" s="122"/>
      <c r="AI567" s="122"/>
      <c r="AL567" s="5"/>
      <c r="AM567" s="5"/>
      <c r="AT567" s="220"/>
      <c r="AU567" s="122"/>
      <c r="AV567" s="122"/>
      <c r="AW567" s="122"/>
      <c r="AX567" s="122"/>
      <c r="BA567" s="5"/>
      <c r="BB567" s="5"/>
    </row>
    <row r="568">
      <c r="A568" s="220"/>
      <c r="B568" s="122"/>
      <c r="C568" s="122"/>
      <c r="D568" s="122"/>
      <c r="E568" s="122"/>
      <c r="H568" s="5"/>
      <c r="I568" s="5"/>
      <c r="P568" s="220"/>
      <c r="Q568" s="122"/>
      <c r="R568" s="122"/>
      <c r="S568" s="122"/>
      <c r="T568" s="122"/>
      <c r="W568" s="5"/>
      <c r="X568" s="5"/>
      <c r="AE568" s="220"/>
      <c r="AF568" s="122"/>
      <c r="AG568" s="122"/>
      <c r="AH568" s="122"/>
      <c r="AI568" s="122"/>
      <c r="AL568" s="5"/>
      <c r="AM568" s="5"/>
      <c r="AT568" s="220"/>
      <c r="AU568" s="122"/>
      <c r="AV568" s="122"/>
      <c r="AW568" s="122"/>
      <c r="AX568" s="122"/>
      <c r="BA568" s="5"/>
      <c r="BB568" s="5"/>
    </row>
    <row r="569">
      <c r="A569" s="220"/>
      <c r="B569" s="122"/>
      <c r="C569" s="122"/>
      <c r="D569" s="122"/>
      <c r="E569" s="122"/>
      <c r="H569" s="5"/>
      <c r="I569" s="5"/>
      <c r="P569" s="220"/>
      <c r="Q569" s="122"/>
      <c r="R569" s="122"/>
      <c r="S569" s="122"/>
      <c r="T569" s="122"/>
      <c r="W569" s="5"/>
      <c r="X569" s="5"/>
      <c r="AE569" s="220"/>
      <c r="AF569" s="122"/>
      <c r="AG569" s="122"/>
      <c r="AH569" s="122"/>
      <c r="AI569" s="122"/>
      <c r="AL569" s="5"/>
      <c r="AM569" s="5"/>
      <c r="AT569" s="220"/>
      <c r="AU569" s="122"/>
      <c r="AV569" s="122"/>
      <c r="AW569" s="122"/>
      <c r="AX569" s="122"/>
      <c r="BA569" s="5"/>
      <c r="BB569" s="5"/>
    </row>
    <row r="570">
      <c r="A570" s="220"/>
      <c r="B570" s="122"/>
      <c r="C570" s="122"/>
      <c r="D570" s="122"/>
      <c r="E570" s="122"/>
      <c r="H570" s="5"/>
      <c r="I570" s="5"/>
      <c r="P570" s="220"/>
      <c r="Q570" s="122"/>
      <c r="R570" s="122"/>
      <c r="S570" s="122"/>
      <c r="T570" s="122"/>
      <c r="W570" s="5"/>
      <c r="X570" s="5"/>
      <c r="AE570" s="220"/>
      <c r="AF570" s="122"/>
      <c r="AG570" s="122"/>
      <c r="AH570" s="122"/>
      <c r="AI570" s="122"/>
      <c r="AL570" s="5"/>
      <c r="AM570" s="5"/>
      <c r="AT570" s="220"/>
      <c r="AU570" s="122"/>
      <c r="AV570" s="122"/>
      <c r="AW570" s="122"/>
      <c r="AX570" s="122"/>
      <c r="BA570" s="5"/>
      <c r="BB570" s="5"/>
    </row>
    <row r="571">
      <c r="A571" s="220"/>
      <c r="B571" s="122"/>
      <c r="C571" s="122"/>
      <c r="D571" s="122"/>
      <c r="E571" s="122"/>
      <c r="H571" s="5"/>
      <c r="I571" s="5"/>
      <c r="P571" s="220"/>
      <c r="Q571" s="122"/>
      <c r="R571" s="122"/>
      <c r="S571" s="122"/>
      <c r="T571" s="122"/>
      <c r="W571" s="5"/>
      <c r="X571" s="5"/>
      <c r="AE571" s="220"/>
      <c r="AF571" s="122"/>
      <c r="AG571" s="122"/>
      <c r="AH571" s="122"/>
      <c r="AI571" s="122"/>
      <c r="AL571" s="5"/>
      <c r="AM571" s="5"/>
      <c r="AT571" s="220"/>
      <c r="AU571" s="122"/>
      <c r="AV571" s="122"/>
      <c r="AW571" s="122"/>
      <c r="AX571" s="122"/>
      <c r="BA571" s="5"/>
      <c r="BB571" s="5"/>
    </row>
    <row r="572">
      <c r="A572" s="220"/>
      <c r="B572" s="122"/>
      <c r="C572" s="122"/>
      <c r="D572" s="122"/>
      <c r="E572" s="122"/>
      <c r="H572" s="5"/>
      <c r="I572" s="5"/>
      <c r="P572" s="220"/>
      <c r="Q572" s="122"/>
      <c r="R572" s="122"/>
      <c r="S572" s="122"/>
      <c r="T572" s="122"/>
      <c r="W572" s="5"/>
      <c r="X572" s="5"/>
      <c r="AE572" s="220"/>
      <c r="AF572" s="122"/>
      <c r="AG572" s="122"/>
      <c r="AH572" s="122"/>
      <c r="AI572" s="122"/>
      <c r="AL572" s="5"/>
      <c r="AM572" s="5"/>
      <c r="AT572" s="220"/>
      <c r="AU572" s="122"/>
      <c r="AV572" s="122"/>
      <c r="AW572" s="122"/>
      <c r="AX572" s="122"/>
      <c r="BA572" s="5"/>
      <c r="BB572" s="5"/>
    </row>
    <row r="573">
      <c r="A573" s="220"/>
      <c r="B573" s="122"/>
      <c r="C573" s="122"/>
      <c r="D573" s="122"/>
      <c r="E573" s="122"/>
      <c r="H573" s="5"/>
      <c r="I573" s="5"/>
      <c r="P573" s="220"/>
      <c r="Q573" s="122"/>
      <c r="R573" s="122"/>
      <c r="S573" s="122"/>
      <c r="T573" s="122"/>
      <c r="W573" s="5"/>
      <c r="X573" s="5"/>
      <c r="AE573" s="220"/>
      <c r="AF573" s="122"/>
      <c r="AG573" s="122"/>
      <c r="AH573" s="122"/>
      <c r="AI573" s="122"/>
      <c r="AL573" s="5"/>
      <c r="AM573" s="5"/>
      <c r="AT573" s="220"/>
      <c r="AU573" s="122"/>
      <c r="AV573" s="122"/>
      <c r="AW573" s="122"/>
      <c r="AX573" s="122"/>
      <c r="BA573" s="5"/>
      <c r="BB573" s="5"/>
    </row>
    <row r="574">
      <c r="A574" s="220"/>
      <c r="B574" s="122"/>
      <c r="C574" s="122"/>
      <c r="D574" s="122"/>
      <c r="E574" s="122"/>
      <c r="H574" s="5"/>
      <c r="I574" s="5"/>
      <c r="P574" s="220"/>
      <c r="Q574" s="122"/>
      <c r="R574" s="122"/>
      <c r="S574" s="122"/>
      <c r="T574" s="122"/>
      <c r="W574" s="5"/>
      <c r="X574" s="5"/>
      <c r="AE574" s="220"/>
      <c r="AF574" s="122"/>
      <c r="AG574" s="122"/>
      <c r="AH574" s="122"/>
      <c r="AI574" s="122"/>
      <c r="AL574" s="5"/>
      <c r="AM574" s="5"/>
      <c r="AT574" s="220"/>
      <c r="AU574" s="122"/>
      <c r="AV574" s="122"/>
      <c r="AW574" s="122"/>
      <c r="AX574" s="122"/>
      <c r="BA574" s="5"/>
      <c r="BB574" s="5"/>
    </row>
    <row r="575">
      <c r="A575" s="220"/>
      <c r="B575" s="122"/>
      <c r="C575" s="122"/>
      <c r="D575" s="122"/>
      <c r="E575" s="122"/>
      <c r="H575" s="5"/>
      <c r="I575" s="5"/>
      <c r="P575" s="220"/>
      <c r="Q575" s="122"/>
      <c r="R575" s="122"/>
      <c r="S575" s="122"/>
      <c r="T575" s="122"/>
      <c r="W575" s="5"/>
      <c r="X575" s="5"/>
      <c r="AE575" s="220"/>
      <c r="AF575" s="122"/>
      <c r="AG575" s="122"/>
      <c r="AH575" s="122"/>
      <c r="AI575" s="122"/>
      <c r="AL575" s="5"/>
      <c r="AM575" s="5"/>
      <c r="AT575" s="220"/>
      <c r="AU575" s="122"/>
      <c r="AV575" s="122"/>
      <c r="AW575" s="122"/>
      <c r="AX575" s="122"/>
      <c r="BA575" s="5"/>
      <c r="BB575" s="5"/>
    </row>
    <row r="576">
      <c r="A576" s="220"/>
      <c r="B576" s="122"/>
      <c r="C576" s="122"/>
      <c r="D576" s="122"/>
      <c r="E576" s="122"/>
      <c r="H576" s="5"/>
      <c r="I576" s="5"/>
      <c r="P576" s="220"/>
      <c r="Q576" s="122"/>
      <c r="R576" s="122"/>
      <c r="S576" s="122"/>
      <c r="T576" s="122"/>
      <c r="W576" s="5"/>
      <c r="X576" s="5"/>
      <c r="AE576" s="220"/>
      <c r="AF576" s="122"/>
      <c r="AG576" s="122"/>
      <c r="AH576" s="122"/>
      <c r="AI576" s="122"/>
      <c r="AL576" s="5"/>
      <c r="AM576" s="5"/>
      <c r="AT576" s="220"/>
      <c r="AU576" s="122"/>
      <c r="AV576" s="122"/>
      <c r="AW576" s="122"/>
      <c r="AX576" s="122"/>
      <c r="BA576" s="5"/>
      <c r="BB576" s="5"/>
    </row>
    <row r="577">
      <c r="A577" s="220"/>
      <c r="B577" s="122"/>
      <c r="C577" s="122"/>
      <c r="D577" s="122"/>
      <c r="E577" s="122"/>
      <c r="H577" s="5"/>
      <c r="I577" s="5"/>
      <c r="P577" s="220"/>
      <c r="Q577" s="122"/>
      <c r="R577" s="122"/>
      <c r="S577" s="122"/>
      <c r="T577" s="122"/>
      <c r="W577" s="5"/>
      <c r="X577" s="5"/>
      <c r="AE577" s="220"/>
      <c r="AF577" s="122"/>
      <c r="AG577" s="122"/>
      <c r="AH577" s="122"/>
      <c r="AI577" s="122"/>
      <c r="AL577" s="5"/>
      <c r="AM577" s="5"/>
      <c r="AT577" s="220"/>
      <c r="AU577" s="122"/>
      <c r="AV577" s="122"/>
      <c r="AW577" s="122"/>
      <c r="AX577" s="122"/>
      <c r="BA577" s="5"/>
      <c r="BB577" s="5"/>
    </row>
    <row r="578">
      <c r="A578" s="220"/>
      <c r="B578" s="122"/>
      <c r="C578" s="122"/>
      <c r="D578" s="122"/>
      <c r="E578" s="122"/>
      <c r="H578" s="5"/>
      <c r="I578" s="5"/>
      <c r="P578" s="220"/>
      <c r="Q578" s="122"/>
      <c r="R578" s="122"/>
      <c r="S578" s="122"/>
      <c r="T578" s="122"/>
      <c r="W578" s="5"/>
      <c r="X578" s="5"/>
      <c r="AE578" s="220"/>
      <c r="AF578" s="122"/>
      <c r="AG578" s="122"/>
      <c r="AH578" s="122"/>
      <c r="AI578" s="122"/>
      <c r="AL578" s="5"/>
      <c r="AM578" s="5"/>
      <c r="AT578" s="220"/>
      <c r="AU578" s="122"/>
      <c r="AV578" s="122"/>
      <c r="AW578" s="122"/>
      <c r="AX578" s="122"/>
      <c r="BA578" s="5"/>
      <c r="BB578" s="5"/>
    </row>
    <row r="579">
      <c r="A579" s="220"/>
      <c r="B579" s="122"/>
      <c r="C579" s="122"/>
      <c r="D579" s="122"/>
      <c r="E579" s="122"/>
      <c r="H579" s="5"/>
      <c r="I579" s="5"/>
      <c r="P579" s="220"/>
      <c r="Q579" s="122"/>
      <c r="R579" s="122"/>
      <c r="S579" s="122"/>
      <c r="T579" s="122"/>
      <c r="W579" s="5"/>
      <c r="X579" s="5"/>
      <c r="AE579" s="220"/>
      <c r="AF579" s="122"/>
      <c r="AG579" s="122"/>
      <c r="AH579" s="122"/>
      <c r="AI579" s="122"/>
      <c r="AL579" s="5"/>
      <c r="AM579" s="5"/>
      <c r="AT579" s="220"/>
      <c r="AU579" s="122"/>
      <c r="AV579" s="122"/>
      <c r="AW579" s="122"/>
      <c r="AX579" s="122"/>
      <c r="BA579" s="5"/>
      <c r="BB579" s="5"/>
    </row>
    <row r="580">
      <c r="A580" s="220"/>
      <c r="B580" s="122"/>
      <c r="C580" s="122"/>
      <c r="D580" s="122"/>
      <c r="E580" s="122"/>
      <c r="H580" s="5"/>
      <c r="I580" s="5"/>
      <c r="P580" s="220"/>
      <c r="Q580" s="122"/>
      <c r="R580" s="122"/>
      <c r="S580" s="122"/>
      <c r="T580" s="122"/>
      <c r="W580" s="5"/>
      <c r="X580" s="5"/>
      <c r="AE580" s="220"/>
      <c r="AF580" s="122"/>
      <c r="AG580" s="122"/>
      <c r="AH580" s="122"/>
      <c r="AI580" s="122"/>
      <c r="AL580" s="5"/>
      <c r="AM580" s="5"/>
      <c r="AT580" s="220"/>
      <c r="AU580" s="122"/>
      <c r="AV580" s="122"/>
      <c r="AW580" s="122"/>
      <c r="AX580" s="122"/>
      <c r="BA580" s="5"/>
      <c r="BB580" s="5"/>
    </row>
    <row r="581">
      <c r="A581" s="220"/>
      <c r="B581" s="122"/>
      <c r="C581" s="122"/>
      <c r="D581" s="122"/>
      <c r="E581" s="122"/>
      <c r="H581" s="5"/>
      <c r="I581" s="5"/>
      <c r="P581" s="220"/>
      <c r="Q581" s="122"/>
      <c r="R581" s="122"/>
      <c r="S581" s="122"/>
      <c r="T581" s="122"/>
      <c r="W581" s="5"/>
      <c r="X581" s="5"/>
      <c r="AE581" s="220"/>
      <c r="AF581" s="122"/>
      <c r="AG581" s="122"/>
      <c r="AH581" s="122"/>
      <c r="AI581" s="122"/>
      <c r="AL581" s="5"/>
      <c r="AM581" s="5"/>
      <c r="AT581" s="220"/>
      <c r="AU581" s="122"/>
      <c r="AV581" s="122"/>
      <c r="AW581" s="122"/>
      <c r="AX581" s="122"/>
      <c r="BA581" s="5"/>
      <c r="BB581" s="5"/>
    </row>
    <row r="582">
      <c r="A582" s="220"/>
      <c r="B582" s="122"/>
      <c r="C582" s="122"/>
      <c r="D582" s="122"/>
      <c r="E582" s="122"/>
      <c r="H582" s="5"/>
      <c r="I582" s="5"/>
      <c r="P582" s="220"/>
      <c r="Q582" s="122"/>
      <c r="R582" s="122"/>
      <c r="S582" s="122"/>
      <c r="T582" s="122"/>
      <c r="W582" s="5"/>
      <c r="X582" s="5"/>
      <c r="AE582" s="220"/>
      <c r="AF582" s="122"/>
      <c r="AG582" s="122"/>
      <c r="AH582" s="122"/>
      <c r="AI582" s="122"/>
      <c r="AL582" s="5"/>
      <c r="AM582" s="5"/>
      <c r="AT582" s="220"/>
      <c r="AU582" s="122"/>
      <c r="AV582" s="122"/>
      <c r="AW582" s="122"/>
      <c r="AX582" s="122"/>
      <c r="BA582" s="5"/>
      <c r="BB582" s="5"/>
    </row>
    <row r="583">
      <c r="A583" s="220"/>
      <c r="B583" s="122"/>
      <c r="C583" s="122"/>
      <c r="D583" s="122"/>
      <c r="E583" s="122"/>
      <c r="H583" s="5"/>
      <c r="I583" s="5"/>
      <c r="P583" s="220"/>
      <c r="Q583" s="122"/>
      <c r="R583" s="122"/>
      <c r="S583" s="122"/>
      <c r="T583" s="122"/>
      <c r="W583" s="5"/>
      <c r="X583" s="5"/>
      <c r="AE583" s="220"/>
      <c r="AF583" s="122"/>
      <c r="AG583" s="122"/>
      <c r="AH583" s="122"/>
      <c r="AI583" s="122"/>
      <c r="AL583" s="5"/>
      <c r="AM583" s="5"/>
      <c r="AT583" s="220"/>
      <c r="AU583" s="122"/>
      <c r="AV583" s="122"/>
      <c r="AW583" s="122"/>
      <c r="AX583" s="122"/>
      <c r="BA583" s="5"/>
      <c r="BB583" s="5"/>
    </row>
    <row r="584">
      <c r="A584" s="220"/>
      <c r="B584" s="122"/>
      <c r="C584" s="122"/>
      <c r="D584" s="122"/>
      <c r="E584" s="122"/>
      <c r="H584" s="5"/>
      <c r="I584" s="5"/>
      <c r="P584" s="220"/>
      <c r="Q584" s="122"/>
      <c r="R584" s="122"/>
      <c r="S584" s="122"/>
      <c r="T584" s="122"/>
      <c r="W584" s="5"/>
      <c r="X584" s="5"/>
      <c r="AE584" s="220"/>
      <c r="AF584" s="122"/>
      <c r="AG584" s="122"/>
      <c r="AH584" s="122"/>
      <c r="AI584" s="122"/>
      <c r="AL584" s="5"/>
      <c r="AM584" s="5"/>
      <c r="AT584" s="220"/>
      <c r="AU584" s="122"/>
      <c r="AV584" s="122"/>
      <c r="AW584" s="122"/>
      <c r="AX584" s="122"/>
      <c r="BA584" s="5"/>
      <c r="BB584" s="5"/>
    </row>
    <row r="585">
      <c r="A585" s="220"/>
      <c r="B585" s="122"/>
      <c r="C585" s="122"/>
      <c r="D585" s="122"/>
      <c r="E585" s="122"/>
      <c r="H585" s="5"/>
      <c r="I585" s="5"/>
      <c r="P585" s="220"/>
      <c r="Q585" s="122"/>
      <c r="R585" s="122"/>
      <c r="S585" s="122"/>
      <c r="T585" s="122"/>
      <c r="W585" s="5"/>
      <c r="X585" s="5"/>
      <c r="AE585" s="220"/>
      <c r="AF585" s="122"/>
      <c r="AG585" s="122"/>
      <c r="AH585" s="122"/>
      <c r="AI585" s="122"/>
      <c r="AL585" s="5"/>
      <c r="AM585" s="5"/>
      <c r="AT585" s="220"/>
      <c r="AU585" s="122"/>
      <c r="AV585" s="122"/>
      <c r="AW585" s="122"/>
      <c r="AX585" s="122"/>
      <c r="BA585" s="5"/>
      <c r="BB585" s="5"/>
    </row>
    <row r="586">
      <c r="A586" s="220"/>
      <c r="B586" s="122"/>
      <c r="C586" s="122"/>
      <c r="D586" s="122"/>
      <c r="E586" s="122"/>
      <c r="H586" s="5"/>
      <c r="I586" s="5"/>
      <c r="P586" s="220"/>
      <c r="Q586" s="122"/>
      <c r="R586" s="122"/>
      <c r="S586" s="122"/>
      <c r="T586" s="122"/>
      <c r="W586" s="5"/>
      <c r="X586" s="5"/>
      <c r="AE586" s="220"/>
      <c r="AF586" s="122"/>
      <c r="AG586" s="122"/>
      <c r="AH586" s="122"/>
      <c r="AI586" s="122"/>
      <c r="AL586" s="5"/>
      <c r="AM586" s="5"/>
      <c r="AT586" s="220"/>
      <c r="AU586" s="122"/>
      <c r="AV586" s="122"/>
      <c r="AW586" s="122"/>
      <c r="AX586" s="122"/>
      <c r="BA586" s="5"/>
      <c r="BB586" s="5"/>
    </row>
    <row r="587">
      <c r="A587" s="220"/>
      <c r="B587" s="122"/>
      <c r="C587" s="122"/>
      <c r="D587" s="122"/>
      <c r="E587" s="122"/>
      <c r="H587" s="5"/>
      <c r="I587" s="5"/>
      <c r="P587" s="220"/>
      <c r="Q587" s="122"/>
      <c r="R587" s="122"/>
      <c r="S587" s="122"/>
      <c r="T587" s="122"/>
      <c r="W587" s="5"/>
      <c r="X587" s="5"/>
      <c r="AE587" s="220"/>
      <c r="AF587" s="122"/>
      <c r="AG587" s="122"/>
      <c r="AH587" s="122"/>
      <c r="AI587" s="122"/>
      <c r="AL587" s="5"/>
      <c r="AM587" s="5"/>
      <c r="AT587" s="220"/>
      <c r="AU587" s="122"/>
      <c r="AV587" s="122"/>
      <c r="AW587" s="122"/>
      <c r="AX587" s="122"/>
      <c r="BA587" s="5"/>
      <c r="BB587" s="5"/>
    </row>
    <row r="588">
      <c r="A588" s="220"/>
      <c r="B588" s="122"/>
      <c r="C588" s="122"/>
      <c r="D588" s="122"/>
      <c r="E588" s="122"/>
      <c r="H588" s="5"/>
      <c r="I588" s="5"/>
      <c r="P588" s="220"/>
      <c r="Q588" s="122"/>
      <c r="R588" s="122"/>
      <c r="S588" s="122"/>
      <c r="T588" s="122"/>
      <c r="W588" s="5"/>
      <c r="X588" s="5"/>
      <c r="AE588" s="220"/>
      <c r="AF588" s="122"/>
      <c r="AG588" s="122"/>
      <c r="AH588" s="122"/>
      <c r="AI588" s="122"/>
      <c r="AL588" s="5"/>
      <c r="AM588" s="5"/>
      <c r="AT588" s="220"/>
      <c r="AU588" s="122"/>
      <c r="AV588" s="122"/>
      <c r="AW588" s="122"/>
      <c r="AX588" s="122"/>
      <c r="BA588" s="5"/>
      <c r="BB588" s="5"/>
    </row>
    <row r="589">
      <c r="A589" s="220"/>
      <c r="B589" s="122"/>
      <c r="C589" s="122"/>
      <c r="D589" s="122"/>
      <c r="E589" s="122"/>
      <c r="H589" s="5"/>
      <c r="I589" s="5"/>
      <c r="P589" s="220"/>
      <c r="Q589" s="122"/>
      <c r="R589" s="122"/>
      <c r="S589" s="122"/>
      <c r="T589" s="122"/>
      <c r="W589" s="5"/>
      <c r="X589" s="5"/>
      <c r="AE589" s="220"/>
      <c r="AF589" s="122"/>
      <c r="AG589" s="122"/>
      <c r="AH589" s="122"/>
      <c r="AI589" s="122"/>
      <c r="AL589" s="5"/>
      <c r="AM589" s="5"/>
      <c r="AT589" s="220"/>
      <c r="AU589" s="122"/>
      <c r="AV589" s="122"/>
      <c r="AW589" s="122"/>
      <c r="AX589" s="122"/>
      <c r="BA589" s="5"/>
      <c r="BB589" s="5"/>
    </row>
    <row r="590">
      <c r="A590" s="220"/>
      <c r="B590" s="122"/>
      <c r="C590" s="122"/>
      <c r="D590" s="122"/>
      <c r="E590" s="122"/>
      <c r="H590" s="5"/>
      <c r="I590" s="5"/>
      <c r="P590" s="220"/>
      <c r="Q590" s="122"/>
      <c r="R590" s="122"/>
      <c r="S590" s="122"/>
      <c r="T590" s="122"/>
      <c r="W590" s="5"/>
      <c r="X590" s="5"/>
      <c r="AE590" s="220"/>
      <c r="AF590" s="122"/>
      <c r="AG590" s="122"/>
      <c r="AH590" s="122"/>
      <c r="AI590" s="122"/>
      <c r="AL590" s="5"/>
      <c r="AM590" s="5"/>
      <c r="AT590" s="220"/>
      <c r="AU590" s="122"/>
      <c r="AV590" s="122"/>
      <c r="AW590" s="122"/>
      <c r="AX590" s="122"/>
      <c r="BA590" s="5"/>
      <c r="BB590" s="5"/>
    </row>
    <row r="591">
      <c r="A591" s="220"/>
      <c r="B591" s="122"/>
      <c r="C591" s="122"/>
      <c r="D591" s="122"/>
      <c r="E591" s="122"/>
      <c r="H591" s="5"/>
      <c r="I591" s="5"/>
      <c r="P591" s="220"/>
      <c r="Q591" s="122"/>
      <c r="R591" s="122"/>
      <c r="S591" s="122"/>
      <c r="T591" s="122"/>
      <c r="W591" s="5"/>
      <c r="X591" s="5"/>
      <c r="AE591" s="220"/>
      <c r="AF591" s="122"/>
      <c r="AG591" s="122"/>
      <c r="AH591" s="122"/>
      <c r="AI591" s="122"/>
      <c r="AL591" s="5"/>
      <c r="AM591" s="5"/>
      <c r="AT591" s="220"/>
      <c r="AU591" s="122"/>
      <c r="AV591" s="122"/>
      <c r="AW591" s="122"/>
      <c r="AX591" s="122"/>
      <c r="BA591" s="5"/>
      <c r="BB591" s="5"/>
    </row>
    <row r="592">
      <c r="A592" s="220"/>
      <c r="B592" s="122"/>
      <c r="C592" s="122"/>
      <c r="D592" s="122"/>
      <c r="E592" s="122"/>
      <c r="H592" s="5"/>
      <c r="I592" s="5"/>
      <c r="P592" s="220"/>
      <c r="Q592" s="122"/>
      <c r="R592" s="122"/>
      <c r="S592" s="122"/>
      <c r="T592" s="122"/>
      <c r="W592" s="5"/>
      <c r="X592" s="5"/>
      <c r="AE592" s="220"/>
      <c r="AF592" s="122"/>
      <c r="AG592" s="122"/>
      <c r="AH592" s="122"/>
      <c r="AI592" s="122"/>
      <c r="AL592" s="5"/>
      <c r="AM592" s="5"/>
      <c r="AT592" s="220"/>
      <c r="AU592" s="122"/>
      <c r="AV592" s="122"/>
      <c r="AW592" s="122"/>
      <c r="AX592" s="122"/>
      <c r="BA592" s="5"/>
      <c r="BB592" s="5"/>
    </row>
    <row r="593">
      <c r="A593" s="220"/>
      <c r="B593" s="122"/>
      <c r="C593" s="122"/>
      <c r="D593" s="122"/>
      <c r="E593" s="122"/>
      <c r="H593" s="5"/>
      <c r="I593" s="5"/>
      <c r="P593" s="220"/>
      <c r="Q593" s="122"/>
      <c r="R593" s="122"/>
      <c r="S593" s="122"/>
      <c r="T593" s="122"/>
      <c r="W593" s="5"/>
      <c r="X593" s="5"/>
      <c r="AE593" s="220"/>
      <c r="AF593" s="122"/>
      <c r="AG593" s="122"/>
      <c r="AH593" s="122"/>
      <c r="AI593" s="122"/>
      <c r="AL593" s="5"/>
      <c r="AM593" s="5"/>
      <c r="AT593" s="220"/>
      <c r="AU593" s="122"/>
      <c r="AV593" s="122"/>
      <c r="AW593" s="122"/>
      <c r="AX593" s="122"/>
      <c r="BA593" s="5"/>
      <c r="BB593" s="5"/>
    </row>
    <row r="594">
      <c r="A594" s="220"/>
      <c r="B594" s="122"/>
      <c r="C594" s="122"/>
      <c r="D594" s="122"/>
      <c r="E594" s="122"/>
      <c r="H594" s="5"/>
      <c r="I594" s="5"/>
      <c r="P594" s="220"/>
      <c r="Q594" s="122"/>
      <c r="R594" s="122"/>
      <c r="S594" s="122"/>
      <c r="T594" s="122"/>
      <c r="W594" s="5"/>
      <c r="X594" s="5"/>
      <c r="AE594" s="220"/>
      <c r="AF594" s="122"/>
      <c r="AG594" s="122"/>
      <c r="AH594" s="122"/>
      <c r="AI594" s="122"/>
      <c r="AL594" s="5"/>
      <c r="AM594" s="5"/>
      <c r="AT594" s="220"/>
      <c r="AU594" s="122"/>
      <c r="AV594" s="122"/>
      <c r="AW594" s="122"/>
      <c r="AX594" s="122"/>
      <c r="BA594" s="5"/>
      <c r="BB594" s="5"/>
    </row>
    <row r="595">
      <c r="A595" s="220"/>
      <c r="B595" s="122"/>
      <c r="C595" s="122"/>
      <c r="D595" s="122"/>
      <c r="E595" s="122"/>
      <c r="H595" s="5"/>
      <c r="I595" s="5"/>
      <c r="P595" s="220"/>
      <c r="Q595" s="122"/>
      <c r="R595" s="122"/>
      <c r="S595" s="122"/>
      <c r="T595" s="122"/>
      <c r="W595" s="5"/>
      <c r="X595" s="5"/>
      <c r="AE595" s="220"/>
      <c r="AF595" s="122"/>
      <c r="AG595" s="122"/>
      <c r="AH595" s="122"/>
      <c r="AI595" s="122"/>
      <c r="AL595" s="5"/>
      <c r="AM595" s="5"/>
      <c r="AT595" s="220"/>
      <c r="AU595" s="122"/>
      <c r="AV595" s="122"/>
      <c r="AW595" s="122"/>
      <c r="AX595" s="122"/>
      <c r="BA595" s="5"/>
      <c r="BB595" s="5"/>
    </row>
    <row r="596">
      <c r="A596" s="220"/>
      <c r="B596" s="122"/>
      <c r="C596" s="122"/>
      <c r="D596" s="122"/>
      <c r="E596" s="122"/>
      <c r="H596" s="5"/>
      <c r="I596" s="5"/>
      <c r="P596" s="220"/>
      <c r="Q596" s="122"/>
      <c r="R596" s="122"/>
      <c r="S596" s="122"/>
      <c r="T596" s="122"/>
      <c r="W596" s="5"/>
      <c r="X596" s="5"/>
      <c r="AE596" s="220"/>
      <c r="AF596" s="122"/>
      <c r="AG596" s="122"/>
      <c r="AH596" s="122"/>
      <c r="AI596" s="122"/>
      <c r="AL596" s="5"/>
      <c r="AM596" s="5"/>
      <c r="AT596" s="220"/>
      <c r="AU596" s="122"/>
      <c r="AV596" s="122"/>
      <c r="AW596" s="122"/>
      <c r="AX596" s="122"/>
      <c r="BA596" s="5"/>
      <c r="BB596" s="5"/>
    </row>
    <row r="597">
      <c r="A597" s="220"/>
      <c r="B597" s="122"/>
      <c r="C597" s="122"/>
      <c r="D597" s="122"/>
      <c r="E597" s="122"/>
      <c r="H597" s="5"/>
      <c r="I597" s="5"/>
      <c r="P597" s="220"/>
      <c r="Q597" s="122"/>
      <c r="R597" s="122"/>
      <c r="S597" s="122"/>
      <c r="T597" s="122"/>
      <c r="W597" s="5"/>
      <c r="X597" s="5"/>
      <c r="AE597" s="220"/>
      <c r="AF597" s="122"/>
      <c r="AG597" s="122"/>
      <c r="AH597" s="122"/>
      <c r="AI597" s="122"/>
      <c r="AL597" s="5"/>
      <c r="AM597" s="5"/>
      <c r="AT597" s="220"/>
      <c r="AU597" s="122"/>
      <c r="AV597" s="122"/>
      <c r="AW597" s="122"/>
      <c r="AX597" s="122"/>
      <c r="BA597" s="5"/>
      <c r="BB597" s="5"/>
    </row>
    <row r="598">
      <c r="A598" s="220"/>
      <c r="B598" s="122"/>
      <c r="C598" s="122"/>
      <c r="D598" s="122"/>
      <c r="E598" s="122"/>
      <c r="H598" s="5"/>
      <c r="I598" s="5"/>
      <c r="P598" s="220"/>
      <c r="Q598" s="122"/>
      <c r="R598" s="122"/>
      <c r="S598" s="122"/>
      <c r="T598" s="122"/>
      <c r="W598" s="5"/>
      <c r="X598" s="5"/>
      <c r="AE598" s="220"/>
      <c r="AF598" s="122"/>
      <c r="AG598" s="122"/>
      <c r="AH598" s="122"/>
      <c r="AI598" s="122"/>
      <c r="AL598" s="5"/>
      <c r="AM598" s="5"/>
      <c r="AT598" s="220"/>
      <c r="AU598" s="122"/>
      <c r="AV598" s="122"/>
      <c r="AW598" s="122"/>
      <c r="AX598" s="122"/>
      <c r="BA598" s="5"/>
      <c r="BB598" s="5"/>
    </row>
    <row r="599">
      <c r="A599" s="220"/>
      <c r="B599" s="122"/>
      <c r="C599" s="122"/>
      <c r="D599" s="122"/>
      <c r="E599" s="122"/>
      <c r="H599" s="5"/>
      <c r="I599" s="5"/>
      <c r="P599" s="220"/>
      <c r="Q599" s="122"/>
      <c r="R599" s="122"/>
      <c r="S599" s="122"/>
      <c r="T599" s="122"/>
      <c r="W599" s="5"/>
      <c r="X599" s="5"/>
      <c r="AE599" s="220"/>
      <c r="AF599" s="122"/>
      <c r="AG599" s="122"/>
      <c r="AH599" s="122"/>
      <c r="AI599" s="122"/>
      <c r="AL599" s="5"/>
      <c r="AM599" s="5"/>
      <c r="AT599" s="220"/>
      <c r="AU599" s="122"/>
      <c r="AV599" s="122"/>
      <c r="AW599" s="122"/>
      <c r="AX599" s="122"/>
      <c r="BA599" s="5"/>
      <c r="BB599" s="5"/>
    </row>
    <row r="600">
      <c r="A600" s="220"/>
      <c r="B600" s="122"/>
      <c r="C600" s="122"/>
      <c r="D600" s="122"/>
      <c r="E600" s="122"/>
      <c r="H600" s="5"/>
      <c r="I600" s="5"/>
      <c r="P600" s="220"/>
      <c r="Q600" s="122"/>
      <c r="R600" s="122"/>
      <c r="S600" s="122"/>
      <c r="T600" s="122"/>
      <c r="W600" s="5"/>
      <c r="X600" s="5"/>
      <c r="AE600" s="220"/>
      <c r="AF600" s="122"/>
      <c r="AG600" s="122"/>
      <c r="AH600" s="122"/>
      <c r="AI600" s="122"/>
      <c r="AL600" s="5"/>
      <c r="AM600" s="5"/>
      <c r="AT600" s="220"/>
      <c r="AU600" s="122"/>
      <c r="AV600" s="122"/>
      <c r="AW600" s="122"/>
      <c r="AX600" s="122"/>
      <c r="BA600" s="5"/>
      <c r="BB600" s="5"/>
    </row>
    <row r="601">
      <c r="A601" s="220"/>
      <c r="B601" s="122"/>
      <c r="C601" s="122"/>
      <c r="D601" s="122"/>
      <c r="E601" s="122"/>
      <c r="H601" s="5"/>
      <c r="I601" s="5"/>
      <c r="P601" s="220"/>
      <c r="Q601" s="122"/>
      <c r="R601" s="122"/>
      <c r="S601" s="122"/>
      <c r="T601" s="122"/>
      <c r="W601" s="5"/>
      <c r="X601" s="5"/>
      <c r="AE601" s="220"/>
      <c r="AF601" s="122"/>
      <c r="AG601" s="122"/>
      <c r="AH601" s="122"/>
      <c r="AI601" s="122"/>
      <c r="AL601" s="5"/>
      <c r="AM601" s="5"/>
      <c r="AT601" s="220"/>
      <c r="AU601" s="122"/>
      <c r="AV601" s="122"/>
      <c r="AW601" s="122"/>
      <c r="AX601" s="122"/>
      <c r="BA601" s="5"/>
      <c r="BB601" s="5"/>
    </row>
    <row r="602">
      <c r="A602" s="220"/>
      <c r="B602" s="122"/>
      <c r="C602" s="122"/>
      <c r="D602" s="122"/>
      <c r="E602" s="122"/>
      <c r="H602" s="5"/>
      <c r="I602" s="5"/>
      <c r="P602" s="220"/>
      <c r="Q602" s="122"/>
      <c r="R602" s="122"/>
      <c r="S602" s="122"/>
      <c r="T602" s="122"/>
      <c r="W602" s="5"/>
      <c r="X602" s="5"/>
      <c r="AE602" s="220"/>
      <c r="AF602" s="122"/>
      <c r="AG602" s="122"/>
      <c r="AH602" s="122"/>
      <c r="AI602" s="122"/>
      <c r="AL602" s="5"/>
      <c r="AM602" s="5"/>
      <c r="AT602" s="220"/>
      <c r="AU602" s="122"/>
      <c r="AV602" s="122"/>
      <c r="AW602" s="122"/>
      <c r="AX602" s="122"/>
      <c r="BA602" s="5"/>
      <c r="BB602" s="5"/>
    </row>
    <row r="603">
      <c r="A603" s="220"/>
      <c r="B603" s="122"/>
      <c r="C603" s="122"/>
      <c r="D603" s="122"/>
      <c r="E603" s="122"/>
      <c r="H603" s="5"/>
      <c r="I603" s="5"/>
      <c r="P603" s="220"/>
      <c r="Q603" s="122"/>
      <c r="R603" s="122"/>
      <c r="S603" s="122"/>
      <c r="T603" s="122"/>
      <c r="W603" s="5"/>
      <c r="X603" s="5"/>
      <c r="AE603" s="220"/>
      <c r="AF603" s="122"/>
      <c r="AG603" s="122"/>
      <c r="AH603" s="122"/>
      <c r="AI603" s="122"/>
      <c r="AL603" s="5"/>
      <c r="AM603" s="5"/>
      <c r="AT603" s="220"/>
      <c r="AU603" s="122"/>
      <c r="AV603" s="122"/>
      <c r="AW603" s="122"/>
      <c r="AX603" s="122"/>
      <c r="BA603" s="5"/>
      <c r="BB603" s="5"/>
    </row>
    <row r="604">
      <c r="A604" s="220"/>
      <c r="B604" s="122"/>
      <c r="C604" s="122"/>
      <c r="D604" s="122"/>
      <c r="E604" s="122"/>
      <c r="H604" s="5"/>
      <c r="I604" s="5"/>
      <c r="P604" s="220"/>
      <c r="Q604" s="122"/>
      <c r="R604" s="122"/>
      <c r="S604" s="122"/>
      <c r="T604" s="122"/>
      <c r="W604" s="5"/>
      <c r="X604" s="5"/>
      <c r="AE604" s="220"/>
      <c r="AF604" s="122"/>
      <c r="AG604" s="122"/>
      <c r="AH604" s="122"/>
      <c r="AI604" s="122"/>
      <c r="AL604" s="5"/>
      <c r="AM604" s="5"/>
      <c r="AT604" s="220"/>
      <c r="AU604" s="122"/>
      <c r="AV604" s="122"/>
      <c r="AW604" s="122"/>
      <c r="AX604" s="122"/>
      <c r="BA604" s="5"/>
      <c r="BB604" s="5"/>
    </row>
    <row r="605">
      <c r="A605" s="220"/>
      <c r="B605" s="122"/>
      <c r="C605" s="122"/>
      <c r="D605" s="122"/>
      <c r="E605" s="122"/>
      <c r="H605" s="5"/>
      <c r="I605" s="5"/>
      <c r="P605" s="220"/>
      <c r="Q605" s="122"/>
      <c r="R605" s="122"/>
      <c r="S605" s="122"/>
      <c r="T605" s="122"/>
      <c r="W605" s="5"/>
      <c r="X605" s="5"/>
      <c r="AE605" s="220"/>
      <c r="AF605" s="122"/>
      <c r="AG605" s="122"/>
      <c r="AH605" s="122"/>
      <c r="AI605" s="122"/>
      <c r="AL605" s="5"/>
      <c r="AM605" s="5"/>
      <c r="AT605" s="220"/>
      <c r="AU605" s="122"/>
      <c r="AV605" s="122"/>
      <c r="AW605" s="122"/>
      <c r="AX605" s="122"/>
      <c r="BA605" s="5"/>
      <c r="BB605" s="5"/>
    </row>
    <row r="606">
      <c r="A606" s="220"/>
      <c r="B606" s="122"/>
      <c r="C606" s="122"/>
      <c r="D606" s="122"/>
      <c r="E606" s="122"/>
      <c r="H606" s="5"/>
      <c r="I606" s="5"/>
      <c r="P606" s="220"/>
      <c r="Q606" s="122"/>
      <c r="R606" s="122"/>
      <c r="S606" s="122"/>
      <c r="T606" s="122"/>
      <c r="W606" s="5"/>
      <c r="X606" s="5"/>
      <c r="AE606" s="220"/>
      <c r="AF606" s="122"/>
      <c r="AG606" s="122"/>
      <c r="AH606" s="122"/>
      <c r="AI606" s="122"/>
      <c r="AL606" s="5"/>
      <c r="AM606" s="5"/>
      <c r="AT606" s="220"/>
      <c r="AU606" s="122"/>
      <c r="AV606" s="122"/>
      <c r="AW606" s="122"/>
      <c r="AX606" s="122"/>
      <c r="BA606" s="5"/>
      <c r="BB606" s="5"/>
    </row>
    <row r="607">
      <c r="A607" s="220"/>
      <c r="B607" s="122"/>
      <c r="C607" s="122"/>
      <c r="D607" s="122"/>
      <c r="E607" s="122"/>
      <c r="H607" s="5"/>
      <c r="I607" s="5"/>
      <c r="P607" s="220"/>
      <c r="Q607" s="122"/>
      <c r="R607" s="122"/>
      <c r="S607" s="122"/>
      <c r="T607" s="122"/>
      <c r="W607" s="5"/>
      <c r="X607" s="5"/>
      <c r="AE607" s="220"/>
      <c r="AF607" s="122"/>
      <c r="AG607" s="122"/>
      <c r="AH607" s="122"/>
      <c r="AI607" s="122"/>
      <c r="AL607" s="5"/>
      <c r="AM607" s="5"/>
      <c r="AT607" s="220"/>
      <c r="AU607" s="122"/>
      <c r="AV607" s="122"/>
      <c r="AW607" s="122"/>
      <c r="AX607" s="122"/>
      <c r="BA607" s="5"/>
      <c r="BB607" s="5"/>
    </row>
    <row r="608">
      <c r="A608" s="220"/>
      <c r="B608" s="122"/>
      <c r="C608" s="122"/>
      <c r="D608" s="122"/>
      <c r="E608" s="122"/>
      <c r="H608" s="5"/>
      <c r="I608" s="5"/>
      <c r="P608" s="220"/>
      <c r="Q608" s="122"/>
      <c r="R608" s="122"/>
      <c r="S608" s="122"/>
      <c r="T608" s="122"/>
      <c r="W608" s="5"/>
      <c r="X608" s="5"/>
      <c r="AE608" s="220"/>
      <c r="AF608" s="122"/>
      <c r="AG608" s="122"/>
      <c r="AH608" s="122"/>
      <c r="AI608" s="122"/>
      <c r="AL608" s="5"/>
      <c r="AM608" s="5"/>
      <c r="AT608" s="220"/>
      <c r="AU608" s="122"/>
      <c r="AV608" s="122"/>
      <c r="AW608" s="122"/>
      <c r="AX608" s="122"/>
      <c r="BA608" s="5"/>
      <c r="BB608" s="5"/>
    </row>
    <row r="609">
      <c r="A609" s="220"/>
      <c r="B609" s="122"/>
      <c r="C609" s="122"/>
      <c r="D609" s="122"/>
      <c r="E609" s="122"/>
      <c r="H609" s="5"/>
      <c r="I609" s="5"/>
      <c r="P609" s="220"/>
      <c r="Q609" s="122"/>
      <c r="R609" s="122"/>
      <c r="S609" s="122"/>
      <c r="T609" s="122"/>
      <c r="W609" s="5"/>
      <c r="X609" s="5"/>
      <c r="AE609" s="220"/>
      <c r="AF609" s="122"/>
      <c r="AG609" s="122"/>
      <c r="AH609" s="122"/>
      <c r="AI609" s="122"/>
      <c r="AL609" s="5"/>
      <c r="AM609" s="5"/>
      <c r="AT609" s="220"/>
      <c r="AU609" s="122"/>
      <c r="AV609" s="122"/>
      <c r="AW609" s="122"/>
      <c r="AX609" s="122"/>
      <c r="BA609" s="5"/>
      <c r="BB609" s="5"/>
    </row>
    <row r="610">
      <c r="A610" s="220"/>
      <c r="B610" s="122"/>
      <c r="C610" s="122"/>
      <c r="D610" s="122"/>
      <c r="E610" s="122"/>
      <c r="H610" s="5"/>
      <c r="I610" s="5"/>
      <c r="P610" s="220"/>
      <c r="Q610" s="122"/>
      <c r="R610" s="122"/>
      <c r="S610" s="122"/>
      <c r="T610" s="122"/>
      <c r="W610" s="5"/>
      <c r="X610" s="5"/>
      <c r="AE610" s="220"/>
      <c r="AF610" s="122"/>
      <c r="AG610" s="122"/>
      <c r="AH610" s="122"/>
      <c r="AI610" s="122"/>
      <c r="AL610" s="5"/>
      <c r="AM610" s="5"/>
      <c r="AT610" s="220"/>
      <c r="AU610" s="122"/>
      <c r="AV610" s="122"/>
      <c r="AW610" s="122"/>
      <c r="AX610" s="122"/>
      <c r="BA610" s="5"/>
      <c r="BB610" s="5"/>
    </row>
    <row r="611">
      <c r="A611" s="220"/>
      <c r="B611" s="122"/>
      <c r="C611" s="122"/>
      <c r="D611" s="122"/>
      <c r="E611" s="122"/>
      <c r="H611" s="5"/>
      <c r="I611" s="5"/>
      <c r="P611" s="220"/>
      <c r="Q611" s="122"/>
      <c r="R611" s="122"/>
      <c r="S611" s="122"/>
      <c r="T611" s="122"/>
      <c r="W611" s="5"/>
      <c r="X611" s="5"/>
      <c r="AE611" s="220"/>
      <c r="AF611" s="122"/>
      <c r="AG611" s="122"/>
      <c r="AH611" s="122"/>
      <c r="AI611" s="122"/>
      <c r="AL611" s="5"/>
      <c r="AM611" s="5"/>
      <c r="AT611" s="220"/>
      <c r="AU611" s="122"/>
      <c r="AV611" s="122"/>
      <c r="AW611" s="122"/>
      <c r="AX611" s="122"/>
      <c r="BA611" s="5"/>
      <c r="BB611" s="5"/>
    </row>
    <row r="612">
      <c r="A612" s="220"/>
      <c r="B612" s="122"/>
      <c r="C612" s="122"/>
      <c r="D612" s="122"/>
      <c r="E612" s="122"/>
      <c r="H612" s="5"/>
      <c r="I612" s="5"/>
      <c r="P612" s="220"/>
      <c r="Q612" s="122"/>
      <c r="R612" s="122"/>
      <c r="S612" s="122"/>
      <c r="T612" s="122"/>
      <c r="W612" s="5"/>
      <c r="X612" s="5"/>
      <c r="AE612" s="220"/>
      <c r="AF612" s="122"/>
      <c r="AG612" s="122"/>
      <c r="AH612" s="122"/>
      <c r="AI612" s="122"/>
      <c r="AL612" s="5"/>
      <c r="AM612" s="5"/>
      <c r="AT612" s="220"/>
      <c r="AU612" s="122"/>
      <c r="AV612" s="122"/>
      <c r="AW612" s="122"/>
      <c r="AX612" s="122"/>
      <c r="BA612" s="5"/>
      <c r="BB612" s="5"/>
    </row>
    <row r="613">
      <c r="A613" s="220"/>
      <c r="B613" s="122"/>
      <c r="C613" s="122"/>
      <c r="D613" s="122"/>
      <c r="E613" s="122"/>
      <c r="H613" s="5"/>
      <c r="I613" s="5"/>
      <c r="P613" s="220"/>
      <c r="Q613" s="122"/>
      <c r="R613" s="122"/>
      <c r="S613" s="122"/>
      <c r="T613" s="122"/>
      <c r="W613" s="5"/>
      <c r="X613" s="5"/>
      <c r="AE613" s="220"/>
      <c r="AF613" s="122"/>
      <c r="AG613" s="122"/>
      <c r="AH613" s="122"/>
      <c r="AI613" s="122"/>
      <c r="AL613" s="5"/>
      <c r="AM613" s="5"/>
      <c r="AT613" s="220"/>
      <c r="AU613" s="122"/>
      <c r="AV613" s="122"/>
      <c r="AW613" s="122"/>
      <c r="AX613" s="122"/>
      <c r="BA613" s="5"/>
      <c r="BB613" s="5"/>
    </row>
    <row r="614">
      <c r="A614" s="220"/>
      <c r="B614" s="122"/>
      <c r="C614" s="122"/>
      <c r="D614" s="122"/>
      <c r="E614" s="122"/>
      <c r="H614" s="5"/>
      <c r="I614" s="5"/>
      <c r="P614" s="220"/>
      <c r="Q614" s="122"/>
      <c r="R614" s="122"/>
      <c r="S614" s="122"/>
      <c r="T614" s="122"/>
      <c r="W614" s="5"/>
      <c r="X614" s="5"/>
      <c r="AE614" s="220"/>
      <c r="AF614" s="122"/>
      <c r="AG614" s="122"/>
      <c r="AH614" s="122"/>
      <c r="AI614" s="122"/>
      <c r="AL614" s="5"/>
      <c r="AM614" s="5"/>
      <c r="AT614" s="220"/>
      <c r="AU614" s="122"/>
      <c r="AV614" s="122"/>
      <c r="AW614" s="122"/>
      <c r="AX614" s="122"/>
      <c r="BA614" s="5"/>
      <c r="BB614" s="5"/>
    </row>
    <row r="615">
      <c r="A615" s="220"/>
      <c r="B615" s="122"/>
      <c r="C615" s="122"/>
      <c r="D615" s="122"/>
      <c r="E615" s="122"/>
      <c r="H615" s="5"/>
      <c r="I615" s="5"/>
      <c r="P615" s="220"/>
      <c r="Q615" s="122"/>
      <c r="R615" s="122"/>
      <c r="S615" s="122"/>
      <c r="T615" s="122"/>
      <c r="W615" s="5"/>
      <c r="X615" s="5"/>
      <c r="AE615" s="220"/>
      <c r="AF615" s="122"/>
      <c r="AG615" s="122"/>
      <c r="AH615" s="122"/>
      <c r="AI615" s="122"/>
      <c r="AL615" s="5"/>
      <c r="AM615" s="5"/>
      <c r="AT615" s="220"/>
      <c r="AU615" s="122"/>
      <c r="AV615" s="122"/>
      <c r="AW615" s="122"/>
      <c r="AX615" s="122"/>
      <c r="BA615" s="5"/>
      <c r="BB615" s="5"/>
    </row>
    <row r="616">
      <c r="A616" s="220"/>
      <c r="B616" s="122"/>
      <c r="C616" s="122"/>
      <c r="D616" s="122"/>
      <c r="E616" s="122"/>
      <c r="H616" s="5"/>
      <c r="I616" s="5"/>
      <c r="P616" s="220"/>
      <c r="Q616" s="122"/>
      <c r="R616" s="122"/>
      <c r="S616" s="122"/>
      <c r="T616" s="122"/>
      <c r="W616" s="5"/>
      <c r="X616" s="5"/>
      <c r="AE616" s="220"/>
      <c r="AF616" s="122"/>
      <c r="AG616" s="122"/>
      <c r="AH616" s="122"/>
      <c r="AI616" s="122"/>
      <c r="AL616" s="5"/>
      <c r="AM616" s="5"/>
      <c r="AT616" s="220"/>
      <c r="AU616" s="122"/>
      <c r="AV616" s="122"/>
      <c r="AW616" s="122"/>
      <c r="AX616" s="122"/>
      <c r="BA616" s="5"/>
      <c r="BB616" s="5"/>
    </row>
    <row r="617">
      <c r="A617" s="220"/>
      <c r="B617" s="122"/>
      <c r="C617" s="122"/>
      <c r="D617" s="122"/>
      <c r="E617" s="122"/>
      <c r="H617" s="5"/>
      <c r="I617" s="5"/>
      <c r="P617" s="220"/>
      <c r="Q617" s="122"/>
      <c r="R617" s="122"/>
      <c r="S617" s="122"/>
      <c r="T617" s="122"/>
      <c r="W617" s="5"/>
      <c r="X617" s="5"/>
      <c r="AE617" s="220"/>
      <c r="AF617" s="122"/>
      <c r="AG617" s="122"/>
      <c r="AH617" s="122"/>
      <c r="AI617" s="122"/>
      <c r="AL617" s="5"/>
      <c r="AM617" s="5"/>
      <c r="AT617" s="220"/>
      <c r="AU617" s="122"/>
      <c r="AV617" s="122"/>
      <c r="AW617" s="122"/>
      <c r="AX617" s="122"/>
      <c r="BA617" s="5"/>
      <c r="BB617" s="5"/>
    </row>
    <row r="618">
      <c r="A618" s="220"/>
      <c r="B618" s="122"/>
      <c r="C618" s="122"/>
      <c r="D618" s="122"/>
      <c r="E618" s="122"/>
      <c r="H618" s="5"/>
      <c r="I618" s="5"/>
      <c r="P618" s="220"/>
      <c r="Q618" s="122"/>
      <c r="R618" s="122"/>
      <c r="S618" s="122"/>
      <c r="T618" s="122"/>
      <c r="W618" s="5"/>
      <c r="X618" s="5"/>
      <c r="AE618" s="220"/>
      <c r="AF618" s="122"/>
      <c r="AG618" s="122"/>
      <c r="AH618" s="122"/>
      <c r="AI618" s="122"/>
      <c r="AL618" s="5"/>
      <c r="AM618" s="5"/>
      <c r="AT618" s="220"/>
      <c r="AU618" s="122"/>
      <c r="AV618" s="122"/>
      <c r="AW618" s="122"/>
      <c r="AX618" s="122"/>
      <c r="BA618" s="5"/>
      <c r="BB618" s="5"/>
    </row>
    <row r="619">
      <c r="A619" s="220"/>
      <c r="B619" s="122"/>
      <c r="C619" s="122"/>
      <c r="D619" s="122"/>
      <c r="E619" s="122"/>
      <c r="H619" s="5"/>
      <c r="I619" s="5"/>
      <c r="P619" s="220"/>
      <c r="Q619" s="122"/>
      <c r="R619" s="122"/>
      <c r="S619" s="122"/>
      <c r="T619" s="122"/>
      <c r="W619" s="5"/>
      <c r="X619" s="5"/>
      <c r="AE619" s="220"/>
      <c r="AF619" s="122"/>
      <c r="AG619" s="122"/>
      <c r="AH619" s="122"/>
      <c r="AI619" s="122"/>
      <c r="AL619" s="5"/>
      <c r="AM619" s="5"/>
      <c r="AT619" s="220"/>
      <c r="AU619" s="122"/>
      <c r="AV619" s="122"/>
      <c r="AW619" s="122"/>
      <c r="AX619" s="122"/>
      <c r="BA619" s="5"/>
      <c r="BB619" s="5"/>
    </row>
    <row r="620">
      <c r="A620" s="220"/>
      <c r="B620" s="122"/>
      <c r="C620" s="122"/>
      <c r="D620" s="122"/>
      <c r="E620" s="122"/>
      <c r="H620" s="5"/>
      <c r="I620" s="5"/>
      <c r="P620" s="220"/>
      <c r="Q620" s="122"/>
      <c r="R620" s="122"/>
      <c r="S620" s="122"/>
      <c r="T620" s="122"/>
      <c r="W620" s="5"/>
      <c r="X620" s="5"/>
      <c r="AE620" s="220"/>
      <c r="AF620" s="122"/>
      <c r="AG620" s="122"/>
      <c r="AH620" s="122"/>
      <c r="AI620" s="122"/>
      <c r="AL620" s="5"/>
      <c r="AM620" s="5"/>
      <c r="AT620" s="220"/>
      <c r="AU620" s="122"/>
      <c r="AV620" s="122"/>
      <c r="AW620" s="122"/>
      <c r="AX620" s="122"/>
      <c r="BA620" s="5"/>
      <c r="BB620" s="5"/>
    </row>
    <row r="621">
      <c r="A621" s="220"/>
      <c r="B621" s="122"/>
      <c r="C621" s="122"/>
      <c r="D621" s="122"/>
      <c r="E621" s="122"/>
      <c r="H621" s="5"/>
      <c r="I621" s="5"/>
      <c r="P621" s="220"/>
      <c r="Q621" s="122"/>
      <c r="R621" s="122"/>
      <c r="S621" s="122"/>
      <c r="T621" s="122"/>
      <c r="W621" s="5"/>
      <c r="X621" s="5"/>
      <c r="AE621" s="220"/>
      <c r="AF621" s="122"/>
      <c r="AG621" s="122"/>
      <c r="AH621" s="122"/>
      <c r="AI621" s="122"/>
      <c r="AL621" s="5"/>
      <c r="AM621" s="5"/>
      <c r="AT621" s="220"/>
      <c r="AU621" s="122"/>
      <c r="AV621" s="122"/>
      <c r="AW621" s="122"/>
      <c r="AX621" s="122"/>
      <c r="BA621" s="5"/>
      <c r="BB621" s="5"/>
    </row>
    <row r="622">
      <c r="A622" s="220"/>
      <c r="B622" s="122"/>
      <c r="C622" s="122"/>
      <c r="D622" s="122"/>
      <c r="E622" s="122"/>
      <c r="H622" s="5"/>
      <c r="I622" s="5"/>
      <c r="P622" s="220"/>
      <c r="Q622" s="122"/>
      <c r="R622" s="122"/>
      <c r="S622" s="122"/>
      <c r="T622" s="122"/>
      <c r="W622" s="5"/>
      <c r="X622" s="5"/>
      <c r="AE622" s="220"/>
      <c r="AF622" s="122"/>
      <c r="AG622" s="122"/>
      <c r="AH622" s="122"/>
      <c r="AI622" s="122"/>
      <c r="AL622" s="5"/>
      <c r="AM622" s="5"/>
      <c r="AT622" s="220"/>
      <c r="AU622" s="122"/>
      <c r="AV622" s="122"/>
      <c r="AW622" s="122"/>
      <c r="AX622" s="122"/>
      <c r="BA622" s="5"/>
      <c r="BB622" s="5"/>
    </row>
    <row r="623">
      <c r="A623" s="220"/>
      <c r="B623" s="122"/>
      <c r="C623" s="122"/>
      <c r="D623" s="122"/>
      <c r="E623" s="122"/>
      <c r="H623" s="5"/>
      <c r="I623" s="5"/>
      <c r="P623" s="220"/>
      <c r="Q623" s="122"/>
      <c r="R623" s="122"/>
      <c r="S623" s="122"/>
      <c r="T623" s="122"/>
      <c r="W623" s="5"/>
      <c r="X623" s="5"/>
      <c r="AE623" s="220"/>
      <c r="AF623" s="122"/>
      <c r="AG623" s="122"/>
      <c r="AH623" s="122"/>
      <c r="AI623" s="122"/>
      <c r="AL623" s="5"/>
      <c r="AM623" s="5"/>
      <c r="AT623" s="220"/>
      <c r="AU623" s="122"/>
      <c r="AV623" s="122"/>
      <c r="AW623" s="122"/>
      <c r="AX623" s="122"/>
      <c r="BA623" s="5"/>
      <c r="BB623" s="5"/>
    </row>
    <row r="624">
      <c r="A624" s="220"/>
      <c r="B624" s="122"/>
      <c r="C624" s="122"/>
      <c r="D624" s="122"/>
      <c r="E624" s="122"/>
      <c r="H624" s="5"/>
      <c r="I624" s="5"/>
      <c r="P624" s="220"/>
      <c r="Q624" s="122"/>
      <c r="R624" s="122"/>
      <c r="S624" s="122"/>
      <c r="T624" s="122"/>
      <c r="W624" s="5"/>
      <c r="X624" s="5"/>
      <c r="AE624" s="220"/>
      <c r="AF624" s="122"/>
      <c r="AG624" s="122"/>
      <c r="AH624" s="122"/>
      <c r="AI624" s="122"/>
      <c r="AL624" s="5"/>
      <c r="AM624" s="5"/>
      <c r="AT624" s="220"/>
      <c r="AU624" s="122"/>
      <c r="AV624" s="122"/>
      <c r="AW624" s="122"/>
      <c r="AX624" s="122"/>
      <c r="BA624" s="5"/>
      <c r="BB624" s="5"/>
    </row>
    <row r="625">
      <c r="A625" s="220"/>
      <c r="B625" s="122"/>
      <c r="C625" s="122"/>
      <c r="D625" s="122"/>
      <c r="E625" s="122"/>
      <c r="H625" s="5"/>
      <c r="I625" s="5"/>
      <c r="P625" s="220"/>
      <c r="Q625" s="122"/>
      <c r="R625" s="122"/>
      <c r="S625" s="122"/>
      <c r="T625" s="122"/>
      <c r="W625" s="5"/>
      <c r="X625" s="5"/>
      <c r="AE625" s="220"/>
      <c r="AF625" s="122"/>
      <c r="AG625" s="122"/>
      <c r="AH625" s="122"/>
      <c r="AI625" s="122"/>
      <c r="AL625" s="5"/>
      <c r="AM625" s="5"/>
      <c r="AT625" s="220"/>
      <c r="AU625" s="122"/>
      <c r="AV625" s="122"/>
      <c r="AW625" s="122"/>
      <c r="AX625" s="122"/>
      <c r="BA625" s="5"/>
      <c r="BB625" s="5"/>
    </row>
    <row r="626">
      <c r="A626" s="220"/>
      <c r="B626" s="122"/>
      <c r="C626" s="122"/>
      <c r="D626" s="122"/>
      <c r="E626" s="122"/>
      <c r="H626" s="5"/>
      <c r="I626" s="5"/>
      <c r="P626" s="220"/>
      <c r="Q626" s="122"/>
      <c r="R626" s="122"/>
      <c r="S626" s="122"/>
      <c r="T626" s="122"/>
      <c r="W626" s="5"/>
      <c r="X626" s="5"/>
      <c r="AE626" s="220"/>
      <c r="AF626" s="122"/>
      <c r="AG626" s="122"/>
      <c r="AH626" s="122"/>
      <c r="AI626" s="122"/>
      <c r="AL626" s="5"/>
      <c r="AM626" s="5"/>
      <c r="AT626" s="220"/>
      <c r="AU626" s="122"/>
      <c r="AV626" s="122"/>
      <c r="AW626" s="122"/>
      <c r="AX626" s="122"/>
      <c r="BA626" s="5"/>
      <c r="BB626" s="5"/>
    </row>
    <row r="627">
      <c r="A627" s="220"/>
      <c r="B627" s="122"/>
      <c r="C627" s="122"/>
      <c r="D627" s="122"/>
      <c r="E627" s="122"/>
      <c r="H627" s="5"/>
      <c r="I627" s="5"/>
      <c r="P627" s="220"/>
      <c r="Q627" s="122"/>
      <c r="R627" s="122"/>
      <c r="S627" s="122"/>
      <c r="T627" s="122"/>
      <c r="W627" s="5"/>
      <c r="X627" s="5"/>
      <c r="AE627" s="220"/>
      <c r="AF627" s="122"/>
      <c r="AG627" s="122"/>
      <c r="AH627" s="122"/>
      <c r="AI627" s="122"/>
      <c r="AL627" s="5"/>
      <c r="AM627" s="5"/>
      <c r="AT627" s="220"/>
      <c r="AU627" s="122"/>
      <c r="AV627" s="122"/>
      <c r="AW627" s="122"/>
      <c r="AX627" s="122"/>
      <c r="BA627" s="5"/>
      <c r="BB627" s="5"/>
    </row>
    <row r="628">
      <c r="A628" s="220"/>
      <c r="B628" s="122"/>
      <c r="C628" s="122"/>
      <c r="D628" s="122"/>
      <c r="E628" s="122"/>
      <c r="H628" s="5"/>
      <c r="I628" s="5"/>
      <c r="P628" s="220"/>
      <c r="Q628" s="122"/>
      <c r="R628" s="122"/>
      <c r="S628" s="122"/>
      <c r="T628" s="122"/>
      <c r="W628" s="5"/>
      <c r="X628" s="5"/>
      <c r="AE628" s="220"/>
      <c r="AF628" s="122"/>
      <c r="AG628" s="122"/>
      <c r="AH628" s="122"/>
      <c r="AI628" s="122"/>
      <c r="AL628" s="5"/>
      <c r="AM628" s="5"/>
      <c r="AT628" s="220"/>
      <c r="AU628" s="122"/>
      <c r="AV628" s="122"/>
      <c r="AW628" s="122"/>
      <c r="AX628" s="122"/>
      <c r="BA628" s="5"/>
      <c r="BB628" s="5"/>
    </row>
    <row r="629">
      <c r="A629" s="220"/>
      <c r="B629" s="122"/>
      <c r="C629" s="122"/>
      <c r="D629" s="122"/>
      <c r="E629" s="122"/>
      <c r="H629" s="5"/>
      <c r="I629" s="5"/>
      <c r="P629" s="220"/>
      <c r="Q629" s="122"/>
      <c r="R629" s="122"/>
      <c r="S629" s="122"/>
      <c r="T629" s="122"/>
      <c r="W629" s="5"/>
      <c r="X629" s="5"/>
      <c r="AE629" s="220"/>
      <c r="AF629" s="122"/>
      <c r="AG629" s="122"/>
      <c r="AH629" s="122"/>
      <c r="AI629" s="122"/>
      <c r="AL629" s="5"/>
      <c r="AM629" s="5"/>
      <c r="AT629" s="220"/>
      <c r="AU629" s="122"/>
      <c r="AV629" s="122"/>
      <c r="AW629" s="122"/>
      <c r="AX629" s="122"/>
      <c r="BA629" s="5"/>
      <c r="BB629" s="5"/>
    </row>
    <row r="630">
      <c r="A630" s="220"/>
      <c r="B630" s="122"/>
      <c r="C630" s="122"/>
      <c r="D630" s="122"/>
      <c r="E630" s="122"/>
      <c r="H630" s="5"/>
      <c r="I630" s="5"/>
      <c r="P630" s="220"/>
      <c r="Q630" s="122"/>
      <c r="R630" s="122"/>
      <c r="S630" s="122"/>
      <c r="T630" s="122"/>
      <c r="W630" s="5"/>
      <c r="X630" s="5"/>
      <c r="AE630" s="220"/>
      <c r="AF630" s="122"/>
      <c r="AG630" s="122"/>
      <c r="AH630" s="122"/>
      <c r="AI630" s="122"/>
      <c r="AL630" s="5"/>
      <c r="AM630" s="5"/>
      <c r="AT630" s="220"/>
      <c r="AU630" s="122"/>
      <c r="AV630" s="122"/>
      <c r="AW630" s="122"/>
      <c r="AX630" s="122"/>
      <c r="BA630" s="5"/>
      <c r="BB630" s="5"/>
    </row>
    <row r="631">
      <c r="A631" s="220"/>
      <c r="B631" s="122"/>
      <c r="C631" s="122"/>
      <c r="D631" s="122"/>
      <c r="E631" s="122"/>
      <c r="H631" s="5"/>
      <c r="I631" s="5"/>
      <c r="P631" s="220"/>
      <c r="Q631" s="122"/>
      <c r="R631" s="122"/>
      <c r="S631" s="122"/>
      <c r="T631" s="122"/>
      <c r="W631" s="5"/>
      <c r="X631" s="5"/>
      <c r="AE631" s="220"/>
      <c r="AF631" s="122"/>
      <c r="AG631" s="122"/>
      <c r="AH631" s="122"/>
      <c r="AI631" s="122"/>
      <c r="AL631" s="5"/>
      <c r="AM631" s="5"/>
      <c r="AT631" s="220"/>
      <c r="AU631" s="122"/>
      <c r="AV631" s="122"/>
      <c r="AW631" s="122"/>
      <c r="AX631" s="122"/>
      <c r="BA631" s="5"/>
      <c r="BB631" s="5"/>
    </row>
    <row r="632">
      <c r="A632" s="220"/>
      <c r="B632" s="122"/>
      <c r="C632" s="122"/>
      <c r="D632" s="122"/>
      <c r="E632" s="122"/>
      <c r="H632" s="5"/>
      <c r="I632" s="5"/>
      <c r="P632" s="220"/>
      <c r="Q632" s="122"/>
      <c r="R632" s="122"/>
      <c r="S632" s="122"/>
      <c r="T632" s="122"/>
      <c r="W632" s="5"/>
      <c r="X632" s="5"/>
      <c r="AE632" s="220"/>
      <c r="AF632" s="122"/>
      <c r="AG632" s="122"/>
      <c r="AH632" s="122"/>
      <c r="AI632" s="122"/>
      <c r="AL632" s="5"/>
      <c r="AM632" s="5"/>
      <c r="AT632" s="220"/>
      <c r="AU632" s="122"/>
      <c r="AV632" s="122"/>
      <c r="AW632" s="122"/>
      <c r="AX632" s="122"/>
      <c r="BA632" s="5"/>
      <c r="BB632" s="5"/>
    </row>
    <row r="633">
      <c r="A633" s="220"/>
      <c r="B633" s="122"/>
      <c r="C633" s="122"/>
      <c r="D633" s="122"/>
      <c r="E633" s="122"/>
      <c r="H633" s="5"/>
      <c r="I633" s="5"/>
      <c r="P633" s="220"/>
      <c r="Q633" s="122"/>
      <c r="R633" s="122"/>
      <c r="S633" s="122"/>
      <c r="T633" s="122"/>
      <c r="W633" s="5"/>
      <c r="X633" s="5"/>
      <c r="AE633" s="220"/>
      <c r="AF633" s="122"/>
      <c r="AG633" s="122"/>
      <c r="AH633" s="122"/>
      <c r="AI633" s="122"/>
      <c r="AL633" s="5"/>
      <c r="AM633" s="5"/>
      <c r="AT633" s="220"/>
      <c r="AU633" s="122"/>
      <c r="AV633" s="122"/>
      <c r="AW633" s="122"/>
      <c r="AX633" s="122"/>
      <c r="BA633" s="5"/>
      <c r="BB633" s="5"/>
    </row>
    <row r="634">
      <c r="A634" s="220"/>
      <c r="B634" s="122"/>
      <c r="C634" s="122"/>
      <c r="D634" s="122"/>
      <c r="E634" s="122"/>
      <c r="H634" s="5"/>
      <c r="I634" s="5"/>
      <c r="P634" s="220"/>
      <c r="Q634" s="122"/>
      <c r="R634" s="122"/>
      <c r="S634" s="122"/>
      <c r="T634" s="122"/>
      <c r="W634" s="5"/>
      <c r="X634" s="5"/>
      <c r="AE634" s="220"/>
      <c r="AF634" s="122"/>
      <c r="AG634" s="122"/>
      <c r="AH634" s="122"/>
      <c r="AI634" s="122"/>
      <c r="AL634" s="5"/>
      <c r="AM634" s="5"/>
      <c r="AT634" s="220"/>
      <c r="AU634" s="122"/>
      <c r="AV634" s="122"/>
      <c r="AW634" s="122"/>
      <c r="AX634" s="122"/>
      <c r="BA634" s="5"/>
      <c r="BB634" s="5"/>
    </row>
    <row r="635">
      <c r="A635" s="220"/>
      <c r="B635" s="122"/>
      <c r="C635" s="122"/>
      <c r="D635" s="122"/>
      <c r="E635" s="122"/>
      <c r="H635" s="5"/>
      <c r="I635" s="5"/>
      <c r="P635" s="220"/>
      <c r="Q635" s="122"/>
      <c r="R635" s="122"/>
      <c r="S635" s="122"/>
      <c r="T635" s="122"/>
      <c r="W635" s="5"/>
      <c r="X635" s="5"/>
      <c r="AE635" s="220"/>
      <c r="AF635" s="122"/>
      <c r="AG635" s="122"/>
      <c r="AH635" s="122"/>
      <c r="AI635" s="122"/>
      <c r="AL635" s="5"/>
      <c r="AM635" s="5"/>
      <c r="AT635" s="220"/>
      <c r="AU635" s="122"/>
      <c r="AV635" s="122"/>
      <c r="AW635" s="122"/>
      <c r="AX635" s="122"/>
      <c r="BA635" s="5"/>
      <c r="BB635" s="5"/>
    </row>
    <row r="636">
      <c r="A636" s="220"/>
      <c r="B636" s="122"/>
      <c r="C636" s="122"/>
      <c r="D636" s="122"/>
      <c r="E636" s="122"/>
      <c r="H636" s="5"/>
      <c r="I636" s="5"/>
      <c r="P636" s="220"/>
      <c r="Q636" s="122"/>
      <c r="R636" s="122"/>
      <c r="S636" s="122"/>
      <c r="T636" s="122"/>
      <c r="W636" s="5"/>
      <c r="X636" s="5"/>
      <c r="AE636" s="220"/>
      <c r="AF636" s="122"/>
      <c r="AG636" s="122"/>
      <c r="AH636" s="122"/>
      <c r="AI636" s="122"/>
      <c r="AL636" s="5"/>
      <c r="AM636" s="5"/>
      <c r="AT636" s="220"/>
      <c r="AU636" s="122"/>
      <c r="AV636" s="122"/>
      <c r="AW636" s="122"/>
      <c r="AX636" s="122"/>
      <c r="BA636" s="5"/>
      <c r="BB636" s="5"/>
    </row>
    <row r="637">
      <c r="A637" s="220"/>
      <c r="B637" s="122"/>
      <c r="C637" s="122"/>
      <c r="D637" s="122"/>
      <c r="E637" s="122"/>
      <c r="H637" s="5"/>
      <c r="I637" s="5"/>
      <c r="P637" s="220"/>
      <c r="Q637" s="122"/>
      <c r="R637" s="122"/>
      <c r="S637" s="122"/>
      <c r="T637" s="122"/>
      <c r="W637" s="5"/>
      <c r="X637" s="5"/>
      <c r="AE637" s="220"/>
      <c r="AF637" s="122"/>
      <c r="AG637" s="122"/>
      <c r="AH637" s="122"/>
      <c r="AI637" s="122"/>
      <c r="AL637" s="5"/>
      <c r="AM637" s="5"/>
      <c r="AT637" s="220"/>
      <c r="AU637" s="122"/>
      <c r="AV637" s="122"/>
      <c r="AW637" s="122"/>
      <c r="AX637" s="122"/>
      <c r="BA637" s="5"/>
      <c r="BB637" s="5"/>
    </row>
    <row r="638">
      <c r="A638" s="220"/>
      <c r="B638" s="122"/>
      <c r="C638" s="122"/>
      <c r="D638" s="122"/>
      <c r="E638" s="122"/>
      <c r="H638" s="5"/>
      <c r="I638" s="5"/>
      <c r="P638" s="220"/>
      <c r="Q638" s="122"/>
      <c r="R638" s="122"/>
      <c r="S638" s="122"/>
      <c r="T638" s="122"/>
      <c r="W638" s="5"/>
      <c r="X638" s="5"/>
      <c r="AE638" s="220"/>
      <c r="AF638" s="122"/>
      <c r="AG638" s="122"/>
      <c r="AH638" s="122"/>
      <c r="AI638" s="122"/>
      <c r="AL638" s="5"/>
      <c r="AM638" s="5"/>
      <c r="AT638" s="220"/>
      <c r="AU638" s="122"/>
      <c r="AV638" s="122"/>
      <c r="AW638" s="122"/>
      <c r="AX638" s="122"/>
      <c r="BA638" s="5"/>
      <c r="BB638" s="5"/>
    </row>
    <row r="639">
      <c r="A639" s="220"/>
      <c r="B639" s="122"/>
      <c r="C639" s="122"/>
      <c r="D639" s="122"/>
      <c r="E639" s="122"/>
      <c r="H639" s="5"/>
      <c r="I639" s="5"/>
      <c r="P639" s="220"/>
      <c r="Q639" s="122"/>
      <c r="R639" s="122"/>
      <c r="S639" s="122"/>
      <c r="T639" s="122"/>
      <c r="W639" s="5"/>
      <c r="X639" s="5"/>
      <c r="AE639" s="220"/>
      <c r="AF639" s="122"/>
      <c r="AG639" s="122"/>
      <c r="AH639" s="122"/>
      <c r="AI639" s="122"/>
      <c r="AL639" s="5"/>
      <c r="AM639" s="5"/>
      <c r="AT639" s="220"/>
      <c r="AU639" s="122"/>
      <c r="AV639" s="122"/>
      <c r="AW639" s="122"/>
      <c r="AX639" s="122"/>
      <c r="BA639" s="5"/>
      <c r="BB639" s="5"/>
    </row>
    <row r="640">
      <c r="A640" s="220"/>
      <c r="B640" s="122"/>
      <c r="C640" s="122"/>
      <c r="D640" s="122"/>
      <c r="E640" s="122"/>
      <c r="H640" s="5"/>
      <c r="I640" s="5"/>
      <c r="P640" s="220"/>
      <c r="Q640" s="122"/>
      <c r="R640" s="122"/>
      <c r="S640" s="122"/>
      <c r="T640" s="122"/>
      <c r="W640" s="5"/>
      <c r="X640" s="5"/>
      <c r="AE640" s="220"/>
      <c r="AF640" s="122"/>
      <c r="AG640" s="122"/>
      <c r="AH640" s="122"/>
      <c r="AI640" s="122"/>
      <c r="AL640" s="5"/>
      <c r="AM640" s="5"/>
      <c r="AT640" s="220"/>
      <c r="AU640" s="122"/>
      <c r="AV640" s="122"/>
      <c r="AW640" s="122"/>
      <c r="AX640" s="122"/>
      <c r="BA640" s="5"/>
      <c r="BB640" s="5"/>
    </row>
    <row r="641">
      <c r="A641" s="220"/>
      <c r="B641" s="122"/>
      <c r="C641" s="122"/>
      <c r="D641" s="122"/>
      <c r="E641" s="122"/>
      <c r="H641" s="5"/>
      <c r="I641" s="5"/>
      <c r="P641" s="220"/>
      <c r="Q641" s="122"/>
      <c r="R641" s="122"/>
      <c r="S641" s="122"/>
      <c r="T641" s="122"/>
      <c r="W641" s="5"/>
      <c r="X641" s="5"/>
      <c r="AE641" s="220"/>
      <c r="AF641" s="122"/>
      <c r="AG641" s="122"/>
      <c r="AH641" s="122"/>
      <c r="AI641" s="122"/>
      <c r="AL641" s="5"/>
      <c r="AM641" s="5"/>
      <c r="AT641" s="220"/>
      <c r="AU641" s="122"/>
      <c r="AV641" s="122"/>
      <c r="AW641" s="122"/>
      <c r="AX641" s="122"/>
      <c r="BA641" s="5"/>
      <c r="BB641" s="5"/>
    </row>
    <row r="642">
      <c r="A642" s="220"/>
      <c r="B642" s="122"/>
      <c r="C642" s="122"/>
      <c r="D642" s="122"/>
      <c r="E642" s="122"/>
      <c r="H642" s="5"/>
      <c r="I642" s="5"/>
      <c r="P642" s="220"/>
      <c r="Q642" s="122"/>
      <c r="R642" s="122"/>
      <c r="S642" s="122"/>
      <c r="T642" s="122"/>
      <c r="W642" s="5"/>
      <c r="X642" s="5"/>
      <c r="AE642" s="220"/>
      <c r="AF642" s="122"/>
      <c r="AG642" s="122"/>
      <c r="AH642" s="122"/>
      <c r="AI642" s="122"/>
      <c r="AL642" s="5"/>
      <c r="AM642" s="5"/>
      <c r="AT642" s="220"/>
      <c r="AU642" s="122"/>
      <c r="AV642" s="122"/>
      <c r="AW642" s="122"/>
      <c r="AX642" s="122"/>
      <c r="BA642" s="5"/>
      <c r="BB642" s="5"/>
    </row>
    <row r="643">
      <c r="A643" s="220"/>
      <c r="B643" s="122"/>
      <c r="C643" s="122"/>
      <c r="D643" s="122"/>
      <c r="E643" s="122"/>
      <c r="H643" s="5"/>
      <c r="I643" s="5"/>
      <c r="P643" s="220"/>
      <c r="Q643" s="122"/>
      <c r="R643" s="122"/>
      <c r="S643" s="122"/>
      <c r="T643" s="122"/>
      <c r="W643" s="5"/>
      <c r="X643" s="5"/>
      <c r="AE643" s="220"/>
      <c r="AF643" s="122"/>
      <c r="AG643" s="122"/>
      <c r="AH643" s="122"/>
      <c r="AI643" s="122"/>
      <c r="AL643" s="5"/>
      <c r="AM643" s="5"/>
      <c r="AT643" s="220"/>
      <c r="AU643" s="122"/>
      <c r="AV643" s="122"/>
      <c r="AW643" s="122"/>
      <c r="AX643" s="122"/>
      <c r="BA643" s="5"/>
      <c r="BB643" s="5"/>
    </row>
    <row r="644">
      <c r="A644" s="220"/>
      <c r="B644" s="122"/>
      <c r="C644" s="122"/>
      <c r="D644" s="122"/>
      <c r="E644" s="122"/>
      <c r="H644" s="5"/>
      <c r="I644" s="5"/>
      <c r="P644" s="220"/>
      <c r="Q644" s="122"/>
      <c r="R644" s="122"/>
      <c r="S644" s="122"/>
      <c r="T644" s="122"/>
      <c r="W644" s="5"/>
      <c r="X644" s="5"/>
      <c r="AE644" s="220"/>
      <c r="AF644" s="122"/>
      <c r="AG644" s="122"/>
      <c r="AH644" s="122"/>
      <c r="AI644" s="122"/>
      <c r="AL644" s="5"/>
      <c r="AM644" s="5"/>
      <c r="AT644" s="220"/>
      <c r="AU644" s="122"/>
      <c r="AV644" s="122"/>
      <c r="AW644" s="122"/>
      <c r="AX644" s="122"/>
      <c r="BA644" s="5"/>
      <c r="BB644" s="5"/>
    </row>
    <row r="645">
      <c r="A645" s="220"/>
      <c r="B645" s="122"/>
      <c r="C645" s="122"/>
      <c r="D645" s="122"/>
      <c r="E645" s="122"/>
      <c r="H645" s="5"/>
      <c r="I645" s="5"/>
      <c r="P645" s="220"/>
      <c r="Q645" s="122"/>
      <c r="R645" s="122"/>
      <c r="S645" s="122"/>
      <c r="T645" s="122"/>
      <c r="W645" s="5"/>
      <c r="X645" s="5"/>
      <c r="AE645" s="220"/>
      <c r="AF645" s="122"/>
      <c r="AG645" s="122"/>
      <c r="AH645" s="122"/>
      <c r="AI645" s="122"/>
      <c r="AL645" s="5"/>
      <c r="AM645" s="5"/>
      <c r="AT645" s="220"/>
      <c r="AU645" s="122"/>
      <c r="AV645" s="122"/>
      <c r="AW645" s="122"/>
      <c r="AX645" s="122"/>
      <c r="BA645" s="5"/>
      <c r="BB645" s="5"/>
    </row>
    <row r="646">
      <c r="A646" s="220"/>
      <c r="B646" s="122"/>
      <c r="C646" s="122"/>
      <c r="D646" s="122"/>
      <c r="E646" s="122"/>
      <c r="H646" s="5"/>
      <c r="I646" s="5"/>
      <c r="P646" s="220"/>
      <c r="Q646" s="122"/>
      <c r="R646" s="122"/>
      <c r="S646" s="122"/>
      <c r="T646" s="122"/>
      <c r="W646" s="5"/>
      <c r="X646" s="5"/>
      <c r="AE646" s="220"/>
      <c r="AF646" s="122"/>
      <c r="AG646" s="122"/>
      <c r="AH646" s="122"/>
      <c r="AI646" s="122"/>
      <c r="AL646" s="5"/>
      <c r="AM646" s="5"/>
      <c r="AT646" s="220"/>
      <c r="AU646" s="122"/>
      <c r="AV646" s="122"/>
      <c r="AW646" s="122"/>
      <c r="AX646" s="122"/>
      <c r="BA646" s="5"/>
      <c r="BB646" s="5"/>
    </row>
    <row r="647">
      <c r="A647" s="220"/>
      <c r="B647" s="122"/>
      <c r="C647" s="122"/>
      <c r="D647" s="122"/>
      <c r="E647" s="122"/>
      <c r="H647" s="5"/>
      <c r="I647" s="5"/>
      <c r="P647" s="220"/>
      <c r="Q647" s="122"/>
      <c r="R647" s="122"/>
      <c r="S647" s="122"/>
      <c r="T647" s="122"/>
      <c r="W647" s="5"/>
      <c r="X647" s="5"/>
      <c r="AE647" s="220"/>
      <c r="AF647" s="122"/>
      <c r="AG647" s="122"/>
      <c r="AH647" s="122"/>
      <c r="AI647" s="122"/>
      <c r="AL647" s="5"/>
      <c r="AM647" s="5"/>
      <c r="AT647" s="220"/>
      <c r="AU647" s="122"/>
      <c r="AV647" s="122"/>
      <c r="AW647" s="122"/>
      <c r="AX647" s="122"/>
      <c r="BA647" s="5"/>
      <c r="BB647" s="5"/>
    </row>
    <row r="648">
      <c r="A648" s="220"/>
      <c r="B648" s="122"/>
      <c r="C648" s="122"/>
      <c r="D648" s="122"/>
      <c r="E648" s="122"/>
      <c r="H648" s="5"/>
      <c r="I648" s="5"/>
      <c r="P648" s="220"/>
      <c r="Q648" s="122"/>
      <c r="R648" s="122"/>
      <c r="S648" s="122"/>
      <c r="T648" s="122"/>
      <c r="W648" s="5"/>
      <c r="X648" s="5"/>
      <c r="AE648" s="220"/>
      <c r="AF648" s="122"/>
      <c r="AG648" s="122"/>
      <c r="AH648" s="122"/>
      <c r="AI648" s="122"/>
      <c r="AL648" s="5"/>
      <c r="AM648" s="5"/>
      <c r="AT648" s="220"/>
      <c r="AU648" s="122"/>
      <c r="AV648" s="122"/>
      <c r="AW648" s="122"/>
      <c r="AX648" s="122"/>
      <c r="BA648" s="5"/>
      <c r="BB648" s="5"/>
    </row>
    <row r="649">
      <c r="A649" s="220"/>
      <c r="B649" s="122"/>
      <c r="C649" s="122"/>
      <c r="D649" s="122"/>
      <c r="E649" s="122"/>
      <c r="H649" s="5"/>
      <c r="I649" s="5"/>
      <c r="P649" s="220"/>
      <c r="Q649" s="122"/>
      <c r="R649" s="122"/>
      <c r="S649" s="122"/>
      <c r="T649" s="122"/>
      <c r="W649" s="5"/>
      <c r="X649" s="5"/>
      <c r="AE649" s="220"/>
      <c r="AF649" s="122"/>
      <c r="AG649" s="122"/>
      <c r="AH649" s="122"/>
      <c r="AI649" s="122"/>
      <c r="AL649" s="5"/>
      <c r="AM649" s="5"/>
      <c r="AT649" s="220"/>
      <c r="AU649" s="122"/>
      <c r="AV649" s="122"/>
      <c r="AW649" s="122"/>
      <c r="AX649" s="122"/>
      <c r="BA649" s="5"/>
      <c r="BB649" s="5"/>
    </row>
    <row r="650">
      <c r="A650" s="220"/>
      <c r="B650" s="122"/>
      <c r="C650" s="122"/>
      <c r="D650" s="122"/>
      <c r="E650" s="122"/>
      <c r="H650" s="5"/>
      <c r="I650" s="5"/>
      <c r="P650" s="220"/>
      <c r="Q650" s="122"/>
      <c r="R650" s="122"/>
      <c r="S650" s="122"/>
      <c r="T650" s="122"/>
      <c r="W650" s="5"/>
      <c r="X650" s="5"/>
      <c r="AE650" s="220"/>
      <c r="AF650" s="122"/>
      <c r="AG650" s="122"/>
      <c r="AH650" s="122"/>
      <c r="AI650" s="122"/>
      <c r="AL650" s="5"/>
      <c r="AM650" s="5"/>
      <c r="AT650" s="220"/>
      <c r="AU650" s="122"/>
      <c r="AV650" s="122"/>
      <c r="AW650" s="122"/>
      <c r="AX650" s="122"/>
      <c r="BA650" s="5"/>
      <c r="BB650" s="5"/>
    </row>
    <row r="651">
      <c r="A651" s="220"/>
      <c r="B651" s="122"/>
      <c r="C651" s="122"/>
      <c r="D651" s="122"/>
      <c r="E651" s="122"/>
      <c r="H651" s="5"/>
      <c r="I651" s="5"/>
      <c r="P651" s="220"/>
      <c r="Q651" s="122"/>
      <c r="R651" s="122"/>
      <c r="S651" s="122"/>
      <c r="T651" s="122"/>
      <c r="W651" s="5"/>
      <c r="X651" s="5"/>
      <c r="AE651" s="220"/>
      <c r="AF651" s="122"/>
      <c r="AG651" s="122"/>
      <c r="AH651" s="122"/>
      <c r="AI651" s="122"/>
      <c r="AL651" s="5"/>
      <c r="AM651" s="5"/>
      <c r="AT651" s="220"/>
      <c r="AU651" s="122"/>
      <c r="AV651" s="122"/>
      <c r="AW651" s="122"/>
      <c r="AX651" s="122"/>
      <c r="BA651" s="5"/>
      <c r="BB651" s="5"/>
    </row>
    <row r="652">
      <c r="A652" s="220"/>
      <c r="B652" s="122"/>
      <c r="C652" s="122"/>
      <c r="D652" s="122"/>
      <c r="E652" s="122"/>
      <c r="H652" s="5"/>
      <c r="I652" s="5"/>
      <c r="P652" s="220"/>
      <c r="Q652" s="122"/>
      <c r="R652" s="122"/>
      <c r="S652" s="122"/>
      <c r="T652" s="122"/>
      <c r="W652" s="5"/>
      <c r="X652" s="5"/>
      <c r="AE652" s="220"/>
      <c r="AF652" s="122"/>
      <c r="AG652" s="122"/>
      <c r="AH652" s="122"/>
      <c r="AI652" s="122"/>
      <c r="AL652" s="5"/>
      <c r="AM652" s="5"/>
      <c r="AT652" s="220"/>
      <c r="AU652" s="122"/>
      <c r="AV652" s="122"/>
      <c r="AW652" s="122"/>
      <c r="AX652" s="122"/>
      <c r="BA652" s="5"/>
      <c r="BB652" s="5"/>
    </row>
    <row r="653">
      <c r="A653" s="220"/>
      <c r="B653" s="122"/>
      <c r="C653" s="122"/>
      <c r="D653" s="122"/>
      <c r="E653" s="122"/>
      <c r="H653" s="5"/>
      <c r="I653" s="5"/>
      <c r="P653" s="220"/>
      <c r="Q653" s="122"/>
      <c r="R653" s="122"/>
      <c r="S653" s="122"/>
      <c r="T653" s="122"/>
      <c r="W653" s="5"/>
      <c r="X653" s="5"/>
      <c r="AE653" s="220"/>
      <c r="AF653" s="122"/>
      <c r="AG653" s="122"/>
      <c r="AH653" s="122"/>
      <c r="AI653" s="122"/>
      <c r="AL653" s="5"/>
      <c r="AM653" s="5"/>
      <c r="AT653" s="220"/>
      <c r="AU653" s="122"/>
      <c r="AV653" s="122"/>
      <c r="AW653" s="122"/>
      <c r="AX653" s="122"/>
      <c r="BA653" s="5"/>
      <c r="BB653" s="5"/>
    </row>
    <row r="654">
      <c r="A654" s="220"/>
      <c r="B654" s="122"/>
      <c r="C654" s="122"/>
      <c r="D654" s="122"/>
      <c r="E654" s="122"/>
      <c r="H654" s="5"/>
      <c r="I654" s="5"/>
      <c r="P654" s="220"/>
      <c r="Q654" s="122"/>
      <c r="R654" s="122"/>
      <c r="S654" s="122"/>
      <c r="T654" s="122"/>
      <c r="W654" s="5"/>
      <c r="X654" s="5"/>
      <c r="AE654" s="220"/>
      <c r="AF654" s="122"/>
      <c r="AG654" s="122"/>
      <c r="AH654" s="122"/>
      <c r="AI654" s="122"/>
      <c r="AL654" s="5"/>
      <c r="AM654" s="5"/>
      <c r="AT654" s="220"/>
      <c r="AU654" s="122"/>
      <c r="AV654" s="122"/>
      <c r="AW654" s="122"/>
      <c r="AX654" s="122"/>
      <c r="BA654" s="5"/>
      <c r="BB654" s="5"/>
    </row>
    <row r="655">
      <c r="A655" s="220"/>
      <c r="B655" s="122"/>
      <c r="C655" s="122"/>
      <c r="D655" s="122"/>
      <c r="E655" s="122"/>
      <c r="H655" s="5"/>
      <c r="I655" s="5"/>
      <c r="P655" s="220"/>
      <c r="Q655" s="122"/>
      <c r="R655" s="122"/>
      <c r="S655" s="122"/>
      <c r="T655" s="122"/>
      <c r="W655" s="5"/>
      <c r="X655" s="5"/>
      <c r="AE655" s="220"/>
      <c r="AF655" s="122"/>
      <c r="AG655" s="122"/>
      <c r="AH655" s="122"/>
      <c r="AI655" s="122"/>
      <c r="AL655" s="5"/>
      <c r="AM655" s="5"/>
      <c r="AT655" s="220"/>
      <c r="AU655" s="122"/>
      <c r="AV655" s="122"/>
      <c r="AW655" s="122"/>
      <c r="AX655" s="122"/>
      <c r="BA655" s="5"/>
      <c r="BB655" s="5"/>
    </row>
    <row r="656">
      <c r="A656" s="220"/>
      <c r="B656" s="122"/>
      <c r="C656" s="122"/>
      <c r="D656" s="122"/>
      <c r="E656" s="122"/>
      <c r="H656" s="5"/>
      <c r="I656" s="5"/>
      <c r="P656" s="220"/>
      <c r="Q656" s="122"/>
      <c r="R656" s="122"/>
      <c r="S656" s="122"/>
      <c r="T656" s="122"/>
      <c r="W656" s="5"/>
      <c r="X656" s="5"/>
      <c r="AE656" s="220"/>
      <c r="AF656" s="122"/>
      <c r="AG656" s="122"/>
      <c r="AH656" s="122"/>
      <c r="AI656" s="122"/>
      <c r="AL656" s="5"/>
      <c r="AM656" s="5"/>
      <c r="AT656" s="220"/>
      <c r="AU656" s="122"/>
      <c r="AV656" s="122"/>
      <c r="AW656" s="122"/>
      <c r="AX656" s="122"/>
      <c r="BA656" s="5"/>
      <c r="BB656" s="5"/>
    </row>
    <row r="657">
      <c r="A657" s="220"/>
      <c r="B657" s="122"/>
      <c r="C657" s="122"/>
      <c r="D657" s="122"/>
      <c r="E657" s="122"/>
      <c r="H657" s="5"/>
      <c r="I657" s="5"/>
      <c r="P657" s="220"/>
      <c r="Q657" s="122"/>
      <c r="R657" s="122"/>
      <c r="S657" s="122"/>
      <c r="T657" s="122"/>
      <c r="W657" s="5"/>
      <c r="X657" s="5"/>
      <c r="AE657" s="220"/>
      <c r="AF657" s="122"/>
      <c r="AG657" s="122"/>
      <c r="AH657" s="122"/>
      <c r="AI657" s="122"/>
      <c r="AL657" s="5"/>
      <c r="AM657" s="5"/>
      <c r="AT657" s="220"/>
      <c r="AU657" s="122"/>
      <c r="AV657" s="122"/>
      <c r="AW657" s="122"/>
      <c r="AX657" s="122"/>
      <c r="BA657" s="5"/>
      <c r="BB657" s="5"/>
    </row>
    <row r="658">
      <c r="A658" s="220"/>
      <c r="B658" s="122"/>
      <c r="C658" s="122"/>
      <c r="D658" s="122"/>
      <c r="E658" s="122"/>
      <c r="H658" s="5"/>
      <c r="I658" s="5"/>
      <c r="P658" s="220"/>
      <c r="Q658" s="122"/>
      <c r="R658" s="122"/>
      <c r="S658" s="122"/>
      <c r="T658" s="122"/>
      <c r="W658" s="5"/>
      <c r="X658" s="5"/>
      <c r="AE658" s="220"/>
      <c r="AF658" s="122"/>
      <c r="AG658" s="122"/>
      <c r="AH658" s="122"/>
      <c r="AI658" s="122"/>
      <c r="AL658" s="5"/>
      <c r="AM658" s="5"/>
      <c r="AT658" s="220"/>
      <c r="AU658" s="122"/>
      <c r="AV658" s="122"/>
      <c r="AW658" s="122"/>
      <c r="AX658" s="122"/>
      <c r="BA658" s="5"/>
      <c r="BB658" s="5"/>
    </row>
    <row r="659">
      <c r="A659" s="220"/>
      <c r="B659" s="122"/>
      <c r="C659" s="122"/>
      <c r="D659" s="122"/>
      <c r="E659" s="122"/>
      <c r="H659" s="5"/>
      <c r="I659" s="5"/>
      <c r="P659" s="220"/>
      <c r="Q659" s="122"/>
      <c r="R659" s="122"/>
      <c r="S659" s="122"/>
      <c r="T659" s="122"/>
      <c r="W659" s="5"/>
      <c r="X659" s="5"/>
      <c r="AE659" s="220"/>
      <c r="AF659" s="122"/>
      <c r="AG659" s="122"/>
      <c r="AH659" s="122"/>
      <c r="AI659" s="122"/>
      <c r="AL659" s="5"/>
      <c r="AM659" s="5"/>
      <c r="AT659" s="220"/>
      <c r="AU659" s="122"/>
      <c r="AV659" s="122"/>
      <c r="AW659" s="122"/>
      <c r="AX659" s="122"/>
      <c r="BA659" s="5"/>
      <c r="BB659" s="5"/>
    </row>
    <row r="660">
      <c r="A660" s="220"/>
      <c r="B660" s="122"/>
      <c r="C660" s="122"/>
      <c r="D660" s="122"/>
      <c r="E660" s="122"/>
      <c r="H660" s="5"/>
      <c r="I660" s="5"/>
      <c r="P660" s="220"/>
      <c r="Q660" s="122"/>
      <c r="R660" s="122"/>
      <c r="S660" s="122"/>
      <c r="T660" s="122"/>
      <c r="W660" s="5"/>
      <c r="X660" s="5"/>
      <c r="AE660" s="220"/>
      <c r="AF660" s="122"/>
      <c r="AG660" s="122"/>
      <c r="AH660" s="122"/>
      <c r="AI660" s="122"/>
      <c r="AL660" s="5"/>
      <c r="AM660" s="5"/>
      <c r="AT660" s="220"/>
      <c r="AU660" s="122"/>
      <c r="AV660" s="122"/>
      <c r="AW660" s="122"/>
      <c r="AX660" s="122"/>
      <c r="BA660" s="5"/>
      <c r="BB660" s="5"/>
    </row>
    <row r="661">
      <c r="A661" s="220"/>
      <c r="B661" s="122"/>
      <c r="C661" s="122"/>
      <c r="D661" s="122"/>
      <c r="E661" s="122"/>
      <c r="H661" s="5"/>
      <c r="I661" s="5"/>
      <c r="P661" s="220"/>
      <c r="Q661" s="122"/>
      <c r="R661" s="122"/>
      <c r="S661" s="122"/>
      <c r="T661" s="122"/>
      <c r="W661" s="5"/>
      <c r="X661" s="5"/>
      <c r="AE661" s="220"/>
      <c r="AF661" s="122"/>
      <c r="AG661" s="122"/>
      <c r="AH661" s="122"/>
      <c r="AI661" s="122"/>
      <c r="AL661" s="5"/>
      <c r="AM661" s="5"/>
      <c r="AT661" s="220"/>
      <c r="AU661" s="122"/>
      <c r="AV661" s="122"/>
      <c r="AW661" s="122"/>
      <c r="AX661" s="122"/>
      <c r="BA661" s="5"/>
      <c r="BB661" s="5"/>
    </row>
    <row r="662">
      <c r="A662" s="220"/>
      <c r="B662" s="122"/>
      <c r="C662" s="122"/>
      <c r="D662" s="122"/>
      <c r="E662" s="122"/>
      <c r="H662" s="5"/>
      <c r="I662" s="5"/>
      <c r="P662" s="220"/>
      <c r="Q662" s="122"/>
      <c r="R662" s="122"/>
      <c r="S662" s="122"/>
      <c r="T662" s="122"/>
      <c r="W662" s="5"/>
      <c r="X662" s="5"/>
      <c r="AE662" s="220"/>
      <c r="AF662" s="122"/>
      <c r="AG662" s="122"/>
      <c r="AH662" s="122"/>
      <c r="AI662" s="122"/>
      <c r="AL662" s="5"/>
      <c r="AM662" s="5"/>
      <c r="AT662" s="220"/>
      <c r="AU662" s="122"/>
      <c r="AV662" s="122"/>
      <c r="AW662" s="122"/>
      <c r="AX662" s="122"/>
      <c r="BA662" s="5"/>
      <c r="BB662" s="5"/>
    </row>
    <row r="663">
      <c r="A663" s="220"/>
      <c r="B663" s="122"/>
      <c r="C663" s="122"/>
      <c r="D663" s="122"/>
      <c r="E663" s="122"/>
      <c r="H663" s="5"/>
      <c r="I663" s="5"/>
      <c r="P663" s="220"/>
      <c r="Q663" s="122"/>
      <c r="R663" s="122"/>
      <c r="S663" s="122"/>
      <c r="T663" s="122"/>
      <c r="W663" s="5"/>
      <c r="X663" s="5"/>
      <c r="AE663" s="220"/>
      <c r="AF663" s="122"/>
      <c r="AG663" s="122"/>
      <c r="AH663" s="122"/>
      <c r="AI663" s="122"/>
      <c r="AL663" s="5"/>
      <c r="AM663" s="5"/>
      <c r="AT663" s="220"/>
      <c r="AU663" s="122"/>
      <c r="AV663" s="122"/>
      <c r="AW663" s="122"/>
      <c r="AX663" s="122"/>
      <c r="BA663" s="5"/>
      <c r="BB663" s="5"/>
    </row>
    <row r="664">
      <c r="A664" s="220"/>
      <c r="B664" s="122"/>
      <c r="C664" s="122"/>
      <c r="D664" s="122"/>
      <c r="E664" s="122"/>
      <c r="H664" s="5"/>
      <c r="I664" s="5"/>
      <c r="P664" s="220"/>
      <c r="Q664" s="122"/>
      <c r="R664" s="122"/>
      <c r="S664" s="122"/>
      <c r="T664" s="122"/>
      <c r="W664" s="5"/>
      <c r="X664" s="5"/>
      <c r="AE664" s="220"/>
      <c r="AF664" s="122"/>
      <c r="AG664" s="122"/>
      <c r="AH664" s="122"/>
      <c r="AI664" s="122"/>
      <c r="AL664" s="5"/>
      <c r="AM664" s="5"/>
      <c r="AT664" s="220"/>
      <c r="AU664" s="122"/>
      <c r="AV664" s="122"/>
      <c r="AW664" s="122"/>
      <c r="AX664" s="122"/>
      <c r="BA664" s="5"/>
      <c r="BB664" s="5"/>
    </row>
    <row r="665">
      <c r="A665" s="220"/>
      <c r="B665" s="122"/>
      <c r="C665" s="122"/>
      <c r="D665" s="122"/>
      <c r="E665" s="122"/>
      <c r="H665" s="5"/>
      <c r="I665" s="5"/>
      <c r="P665" s="220"/>
      <c r="Q665" s="122"/>
      <c r="R665" s="122"/>
      <c r="S665" s="122"/>
      <c r="T665" s="122"/>
      <c r="W665" s="5"/>
      <c r="X665" s="5"/>
      <c r="AE665" s="220"/>
      <c r="AF665" s="122"/>
      <c r="AG665" s="122"/>
      <c r="AH665" s="122"/>
      <c r="AI665" s="122"/>
      <c r="AL665" s="5"/>
      <c r="AM665" s="5"/>
      <c r="AT665" s="220"/>
      <c r="AU665" s="122"/>
      <c r="AV665" s="122"/>
      <c r="AW665" s="122"/>
      <c r="AX665" s="122"/>
      <c r="BA665" s="5"/>
      <c r="BB665" s="5"/>
    </row>
    <row r="666">
      <c r="A666" s="220"/>
      <c r="B666" s="122"/>
      <c r="C666" s="122"/>
      <c r="D666" s="122"/>
      <c r="E666" s="122"/>
      <c r="H666" s="5"/>
      <c r="I666" s="5"/>
      <c r="P666" s="220"/>
      <c r="Q666" s="122"/>
      <c r="R666" s="122"/>
      <c r="S666" s="122"/>
      <c r="T666" s="122"/>
      <c r="W666" s="5"/>
      <c r="X666" s="5"/>
      <c r="AE666" s="220"/>
      <c r="AF666" s="122"/>
      <c r="AG666" s="122"/>
      <c r="AH666" s="122"/>
      <c r="AI666" s="122"/>
      <c r="AL666" s="5"/>
      <c r="AM666" s="5"/>
      <c r="AT666" s="220"/>
      <c r="AU666" s="122"/>
      <c r="AV666" s="122"/>
      <c r="AW666" s="122"/>
      <c r="AX666" s="122"/>
      <c r="BA666" s="5"/>
      <c r="BB666" s="5"/>
    </row>
    <row r="667">
      <c r="A667" s="220"/>
      <c r="B667" s="122"/>
      <c r="C667" s="122"/>
      <c r="D667" s="122"/>
      <c r="E667" s="122"/>
      <c r="H667" s="5"/>
      <c r="I667" s="5"/>
      <c r="P667" s="220"/>
      <c r="Q667" s="122"/>
      <c r="R667" s="122"/>
      <c r="S667" s="122"/>
      <c r="T667" s="122"/>
      <c r="W667" s="5"/>
      <c r="X667" s="5"/>
      <c r="AE667" s="220"/>
      <c r="AF667" s="122"/>
      <c r="AG667" s="122"/>
      <c r="AH667" s="122"/>
      <c r="AI667" s="122"/>
      <c r="AL667" s="5"/>
      <c r="AM667" s="5"/>
      <c r="AT667" s="220"/>
      <c r="AU667" s="122"/>
      <c r="AV667" s="122"/>
      <c r="AW667" s="122"/>
      <c r="AX667" s="122"/>
      <c r="BA667" s="5"/>
      <c r="BB667" s="5"/>
    </row>
    <row r="668">
      <c r="A668" s="220"/>
      <c r="B668" s="122"/>
      <c r="C668" s="122"/>
      <c r="D668" s="122"/>
      <c r="E668" s="122"/>
      <c r="H668" s="5"/>
      <c r="I668" s="5"/>
      <c r="P668" s="220"/>
      <c r="Q668" s="122"/>
      <c r="R668" s="122"/>
      <c r="S668" s="122"/>
      <c r="T668" s="122"/>
      <c r="W668" s="5"/>
      <c r="X668" s="5"/>
      <c r="AE668" s="220"/>
      <c r="AF668" s="122"/>
      <c r="AG668" s="122"/>
      <c r="AH668" s="122"/>
      <c r="AI668" s="122"/>
      <c r="AL668" s="5"/>
      <c r="AM668" s="5"/>
      <c r="AT668" s="220"/>
      <c r="AU668" s="122"/>
      <c r="AV668" s="122"/>
      <c r="AW668" s="122"/>
      <c r="AX668" s="122"/>
      <c r="BA668" s="5"/>
      <c r="BB668" s="5"/>
    </row>
    <row r="669">
      <c r="A669" s="220"/>
      <c r="B669" s="122"/>
      <c r="C669" s="122"/>
      <c r="D669" s="122"/>
      <c r="E669" s="122"/>
      <c r="H669" s="5"/>
      <c r="I669" s="5"/>
      <c r="P669" s="220"/>
      <c r="Q669" s="122"/>
      <c r="R669" s="122"/>
      <c r="S669" s="122"/>
      <c r="T669" s="122"/>
      <c r="W669" s="5"/>
      <c r="X669" s="5"/>
      <c r="AE669" s="220"/>
      <c r="AF669" s="122"/>
      <c r="AG669" s="122"/>
      <c r="AH669" s="122"/>
      <c r="AI669" s="122"/>
      <c r="AL669" s="5"/>
      <c r="AM669" s="5"/>
      <c r="AT669" s="220"/>
      <c r="AU669" s="122"/>
      <c r="AV669" s="122"/>
      <c r="AW669" s="122"/>
      <c r="AX669" s="122"/>
      <c r="BA669" s="5"/>
      <c r="BB669" s="5"/>
    </row>
    <row r="670">
      <c r="A670" s="220"/>
      <c r="B670" s="122"/>
      <c r="C670" s="122"/>
      <c r="D670" s="122"/>
      <c r="E670" s="122"/>
      <c r="H670" s="5"/>
      <c r="I670" s="5"/>
      <c r="P670" s="220"/>
      <c r="Q670" s="122"/>
      <c r="R670" s="122"/>
      <c r="S670" s="122"/>
      <c r="T670" s="122"/>
      <c r="W670" s="5"/>
      <c r="X670" s="5"/>
      <c r="AE670" s="220"/>
      <c r="AF670" s="122"/>
      <c r="AG670" s="122"/>
      <c r="AH670" s="122"/>
      <c r="AI670" s="122"/>
      <c r="AL670" s="5"/>
      <c r="AM670" s="5"/>
      <c r="AT670" s="220"/>
      <c r="AU670" s="122"/>
      <c r="AV670" s="122"/>
      <c r="AW670" s="122"/>
      <c r="AX670" s="122"/>
      <c r="BA670" s="5"/>
      <c r="BB670" s="5"/>
    </row>
    <row r="671">
      <c r="A671" s="220"/>
      <c r="B671" s="122"/>
      <c r="C671" s="122"/>
      <c r="D671" s="122"/>
      <c r="E671" s="122"/>
      <c r="H671" s="5"/>
      <c r="I671" s="5"/>
      <c r="P671" s="220"/>
      <c r="Q671" s="122"/>
      <c r="R671" s="122"/>
      <c r="S671" s="122"/>
      <c r="T671" s="122"/>
      <c r="W671" s="5"/>
      <c r="X671" s="5"/>
      <c r="AE671" s="220"/>
      <c r="AF671" s="122"/>
      <c r="AG671" s="122"/>
      <c r="AH671" s="122"/>
      <c r="AI671" s="122"/>
      <c r="AL671" s="5"/>
      <c r="AM671" s="5"/>
      <c r="AT671" s="220"/>
      <c r="AU671" s="122"/>
      <c r="AV671" s="122"/>
      <c r="AW671" s="122"/>
      <c r="AX671" s="122"/>
      <c r="BA671" s="5"/>
      <c r="BB671" s="5"/>
    </row>
    <row r="672">
      <c r="A672" s="220"/>
      <c r="B672" s="122"/>
      <c r="C672" s="122"/>
      <c r="D672" s="122"/>
      <c r="E672" s="122"/>
      <c r="H672" s="5"/>
      <c r="I672" s="5"/>
      <c r="P672" s="220"/>
      <c r="Q672" s="122"/>
      <c r="R672" s="122"/>
      <c r="S672" s="122"/>
      <c r="T672" s="122"/>
      <c r="W672" s="5"/>
      <c r="X672" s="5"/>
      <c r="AE672" s="220"/>
      <c r="AF672" s="122"/>
      <c r="AG672" s="122"/>
      <c r="AH672" s="122"/>
      <c r="AI672" s="122"/>
      <c r="AL672" s="5"/>
      <c r="AM672" s="5"/>
      <c r="AT672" s="220"/>
      <c r="AU672" s="122"/>
      <c r="AV672" s="122"/>
      <c r="AW672" s="122"/>
      <c r="AX672" s="122"/>
      <c r="BA672" s="5"/>
      <c r="BB672" s="5"/>
    </row>
    <row r="673">
      <c r="A673" s="220"/>
      <c r="B673" s="122"/>
      <c r="C673" s="122"/>
      <c r="D673" s="122"/>
      <c r="E673" s="122"/>
      <c r="H673" s="5"/>
      <c r="I673" s="5"/>
      <c r="P673" s="220"/>
      <c r="Q673" s="122"/>
      <c r="R673" s="122"/>
      <c r="S673" s="122"/>
      <c r="T673" s="122"/>
      <c r="W673" s="5"/>
      <c r="X673" s="5"/>
      <c r="AE673" s="220"/>
      <c r="AF673" s="122"/>
      <c r="AG673" s="122"/>
      <c r="AH673" s="122"/>
      <c r="AI673" s="122"/>
      <c r="AL673" s="5"/>
      <c r="AM673" s="5"/>
      <c r="AT673" s="220"/>
      <c r="AU673" s="122"/>
      <c r="AV673" s="122"/>
      <c r="AW673" s="122"/>
      <c r="AX673" s="122"/>
      <c r="BA673" s="5"/>
      <c r="BB673" s="5"/>
    </row>
    <row r="674">
      <c r="A674" s="220"/>
      <c r="B674" s="122"/>
      <c r="C674" s="122"/>
      <c r="D674" s="122"/>
      <c r="E674" s="122"/>
      <c r="H674" s="5"/>
      <c r="I674" s="5"/>
      <c r="P674" s="220"/>
      <c r="Q674" s="122"/>
      <c r="R674" s="122"/>
      <c r="S674" s="122"/>
      <c r="T674" s="122"/>
      <c r="W674" s="5"/>
      <c r="X674" s="5"/>
      <c r="AE674" s="220"/>
      <c r="AF674" s="122"/>
      <c r="AG674" s="122"/>
      <c r="AH674" s="122"/>
      <c r="AI674" s="122"/>
      <c r="AL674" s="5"/>
      <c r="AM674" s="5"/>
      <c r="AT674" s="220"/>
      <c r="AU674" s="122"/>
      <c r="AV674" s="122"/>
      <c r="AW674" s="122"/>
      <c r="AX674" s="122"/>
      <c r="BA674" s="5"/>
      <c r="BB674" s="5"/>
    </row>
    <row r="675">
      <c r="A675" s="220"/>
      <c r="B675" s="122"/>
      <c r="C675" s="122"/>
      <c r="D675" s="122"/>
      <c r="E675" s="122"/>
      <c r="H675" s="5"/>
      <c r="I675" s="5"/>
      <c r="P675" s="220"/>
      <c r="Q675" s="122"/>
      <c r="R675" s="122"/>
      <c r="S675" s="122"/>
      <c r="T675" s="122"/>
      <c r="W675" s="5"/>
      <c r="X675" s="5"/>
      <c r="AE675" s="220"/>
      <c r="AF675" s="122"/>
      <c r="AG675" s="122"/>
      <c r="AH675" s="122"/>
      <c r="AI675" s="122"/>
      <c r="AL675" s="5"/>
      <c r="AM675" s="5"/>
      <c r="AT675" s="220"/>
      <c r="AU675" s="122"/>
      <c r="AV675" s="122"/>
      <c r="AW675" s="122"/>
      <c r="AX675" s="122"/>
      <c r="BA675" s="5"/>
      <c r="BB675" s="5"/>
    </row>
    <row r="676">
      <c r="A676" s="220"/>
      <c r="B676" s="122"/>
      <c r="C676" s="122"/>
      <c r="D676" s="122"/>
      <c r="E676" s="122"/>
      <c r="H676" s="5"/>
      <c r="I676" s="5"/>
      <c r="P676" s="220"/>
      <c r="Q676" s="122"/>
      <c r="R676" s="122"/>
      <c r="S676" s="122"/>
      <c r="T676" s="122"/>
      <c r="W676" s="5"/>
      <c r="X676" s="5"/>
      <c r="AE676" s="220"/>
      <c r="AF676" s="122"/>
      <c r="AG676" s="122"/>
      <c r="AH676" s="122"/>
      <c r="AI676" s="122"/>
      <c r="AL676" s="5"/>
      <c r="AM676" s="5"/>
      <c r="AT676" s="220"/>
      <c r="AU676" s="122"/>
      <c r="AV676" s="122"/>
      <c r="AW676" s="122"/>
      <c r="AX676" s="122"/>
      <c r="BA676" s="5"/>
      <c r="BB676" s="5"/>
    </row>
    <row r="677">
      <c r="A677" s="220"/>
      <c r="B677" s="122"/>
      <c r="C677" s="122"/>
      <c r="D677" s="122"/>
      <c r="E677" s="122"/>
      <c r="H677" s="5"/>
      <c r="I677" s="5"/>
      <c r="P677" s="220"/>
      <c r="Q677" s="122"/>
      <c r="R677" s="122"/>
      <c r="S677" s="122"/>
      <c r="T677" s="122"/>
      <c r="W677" s="5"/>
      <c r="X677" s="5"/>
      <c r="AE677" s="220"/>
      <c r="AF677" s="122"/>
      <c r="AG677" s="122"/>
      <c r="AH677" s="122"/>
      <c r="AI677" s="122"/>
      <c r="AL677" s="5"/>
      <c r="AM677" s="5"/>
      <c r="AT677" s="220"/>
      <c r="AU677" s="122"/>
      <c r="AV677" s="122"/>
      <c r="AW677" s="122"/>
      <c r="AX677" s="122"/>
      <c r="BA677" s="5"/>
      <c r="BB677" s="5"/>
    </row>
    <row r="678">
      <c r="A678" s="220"/>
      <c r="B678" s="122"/>
      <c r="C678" s="122"/>
      <c r="D678" s="122"/>
      <c r="E678" s="122"/>
      <c r="H678" s="5"/>
      <c r="I678" s="5"/>
      <c r="P678" s="220"/>
      <c r="Q678" s="122"/>
      <c r="R678" s="122"/>
      <c r="S678" s="122"/>
      <c r="T678" s="122"/>
      <c r="W678" s="5"/>
      <c r="X678" s="5"/>
      <c r="AE678" s="220"/>
      <c r="AF678" s="122"/>
      <c r="AG678" s="122"/>
      <c r="AH678" s="122"/>
      <c r="AI678" s="122"/>
      <c r="AL678" s="5"/>
      <c r="AM678" s="5"/>
      <c r="AT678" s="220"/>
      <c r="AU678" s="122"/>
      <c r="AV678" s="122"/>
      <c r="AW678" s="122"/>
      <c r="AX678" s="122"/>
      <c r="BA678" s="5"/>
      <c r="BB678" s="5"/>
    </row>
    <row r="679">
      <c r="A679" s="220"/>
      <c r="B679" s="122"/>
      <c r="C679" s="122"/>
      <c r="D679" s="122"/>
      <c r="E679" s="122"/>
      <c r="H679" s="5"/>
      <c r="I679" s="5"/>
      <c r="P679" s="220"/>
      <c r="Q679" s="122"/>
      <c r="R679" s="122"/>
      <c r="S679" s="122"/>
      <c r="T679" s="122"/>
      <c r="W679" s="5"/>
      <c r="X679" s="5"/>
      <c r="AE679" s="220"/>
      <c r="AF679" s="122"/>
      <c r="AG679" s="122"/>
      <c r="AH679" s="122"/>
      <c r="AI679" s="122"/>
      <c r="AL679" s="5"/>
      <c r="AM679" s="5"/>
      <c r="AT679" s="220"/>
      <c r="AU679" s="122"/>
      <c r="AV679" s="122"/>
      <c r="AW679" s="122"/>
      <c r="AX679" s="122"/>
      <c r="BA679" s="5"/>
      <c r="BB679" s="5"/>
    </row>
    <row r="680">
      <c r="A680" s="220"/>
      <c r="B680" s="122"/>
      <c r="C680" s="122"/>
      <c r="D680" s="122"/>
      <c r="E680" s="122"/>
      <c r="H680" s="5"/>
      <c r="I680" s="5"/>
      <c r="P680" s="220"/>
      <c r="Q680" s="122"/>
      <c r="R680" s="122"/>
      <c r="S680" s="122"/>
      <c r="T680" s="122"/>
      <c r="W680" s="5"/>
      <c r="X680" s="5"/>
      <c r="AE680" s="220"/>
      <c r="AF680" s="122"/>
      <c r="AG680" s="122"/>
      <c r="AH680" s="122"/>
      <c r="AI680" s="122"/>
      <c r="AL680" s="5"/>
      <c r="AM680" s="5"/>
      <c r="AT680" s="220"/>
      <c r="AU680" s="122"/>
      <c r="AV680" s="122"/>
      <c r="AW680" s="122"/>
      <c r="AX680" s="122"/>
      <c r="BA680" s="5"/>
      <c r="BB680" s="5"/>
    </row>
    <row r="681">
      <c r="A681" s="220"/>
      <c r="B681" s="122"/>
      <c r="C681" s="122"/>
      <c r="D681" s="122"/>
      <c r="E681" s="122"/>
      <c r="H681" s="5"/>
      <c r="I681" s="5"/>
      <c r="P681" s="220"/>
      <c r="Q681" s="122"/>
      <c r="R681" s="122"/>
      <c r="S681" s="122"/>
      <c r="T681" s="122"/>
      <c r="W681" s="5"/>
      <c r="X681" s="5"/>
      <c r="AE681" s="220"/>
      <c r="AF681" s="122"/>
      <c r="AG681" s="122"/>
      <c r="AH681" s="122"/>
      <c r="AI681" s="122"/>
      <c r="AL681" s="5"/>
      <c r="AM681" s="5"/>
      <c r="AT681" s="220"/>
      <c r="AU681" s="122"/>
      <c r="AV681" s="122"/>
      <c r="AW681" s="122"/>
      <c r="AX681" s="122"/>
      <c r="BA681" s="5"/>
      <c r="BB681" s="5"/>
    </row>
    <row r="682">
      <c r="A682" s="220"/>
      <c r="B682" s="122"/>
      <c r="C682" s="122"/>
      <c r="D682" s="122"/>
      <c r="E682" s="122"/>
      <c r="H682" s="5"/>
      <c r="I682" s="5"/>
      <c r="P682" s="220"/>
      <c r="Q682" s="122"/>
      <c r="R682" s="122"/>
      <c r="S682" s="122"/>
      <c r="T682" s="122"/>
      <c r="W682" s="5"/>
      <c r="X682" s="5"/>
      <c r="AE682" s="220"/>
      <c r="AF682" s="122"/>
      <c r="AG682" s="122"/>
      <c r="AH682" s="122"/>
      <c r="AI682" s="122"/>
      <c r="AL682" s="5"/>
      <c r="AM682" s="5"/>
      <c r="AT682" s="220"/>
      <c r="AU682" s="122"/>
      <c r="AV682" s="122"/>
      <c r="AW682" s="122"/>
      <c r="AX682" s="122"/>
      <c r="BA682" s="5"/>
      <c r="BB682" s="5"/>
    </row>
    <row r="683">
      <c r="A683" s="220"/>
      <c r="B683" s="122"/>
      <c r="C683" s="122"/>
      <c r="D683" s="122"/>
      <c r="E683" s="122"/>
      <c r="H683" s="5"/>
      <c r="I683" s="5"/>
      <c r="P683" s="220"/>
      <c r="Q683" s="122"/>
      <c r="R683" s="122"/>
      <c r="S683" s="122"/>
      <c r="T683" s="122"/>
      <c r="W683" s="5"/>
      <c r="X683" s="5"/>
      <c r="AE683" s="220"/>
      <c r="AF683" s="122"/>
      <c r="AG683" s="122"/>
      <c r="AH683" s="122"/>
      <c r="AI683" s="122"/>
      <c r="AL683" s="5"/>
      <c r="AM683" s="5"/>
      <c r="AT683" s="220"/>
      <c r="AU683" s="122"/>
      <c r="AV683" s="122"/>
      <c r="AW683" s="122"/>
      <c r="AX683" s="122"/>
      <c r="BA683" s="5"/>
      <c r="BB683" s="5"/>
    </row>
    <row r="684">
      <c r="A684" s="220"/>
      <c r="B684" s="122"/>
      <c r="C684" s="122"/>
      <c r="D684" s="122"/>
      <c r="E684" s="122"/>
      <c r="H684" s="5"/>
      <c r="I684" s="5"/>
      <c r="P684" s="220"/>
      <c r="Q684" s="122"/>
      <c r="R684" s="122"/>
      <c r="S684" s="122"/>
      <c r="T684" s="122"/>
      <c r="W684" s="5"/>
      <c r="X684" s="5"/>
      <c r="AE684" s="220"/>
      <c r="AF684" s="122"/>
      <c r="AG684" s="122"/>
      <c r="AH684" s="122"/>
      <c r="AI684" s="122"/>
      <c r="AL684" s="5"/>
      <c r="AM684" s="5"/>
      <c r="AT684" s="220"/>
      <c r="AU684" s="122"/>
      <c r="AV684" s="122"/>
      <c r="AW684" s="122"/>
      <c r="AX684" s="122"/>
      <c r="BA684" s="5"/>
      <c r="BB684" s="5"/>
    </row>
    <row r="685">
      <c r="A685" s="220"/>
      <c r="B685" s="122"/>
      <c r="C685" s="122"/>
      <c r="D685" s="122"/>
      <c r="E685" s="122"/>
      <c r="H685" s="5"/>
      <c r="I685" s="5"/>
      <c r="P685" s="220"/>
      <c r="Q685" s="122"/>
      <c r="R685" s="122"/>
      <c r="S685" s="122"/>
      <c r="T685" s="122"/>
      <c r="W685" s="5"/>
      <c r="X685" s="5"/>
      <c r="AE685" s="220"/>
      <c r="AF685" s="122"/>
      <c r="AG685" s="122"/>
      <c r="AH685" s="122"/>
      <c r="AI685" s="122"/>
      <c r="AL685" s="5"/>
      <c r="AM685" s="5"/>
      <c r="AT685" s="220"/>
      <c r="AU685" s="122"/>
      <c r="AV685" s="122"/>
      <c r="AW685" s="122"/>
      <c r="AX685" s="122"/>
      <c r="BA685" s="5"/>
      <c r="BB685" s="5"/>
    </row>
    <row r="686">
      <c r="A686" s="220"/>
      <c r="B686" s="122"/>
      <c r="C686" s="122"/>
      <c r="D686" s="122"/>
      <c r="E686" s="122"/>
      <c r="H686" s="5"/>
      <c r="I686" s="5"/>
      <c r="P686" s="220"/>
      <c r="Q686" s="122"/>
      <c r="R686" s="122"/>
      <c r="S686" s="122"/>
      <c r="T686" s="122"/>
      <c r="W686" s="5"/>
      <c r="X686" s="5"/>
      <c r="AE686" s="220"/>
      <c r="AF686" s="122"/>
      <c r="AG686" s="122"/>
      <c r="AH686" s="122"/>
      <c r="AI686" s="122"/>
      <c r="AL686" s="5"/>
      <c r="AM686" s="5"/>
      <c r="AT686" s="220"/>
      <c r="AU686" s="122"/>
      <c r="AV686" s="122"/>
      <c r="AW686" s="122"/>
      <c r="AX686" s="122"/>
      <c r="BA686" s="5"/>
      <c r="BB686" s="5"/>
    </row>
    <row r="687">
      <c r="A687" s="220"/>
      <c r="B687" s="122"/>
      <c r="C687" s="122"/>
      <c r="D687" s="122"/>
      <c r="E687" s="122"/>
      <c r="H687" s="5"/>
      <c r="I687" s="5"/>
      <c r="P687" s="220"/>
      <c r="Q687" s="122"/>
      <c r="R687" s="122"/>
      <c r="S687" s="122"/>
      <c r="T687" s="122"/>
      <c r="W687" s="5"/>
      <c r="X687" s="5"/>
      <c r="AE687" s="220"/>
      <c r="AF687" s="122"/>
      <c r="AG687" s="122"/>
      <c r="AH687" s="122"/>
      <c r="AI687" s="122"/>
      <c r="AL687" s="5"/>
      <c r="AM687" s="5"/>
      <c r="AT687" s="220"/>
      <c r="AU687" s="122"/>
      <c r="AV687" s="122"/>
      <c r="AW687" s="122"/>
      <c r="AX687" s="122"/>
      <c r="BA687" s="5"/>
      <c r="BB687" s="5"/>
    </row>
    <row r="688">
      <c r="A688" s="220"/>
      <c r="B688" s="122"/>
      <c r="C688" s="122"/>
      <c r="D688" s="122"/>
      <c r="E688" s="122"/>
      <c r="H688" s="5"/>
      <c r="I688" s="5"/>
      <c r="P688" s="220"/>
      <c r="Q688" s="122"/>
      <c r="R688" s="122"/>
      <c r="S688" s="122"/>
      <c r="T688" s="122"/>
      <c r="W688" s="5"/>
      <c r="X688" s="5"/>
      <c r="AE688" s="220"/>
      <c r="AF688" s="122"/>
      <c r="AG688" s="122"/>
      <c r="AH688" s="122"/>
      <c r="AI688" s="122"/>
      <c r="AL688" s="5"/>
      <c r="AM688" s="5"/>
      <c r="AT688" s="220"/>
      <c r="AU688" s="122"/>
      <c r="AV688" s="122"/>
      <c r="AW688" s="122"/>
      <c r="AX688" s="122"/>
      <c r="BA688" s="5"/>
      <c r="BB688" s="5"/>
    </row>
    <row r="689">
      <c r="A689" s="220"/>
      <c r="B689" s="122"/>
      <c r="C689" s="122"/>
      <c r="D689" s="122"/>
      <c r="E689" s="122"/>
      <c r="H689" s="5"/>
      <c r="I689" s="5"/>
      <c r="P689" s="220"/>
      <c r="Q689" s="122"/>
      <c r="R689" s="122"/>
      <c r="S689" s="122"/>
      <c r="T689" s="122"/>
      <c r="W689" s="5"/>
      <c r="X689" s="5"/>
      <c r="AE689" s="220"/>
      <c r="AF689" s="122"/>
      <c r="AG689" s="122"/>
      <c r="AH689" s="122"/>
      <c r="AI689" s="122"/>
      <c r="AL689" s="5"/>
      <c r="AM689" s="5"/>
      <c r="AT689" s="220"/>
      <c r="AU689" s="122"/>
      <c r="AV689" s="122"/>
      <c r="AW689" s="122"/>
      <c r="AX689" s="122"/>
      <c r="BA689" s="5"/>
      <c r="BB689" s="5"/>
    </row>
    <row r="690">
      <c r="A690" s="220"/>
      <c r="B690" s="122"/>
      <c r="C690" s="122"/>
      <c r="D690" s="122"/>
      <c r="E690" s="122"/>
      <c r="H690" s="5"/>
      <c r="I690" s="5"/>
      <c r="P690" s="220"/>
      <c r="Q690" s="122"/>
      <c r="R690" s="122"/>
      <c r="S690" s="122"/>
      <c r="T690" s="122"/>
      <c r="W690" s="5"/>
      <c r="X690" s="5"/>
      <c r="AE690" s="220"/>
      <c r="AF690" s="122"/>
      <c r="AG690" s="122"/>
      <c r="AH690" s="122"/>
      <c r="AI690" s="122"/>
      <c r="AL690" s="5"/>
      <c r="AM690" s="5"/>
      <c r="AT690" s="220"/>
      <c r="AU690" s="122"/>
      <c r="AV690" s="122"/>
      <c r="AW690" s="122"/>
      <c r="AX690" s="122"/>
      <c r="BA690" s="5"/>
      <c r="BB690" s="5"/>
    </row>
    <row r="691">
      <c r="A691" s="220"/>
      <c r="B691" s="122"/>
      <c r="C691" s="122"/>
      <c r="D691" s="122"/>
      <c r="E691" s="122"/>
      <c r="H691" s="5"/>
      <c r="I691" s="5"/>
      <c r="P691" s="220"/>
      <c r="Q691" s="122"/>
      <c r="R691" s="122"/>
      <c r="S691" s="122"/>
      <c r="T691" s="122"/>
      <c r="W691" s="5"/>
      <c r="X691" s="5"/>
      <c r="AE691" s="220"/>
      <c r="AF691" s="122"/>
      <c r="AG691" s="122"/>
      <c r="AH691" s="122"/>
      <c r="AI691" s="122"/>
      <c r="AL691" s="5"/>
      <c r="AM691" s="5"/>
      <c r="AT691" s="220"/>
      <c r="AU691" s="122"/>
      <c r="AV691" s="122"/>
      <c r="AW691" s="122"/>
      <c r="AX691" s="122"/>
      <c r="BA691" s="5"/>
      <c r="BB691" s="5"/>
    </row>
    <row r="692">
      <c r="A692" s="220"/>
      <c r="B692" s="122"/>
      <c r="C692" s="122"/>
      <c r="D692" s="122"/>
      <c r="E692" s="122"/>
      <c r="H692" s="5"/>
      <c r="I692" s="5"/>
      <c r="P692" s="220"/>
      <c r="Q692" s="122"/>
      <c r="R692" s="122"/>
      <c r="S692" s="122"/>
      <c r="T692" s="122"/>
      <c r="W692" s="5"/>
      <c r="X692" s="5"/>
      <c r="AE692" s="220"/>
      <c r="AF692" s="122"/>
      <c r="AG692" s="122"/>
      <c r="AH692" s="122"/>
      <c r="AI692" s="122"/>
      <c r="AL692" s="5"/>
      <c r="AM692" s="5"/>
      <c r="AT692" s="220"/>
      <c r="AU692" s="122"/>
      <c r="AV692" s="122"/>
      <c r="AW692" s="122"/>
      <c r="AX692" s="122"/>
      <c r="BA692" s="5"/>
      <c r="BB692" s="5"/>
    </row>
    <row r="693">
      <c r="A693" s="220"/>
      <c r="B693" s="122"/>
      <c r="C693" s="122"/>
      <c r="D693" s="122"/>
      <c r="E693" s="122"/>
      <c r="H693" s="5"/>
      <c r="I693" s="5"/>
      <c r="P693" s="220"/>
      <c r="Q693" s="122"/>
      <c r="R693" s="122"/>
      <c r="S693" s="122"/>
      <c r="T693" s="122"/>
      <c r="W693" s="5"/>
      <c r="X693" s="5"/>
      <c r="AE693" s="220"/>
      <c r="AF693" s="122"/>
      <c r="AG693" s="122"/>
      <c r="AH693" s="122"/>
      <c r="AI693" s="122"/>
      <c r="AL693" s="5"/>
      <c r="AM693" s="5"/>
      <c r="AT693" s="220"/>
      <c r="AU693" s="122"/>
      <c r="AV693" s="122"/>
      <c r="AW693" s="122"/>
      <c r="AX693" s="122"/>
      <c r="BA693" s="5"/>
      <c r="BB693" s="5"/>
    </row>
    <row r="694">
      <c r="A694" s="220"/>
      <c r="B694" s="122"/>
      <c r="C694" s="122"/>
      <c r="D694" s="122"/>
      <c r="E694" s="122"/>
      <c r="H694" s="5"/>
      <c r="I694" s="5"/>
      <c r="P694" s="220"/>
      <c r="Q694" s="122"/>
      <c r="R694" s="122"/>
      <c r="S694" s="122"/>
      <c r="T694" s="122"/>
      <c r="W694" s="5"/>
      <c r="X694" s="5"/>
      <c r="AE694" s="220"/>
      <c r="AF694" s="122"/>
      <c r="AG694" s="122"/>
      <c r="AH694" s="122"/>
      <c r="AI694" s="122"/>
      <c r="AL694" s="5"/>
      <c r="AM694" s="5"/>
      <c r="AT694" s="220"/>
      <c r="AU694" s="122"/>
      <c r="AV694" s="122"/>
      <c r="AW694" s="122"/>
      <c r="AX694" s="122"/>
      <c r="BA694" s="5"/>
      <c r="BB694" s="5"/>
    </row>
    <row r="695">
      <c r="A695" s="220"/>
      <c r="B695" s="122"/>
      <c r="C695" s="122"/>
      <c r="D695" s="122"/>
      <c r="E695" s="122"/>
      <c r="H695" s="5"/>
      <c r="I695" s="5"/>
      <c r="P695" s="220"/>
      <c r="Q695" s="122"/>
      <c r="R695" s="122"/>
      <c r="S695" s="122"/>
      <c r="T695" s="122"/>
      <c r="W695" s="5"/>
      <c r="X695" s="5"/>
      <c r="AE695" s="220"/>
      <c r="AF695" s="122"/>
      <c r="AG695" s="122"/>
      <c r="AH695" s="122"/>
      <c r="AI695" s="122"/>
      <c r="AL695" s="5"/>
      <c r="AM695" s="5"/>
      <c r="AT695" s="220"/>
      <c r="AU695" s="122"/>
      <c r="AV695" s="122"/>
      <c r="AW695" s="122"/>
      <c r="AX695" s="122"/>
      <c r="BA695" s="5"/>
      <c r="BB695" s="5"/>
    </row>
    <row r="696">
      <c r="A696" s="220"/>
      <c r="B696" s="122"/>
      <c r="C696" s="122"/>
      <c r="D696" s="122"/>
      <c r="E696" s="122"/>
      <c r="H696" s="5"/>
      <c r="I696" s="5"/>
      <c r="P696" s="220"/>
      <c r="Q696" s="122"/>
      <c r="R696" s="122"/>
      <c r="S696" s="122"/>
      <c r="T696" s="122"/>
      <c r="W696" s="5"/>
      <c r="X696" s="5"/>
      <c r="AE696" s="220"/>
      <c r="AF696" s="122"/>
      <c r="AG696" s="122"/>
      <c r="AH696" s="122"/>
      <c r="AI696" s="122"/>
      <c r="AL696" s="5"/>
      <c r="AM696" s="5"/>
      <c r="AT696" s="220"/>
      <c r="AU696" s="122"/>
      <c r="AV696" s="122"/>
      <c r="AW696" s="122"/>
      <c r="AX696" s="122"/>
      <c r="BA696" s="5"/>
      <c r="BB696" s="5"/>
    </row>
    <row r="697">
      <c r="A697" s="220"/>
      <c r="B697" s="122"/>
      <c r="C697" s="122"/>
      <c r="D697" s="122"/>
      <c r="E697" s="122"/>
      <c r="H697" s="5"/>
      <c r="I697" s="5"/>
      <c r="P697" s="220"/>
      <c r="Q697" s="122"/>
      <c r="R697" s="122"/>
      <c r="S697" s="122"/>
      <c r="T697" s="122"/>
      <c r="W697" s="5"/>
      <c r="X697" s="5"/>
      <c r="AE697" s="220"/>
      <c r="AF697" s="122"/>
      <c r="AG697" s="122"/>
      <c r="AH697" s="122"/>
      <c r="AI697" s="122"/>
      <c r="AL697" s="5"/>
      <c r="AM697" s="5"/>
      <c r="AT697" s="220"/>
      <c r="AU697" s="122"/>
      <c r="AV697" s="122"/>
      <c r="AW697" s="122"/>
      <c r="AX697" s="122"/>
      <c r="BA697" s="5"/>
      <c r="BB697" s="5"/>
    </row>
    <row r="698">
      <c r="A698" s="220"/>
      <c r="B698" s="122"/>
      <c r="C698" s="122"/>
      <c r="D698" s="122"/>
      <c r="E698" s="122"/>
      <c r="H698" s="5"/>
      <c r="I698" s="5"/>
      <c r="P698" s="220"/>
      <c r="Q698" s="122"/>
      <c r="R698" s="122"/>
      <c r="S698" s="122"/>
      <c r="T698" s="122"/>
      <c r="W698" s="5"/>
      <c r="X698" s="5"/>
      <c r="AE698" s="220"/>
      <c r="AF698" s="122"/>
      <c r="AG698" s="122"/>
      <c r="AH698" s="122"/>
      <c r="AI698" s="122"/>
      <c r="AL698" s="5"/>
      <c r="AM698" s="5"/>
      <c r="AT698" s="220"/>
      <c r="AU698" s="122"/>
      <c r="AV698" s="122"/>
      <c r="AW698" s="122"/>
      <c r="AX698" s="122"/>
      <c r="BA698" s="5"/>
      <c r="BB698" s="5"/>
    </row>
    <row r="699">
      <c r="A699" s="220"/>
      <c r="B699" s="122"/>
      <c r="C699" s="122"/>
      <c r="D699" s="122"/>
      <c r="E699" s="122"/>
      <c r="H699" s="5"/>
      <c r="I699" s="5"/>
      <c r="P699" s="220"/>
      <c r="Q699" s="122"/>
      <c r="R699" s="122"/>
      <c r="S699" s="122"/>
      <c r="T699" s="122"/>
      <c r="W699" s="5"/>
      <c r="X699" s="5"/>
      <c r="AE699" s="220"/>
      <c r="AF699" s="122"/>
      <c r="AG699" s="122"/>
      <c r="AH699" s="122"/>
      <c r="AI699" s="122"/>
      <c r="AL699" s="5"/>
      <c r="AM699" s="5"/>
      <c r="AT699" s="220"/>
      <c r="AU699" s="122"/>
      <c r="AV699" s="122"/>
      <c r="AW699" s="122"/>
      <c r="AX699" s="122"/>
      <c r="BA699" s="5"/>
      <c r="BB699" s="5"/>
    </row>
    <row r="700">
      <c r="A700" s="220"/>
      <c r="B700" s="122"/>
      <c r="C700" s="122"/>
      <c r="D700" s="122"/>
      <c r="E700" s="122"/>
      <c r="H700" s="5"/>
      <c r="I700" s="5"/>
      <c r="P700" s="220"/>
      <c r="Q700" s="122"/>
      <c r="R700" s="122"/>
      <c r="S700" s="122"/>
      <c r="T700" s="122"/>
      <c r="W700" s="5"/>
      <c r="X700" s="5"/>
      <c r="AE700" s="220"/>
      <c r="AF700" s="122"/>
      <c r="AG700" s="122"/>
      <c r="AH700" s="122"/>
      <c r="AI700" s="122"/>
      <c r="AL700" s="5"/>
      <c r="AM700" s="5"/>
      <c r="AT700" s="220"/>
      <c r="AU700" s="122"/>
      <c r="AV700" s="122"/>
      <c r="AW700" s="122"/>
      <c r="AX700" s="122"/>
      <c r="BA700" s="5"/>
      <c r="BB700" s="5"/>
    </row>
    <row r="701">
      <c r="A701" s="220"/>
      <c r="B701" s="122"/>
      <c r="C701" s="122"/>
      <c r="D701" s="122"/>
      <c r="E701" s="122"/>
      <c r="H701" s="5"/>
      <c r="I701" s="5"/>
      <c r="P701" s="220"/>
      <c r="Q701" s="122"/>
      <c r="R701" s="122"/>
      <c r="S701" s="122"/>
      <c r="T701" s="122"/>
      <c r="W701" s="5"/>
      <c r="X701" s="5"/>
      <c r="AE701" s="220"/>
      <c r="AF701" s="122"/>
      <c r="AG701" s="122"/>
      <c r="AH701" s="122"/>
      <c r="AI701" s="122"/>
      <c r="AL701" s="5"/>
      <c r="AM701" s="5"/>
      <c r="AT701" s="220"/>
      <c r="AU701" s="122"/>
      <c r="AV701" s="122"/>
      <c r="AW701" s="122"/>
      <c r="AX701" s="122"/>
      <c r="BA701" s="5"/>
      <c r="BB701" s="5"/>
    </row>
    <row r="702">
      <c r="A702" s="220"/>
      <c r="B702" s="122"/>
      <c r="C702" s="122"/>
      <c r="D702" s="122"/>
      <c r="E702" s="122"/>
      <c r="H702" s="5"/>
      <c r="I702" s="5"/>
      <c r="P702" s="220"/>
      <c r="Q702" s="122"/>
      <c r="R702" s="122"/>
      <c r="S702" s="122"/>
      <c r="T702" s="122"/>
      <c r="W702" s="5"/>
      <c r="X702" s="5"/>
      <c r="AE702" s="220"/>
      <c r="AF702" s="122"/>
      <c r="AG702" s="122"/>
      <c r="AH702" s="122"/>
      <c r="AI702" s="122"/>
      <c r="AL702" s="5"/>
      <c r="AM702" s="5"/>
      <c r="AT702" s="220"/>
      <c r="AU702" s="122"/>
      <c r="AV702" s="122"/>
      <c r="AW702" s="122"/>
      <c r="AX702" s="122"/>
      <c r="BA702" s="5"/>
      <c r="BB702" s="5"/>
    </row>
    <row r="703">
      <c r="A703" s="220"/>
      <c r="B703" s="122"/>
      <c r="C703" s="122"/>
      <c r="D703" s="122"/>
      <c r="E703" s="122"/>
      <c r="H703" s="5"/>
      <c r="I703" s="5"/>
      <c r="P703" s="220"/>
      <c r="Q703" s="122"/>
      <c r="R703" s="122"/>
      <c r="S703" s="122"/>
      <c r="T703" s="122"/>
      <c r="W703" s="5"/>
      <c r="X703" s="5"/>
      <c r="AE703" s="220"/>
      <c r="AF703" s="122"/>
      <c r="AG703" s="122"/>
      <c r="AH703" s="122"/>
      <c r="AI703" s="122"/>
      <c r="AL703" s="5"/>
      <c r="AM703" s="5"/>
      <c r="AT703" s="220"/>
      <c r="AU703" s="122"/>
      <c r="AV703" s="122"/>
      <c r="AW703" s="122"/>
      <c r="AX703" s="122"/>
      <c r="BA703" s="5"/>
      <c r="BB703" s="5"/>
    </row>
    <row r="704">
      <c r="A704" s="220"/>
      <c r="B704" s="122"/>
      <c r="C704" s="122"/>
      <c r="D704" s="122"/>
      <c r="E704" s="122"/>
      <c r="H704" s="5"/>
      <c r="I704" s="5"/>
      <c r="P704" s="220"/>
      <c r="Q704" s="122"/>
      <c r="R704" s="122"/>
      <c r="S704" s="122"/>
      <c r="T704" s="122"/>
      <c r="W704" s="5"/>
      <c r="X704" s="5"/>
      <c r="AE704" s="220"/>
      <c r="AF704" s="122"/>
      <c r="AG704" s="122"/>
      <c r="AH704" s="122"/>
      <c r="AI704" s="122"/>
      <c r="AL704" s="5"/>
      <c r="AM704" s="5"/>
      <c r="AT704" s="220"/>
      <c r="AU704" s="122"/>
      <c r="AV704" s="122"/>
      <c r="AW704" s="122"/>
      <c r="AX704" s="122"/>
      <c r="BA704" s="5"/>
      <c r="BB704" s="5"/>
    </row>
    <row r="705">
      <c r="A705" s="220"/>
      <c r="B705" s="122"/>
      <c r="C705" s="122"/>
      <c r="D705" s="122"/>
      <c r="E705" s="122"/>
      <c r="H705" s="5"/>
      <c r="I705" s="5"/>
      <c r="P705" s="220"/>
      <c r="Q705" s="122"/>
      <c r="R705" s="122"/>
      <c r="S705" s="122"/>
      <c r="T705" s="122"/>
      <c r="W705" s="5"/>
      <c r="X705" s="5"/>
      <c r="AE705" s="220"/>
      <c r="AF705" s="122"/>
      <c r="AG705" s="122"/>
      <c r="AH705" s="122"/>
      <c r="AI705" s="122"/>
      <c r="AL705" s="5"/>
      <c r="AM705" s="5"/>
      <c r="AT705" s="220"/>
      <c r="AU705" s="122"/>
      <c r="AV705" s="122"/>
      <c r="AW705" s="122"/>
      <c r="AX705" s="122"/>
      <c r="BA705" s="5"/>
      <c r="BB705" s="5"/>
    </row>
    <row r="706">
      <c r="A706" s="220"/>
      <c r="B706" s="122"/>
      <c r="C706" s="122"/>
      <c r="D706" s="122"/>
      <c r="E706" s="122"/>
      <c r="H706" s="5"/>
      <c r="I706" s="5"/>
      <c r="P706" s="220"/>
      <c r="Q706" s="122"/>
      <c r="R706" s="122"/>
      <c r="S706" s="122"/>
      <c r="T706" s="122"/>
      <c r="W706" s="5"/>
      <c r="X706" s="5"/>
      <c r="AE706" s="220"/>
      <c r="AF706" s="122"/>
      <c r="AG706" s="122"/>
      <c r="AH706" s="122"/>
      <c r="AI706" s="122"/>
      <c r="AL706" s="5"/>
      <c r="AM706" s="5"/>
      <c r="AT706" s="220"/>
      <c r="AU706" s="122"/>
      <c r="AV706" s="122"/>
      <c r="AW706" s="122"/>
      <c r="AX706" s="122"/>
      <c r="BA706" s="5"/>
      <c r="BB706" s="5"/>
    </row>
    <row r="707">
      <c r="A707" s="220"/>
      <c r="B707" s="122"/>
      <c r="C707" s="122"/>
      <c r="D707" s="122"/>
      <c r="E707" s="122"/>
      <c r="H707" s="5"/>
      <c r="I707" s="5"/>
      <c r="P707" s="220"/>
      <c r="Q707" s="122"/>
      <c r="R707" s="122"/>
      <c r="S707" s="122"/>
      <c r="T707" s="122"/>
      <c r="W707" s="5"/>
      <c r="X707" s="5"/>
      <c r="AE707" s="220"/>
      <c r="AF707" s="122"/>
      <c r="AG707" s="122"/>
      <c r="AH707" s="122"/>
      <c r="AI707" s="122"/>
      <c r="AL707" s="5"/>
      <c r="AM707" s="5"/>
      <c r="AT707" s="220"/>
      <c r="AU707" s="122"/>
      <c r="AV707" s="122"/>
      <c r="AW707" s="122"/>
      <c r="AX707" s="122"/>
      <c r="BA707" s="5"/>
      <c r="BB707" s="5"/>
    </row>
    <row r="708">
      <c r="A708" s="220"/>
      <c r="B708" s="122"/>
      <c r="C708" s="122"/>
      <c r="D708" s="122"/>
      <c r="E708" s="122"/>
      <c r="H708" s="5"/>
      <c r="I708" s="5"/>
      <c r="P708" s="220"/>
      <c r="Q708" s="122"/>
      <c r="R708" s="122"/>
      <c r="S708" s="122"/>
      <c r="T708" s="122"/>
      <c r="W708" s="5"/>
      <c r="X708" s="5"/>
      <c r="AE708" s="220"/>
      <c r="AF708" s="122"/>
      <c r="AG708" s="122"/>
      <c r="AH708" s="122"/>
      <c r="AI708" s="122"/>
      <c r="AL708" s="5"/>
      <c r="AM708" s="5"/>
      <c r="AT708" s="220"/>
      <c r="AU708" s="122"/>
      <c r="AV708" s="122"/>
      <c r="AW708" s="122"/>
      <c r="AX708" s="122"/>
      <c r="BA708" s="5"/>
      <c r="BB708" s="5"/>
    </row>
    <row r="709">
      <c r="A709" s="220"/>
      <c r="B709" s="122"/>
      <c r="C709" s="122"/>
      <c r="D709" s="122"/>
      <c r="E709" s="122"/>
      <c r="H709" s="5"/>
      <c r="I709" s="5"/>
      <c r="P709" s="220"/>
      <c r="Q709" s="122"/>
      <c r="R709" s="122"/>
      <c r="S709" s="122"/>
      <c r="T709" s="122"/>
      <c r="W709" s="5"/>
      <c r="X709" s="5"/>
      <c r="AE709" s="220"/>
      <c r="AF709" s="122"/>
      <c r="AG709" s="122"/>
      <c r="AH709" s="122"/>
      <c r="AI709" s="122"/>
      <c r="AL709" s="5"/>
      <c r="AM709" s="5"/>
      <c r="AT709" s="220"/>
      <c r="AU709" s="122"/>
      <c r="AV709" s="122"/>
      <c r="AW709" s="122"/>
      <c r="AX709" s="122"/>
      <c r="BA709" s="5"/>
      <c r="BB709" s="5"/>
    </row>
    <row r="710">
      <c r="A710" s="220"/>
      <c r="B710" s="122"/>
      <c r="C710" s="122"/>
      <c r="D710" s="122"/>
      <c r="E710" s="122"/>
      <c r="H710" s="5"/>
      <c r="I710" s="5"/>
      <c r="P710" s="220"/>
      <c r="Q710" s="122"/>
      <c r="R710" s="122"/>
      <c r="S710" s="122"/>
      <c r="T710" s="122"/>
      <c r="W710" s="5"/>
      <c r="X710" s="5"/>
      <c r="AE710" s="220"/>
      <c r="AF710" s="122"/>
      <c r="AG710" s="122"/>
      <c r="AH710" s="122"/>
      <c r="AI710" s="122"/>
      <c r="AL710" s="5"/>
      <c r="AM710" s="5"/>
      <c r="AT710" s="220"/>
      <c r="AU710" s="122"/>
      <c r="AV710" s="122"/>
      <c r="AW710" s="122"/>
      <c r="AX710" s="122"/>
      <c r="BA710" s="5"/>
      <c r="BB710" s="5"/>
    </row>
    <row r="711">
      <c r="A711" s="220"/>
      <c r="B711" s="122"/>
      <c r="C711" s="122"/>
      <c r="D711" s="122"/>
      <c r="E711" s="122"/>
      <c r="H711" s="5"/>
      <c r="I711" s="5"/>
      <c r="P711" s="220"/>
      <c r="Q711" s="122"/>
      <c r="R711" s="122"/>
      <c r="S711" s="122"/>
      <c r="T711" s="122"/>
      <c r="W711" s="5"/>
      <c r="X711" s="5"/>
      <c r="AE711" s="220"/>
      <c r="AF711" s="122"/>
      <c r="AG711" s="122"/>
      <c r="AH711" s="122"/>
      <c r="AI711" s="122"/>
      <c r="AL711" s="5"/>
      <c r="AM711" s="5"/>
      <c r="AT711" s="220"/>
      <c r="AU711" s="122"/>
      <c r="AV711" s="122"/>
      <c r="AW711" s="122"/>
      <c r="AX711" s="122"/>
      <c r="BA711" s="5"/>
      <c r="BB711" s="5"/>
    </row>
    <row r="712">
      <c r="A712" s="220"/>
      <c r="B712" s="122"/>
      <c r="C712" s="122"/>
      <c r="D712" s="122"/>
      <c r="E712" s="122"/>
      <c r="H712" s="5"/>
      <c r="I712" s="5"/>
      <c r="P712" s="220"/>
      <c r="Q712" s="122"/>
      <c r="R712" s="122"/>
      <c r="S712" s="122"/>
      <c r="T712" s="122"/>
      <c r="W712" s="5"/>
      <c r="X712" s="5"/>
      <c r="AE712" s="220"/>
      <c r="AF712" s="122"/>
      <c r="AG712" s="122"/>
      <c r="AH712" s="122"/>
      <c r="AI712" s="122"/>
      <c r="AL712" s="5"/>
      <c r="AM712" s="5"/>
      <c r="AT712" s="220"/>
      <c r="AU712" s="122"/>
      <c r="AV712" s="122"/>
      <c r="AW712" s="122"/>
      <c r="AX712" s="122"/>
      <c r="BA712" s="5"/>
      <c r="BB712" s="5"/>
    </row>
    <row r="713">
      <c r="A713" s="220"/>
      <c r="B713" s="122"/>
      <c r="C713" s="122"/>
      <c r="D713" s="122"/>
      <c r="E713" s="122"/>
      <c r="H713" s="5"/>
      <c r="I713" s="5"/>
      <c r="P713" s="220"/>
      <c r="Q713" s="122"/>
      <c r="R713" s="122"/>
      <c r="S713" s="122"/>
      <c r="T713" s="122"/>
      <c r="W713" s="5"/>
      <c r="X713" s="5"/>
      <c r="AE713" s="220"/>
      <c r="AF713" s="122"/>
      <c r="AG713" s="122"/>
      <c r="AH713" s="122"/>
      <c r="AI713" s="122"/>
      <c r="AL713" s="5"/>
      <c r="AM713" s="5"/>
      <c r="AT713" s="220"/>
      <c r="AU713" s="122"/>
      <c r="AV713" s="122"/>
      <c r="AW713" s="122"/>
      <c r="AX713" s="122"/>
      <c r="BA713" s="5"/>
      <c r="BB713" s="5"/>
    </row>
    <row r="714">
      <c r="A714" s="220"/>
      <c r="B714" s="122"/>
      <c r="C714" s="122"/>
      <c r="D714" s="122"/>
      <c r="E714" s="122"/>
      <c r="H714" s="5"/>
      <c r="I714" s="5"/>
      <c r="P714" s="220"/>
      <c r="Q714" s="122"/>
      <c r="R714" s="122"/>
      <c r="S714" s="122"/>
      <c r="T714" s="122"/>
      <c r="W714" s="5"/>
      <c r="X714" s="5"/>
      <c r="AE714" s="220"/>
      <c r="AF714" s="122"/>
      <c r="AG714" s="122"/>
      <c r="AH714" s="122"/>
      <c r="AI714" s="122"/>
      <c r="AL714" s="5"/>
      <c r="AM714" s="5"/>
      <c r="AT714" s="220"/>
      <c r="AU714" s="122"/>
      <c r="AV714" s="122"/>
      <c r="AW714" s="122"/>
      <c r="AX714" s="122"/>
      <c r="BA714" s="5"/>
      <c r="BB714" s="5"/>
    </row>
    <row r="715">
      <c r="A715" s="220"/>
      <c r="B715" s="122"/>
      <c r="C715" s="122"/>
      <c r="D715" s="122"/>
      <c r="E715" s="122"/>
      <c r="H715" s="5"/>
      <c r="I715" s="5"/>
      <c r="P715" s="220"/>
      <c r="Q715" s="122"/>
      <c r="R715" s="122"/>
      <c r="S715" s="122"/>
      <c r="T715" s="122"/>
      <c r="W715" s="5"/>
      <c r="X715" s="5"/>
      <c r="AE715" s="220"/>
      <c r="AF715" s="122"/>
      <c r="AG715" s="122"/>
      <c r="AH715" s="122"/>
      <c r="AI715" s="122"/>
      <c r="AL715" s="5"/>
      <c r="AM715" s="5"/>
      <c r="AT715" s="220"/>
      <c r="AU715" s="122"/>
      <c r="AV715" s="122"/>
      <c r="AW715" s="122"/>
      <c r="AX715" s="122"/>
      <c r="BA715" s="5"/>
      <c r="BB715" s="5"/>
    </row>
    <row r="716">
      <c r="A716" s="220"/>
      <c r="B716" s="122"/>
      <c r="C716" s="122"/>
      <c r="D716" s="122"/>
      <c r="E716" s="122"/>
      <c r="H716" s="5"/>
      <c r="I716" s="5"/>
      <c r="P716" s="220"/>
      <c r="Q716" s="122"/>
      <c r="R716" s="122"/>
      <c r="S716" s="122"/>
      <c r="T716" s="122"/>
      <c r="W716" s="5"/>
      <c r="X716" s="5"/>
      <c r="AE716" s="220"/>
      <c r="AF716" s="122"/>
      <c r="AG716" s="122"/>
      <c r="AH716" s="122"/>
      <c r="AI716" s="122"/>
      <c r="AL716" s="5"/>
      <c r="AM716" s="5"/>
      <c r="AT716" s="220"/>
      <c r="AU716" s="122"/>
      <c r="AV716" s="122"/>
      <c r="AW716" s="122"/>
      <c r="AX716" s="122"/>
      <c r="BA716" s="5"/>
      <c r="BB716" s="5"/>
    </row>
    <row r="717">
      <c r="A717" s="220"/>
      <c r="B717" s="122"/>
      <c r="C717" s="122"/>
      <c r="D717" s="122"/>
      <c r="E717" s="122"/>
      <c r="H717" s="5"/>
      <c r="I717" s="5"/>
      <c r="P717" s="220"/>
      <c r="Q717" s="122"/>
      <c r="R717" s="122"/>
      <c r="S717" s="122"/>
      <c r="T717" s="122"/>
      <c r="W717" s="5"/>
      <c r="X717" s="5"/>
      <c r="AE717" s="220"/>
      <c r="AF717" s="122"/>
      <c r="AG717" s="122"/>
      <c r="AH717" s="122"/>
      <c r="AI717" s="122"/>
      <c r="AL717" s="5"/>
      <c r="AM717" s="5"/>
      <c r="AT717" s="220"/>
      <c r="AU717" s="122"/>
      <c r="AV717" s="122"/>
      <c r="AW717" s="122"/>
      <c r="AX717" s="122"/>
      <c r="BA717" s="5"/>
      <c r="BB717" s="5"/>
    </row>
    <row r="718">
      <c r="A718" s="220"/>
      <c r="B718" s="122"/>
      <c r="C718" s="122"/>
      <c r="D718" s="122"/>
      <c r="E718" s="122"/>
      <c r="H718" s="5"/>
      <c r="I718" s="5"/>
      <c r="P718" s="220"/>
      <c r="Q718" s="122"/>
      <c r="R718" s="122"/>
      <c r="S718" s="122"/>
      <c r="T718" s="122"/>
      <c r="W718" s="5"/>
      <c r="X718" s="5"/>
      <c r="AE718" s="220"/>
      <c r="AF718" s="122"/>
      <c r="AG718" s="122"/>
      <c r="AH718" s="122"/>
      <c r="AI718" s="122"/>
      <c r="AL718" s="5"/>
      <c r="AM718" s="5"/>
      <c r="AT718" s="220"/>
      <c r="AU718" s="122"/>
      <c r="AV718" s="122"/>
      <c r="AW718" s="122"/>
      <c r="AX718" s="122"/>
      <c r="BA718" s="5"/>
      <c r="BB718" s="5"/>
    </row>
    <row r="719">
      <c r="A719" s="220"/>
      <c r="B719" s="122"/>
      <c r="C719" s="122"/>
      <c r="D719" s="122"/>
      <c r="E719" s="122"/>
      <c r="H719" s="5"/>
      <c r="I719" s="5"/>
      <c r="P719" s="220"/>
      <c r="Q719" s="122"/>
      <c r="R719" s="122"/>
      <c r="S719" s="122"/>
      <c r="T719" s="122"/>
      <c r="W719" s="5"/>
      <c r="X719" s="5"/>
      <c r="AE719" s="220"/>
      <c r="AF719" s="122"/>
      <c r="AG719" s="122"/>
      <c r="AH719" s="122"/>
      <c r="AI719" s="122"/>
      <c r="AL719" s="5"/>
      <c r="AM719" s="5"/>
      <c r="AT719" s="220"/>
      <c r="AU719" s="122"/>
      <c r="AV719" s="122"/>
      <c r="AW719" s="122"/>
      <c r="AX719" s="122"/>
      <c r="BA719" s="5"/>
      <c r="BB719" s="5"/>
    </row>
    <row r="720">
      <c r="A720" s="220"/>
      <c r="B720" s="122"/>
      <c r="C720" s="122"/>
      <c r="D720" s="122"/>
      <c r="E720" s="122"/>
      <c r="H720" s="5"/>
      <c r="I720" s="5"/>
      <c r="P720" s="220"/>
      <c r="Q720" s="122"/>
      <c r="R720" s="122"/>
      <c r="S720" s="122"/>
      <c r="T720" s="122"/>
      <c r="W720" s="5"/>
      <c r="X720" s="5"/>
      <c r="AE720" s="220"/>
      <c r="AF720" s="122"/>
      <c r="AG720" s="122"/>
      <c r="AH720" s="122"/>
      <c r="AI720" s="122"/>
      <c r="AL720" s="5"/>
      <c r="AM720" s="5"/>
      <c r="AT720" s="220"/>
      <c r="AU720" s="122"/>
      <c r="AV720" s="122"/>
      <c r="AW720" s="122"/>
      <c r="AX720" s="122"/>
      <c r="BA720" s="5"/>
      <c r="BB720" s="5"/>
    </row>
    <row r="721">
      <c r="A721" s="220"/>
      <c r="B721" s="122"/>
      <c r="C721" s="122"/>
      <c r="D721" s="122"/>
      <c r="E721" s="122"/>
      <c r="H721" s="5"/>
      <c r="I721" s="5"/>
      <c r="P721" s="220"/>
      <c r="Q721" s="122"/>
      <c r="R721" s="122"/>
      <c r="S721" s="122"/>
      <c r="T721" s="122"/>
      <c r="W721" s="5"/>
      <c r="X721" s="5"/>
      <c r="AE721" s="220"/>
      <c r="AF721" s="122"/>
      <c r="AG721" s="122"/>
      <c r="AH721" s="122"/>
      <c r="AI721" s="122"/>
      <c r="AL721" s="5"/>
      <c r="AM721" s="5"/>
      <c r="AT721" s="220"/>
      <c r="AU721" s="122"/>
      <c r="AV721" s="122"/>
      <c r="AW721" s="122"/>
      <c r="AX721" s="122"/>
      <c r="BA721" s="5"/>
      <c r="BB721" s="5"/>
    </row>
    <row r="722">
      <c r="A722" s="220"/>
      <c r="B722" s="122"/>
      <c r="C722" s="122"/>
      <c r="D722" s="122"/>
      <c r="E722" s="122"/>
      <c r="H722" s="5"/>
      <c r="I722" s="5"/>
      <c r="P722" s="220"/>
      <c r="Q722" s="122"/>
      <c r="R722" s="122"/>
      <c r="S722" s="122"/>
      <c r="T722" s="122"/>
      <c r="W722" s="5"/>
      <c r="X722" s="5"/>
      <c r="AE722" s="220"/>
      <c r="AF722" s="122"/>
      <c r="AG722" s="122"/>
      <c r="AH722" s="122"/>
      <c r="AI722" s="122"/>
      <c r="AL722" s="5"/>
      <c r="AM722" s="5"/>
      <c r="AT722" s="220"/>
      <c r="AU722" s="122"/>
      <c r="AV722" s="122"/>
      <c r="AW722" s="122"/>
      <c r="AX722" s="122"/>
      <c r="BA722" s="5"/>
      <c r="BB722" s="5"/>
    </row>
    <row r="723">
      <c r="A723" s="220"/>
      <c r="B723" s="122"/>
      <c r="C723" s="122"/>
      <c r="D723" s="122"/>
      <c r="E723" s="122"/>
      <c r="H723" s="5"/>
      <c r="I723" s="5"/>
      <c r="P723" s="220"/>
      <c r="Q723" s="122"/>
      <c r="R723" s="122"/>
      <c r="S723" s="122"/>
      <c r="T723" s="122"/>
      <c r="W723" s="5"/>
      <c r="X723" s="5"/>
      <c r="AE723" s="220"/>
      <c r="AF723" s="122"/>
      <c r="AG723" s="122"/>
      <c r="AH723" s="122"/>
      <c r="AI723" s="122"/>
      <c r="AL723" s="5"/>
      <c r="AM723" s="5"/>
      <c r="AT723" s="220"/>
      <c r="AU723" s="122"/>
      <c r="AV723" s="122"/>
      <c r="AW723" s="122"/>
      <c r="AX723" s="122"/>
      <c r="BA723" s="5"/>
      <c r="BB723" s="5"/>
    </row>
    <row r="724">
      <c r="A724" s="220"/>
      <c r="B724" s="122"/>
      <c r="C724" s="122"/>
      <c r="D724" s="122"/>
      <c r="E724" s="122"/>
      <c r="H724" s="5"/>
      <c r="I724" s="5"/>
      <c r="P724" s="220"/>
      <c r="Q724" s="122"/>
      <c r="R724" s="122"/>
      <c r="S724" s="122"/>
      <c r="T724" s="122"/>
      <c r="W724" s="5"/>
      <c r="X724" s="5"/>
      <c r="AE724" s="220"/>
      <c r="AF724" s="122"/>
      <c r="AG724" s="122"/>
      <c r="AH724" s="122"/>
      <c r="AI724" s="122"/>
      <c r="AL724" s="5"/>
      <c r="AM724" s="5"/>
      <c r="AT724" s="220"/>
      <c r="AU724" s="122"/>
      <c r="AV724" s="122"/>
      <c r="AW724" s="122"/>
      <c r="AX724" s="122"/>
      <c r="BA724" s="5"/>
      <c r="BB724" s="5"/>
    </row>
    <row r="725">
      <c r="A725" s="220"/>
      <c r="B725" s="122"/>
      <c r="C725" s="122"/>
      <c r="D725" s="122"/>
      <c r="E725" s="122"/>
      <c r="H725" s="5"/>
      <c r="I725" s="5"/>
      <c r="P725" s="220"/>
      <c r="Q725" s="122"/>
      <c r="R725" s="122"/>
      <c r="S725" s="122"/>
      <c r="T725" s="122"/>
      <c r="W725" s="5"/>
      <c r="X725" s="5"/>
      <c r="AE725" s="220"/>
      <c r="AF725" s="122"/>
      <c r="AG725" s="122"/>
      <c r="AH725" s="122"/>
      <c r="AI725" s="122"/>
      <c r="AL725" s="5"/>
      <c r="AM725" s="5"/>
      <c r="AT725" s="220"/>
      <c r="AU725" s="122"/>
      <c r="AV725" s="122"/>
      <c r="AW725" s="122"/>
      <c r="AX725" s="122"/>
      <c r="BA725" s="5"/>
      <c r="BB725" s="5"/>
    </row>
    <row r="726">
      <c r="A726" s="220"/>
      <c r="B726" s="122"/>
      <c r="C726" s="122"/>
      <c r="D726" s="122"/>
      <c r="E726" s="122"/>
      <c r="H726" s="5"/>
      <c r="I726" s="5"/>
      <c r="P726" s="220"/>
      <c r="Q726" s="122"/>
      <c r="R726" s="122"/>
      <c r="S726" s="122"/>
      <c r="T726" s="122"/>
      <c r="W726" s="5"/>
      <c r="X726" s="5"/>
      <c r="AE726" s="220"/>
      <c r="AF726" s="122"/>
      <c r="AG726" s="122"/>
      <c r="AH726" s="122"/>
      <c r="AI726" s="122"/>
      <c r="AL726" s="5"/>
      <c r="AM726" s="5"/>
      <c r="AT726" s="220"/>
      <c r="AU726" s="122"/>
      <c r="AV726" s="122"/>
      <c r="AW726" s="122"/>
      <c r="AX726" s="122"/>
      <c r="BA726" s="5"/>
      <c r="BB726" s="5"/>
    </row>
    <row r="727">
      <c r="A727" s="220"/>
      <c r="B727" s="122"/>
      <c r="C727" s="122"/>
      <c r="D727" s="122"/>
      <c r="E727" s="122"/>
      <c r="H727" s="5"/>
      <c r="I727" s="5"/>
      <c r="P727" s="220"/>
      <c r="Q727" s="122"/>
      <c r="R727" s="122"/>
      <c r="S727" s="122"/>
      <c r="T727" s="122"/>
      <c r="W727" s="5"/>
      <c r="X727" s="5"/>
      <c r="AE727" s="220"/>
      <c r="AF727" s="122"/>
      <c r="AG727" s="122"/>
      <c r="AH727" s="122"/>
      <c r="AI727" s="122"/>
      <c r="AL727" s="5"/>
      <c r="AM727" s="5"/>
      <c r="AT727" s="220"/>
      <c r="AU727" s="122"/>
      <c r="AV727" s="122"/>
      <c r="AW727" s="122"/>
      <c r="AX727" s="122"/>
      <c r="BA727" s="5"/>
      <c r="BB727" s="5"/>
    </row>
    <row r="728">
      <c r="A728" s="220"/>
      <c r="B728" s="122"/>
      <c r="C728" s="122"/>
      <c r="D728" s="122"/>
      <c r="E728" s="122"/>
      <c r="H728" s="5"/>
      <c r="I728" s="5"/>
      <c r="P728" s="220"/>
      <c r="Q728" s="122"/>
      <c r="R728" s="122"/>
      <c r="S728" s="122"/>
      <c r="T728" s="122"/>
      <c r="W728" s="5"/>
      <c r="X728" s="5"/>
      <c r="AE728" s="220"/>
      <c r="AF728" s="122"/>
      <c r="AG728" s="122"/>
      <c r="AH728" s="122"/>
      <c r="AI728" s="122"/>
      <c r="AL728" s="5"/>
      <c r="AM728" s="5"/>
      <c r="AT728" s="220"/>
      <c r="AU728" s="122"/>
      <c r="AV728" s="122"/>
      <c r="AW728" s="122"/>
      <c r="AX728" s="122"/>
      <c r="BA728" s="5"/>
      <c r="BB728" s="5"/>
    </row>
    <row r="729">
      <c r="A729" s="220"/>
      <c r="B729" s="122"/>
      <c r="C729" s="122"/>
      <c r="D729" s="122"/>
      <c r="E729" s="122"/>
      <c r="H729" s="5"/>
      <c r="I729" s="5"/>
      <c r="P729" s="220"/>
      <c r="Q729" s="122"/>
      <c r="R729" s="122"/>
      <c r="S729" s="122"/>
      <c r="T729" s="122"/>
      <c r="W729" s="5"/>
      <c r="X729" s="5"/>
      <c r="AE729" s="220"/>
      <c r="AF729" s="122"/>
      <c r="AG729" s="122"/>
      <c r="AH729" s="122"/>
      <c r="AI729" s="122"/>
      <c r="AL729" s="5"/>
      <c r="AM729" s="5"/>
      <c r="AT729" s="220"/>
      <c r="AU729" s="122"/>
      <c r="AV729" s="122"/>
      <c r="AW729" s="122"/>
      <c r="AX729" s="122"/>
      <c r="BA729" s="5"/>
      <c r="BB729" s="5"/>
    </row>
    <row r="730">
      <c r="A730" s="220"/>
      <c r="B730" s="122"/>
      <c r="C730" s="122"/>
      <c r="D730" s="122"/>
      <c r="E730" s="122"/>
      <c r="H730" s="5"/>
      <c r="I730" s="5"/>
      <c r="P730" s="220"/>
      <c r="Q730" s="122"/>
      <c r="R730" s="122"/>
      <c r="S730" s="122"/>
      <c r="T730" s="122"/>
      <c r="W730" s="5"/>
      <c r="X730" s="5"/>
      <c r="AE730" s="220"/>
      <c r="AF730" s="122"/>
      <c r="AG730" s="122"/>
      <c r="AH730" s="122"/>
      <c r="AI730" s="122"/>
      <c r="AL730" s="5"/>
      <c r="AM730" s="5"/>
      <c r="AT730" s="220"/>
      <c r="AU730" s="122"/>
      <c r="AV730" s="122"/>
      <c r="AW730" s="122"/>
      <c r="AX730" s="122"/>
      <c r="BA730" s="5"/>
      <c r="BB730" s="5"/>
    </row>
    <row r="731">
      <c r="A731" s="220"/>
      <c r="B731" s="122"/>
      <c r="C731" s="122"/>
      <c r="D731" s="122"/>
      <c r="E731" s="122"/>
      <c r="H731" s="5"/>
      <c r="I731" s="5"/>
      <c r="P731" s="220"/>
      <c r="Q731" s="122"/>
      <c r="R731" s="122"/>
      <c r="S731" s="122"/>
      <c r="T731" s="122"/>
      <c r="W731" s="5"/>
      <c r="X731" s="5"/>
      <c r="AE731" s="220"/>
      <c r="AF731" s="122"/>
      <c r="AG731" s="122"/>
      <c r="AH731" s="122"/>
      <c r="AI731" s="122"/>
      <c r="AL731" s="5"/>
      <c r="AM731" s="5"/>
      <c r="AT731" s="220"/>
      <c r="AU731" s="122"/>
      <c r="AV731" s="122"/>
      <c r="AW731" s="122"/>
      <c r="AX731" s="122"/>
      <c r="BA731" s="5"/>
      <c r="BB731" s="5"/>
    </row>
    <row r="732">
      <c r="A732" s="220"/>
      <c r="B732" s="122"/>
      <c r="C732" s="122"/>
      <c r="D732" s="122"/>
      <c r="E732" s="122"/>
      <c r="H732" s="5"/>
      <c r="I732" s="5"/>
      <c r="P732" s="220"/>
      <c r="Q732" s="122"/>
      <c r="R732" s="122"/>
      <c r="S732" s="122"/>
      <c r="T732" s="122"/>
      <c r="W732" s="5"/>
      <c r="X732" s="5"/>
      <c r="AE732" s="220"/>
      <c r="AF732" s="122"/>
      <c r="AG732" s="122"/>
      <c r="AH732" s="122"/>
      <c r="AI732" s="122"/>
      <c r="AL732" s="5"/>
      <c r="AM732" s="5"/>
      <c r="AT732" s="220"/>
      <c r="AU732" s="122"/>
      <c r="AV732" s="122"/>
      <c r="AW732" s="122"/>
      <c r="AX732" s="122"/>
      <c r="BA732" s="5"/>
      <c r="BB732" s="5"/>
    </row>
    <row r="733">
      <c r="A733" s="220"/>
      <c r="B733" s="122"/>
      <c r="C733" s="122"/>
      <c r="D733" s="122"/>
      <c r="E733" s="122"/>
      <c r="H733" s="5"/>
      <c r="I733" s="5"/>
      <c r="P733" s="220"/>
      <c r="Q733" s="122"/>
      <c r="R733" s="122"/>
      <c r="S733" s="122"/>
      <c r="T733" s="122"/>
      <c r="W733" s="5"/>
      <c r="X733" s="5"/>
      <c r="AE733" s="220"/>
      <c r="AF733" s="122"/>
      <c r="AG733" s="122"/>
      <c r="AH733" s="122"/>
      <c r="AI733" s="122"/>
      <c r="AL733" s="5"/>
      <c r="AM733" s="5"/>
      <c r="AT733" s="220"/>
      <c r="AU733" s="122"/>
      <c r="AV733" s="122"/>
      <c r="AW733" s="122"/>
      <c r="AX733" s="122"/>
      <c r="BA733" s="5"/>
      <c r="BB733" s="5"/>
    </row>
    <row r="734">
      <c r="A734" s="220"/>
      <c r="B734" s="122"/>
      <c r="C734" s="122"/>
      <c r="D734" s="122"/>
      <c r="E734" s="122"/>
      <c r="H734" s="5"/>
      <c r="I734" s="5"/>
      <c r="P734" s="220"/>
      <c r="Q734" s="122"/>
      <c r="R734" s="122"/>
      <c r="S734" s="122"/>
      <c r="T734" s="122"/>
      <c r="W734" s="5"/>
      <c r="X734" s="5"/>
      <c r="AE734" s="220"/>
      <c r="AF734" s="122"/>
      <c r="AG734" s="122"/>
      <c r="AH734" s="122"/>
      <c r="AI734" s="122"/>
      <c r="AL734" s="5"/>
      <c r="AM734" s="5"/>
      <c r="AT734" s="220"/>
      <c r="AU734" s="122"/>
      <c r="AV734" s="122"/>
      <c r="AW734" s="122"/>
      <c r="AX734" s="122"/>
      <c r="BA734" s="5"/>
      <c r="BB734" s="5"/>
    </row>
    <row r="735">
      <c r="A735" s="220"/>
      <c r="B735" s="122"/>
      <c r="C735" s="122"/>
      <c r="D735" s="122"/>
      <c r="E735" s="122"/>
      <c r="H735" s="5"/>
      <c r="I735" s="5"/>
      <c r="P735" s="220"/>
      <c r="Q735" s="122"/>
      <c r="R735" s="122"/>
      <c r="S735" s="122"/>
      <c r="T735" s="122"/>
      <c r="W735" s="5"/>
      <c r="X735" s="5"/>
      <c r="AE735" s="220"/>
      <c r="AF735" s="122"/>
      <c r="AG735" s="122"/>
      <c r="AH735" s="122"/>
      <c r="AI735" s="122"/>
      <c r="AL735" s="5"/>
      <c r="AM735" s="5"/>
      <c r="AT735" s="220"/>
      <c r="AU735" s="122"/>
      <c r="AV735" s="122"/>
      <c r="AW735" s="122"/>
      <c r="AX735" s="122"/>
      <c r="BA735" s="5"/>
      <c r="BB735" s="5"/>
    </row>
    <row r="736">
      <c r="A736" s="220"/>
      <c r="B736" s="122"/>
      <c r="C736" s="122"/>
      <c r="D736" s="122"/>
      <c r="E736" s="122"/>
      <c r="H736" s="5"/>
      <c r="I736" s="5"/>
      <c r="P736" s="220"/>
      <c r="Q736" s="122"/>
      <c r="R736" s="122"/>
      <c r="S736" s="122"/>
      <c r="T736" s="122"/>
      <c r="W736" s="5"/>
      <c r="X736" s="5"/>
      <c r="AE736" s="220"/>
      <c r="AF736" s="122"/>
      <c r="AG736" s="122"/>
      <c r="AH736" s="122"/>
      <c r="AI736" s="122"/>
      <c r="AL736" s="5"/>
      <c r="AM736" s="5"/>
      <c r="AT736" s="220"/>
      <c r="AU736" s="122"/>
      <c r="AV736" s="122"/>
      <c r="AW736" s="122"/>
      <c r="AX736" s="122"/>
      <c r="BA736" s="5"/>
      <c r="BB736" s="5"/>
    </row>
    <row r="737">
      <c r="A737" s="220"/>
      <c r="B737" s="122"/>
      <c r="C737" s="122"/>
      <c r="D737" s="122"/>
      <c r="E737" s="122"/>
      <c r="H737" s="5"/>
      <c r="I737" s="5"/>
      <c r="P737" s="220"/>
      <c r="Q737" s="122"/>
      <c r="R737" s="122"/>
      <c r="S737" s="122"/>
      <c r="T737" s="122"/>
      <c r="W737" s="5"/>
      <c r="X737" s="5"/>
      <c r="AE737" s="220"/>
      <c r="AF737" s="122"/>
      <c r="AG737" s="122"/>
      <c r="AH737" s="122"/>
      <c r="AI737" s="122"/>
      <c r="AL737" s="5"/>
      <c r="AM737" s="5"/>
      <c r="AT737" s="220"/>
      <c r="AU737" s="122"/>
      <c r="AV737" s="122"/>
      <c r="AW737" s="122"/>
      <c r="AX737" s="122"/>
      <c r="BA737" s="5"/>
      <c r="BB737" s="5"/>
    </row>
    <row r="738">
      <c r="A738" s="220"/>
      <c r="B738" s="122"/>
      <c r="C738" s="122"/>
      <c r="D738" s="122"/>
      <c r="E738" s="122"/>
      <c r="H738" s="5"/>
      <c r="I738" s="5"/>
      <c r="P738" s="220"/>
      <c r="Q738" s="122"/>
      <c r="R738" s="122"/>
      <c r="S738" s="122"/>
      <c r="T738" s="122"/>
      <c r="W738" s="5"/>
      <c r="X738" s="5"/>
      <c r="AE738" s="220"/>
      <c r="AF738" s="122"/>
      <c r="AG738" s="122"/>
      <c r="AH738" s="122"/>
      <c r="AI738" s="122"/>
      <c r="AL738" s="5"/>
      <c r="AM738" s="5"/>
      <c r="AT738" s="220"/>
      <c r="AU738" s="122"/>
      <c r="AV738" s="122"/>
      <c r="AW738" s="122"/>
      <c r="AX738" s="122"/>
      <c r="BA738" s="5"/>
      <c r="BB738" s="5"/>
    </row>
    <row r="739">
      <c r="A739" s="220"/>
      <c r="B739" s="122"/>
      <c r="C739" s="122"/>
      <c r="D739" s="122"/>
      <c r="E739" s="122"/>
      <c r="H739" s="5"/>
      <c r="I739" s="5"/>
      <c r="P739" s="220"/>
      <c r="Q739" s="122"/>
      <c r="R739" s="122"/>
      <c r="S739" s="122"/>
      <c r="T739" s="122"/>
      <c r="W739" s="5"/>
      <c r="X739" s="5"/>
      <c r="AE739" s="220"/>
      <c r="AF739" s="122"/>
      <c r="AG739" s="122"/>
      <c r="AH739" s="122"/>
      <c r="AI739" s="122"/>
      <c r="AL739" s="5"/>
      <c r="AM739" s="5"/>
      <c r="AT739" s="220"/>
      <c r="AU739" s="122"/>
      <c r="AV739" s="122"/>
      <c r="AW739" s="122"/>
      <c r="AX739" s="122"/>
      <c r="BA739" s="5"/>
      <c r="BB739" s="5"/>
    </row>
    <row r="740">
      <c r="A740" s="220"/>
      <c r="B740" s="122"/>
      <c r="C740" s="122"/>
      <c r="D740" s="122"/>
      <c r="E740" s="122"/>
      <c r="H740" s="5"/>
      <c r="I740" s="5"/>
      <c r="P740" s="220"/>
      <c r="Q740" s="122"/>
      <c r="R740" s="122"/>
      <c r="S740" s="122"/>
      <c r="T740" s="122"/>
      <c r="W740" s="5"/>
      <c r="X740" s="5"/>
      <c r="AE740" s="220"/>
      <c r="AF740" s="122"/>
      <c r="AG740" s="122"/>
      <c r="AH740" s="122"/>
      <c r="AI740" s="122"/>
      <c r="AL740" s="5"/>
      <c r="AM740" s="5"/>
      <c r="AT740" s="220"/>
      <c r="AU740" s="122"/>
      <c r="AV740" s="122"/>
      <c r="AW740" s="122"/>
      <c r="AX740" s="122"/>
      <c r="BA740" s="5"/>
      <c r="BB740" s="5"/>
    </row>
    <row r="741">
      <c r="A741" s="220"/>
      <c r="B741" s="122"/>
      <c r="C741" s="122"/>
      <c r="D741" s="122"/>
      <c r="E741" s="122"/>
      <c r="H741" s="5"/>
      <c r="I741" s="5"/>
      <c r="P741" s="220"/>
      <c r="Q741" s="122"/>
      <c r="R741" s="122"/>
      <c r="S741" s="122"/>
      <c r="T741" s="122"/>
      <c r="W741" s="5"/>
      <c r="X741" s="5"/>
      <c r="AE741" s="220"/>
      <c r="AF741" s="122"/>
      <c r="AG741" s="122"/>
      <c r="AH741" s="122"/>
      <c r="AI741" s="122"/>
      <c r="AL741" s="5"/>
      <c r="AM741" s="5"/>
      <c r="AT741" s="220"/>
      <c r="AU741" s="122"/>
      <c r="AV741" s="122"/>
      <c r="AW741" s="122"/>
      <c r="AX741" s="122"/>
      <c r="BA741" s="5"/>
      <c r="BB741" s="5"/>
    </row>
    <row r="742">
      <c r="A742" s="220"/>
      <c r="B742" s="122"/>
      <c r="C742" s="122"/>
      <c r="D742" s="122"/>
      <c r="E742" s="122"/>
      <c r="H742" s="5"/>
      <c r="I742" s="5"/>
      <c r="P742" s="220"/>
      <c r="Q742" s="122"/>
      <c r="R742" s="122"/>
      <c r="S742" s="122"/>
      <c r="T742" s="122"/>
      <c r="W742" s="5"/>
      <c r="X742" s="5"/>
      <c r="AE742" s="220"/>
      <c r="AF742" s="122"/>
      <c r="AG742" s="122"/>
      <c r="AH742" s="122"/>
      <c r="AI742" s="122"/>
      <c r="AL742" s="5"/>
      <c r="AM742" s="5"/>
      <c r="AT742" s="220"/>
      <c r="AU742" s="122"/>
      <c r="AV742" s="122"/>
      <c r="AW742" s="122"/>
      <c r="AX742" s="122"/>
      <c r="BA742" s="5"/>
      <c r="BB742" s="5"/>
    </row>
    <row r="743">
      <c r="A743" s="220"/>
      <c r="B743" s="122"/>
      <c r="C743" s="122"/>
      <c r="D743" s="122"/>
      <c r="E743" s="122"/>
      <c r="H743" s="5"/>
      <c r="I743" s="5"/>
      <c r="P743" s="220"/>
      <c r="Q743" s="122"/>
      <c r="R743" s="122"/>
      <c r="S743" s="122"/>
      <c r="T743" s="122"/>
      <c r="W743" s="5"/>
      <c r="X743" s="5"/>
      <c r="AE743" s="220"/>
      <c r="AF743" s="122"/>
      <c r="AG743" s="122"/>
      <c r="AH743" s="122"/>
      <c r="AI743" s="122"/>
      <c r="AL743" s="5"/>
      <c r="AM743" s="5"/>
      <c r="AT743" s="220"/>
      <c r="AU743" s="122"/>
      <c r="AV743" s="122"/>
      <c r="AW743" s="122"/>
      <c r="AX743" s="122"/>
      <c r="BA743" s="5"/>
      <c r="BB743" s="5"/>
    </row>
    <row r="744">
      <c r="A744" s="220"/>
      <c r="B744" s="122"/>
      <c r="C744" s="122"/>
      <c r="D744" s="122"/>
      <c r="E744" s="122"/>
      <c r="H744" s="5"/>
      <c r="I744" s="5"/>
      <c r="P744" s="220"/>
      <c r="Q744" s="122"/>
      <c r="R744" s="122"/>
      <c r="S744" s="122"/>
      <c r="T744" s="122"/>
      <c r="W744" s="5"/>
      <c r="X744" s="5"/>
      <c r="AE744" s="220"/>
      <c r="AF744" s="122"/>
      <c r="AG744" s="122"/>
      <c r="AH744" s="122"/>
      <c r="AI744" s="122"/>
      <c r="AL744" s="5"/>
      <c r="AM744" s="5"/>
      <c r="AT744" s="220"/>
      <c r="AU744" s="122"/>
      <c r="AV744" s="122"/>
      <c r="AW744" s="122"/>
      <c r="AX744" s="122"/>
      <c r="BA744" s="5"/>
      <c r="BB744" s="5"/>
    </row>
    <row r="745">
      <c r="A745" s="220"/>
      <c r="B745" s="122"/>
      <c r="C745" s="122"/>
      <c r="D745" s="122"/>
      <c r="E745" s="122"/>
      <c r="H745" s="5"/>
      <c r="I745" s="5"/>
      <c r="P745" s="220"/>
      <c r="Q745" s="122"/>
      <c r="R745" s="122"/>
      <c r="S745" s="122"/>
      <c r="T745" s="122"/>
      <c r="W745" s="5"/>
      <c r="X745" s="5"/>
      <c r="AE745" s="220"/>
      <c r="AF745" s="122"/>
      <c r="AG745" s="122"/>
      <c r="AH745" s="122"/>
      <c r="AI745" s="122"/>
      <c r="AL745" s="5"/>
      <c r="AM745" s="5"/>
      <c r="AT745" s="220"/>
      <c r="AU745" s="122"/>
      <c r="AV745" s="122"/>
      <c r="AW745" s="122"/>
      <c r="AX745" s="122"/>
      <c r="BA745" s="5"/>
      <c r="BB745" s="5"/>
    </row>
    <row r="746">
      <c r="A746" s="220"/>
      <c r="B746" s="122"/>
      <c r="C746" s="122"/>
      <c r="D746" s="122"/>
      <c r="E746" s="122"/>
      <c r="H746" s="5"/>
      <c r="I746" s="5"/>
      <c r="P746" s="220"/>
      <c r="Q746" s="122"/>
      <c r="R746" s="122"/>
      <c r="S746" s="122"/>
      <c r="T746" s="122"/>
      <c r="W746" s="5"/>
      <c r="X746" s="5"/>
      <c r="AE746" s="220"/>
      <c r="AF746" s="122"/>
      <c r="AG746" s="122"/>
      <c r="AH746" s="122"/>
      <c r="AI746" s="122"/>
      <c r="AL746" s="5"/>
      <c r="AM746" s="5"/>
      <c r="AT746" s="220"/>
      <c r="AU746" s="122"/>
      <c r="AV746" s="122"/>
      <c r="AW746" s="122"/>
      <c r="AX746" s="122"/>
      <c r="BA746" s="5"/>
      <c r="BB746" s="5"/>
    </row>
    <row r="747">
      <c r="A747" s="220"/>
      <c r="B747" s="122"/>
      <c r="C747" s="122"/>
      <c r="D747" s="122"/>
      <c r="E747" s="122"/>
      <c r="H747" s="5"/>
      <c r="I747" s="5"/>
      <c r="P747" s="220"/>
      <c r="Q747" s="122"/>
      <c r="R747" s="122"/>
      <c r="S747" s="122"/>
      <c r="T747" s="122"/>
      <c r="W747" s="5"/>
      <c r="X747" s="5"/>
      <c r="AE747" s="220"/>
      <c r="AF747" s="122"/>
      <c r="AG747" s="122"/>
      <c r="AH747" s="122"/>
      <c r="AI747" s="122"/>
      <c r="AL747" s="5"/>
      <c r="AM747" s="5"/>
      <c r="AT747" s="220"/>
      <c r="AU747" s="122"/>
      <c r="AV747" s="122"/>
      <c r="AW747" s="122"/>
      <c r="AX747" s="122"/>
      <c r="BA747" s="5"/>
      <c r="BB747" s="5"/>
    </row>
    <row r="748">
      <c r="A748" s="220"/>
      <c r="B748" s="122"/>
      <c r="C748" s="122"/>
      <c r="D748" s="122"/>
      <c r="E748" s="122"/>
      <c r="H748" s="5"/>
      <c r="I748" s="5"/>
      <c r="P748" s="220"/>
      <c r="Q748" s="122"/>
      <c r="R748" s="122"/>
      <c r="S748" s="122"/>
      <c r="T748" s="122"/>
      <c r="W748" s="5"/>
      <c r="X748" s="5"/>
      <c r="AE748" s="220"/>
      <c r="AF748" s="122"/>
      <c r="AG748" s="122"/>
      <c r="AH748" s="122"/>
      <c r="AI748" s="122"/>
      <c r="AL748" s="5"/>
      <c r="AM748" s="5"/>
      <c r="AT748" s="220"/>
      <c r="AU748" s="122"/>
      <c r="AV748" s="122"/>
      <c r="AW748" s="122"/>
      <c r="AX748" s="122"/>
      <c r="BA748" s="5"/>
      <c r="BB748" s="5"/>
    </row>
    <row r="749">
      <c r="A749" s="220"/>
      <c r="B749" s="122"/>
      <c r="C749" s="122"/>
      <c r="D749" s="122"/>
      <c r="E749" s="122"/>
      <c r="H749" s="5"/>
      <c r="I749" s="5"/>
      <c r="P749" s="220"/>
      <c r="Q749" s="122"/>
      <c r="R749" s="122"/>
      <c r="S749" s="122"/>
      <c r="T749" s="122"/>
      <c r="W749" s="5"/>
      <c r="X749" s="5"/>
      <c r="AE749" s="220"/>
      <c r="AF749" s="122"/>
      <c r="AG749" s="122"/>
      <c r="AH749" s="122"/>
      <c r="AI749" s="122"/>
      <c r="AL749" s="5"/>
      <c r="AM749" s="5"/>
      <c r="AT749" s="220"/>
      <c r="AU749" s="122"/>
      <c r="AV749" s="122"/>
      <c r="AW749" s="122"/>
      <c r="AX749" s="122"/>
      <c r="BA749" s="5"/>
      <c r="BB749" s="5"/>
    </row>
    <row r="750">
      <c r="A750" s="220"/>
      <c r="B750" s="122"/>
      <c r="C750" s="122"/>
      <c r="D750" s="122"/>
      <c r="E750" s="122"/>
      <c r="H750" s="5"/>
      <c r="I750" s="5"/>
      <c r="P750" s="220"/>
      <c r="Q750" s="122"/>
      <c r="R750" s="122"/>
      <c r="S750" s="122"/>
      <c r="T750" s="122"/>
      <c r="W750" s="5"/>
      <c r="X750" s="5"/>
      <c r="AE750" s="220"/>
      <c r="AF750" s="122"/>
      <c r="AG750" s="122"/>
      <c r="AH750" s="122"/>
      <c r="AI750" s="122"/>
      <c r="AL750" s="5"/>
      <c r="AM750" s="5"/>
      <c r="AT750" s="220"/>
      <c r="AU750" s="122"/>
      <c r="AV750" s="122"/>
      <c r="AW750" s="122"/>
      <c r="AX750" s="122"/>
      <c r="BA750" s="5"/>
      <c r="BB750" s="5"/>
    </row>
    <row r="751">
      <c r="A751" s="220"/>
      <c r="B751" s="122"/>
      <c r="C751" s="122"/>
      <c r="D751" s="122"/>
      <c r="E751" s="122"/>
      <c r="H751" s="5"/>
      <c r="I751" s="5"/>
      <c r="P751" s="220"/>
      <c r="Q751" s="122"/>
      <c r="R751" s="122"/>
      <c r="S751" s="122"/>
      <c r="T751" s="122"/>
      <c r="W751" s="5"/>
      <c r="X751" s="5"/>
      <c r="AE751" s="220"/>
      <c r="AF751" s="122"/>
      <c r="AG751" s="122"/>
      <c r="AH751" s="122"/>
      <c r="AI751" s="122"/>
      <c r="AL751" s="5"/>
      <c r="AM751" s="5"/>
      <c r="AT751" s="220"/>
      <c r="AU751" s="122"/>
      <c r="AV751" s="122"/>
      <c r="AW751" s="122"/>
      <c r="AX751" s="122"/>
      <c r="BA751" s="5"/>
      <c r="BB751" s="5"/>
    </row>
    <row r="752">
      <c r="A752" s="220"/>
      <c r="B752" s="122"/>
      <c r="C752" s="122"/>
      <c r="D752" s="122"/>
      <c r="E752" s="122"/>
      <c r="H752" s="5"/>
      <c r="I752" s="5"/>
      <c r="P752" s="220"/>
      <c r="Q752" s="122"/>
      <c r="R752" s="122"/>
      <c r="S752" s="122"/>
      <c r="T752" s="122"/>
      <c r="W752" s="5"/>
      <c r="X752" s="5"/>
      <c r="AE752" s="220"/>
      <c r="AF752" s="122"/>
      <c r="AG752" s="122"/>
      <c r="AH752" s="122"/>
      <c r="AI752" s="122"/>
      <c r="AL752" s="5"/>
      <c r="AM752" s="5"/>
      <c r="AT752" s="220"/>
      <c r="AU752" s="122"/>
      <c r="AV752" s="122"/>
      <c r="AW752" s="122"/>
      <c r="AX752" s="122"/>
      <c r="BA752" s="5"/>
      <c r="BB752" s="5"/>
    </row>
    <row r="753">
      <c r="A753" s="220"/>
      <c r="B753" s="122"/>
      <c r="C753" s="122"/>
      <c r="D753" s="122"/>
      <c r="E753" s="122"/>
      <c r="H753" s="5"/>
      <c r="I753" s="5"/>
      <c r="P753" s="220"/>
      <c r="Q753" s="122"/>
      <c r="R753" s="122"/>
      <c r="S753" s="122"/>
      <c r="T753" s="122"/>
      <c r="W753" s="5"/>
      <c r="X753" s="5"/>
      <c r="AE753" s="220"/>
      <c r="AF753" s="122"/>
      <c r="AG753" s="122"/>
      <c r="AH753" s="122"/>
      <c r="AI753" s="122"/>
      <c r="AL753" s="5"/>
      <c r="AM753" s="5"/>
      <c r="AT753" s="220"/>
      <c r="AU753" s="122"/>
      <c r="AV753" s="122"/>
      <c r="AW753" s="122"/>
      <c r="AX753" s="122"/>
      <c r="BA753" s="5"/>
      <c r="BB753" s="5"/>
    </row>
    <row r="754">
      <c r="A754" s="220"/>
      <c r="B754" s="122"/>
      <c r="C754" s="122"/>
      <c r="D754" s="122"/>
      <c r="E754" s="122"/>
      <c r="H754" s="5"/>
      <c r="I754" s="5"/>
      <c r="P754" s="220"/>
      <c r="Q754" s="122"/>
      <c r="R754" s="122"/>
      <c r="S754" s="122"/>
      <c r="T754" s="122"/>
      <c r="W754" s="5"/>
      <c r="X754" s="5"/>
      <c r="AE754" s="220"/>
      <c r="AF754" s="122"/>
      <c r="AG754" s="122"/>
      <c r="AH754" s="122"/>
      <c r="AI754" s="122"/>
      <c r="AL754" s="5"/>
      <c r="AM754" s="5"/>
      <c r="AT754" s="220"/>
      <c r="AU754" s="122"/>
      <c r="AV754" s="122"/>
      <c r="AW754" s="122"/>
      <c r="AX754" s="122"/>
      <c r="BA754" s="5"/>
      <c r="BB754" s="5"/>
    </row>
    <row r="755">
      <c r="A755" s="220"/>
      <c r="B755" s="122"/>
      <c r="C755" s="122"/>
      <c r="D755" s="122"/>
      <c r="E755" s="122"/>
      <c r="H755" s="5"/>
      <c r="I755" s="5"/>
      <c r="P755" s="220"/>
      <c r="Q755" s="122"/>
      <c r="R755" s="122"/>
      <c r="S755" s="122"/>
      <c r="T755" s="122"/>
      <c r="W755" s="5"/>
      <c r="X755" s="5"/>
      <c r="AE755" s="220"/>
      <c r="AF755" s="122"/>
      <c r="AG755" s="122"/>
      <c r="AH755" s="122"/>
      <c r="AI755" s="122"/>
      <c r="AL755" s="5"/>
      <c r="AM755" s="5"/>
      <c r="AT755" s="220"/>
      <c r="AU755" s="122"/>
      <c r="AV755" s="122"/>
      <c r="AW755" s="122"/>
      <c r="AX755" s="122"/>
      <c r="BA755" s="5"/>
      <c r="BB755" s="5"/>
    </row>
    <row r="756">
      <c r="A756" s="220"/>
      <c r="B756" s="122"/>
      <c r="C756" s="122"/>
      <c r="D756" s="122"/>
      <c r="E756" s="122"/>
      <c r="H756" s="5"/>
      <c r="I756" s="5"/>
      <c r="P756" s="220"/>
      <c r="Q756" s="122"/>
      <c r="R756" s="122"/>
      <c r="S756" s="122"/>
      <c r="T756" s="122"/>
      <c r="W756" s="5"/>
      <c r="X756" s="5"/>
      <c r="AE756" s="220"/>
      <c r="AF756" s="122"/>
      <c r="AG756" s="122"/>
      <c r="AH756" s="122"/>
      <c r="AI756" s="122"/>
      <c r="AL756" s="5"/>
      <c r="AM756" s="5"/>
      <c r="AT756" s="220"/>
      <c r="AU756" s="122"/>
      <c r="AV756" s="122"/>
      <c r="AW756" s="122"/>
      <c r="AX756" s="122"/>
      <c r="BA756" s="5"/>
      <c r="BB756" s="5"/>
    </row>
    <row r="757">
      <c r="A757" s="220"/>
      <c r="B757" s="122"/>
      <c r="C757" s="122"/>
      <c r="D757" s="122"/>
      <c r="E757" s="122"/>
      <c r="H757" s="5"/>
      <c r="I757" s="5"/>
      <c r="P757" s="220"/>
      <c r="Q757" s="122"/>
      <c r="R757" s="122"/>
      <c r="S757" s="122"/>
      <c r="T757" s="122"/>
      <c r="W757" s="5"/>
      <c r="X757" s="5"/>
      <c r="AE757" s="220"/>
      <c r="AF757" s="122"/>
      <c r="AG757" s="122"/>
      <c r="AH757" s="122"/>
      <c r="AI757" s="122"/>
      <c r="AL757" s="5"/>
      <c r="AM757" s="5"/>
      <c r="AT757" s="220"/>
      <c r="AU757" s="122"/>
      <c r="AV757" s="122"/>
      <c r="AW757" s="122"/>
      <c r="AX757" s="122"/>
      <c r="BA757" s="5"/>
      <c r="BB757" s="5"/>
    </row>
    <row r="758">
      <c r="A758" s="220"/>
      <c r="B758" s="122"/>
      <c r="C758" s="122"/>
      <c r="D758" s="122"/>
      <c r="E758" s="122"/>
      <c r="H758" s="5"/>
      <c r="I758" s="5"/>
      <c r="P758" s="220"/>
      <c r="Q758" s="122"/>
      <c r="R758" s="122"/>
      <c r="S758" s="122"/>
      <c r="T758" s="122"/>
      <c r="W758" s="5"/>
      <c r="X758" s="5"/>
      <c r="AE758" s="220"/>
      <c r="AF758" s="122"/>
      <c r="AG758" s="122"/>
      <c r="AH758" s="122"/>
      <c r="AI758" s="122"/>
      <c r="AL758" s="5"/>
      <c r="AM758" s="5"/>
      <c r="AT758" s="220"/>
      <c r="AU758" s="122"/>
      <c r="AV758" s="122"/>
      <c r="AW758" s="122"/>
      <c r="AX758" s="122"/>
      <c r="BA758" s="5"/>
      <c r="BB758" s="5"/>
    </row>
    <row r="759">
      <c r="A759" s="220"/>
      <c r="B759" s="122"/>
      <c r="C759" s="122"/>
      <c r="D759" s="122"/>
      <c r="E759" s="122"/>
      <c r="H759" s="5"/>
      <c r="I759" s="5"/>
      <c r="P759" s="220"/>
      <c r="Q759" s="122"/>
      <c r="R759" s="122"/>
      <c r="S759" s="122"/>
      <c r="T759" s="122"/>
      <c r="W759" s="5"/>
      <c r="X759" s="5"/>
      <c r="AE759" s="220"/>
      <c r="AF759" s="122"/>
      <c r="AG759" s="122"/>
      <c r="AH759" s="122"/>
      <c r="AI759" s="122"/>
      <c r="AL759" s="5"/>
      <c r="AM759" s="5"/>
      <c r="AT759" s="220"/>
      <c r="AU759" s="122"/>
      <c r="AV759" s="122"/>
      <c r="AW759" s="122"/>
      <c r="AX759" s="122"/>
      <c r="BA759" s="5"/>
      <c r="BB759" s="5"/>
    </row>
    <row r="760">
      <c r="A760" s="220"/>
      <c r="B760" s="122"/>
      <c r="C760" s="122"/>
      <c r="D760" s="122"/>
      <c r="E760" s="122"/>
      <c r="H760" s="5"/>
      <c r="I760" s="5"/>
      <c r="P760" s="220"/>
      <c r="Q760" s="122"/>
      <c r="R760" s="122"/>
      <c r="S760" s="122"/>
      <c r="T760" s="122"/>
      <c r="W760" s="5"/>
      <c r="X760" s="5"/>
      <c r="AE760" s="220"/>
      <c r="AF760" s="122"/>
      <c r="AG760" s="122"/>
      <c r="AH760" s="122"/>
      <c r="AI760" s="122"/>
      <c r="AL760" s="5"/>
      <c r="AM760" s="5"/>
      <c r="AT760" s="220"/>
      <c r="AU760" s="122"/>
      <c r="AV760" s="122"/>
      <c r="AW760" s="122"/>
      <c r="AX760" s="122"/>
      <c r="BA760" s="5"/>
      <c r="BB760" s="5"/>
    </row>
    <row r="761">
      <c r="A761" s="220"/>
      <c r="B761" s="122"/>
      <c r="C761" s="122"/>
      <c r="D761" s="122"/>
      <c r="E761" s="122"/>
      <c r="H761" s="5"/>
      <c r="I761" s="5"/>
      <c r="P761" s="220"/>
      <c r="Q761" s="122"/>
      <c r="R761" s="122"/>
      <c r="S761" s="122"/>
      <c r="T761" s="122"/>
      <c r="W761" s="5"/>
      <c r="X761" s="5"/>
      <c r="AE761" s="220"/>
      <c r="AF761" s="122"/>
      <c r="AG761" s="122"/>
      <c r="AH761" s="122"/>
      <c r="AI761" s="122"/>
      <c r="AL761" s="5"/>
      <c r="AM761" s="5"/>
      <c r="AT761" s="220"/>
      <c r="AU761" s="122"/>
      <c r="AV761" s="122"/>
      <c r="AW761" s="122"/>
      <c r="AX761" s="122"/>
      <c r="BA761" s="5"/>
      <c r="BB761" s="5"/>
    </row>
    <row r="762">
      <c r="A762" s="220"/>
      <c r="B762" s="122"/>
      <c r="C762" s="122"/>
      <c r="D762" s="122"/>
      <c r="E762" s="122"/>
      <c r="H762" s="5"/>
      <c r="I762" s="5"/>
      <c r="P762" s="220"/>
      <c r="Q762" s="122"/>
      <c r="R762" s="122"/>
      <c r="S762" s="122"/>
      <c r="T762" s="122"/>
      <c r="W762" s="5"/>
      <c r="X762" s="5"/>
      <c r="AE762" s="220"/>
      <c r="AF762" s="122"/>
      <c r="AG762" s="122"/>
      <c r="AH762" s="122"/>
      <c r="AI762" s="122"/>
      <c r="AL762" s="5"/>
      <c r="AM762" s="5"/>
      <c r="AT762" s="220"/>
      <c r="AU762" s="122"/>
      <c r="AV762" s="122"/>
      <c r="AW762" s="122"/>
      <c r="AX762" s="122"/>
      <c r="BA762" s="5"/>
      <c r="BB762" s="5"/>
    </row>
    <row r="763">
      <c r="A763" s="220"/>
      <c r="B763" s="122"/>
      <c r="C763" s="122"/>
      <c r="D763" s="122"/>
      <c r="E763" s="122"/>
      <c r="H763" s="5"/>
      <c r="I763" s="5"/>
      <c r="P763" s="220"/>
      <c r="Q763" s="122"/>
      <c r="R763" s="122"/>
      <c r="S763" s="122"/>
      <c r="T763" s="122"/>
      <c r="W763" s="5"/>
      <c r="X763" s="5"/>
      <c r="AE763" s="220"/>
      <c r="AF763" s="122"/>
      <c r="AG763" s="122"/>
      <c r="AH763" s="122"/>
      <c r="AI763" s="122"/>
      <c r="AL763" s="5"/>
      <c r="AM763" s="5"/>
      <c r="AT763" s="220"/>
      <c r="AU763" s="122"/>
      <c r="AV763" s="122"/>
      <c r="AW763" s="122"/>
      <c r="AX763" s="122"/>
      <c r="BA763" s="5"/>
      <c r="BB763" s="5"/>
    </row>
    <row r="764">
      <c r="A764" s="220"/>
      <c r="B764" s="122"/>
      <c r="C764" s="122"/>
      <c r="D764" s="122"/>
      <c r="E764" s="122"/>
      <c r="H764" s="5"/>
      <c r="I764" s="5"/>
      <c r="P764" s="220"/>
      <c r="Q764" s="122"/>
      <c r="R764" s="122"/>
      <c r="S764" s="122"/>
      <c r="T764" s="122"/>
      <c r="W764" s="5"/>
      <c r="X764" s="5"/>
      <c r="AE764" s="220"/>
      <c r="AF764" s="122"/>
      <c r="AG764" s="122"/>
      <c r="AH764" s="122"/>
      <c r="AI764" s="122"/>
      <c r="AL764" s="5"/>
      <c r="AM764" s="5"/>
      <c r="AT764" s="220"/>
      <c r="AU764" s="122"/>
      <c r="AV764" s="122"/>
      <c r="AW764" s="122"/>
      <c r="AX764" s="122"/>
      <c r="BA764" s="5"/>
      <c r="BB764" s="5"/>
    </row>
    <row r="765">
      <c r="A765" s="220"/>
      <c r="B765" s="122"/>
      <c r="C765" s="122"/>
      <c r="D765" s="122"/>
      <c r="E765" s="122"/>
      <c r="H765" s="5"/>
      <c r="I765" s="5"/>
      <c r="P765" s="220"/>
      <c r="Q765" s="122"/>
      <c r="R765" s="122"/>
      <c r="S765" s="122"/>
      <c r="T765" s="122"/>
      <c r="W765" s="5"/>
      <c r="X765" s="5"/>
      <c r="AE765" s="220"/>
      <c r="AF765" s="122"/>
      <c r="AG765" s="122"/>
      <c r="AH765" s="122"/>
      <c r="AI765" s="122"/>
      <c r="AL765" s="5"/>
      <c r="AM765" s="5"/>
      <c r="AT765" s="220"/>
      <c r="AU765" s="122"/>
      <c r="AV765" s="122"/>
      <c r="AW765" s="122"/>
      <c r="AX765" s="122"/>
      <c r="BA765" s="5"/>
      <c r="BB765" s="5"/>
    </row>
    <row r="766">
      <c r="A766" s="220"/>
      <c r="B766" s="122"/>
      <c r="C766" s="122"/>
      <c r="D766" s="122"/>
      <c r="E766" s="122"/>
      <c r="H766" s="5"/>
      <c r="I766" s="5"/>
      <c r="P766" s="220"/>
      <c r="Q766" s="122"/>
      <c r="R766" s="122"/>
      <c r="S766" s="122"/>
      <c r="T766" s="122"/>
      <c r="W766" s="5"/>
      <c r="X766" s="5"/>
      <c r="AE766" s="220"/>
      <c r="AF766" s="122"/>
      <c r="AG766" s="122"/>
      <c r="AH766" s="122"/>
      <c r="AI766" s="122"/>
      <c r="AL766" s="5"/>
      <c r="AM766" s="5"/>
      <c r="AT766" s="220"/>
      <c r="AU766" s="122"/>
      <c r="AV766" s="122"/>
      <c r="AW766" s="122"/>
      <c r="AX766" s="122"/>
      <c r="BA766" s="5"/>
      <c r="BB766" s="5"/>
    </row>
    <row r="767">
      <c r="A767" s="220"/>
      <c r="B767" s="122"/>
      <c r="C767" s="122"/>
      <c r="D767" s="122"/>
      <c r="E767" s="122"/>
      <c r="H767" s="5"/>
      <c r="I767" s="5"/>
      <c r="P767" s="220"/>
      <c r="Q767" s="122"/>
      <c r="R767" s="122"/>
      <c r="S767" s="122"/>
      <c r="T767" s="122"/>
      <c r="W767" s="5"/>
      <c r="X767" s="5"/>
      <c r="AE767" s="220"/>
      <c r="AF767" s="122"/>
      <c r="AG767" s="122"/>
      <c r="AH767" s="122"/>
      <c r="AI767" s="122"/>
      <c r="AL767" s="5"/>
      <c r="AM767" s="5"/>
      <c r="AT767" s="220"/>
      <c r="AU767" s="122"/>
      <c r="AV767" s="122"/>
      <c r="AW767" s="122"/>
      <c r="AX767" s="122"/>
      <c r="BA767" s="5"/>
      <c r="BB767" s="5"/>
    </row>
    <row r="768">
      <c r="A768" s="220"/>
      <c r="B768" s="122"/>
      <c r="C768" s="122"/>
      <c r="D768" s="122"/>
      <c r="E768" s="122"/>
      <c r="H768" s="5"/>
      <c r="I768" s="5"/>
      <c r="P768" s="220"/>
      <c r="Q768" s="122"/>
      <c r="R768" s="122"/>
      <c r="S768" s="122"/>
      <c r="T768" s="122"/>
      <c r="W768" s="5"/>
      <c r="X768" s="5"/>
      <c r="AE768" s="220"/>
      <c r="AF768" s="122"/>
      <c r="AG768" s="122"/>
      <c r="AH768" s="122"/>
      <c r="AI768" s="122"/>
      <c r="AL768" s="5"/>
      <c r="AM768" s="5"/>
      <c r="AT768" s="220"/>
      <c r="AU768" s="122"/>
      <c r="AV768" s="122"/>
      <c r="AW768" s="122"/>
      <c r="AX768" s="122"/>
      <c r="BA768" s="5"/>
      <c r="BB768" s="5"/>
    </row>
    <row r="769">
      <c r="A769" s="220"/>
      <c r="B769" s="122"/>
      <c r="C769" s="122"/>
      <c r="D769" s="122"/>
      <c r="E769" s="122"/>
      <c r="H769" s="5"/>
      <c r="I769" s="5"/>
      <c r="P769" s="220"/>
      <c r="Q769" s="122"/>
      <c r="R769" s="122"/>
      <c r="S769" s="122"/>
      <c r="T769" s="122"/>
      <c r="W769" s="5"/>
      <c r="X769" s="5"/>
      <c r="AE769" s="220"/>
      <c r="AF769" s="122"/>
      <c r="AG769" s="122"/>
      <c r="AH769" s="122"/>
      <c r="AI769" s="122"/>
      <c r="AL769" s="5"/>
      <c r="AM769" s="5"/>
      <c r="AT769" s="220"/>
      <c r="AU769" s="122"/>
      <c r="AV769" s="122"/>
      <c r="AW769" s="122"/>
      <c r="AX769" s="122"/>
      <c r="BA769" s="5"/>
      <c r="BB769" s="5"/>
    </row>
    <row r="770">
      <c r="A770" s="220"/>
      <c r="B770" s="122"/>
      <c r="C770" s="122"/>
      <c r="D770" s="122"/>
      <c r="E770" s="122"/>
      <c r="H770" s="5"/>
      <c r="I770" s="5"/>
      <c r="P770" s="220"/>
      <c r="Q770" s="122"/>
      <c r="R770" s="122"/>
      <c r="S770" s="122"/>
      <c r="T770" s="122"/>
      <c r="W770" s="5"/>
      <c r="X770" s="5"/>
      <c r="AE770" s="220"/>
      <c r="AF770" s="122"/>
      <c r="AG770" s="122"/>
      <c r="AH770" s="122"/>
      <c r="AI770" s="122"/>
      <c r="AL770" s="5"/>
      <c r="AM770" s="5"/>
      <c r="AT770" s="220"/>
      <c r="AU770" s="122"/>
      <c r="AV770" s="122"/>
      <c r="AW770" s="122"/>
      <c r="AX770" s="122"/>
      <c r="BA770" s="5"/>
      <c r="BB770" s="5"/>
    </row>
    <row r="771">
      <c r="A771" s="220"/>
      <c r="B771" s="122"/>
      <c r="C771" s="122"/>
      <c r="D771" s="122"/>
      <c r="E771" s="122"/>
      <c r="H771" s="5"/>
      <c r="I771" s="5"/>
      <c r="P771" s="220"/>
      <c r="Q771" s="122"/>
      <c r="R771" s="122"/>
      <c r="S771" s="122"/>
      <c r="T771" s="122"/>
      <c r="W771" s="5"/>
      <c r="X771" s="5"/>
      <c r="AE771" s="220"/>
      <c r="AF771" s="122"/>
      <c r="AG771" s="122"/>
      <c r="AH771" s="122"/>
      <c r="AI771" s="122"/>
      <c r="AL771" s="5"/>
      <c r="AM771" s="5"/>
      <c r="AT771" s="220"/>
      <c r="AU771" s="122"/>
      <c r="AV771" s="122"/>
      <c r="AW771" s="122"/>
      <c r="AX771" s="122"/>
      <c r="BA771" s="5"/>
      <c r="BB771" s="5"/>
    </row>
    <row r="772">
      <c r="A772" s="220"/>
      <c r="B772" s="122"/>
      <c r="C772" s="122"/>
      <c r="D772" s="122"/>
      <c r="E772" s="122"/>
      <c r="H772" s="5"/>
      <c r="I772" s="5"/>
      <c r="P772" s="220"/>
      <c r="Q772" s="122"/>
      <c r="R772" s="122"/>
      <c r="S772" s="122"/>
      <c r="T772" s="122"/>
      <c r="W772" s="5"/>
      <c r="X772" s="5"/>
      <c r="AE772" s="220"/>
      <c r="AF772" s="122"/>
      <c r="AG772" s="122"/>
      <c r="AH772" s="122"/>
      <c r="AI772" s="122"/>
      <c r="AL772" s="5"/>
      <c r="AM772" s="5"/>
      <c r="AT772" s="220"/>
      <c r="AU772" s="122"/>
      <c r="AV772" s="122"/>
      <c r="AW772" s="122"/>
      <c r="AX772" s="122"/>
      <c r="BA772" s="5"/>
      <c r="BB772" s="5"/>
    </row>
    <row r="773">
      <c r="A773" s="220"/>
      <c r="B773" s="122"/>
      <c r="C773" s="122"/>
      <c r="D773" s="122"/>
      <c r="E773" s="122"/>
      <c r="H773" s="5"/>
      <c r="I773" s="5"/>
      <c r="P773" s="220"/>
      <c r="Q773" s="122"/>
      <c r="R773" s="122"/>
      <c r="S773" s="122"/>
      <c r="T773" s="122"/>
      <c r="W773" s="5"/>
      <c r="X773" s="5"/>
      <c r="AE773" s="220"/>
      <c r="AF773" s="122"/>
      <c r="AG773" s="122"/>
      <c r="AH773" s="122"/>
      <c r="AI773" s="122"/>
      <c r="AL773" s="5"/>
      <c r="AM773" s="5"/>
      <c r="AT773" s="220"/>
      <c r="AU773" s="122"/>
      <c r="AV773" s="122"/>
      <c r="AW773" s="122"/>
      <c r="AX773" s="122"/>
      <c r="BA773" s="5"/>
      <c r="BB773" s="5"/>
    </row>
    <row r="774">
      <c r="A774" s="220"/>
      <c r="B774" s="122"/>
      <c r="C774" s="122"/>
      <c r="D774" s="122"/>
      <c r="E774" s="122"/>
      <c r="H774" s="5"/>
      <c r="I774" s="5"/>
      <c r="P774" s="220"/>
      <c r="Q774" s="122"/>
      <c r="R774" s="122"/>
      <c r="S774" s="122"/>
      <c r="T774" s="122"/>
      <c r="W774" s="5"/>
      <c r="X774" s="5"/>
      <c r="AE774" s="220"/>
      <c r="AF774" s="122"/>
      <c r="AG774" s="122"/>
      <c r="AH774" s="122"/>
      <c r="AI774" s="122"/>
      <c r="AL774" s="5"/>
      <c r="AM774" s="5"/>
      <c r="AT774" s="220"/>
      <c r="AU774" s="122"/>
      <c r="AV774" s="122"/>
      <c r="AW774" s="122"/>
      <c r="AX774" s="122"/>
      <c r="BA774" s="5"/>
      <c r="BB774" s="5"/>
    </row>
    <row r="775">
      <c r="A775" s="220"/>
      <c r="B775" s="122"/>
      <c r="C775" s="122"/>
      <c r="D775" s="122"/>
      <c r="E775" s="122"/>
      <c r="H775" s="5"/>
      <c r="I775" s="5"/>
      <c r="P775" s="220"/>
      <c r="Q775" s="122"/>
      <c r="R775" s="122"/>
      <c r="S775" s="122"/>
      <c r="T775" s="122"/>
      <c r="W775" s="5"/>
      <c r="X775" s="5"/>
      <c r="AE775" s="220"/>
      <c r="AF775" s="122"/>
      <c r="AG775" s="122"/>
      <c r="AH775" s="122"/>
      <c r="AI775" s="122"/>
      <c r="AL775" s="5"/>
      <c r="AM775" s="5"/>
      <c r="AT775" s="220"/>
      <c r="AU775" s="122"/>
      <c r="AV775" s="122"/>
      <c r="AW775" s="122"/>
      <c r="AX775" s="122"/>
      <c r="BA775" s="5"/>
      <c r="BB775" s="5"/>
    </row>
    <row r="776">
      <c r="A776" s="220"/>
      <c r="B776" s="122"/>
      <c r="C776" s="122"/>
      <c r="D776" s="122"/>
      <c r="E776" s="122"/>
      <c r="H776" s="5"/>
      <c r="I776" s="5"/>
      <c r="P776" s="220"/>
      <c r="Q776" s="122"/>
      <c r="R776" s="122"/>
      <c r="S776" s="122"/>
      <c r="T776" s="122"/>
      <c r="W776" s="5"/>
      <c r="X776" s="5"/>
      <c r="AE776" s="220"/>
      <c r="AF776" s="122"/>
      <c r="AG776" s="122"/>
      <c r="AH776" s="122"/>
      <c r="AI776" s="122"/>
      <c r="AL776" s="5"/>
      <c r="AM776" s="5"/>
      <c r="AT776" s="220"/>
      <c r="AU776" s="122"/>
      <c r="AV776" s="122"/>
      <c r="AW776" s="122"/>
      <c r="AX776" s="122"/>
      <c r="BA776" s="5"/>
      <c r="BB776" s="5"/>
    </row>
    <row r="777">
      <c r="A777" s="220"/>
      <c r="B777" s="122"/>
      <c r="C777" s="122"/>
      <c r="D777" s="122"/>
      <c r="E777" s="122"/>
      <c r="H777" s="5"/>
      <c r="I777" s="5"/>
      <c r="P777" s="220"/>
      <c r="Q777" s="122"/>
      <c r="R777" s="122"/>
      <c r="S777" s="122"/>
      <c r="T777" s="122"/>
      <c r="W777" s="5"/>
      <c r="X777" s="5"/>
      <c r="AE777" s="220"/>
      <c r="AF777" s="122"/>
      <c r="AG777" s="122"/>
      <c r="AH777" s="122"/>
      <c r="AI777" s="122"/>
      <c r="AL777" s="5"/>
      <c r="AM777" s="5"/>
      <c r="AT777" s="220"/>
      <c r="AU777" s="122"/>
      <c r="AV777" s="122"/>
      <c r="AW777" s="122"/>
      <c r="AX777" s="122"/>
      <c r="BA777" s="5"/>
      <c r="BB777" s="5"/>
    </row>
    <row r="778">
      <c r="A778" s="220"/>
      <c r="B778" s="122"/>
      <c r="C778" s="122"/>
      <c r="D778" s="122"/>
      <c r="E778" s="122"/>
      <c r="H778" s="5"/>
      <c r="I778" s="5"/>
      <c r="P778" s="220"/>
      <c r="Q778" s="122"/>
      <c r="R778" s="122"/>
      <c r="S778" s="122"/>
      <c r="T778" s="122"/>
      <c r="W778" s="5"/>
      <c r="X778" s="5"/>
      <c r="AE778" s="220"/>
      <c r="AF778" s="122"/>
      <c r="AG778" s="122"/>
      <c r="AH778" s="122"/>
      <c r="AI778" s="122"/>
      <c r="AL778" s="5"/>
      <c r="AM778" s="5"/>
      <c r="AT778" s="220"/>
      <c r="AU778" s="122"/>
      <c r="AV778" s="122"/>
      <c r="AW778" s="122"/>
      <c r="AX778" s="122"/>
      <c r="BA778" s="5"/>
      <c r="BB778" s="5"/>
    </row>
    <row r="779">
      <c r="A779" s="220"/>
      <c r="B779" s="122"/>
      <c r="C779" s="122"/>
      <c r="D779" s="122"/>
      <c r="E779" s="122"/>
      <c r="H779" s="5"/>
      <c r="I779" s="5"/>
      <c r="P779" s="220"/>
      <c r="Q779" s="122"/>
      <c r="R779" s="122"/>
      <c r="S779" s="122"/>
      <c r="T779" s="122"/>
      <c r="W779" s="5"/>
      <c r="X779" s="5"/>
      <c r="AE779" s="220"/>
      <c r="AF779" s="122"/>
      <c r="AG779" s="122"/>
      <c r="AH779" s="122"/>
      <c r="AI779" s="122"/>
      <c r="AL779" s="5"/>
      <c r="AM779" s="5"/>
      <c r="AT779" s="220"/>
      <c r="AU779" s="122"/>
      <c r="AV779" s="122"/>
      <c r="AW779" s="122"/>
      <c r="AX779" s="122"/>
      <c r="BA779" s="5"/>
      <c r="BB779" s="5"/>
    </row>
    <row r="780">
      <c r="A780" s="220"/>
      <c r="B780" s="122"/>
      <c r="C780" s="122"/>
      <c r="D780" s="122"/>
      <c r="E780" s="122"/>
      <c r="H780" s="5"/>
      <c r="I780" s="5"/>
      <c r="P780" s="220"/>
      <c r="Q780" s="122"/>
      <c r="R780" s="122"/>
      <c r="S780" s="122"/>
      <c r="T780" s="122"/>
      <c r="W780" s="5"/>
      <c r="X780" s="5"/>
      <c r="AE780" s="220"/>
      <c r="AF780" s="122"/>
      <c r="AG780" s="122"/>
      <c r="AH780" s="122"/>
      <c r="AI780" s="122"/>
      <c r="AL780" s="5"/>
      <c r="AM780" s="5"/>
      <c r="AT780" s="220"/>
      <c r="AU780" s="122"/>
      <c r="AV780" s="122"/>
      <c r="AW780" s="122"/>
      <c r="AX780" s="122"/>
      <c r="BA780" s="5"/>
      <c r="BB780" s="5"/>
    </row>
    <row r="781">
      <c r="A781" s="220"/>
      <c r="B781" s="122"/>
      <c r="C781" s="122"/>
      <c r="D781" s="122"/>
      <c r="E781" s="122"/>
      <c r="H781" s="5"/>
      <c r="I781" s="5"/>
      <c r="P781" s="220"/>
      <c r="Q781" s="122"/>
      <c r="R781" s="122"/>
      <c r="S781" s="122"/>
      <c r="T781" s="122"/>
      <c r="W781" s="5"/>
      <c r="X781" s="5"/>
      <c r="AE781" s="220"/>
      <c r="AF781" s="122"/>
      <c r="AG781" s="122"/>
      <c r="AH781" s="122"/>
      <c r="AI781" s="122"/>
      <c r="AL781" s="5"/>
      <c r="AM781" s="5"/>
      <c r="AT781" s="220"/>
      <c r="AU781" s="122"/>
      <c r="AV781" s="122"/>
      <c r="AW781" s="122"/>
      <c r="AX781" s="122"/>
      <c r="BA781" s="5"/>
      <c r="BB781" s="5"/>
    </row>
    <row r="782">
      <c r="A782" s="220"/>
      <c r="B782" s="122"/>
      <c r="C782" s="122"/>
      <c r="D782" s="122"/>
      <c r="E782" s="122"/>
      <c r="H782" s="5"/>
      <c r="I782" s="5"/>
      <c r="P782" s="220"/>
      <c r="Q782" s="122"/>
      <c r="R782" s="122"/>
      <c r="S782" s="122"/>
      <c r="T782" s="122"/>
      <c r="W782" s="5"/>
      <c r="X782" s="5"/>
      <c r="AE782" s="220"/>
      <c r="AF782" s="122"/>
      <c r="AG782" s="122"/>
      <c r="AH782" s="122"/>
      <c r="AI782" s="122"/>
      <c r="AL782" s="5"/>
      <c r="AM782" s="5"/>
      <c r="AT782" s="220"/>
      <c r="AU782" s="122"/>
      <c r="AV782" s="122"/>
      <c r="AW782" s="122"/>
      <c r="AX782" s="122"/>
      <c r="BA782" s="5"/>
      <c r="BB782" s="5"/>
    </row>
    <row r="783">
      <c r="A783" s="220"/>
      <c r="B783" s="122"/>
      <c r="C783" s="122"/>
      <c r="D783" s="122"/>
      <c r="E783" s="122"/>
      <c r="H783" s="5"/>
      <c r="I783" s="5"/>
      <c r="P783" s="220"/>
      <c r="Q783" s="122"/>
      <c r="R783" s="122"/>
      <c r="S783" s="122"/>
      <c r="T783" s="122"/>
      <c r="W783" s="5"/>
      <c r="X783" s="5"/>
      <c r="AE783" s="220"/>
      <c r="AF783" s="122"/>
      <c r="AG783" s="122"/>
      <c r="AH783" s="122"/>
      <c r="AI783" s="122"/>
      <c r="AL783" s="5"/>
      <c r="AM783" s="5"/>
      <c r="AT783" s="220"/>
      <c r="AU783" s="122"/>
      <c r="AV783" s="122"/>
      <c r="AW783" s="122"/>
      <c r="AX783" s="122"/>
      <c r="BA783" s="5"/>
      <c r="BB783" s="5"/>
    </row>
    <row r="784">
      <c r="A784" s="220"/>
      <c r="B784" s="122"/>
      <c r="C784" s="122"/>
      <c r="D784" s="122"/>
      <c r="E784" s="122"/>
      <c r="H784" s="5"/>
      <c r="I784" s="5"/>
      <c r="P784" s="220"/>
      <c r="Q784" s="122"/>
      <c r="R784" s="122"/>
      <c r="S784" s="122"/>
      <c r="T784" s="122"/>
      <c r="W784" s="5"/>
      <c r="X784" s="5"/>
      <c r="AE784" s="220"/>
      <c r="AF784" s="122"/>
      <c r="AG784" s="122"/>
      <c r="AH784" s="122"/>
      <c r="AI784" s="122"/>
      <c r="AL784" s="5"/>
      <c r="AM784" s="5"/>
      <c r="AT784" s="220"/>
      <c r="AU784" s="122"/>
      <c r="AV784" s="122"/>
      <c r="AW784" s="122"/>
      <c r="AX784" s="122"/>
      <c r="BA784" s="5"/>
      <c r="BB784" s="5"/>
    </row>
    <row r="785">
      <c r="A785" s="220"/>
      <c r="B785" s="122"/>
      <c r="C785" s="122"/>
      <c r="D785" s="122"/>
      <c r="E785" s="122"/>
      <c r="H785" s="5"/>
      <c r="I785" s="5"/>
      <c r="P785" s="220"/>
      <c r="Q785" s="122"/>
      <c r="R785" s="122"/>
      <c r="S785" s="122"/>
      <c r="T785" s="122"/>
      <c r="W785" s="5"/>
      <c r="X785" s="5"/>
      <c r="AE785" s="220"/>
      <c r="AF785" s="122"/>
      <c r="AG785" s="122"/>
      <c r="AH785" s="122"/>
      <c r="AI785" s="122"/>
      <c r="AL785" s="5"/>
      <c r="AM785" s="5"/>
      <c r="AT785" s="220"/>
      <c r="AU785" s="122"/>
      <c r="AV785" s="122"/>
      <c r="AW785" s="122"/>
      <c r="AX785" s="122"/>
      <c r="BA785" s="5"/>
      <c r="BB785" s="5"/>
    </row>
    <row r="786">
      <c r="A786" s="220"/>
      <c r="B786" s="122"/>
      <c r="C786" s="122"/>
      <c r="D786" s="122"/>
      <c r="E786" s="122"/>
      <c r="H786" s="5"/>
      <c r="I786" s="5"/>
      <c r="P786" s="220"/>
      <c r="Q786" s="122"/>
      <c r="R786" s="122"/>
      <c r="S786" s="122"/>
      <c r="T786" s="122"/>
      <c r="W786" s="5"/>
      <c r="X786" s="5"/>
      <c r="AE786" s="220"/>
      <c r="AF786" s="122"/>
      <c r="AG786" s="122"/>
      <c r="AH786" s="122"/>
      <c r="AI786" s="122"/>
      <c r="AL786" s="5"/>
      <c r="AM786" s="5"/>
      <c r="AT786" s="220"/>
      <c r="AU786" s="122"/>
      <c r="AV786" s="122"/>
      <c r="AW786" s="122"/>
      <c r="AX786" s="122"/>
      <c r="BA786" s="5"/>
      <c r="BB786" s="5"/>
    </row>
    <row r="787">
      <c r="A787" s="220"/>
      <c r="B787" s="122"/>
      <c r="C787" s="122"/>
      <c r="D787" s="122"/>
      <c r="E787" s="122"/>
      <c r="H787" s="5"/>
      <c r="I787" s="5"/>
      <c r="P787" s="220"/>
      <c r="Q787" s="122"/>
      <c r="R787" s="122"/>
      <c r="S787" s="122"/>
      <c r="T787" s="122"/>
      <c r="W787" s="5"/>
      <c r="X787" s="5"/>
      <c r="AE787" s="220"/>
      <c r="AF787" s="122"/>
      <c r="AG787" s="122"/>
      <c r="AH787" s="122"/>
      <c r="AI787" s="122"/>
      <c r="AL787" s="5"/>
      <c r="AM787" s="5"/>
      <c r="AT787" s="220"/>
      <c r="AU787" s="122"/>
      <c r="AV787" s="122"/>
      <c r="AW787" s="122"/>
      <c r="AX787" s="122"/>
      <c r="BA787" s="5"/>
      <c r="BB787" s="5"/>
    </row>
    <row r="788">
      <c r="A788" s="220"/>
      <c r="B788" s="122"/>
      <c r="C788" s="122"/>
      <c r="D788" s="122"/>
      <c r="E788" s="122"/>
      <c r="H788" s="5"/>
      <c r="I788" s="5"/>
      <c r="P788" s="220"/>
      <c r="Q788" s="122"/>
      <c r="R788" s="122"/>
      <c r="S788" s="122"/>
      <c r="T788" s="122"/>
      <c r="W788" s="5"/>
      <c r="X788" s="5"/>
      <c r="AE788" s="220"/>
      <c r="AF788" s="122"/>
      <c r="AG788" s="122"/>
      <c r="AH788" s="122"/>
      <c r="AI788" s="122"/>
      <c r="AL788" s="5"/>
      <c r="AM788" s="5"/>
      <c r="AT788" s="220"/>
      <c r="AU788" s="122"/>
      <c r="AV788" s="122"/>
      <c r="AW788" s="122"/>
      <c r="AX788" s="122"/>
      <c r="BA788" s="5"/>
      <c r="BB788" s="5"/>
    </row>
    <row r="789">
      <c r="A789" s="220"/>
      <c r="B789" s="122"/>
      <c r="C789" s="122"/>
      <c r="D789" s="122"/>
      <c r="E789" s="122"/>
      <c r="H789" s="5"/>
      <c r="I789" s="5"/>
      <c r="P789" s="220"/>
      <c r="Q789" s="122"/>
      <c r="R789" s="122"/>
      <c r="S789" s="122"/>
      <c r="T789" s="122"/>
      <c r="W789" s="5"/>
      <c r="X789" s="5"/>
      <c r="AE789" s="220"/>
      <c r="AF789" s="122"/>
      <c r="AG789" s="122"/>
      <c r="AH789" s="122"/>
      <c r="AI789" s="122"/>
      <c r="AL789" s="5"/>
      <c r="AM789" s="5"/>
      <c r="AT789" s="220"/>
      <c r="AU789" s="122"/>
      <c r="AV789" s="122"/>
      <c r="AW789" s="122"/>
      <c r="AX789" s="122"/>
      <c r="BA789" s="5"/>
      <c r="BB789" s="5"/>
    </row>
    <row r="790">
      <c r="A790" s="220"/>
      <c r="B790" s="122"/>
      <c r="C790" s="122"/>
      <c r="D790" s="122"/>
      <c r="E790" s="122"/>
      <c r="H790" s="5"/>
      <c r="I790" s="5"/>
      <c r="P790" s="220"/>
      <c r="Q790" s="122"/>
      <c r="R790" s="122"/>
      <c r="S790" s="122"/>
      <c r="T790" s="122"/>
      <c r="W790" s="5"/>
      <c r="X790" s="5"/>
      <c r="AE790" s="220"/>
      <c r="AF790" s="122"/>
      <c r="AG790" s="122"/>
      <c r="AH790" s="122"/>
      <c r="AI790" s="122"/>
      <c r="AL790" s="5"/>
      <c r="AM790" s="5"/>
      <c r="AT790" s="220"/>
      <c r="AU790" s="122"/>
      <c r="AV790" s="122"/>
      <c r="AW790" s="122"/>
      <c r="AX790" s="122"/>
      <c r="BA790" s="5"/>
      <c r="BB790" s="5"/>
    </row>
    <row r="791">
      <c r="A791" s="220"/>
      <c r="B791" s="122"/>
      <c r="C791" s="122"/>
      <c r="D791" s="122"/>
      <c r="E791" s="122"/>
      <c r="H791" s="5"/>
      <c r="I791" s="5"/>
      <c r="P791" s="220"/>
      <c r="Q791" s="122"/>
      <c r="R791" s="122"/>
      <c r="S791" s="122"/>
      <c r="T791" s="122"/>
      <c r="W791" s="5"/>
      <c r="X791" s="5"/>
      <c r="AE791" s="220"/>
      <c r="AF791" s="122"/>
      <c r="AG791" s="122"/>
      <c r="AH791" s="122"/>
      <c r="AI791" s="122"/>
      <c r="AL791" s="5"/>
      <c r="AM791" s="5"/>
      <c r="AT791" s="220"/>
      <c r="AU791" s="122"/>
      <c r="AV791" s="122"/>
      <c r="AW791" s="122"/>
      <c r="AX791" s="122"/>
      <c r="BA791" s="5"/>
      <c r="BB791" s="5"/>
    </row>
    <row r="792">
      <c r="A792" s="220"/>
      <c r="B792" s="122"/>
      <c r="C792" s="122"/>
      <c r="D792" s="122"/>
      <c r="E792" s="122"/>
      <c r="H792" s="5"/>
      <c r="I792" s="5"/>
      <c r="P792" s="220"/>
      <c r="Q792" s="122"/>
      <c r="R792" s="122"/>
      <c r="S792" s="122"/>
      <c r="T792" s="122"/>
      <c r="W792" s="5"/>
      <c r="X792" s="5"/>
      <c r="AE792" s="220"/>
      <c r="AF792" s="122"/>
      <c r="AG792" s="122"/>
      <c r="AH792" s="122"/>
      <c r="AI792" s="122"/>
      <c r="AL792" s="5"/>
      <c r="AM792" s="5"/>
      <c r="AT792" s="220"/>
      <c r="AU792" s="122"/>
      <c r="AV792" s="122"/>
      <c r="AW792" s="122"/>
      <c r="AX792" s="122"/>
      <c r="BA792" s="5"/>
      <c r="BB792" s="5"/>
    </row>
    <row r="793">
      <c r="A793" s="220"/>
      <c r="B793" s="122"/>
      <c r="C793" s="122"/>
      <c r="D793" s="122"/>
      <c r="E793" s="122"/>
      <c r="H793" s="5"/>
      <c r="I793" s="5"/>
      <c r="P793" s="220"/>
      <c r="Q793" s="122"/>
      <c r="R793" s="122"/>
      <c r="S793" s="122"/>
      <c r="T793" s="122"/>
      <c r="W793" s="5"/>
      <c r="X793" s="5"/>
      <c r="AE793" s="220"/>
      <c r="AF793" s="122"/>
      <c r="AG793" s="122"/>
      <c r="AH793" s="122"/>
      <c r="AI793" s="122"/>
      <c r="AL793" s="5"/>
      <c r="AM793" s="5"/>
      <c r="AT793" s="220"/>
      <c r="AU793" s="122"/>
      <c r="AV793" s="122"/>
      <c r="AW793" s="122"/>
      <c r="AX793" s="122"/>
      <c r="BA793" s="5"/>
      <c r="BB793" s="5"/>
    </row>
    <row r="794">
      <c r="A794" s="220"/>
      <c r="B794" s="122"/>
      <c r="C794" s="122"/>
      <c r="D794" s="122"/>
      <c r="E794" s="122"/>
      <c r="H794" s="5"/>
      <c r="I794" s="5"/>
      <c r="P794" s="220"/>
      <c r="Q794" s="122"/>
      <c r="R794" s="122"/>
      <c r="S794" s="122"/>
      <c r="T794" s="122"/>
      <c r="W794" s="5"/>
      <c r="X794" s="5"/>
      <c r="AE794" s="220"/>
      <c r="AF794" s="122"/>
      <c r="AG794" s="122"/>
      <c r="AH794" s="122"/>
      <c r="AI794" s="122"/>
      <c r="AL794" s="5"/>
      <c r="AM794" s="5"/>
      <c r="AT794" s="220"/>
      <c r="AU794" s="122"/>
      <c r="AV794" s="122"/>
      <c r="AW794" s="122"/>
      <c r="AX794" s="122"/>
      <c r="BA794" s="5"/>
      <c r="BB794" s="5"/>
    </row>
    <row r="795">
      <c r="A795" s="220"/>
      <c r="B795" s="122"/>
      <c r="C795" s="122"/>
      <c r="D795" s="122"/>
      <c r="E795" s="122"/>
      <c r="H795" s="5"/>
      <c r="I795" s="5"/>
      <c r="P795" s="220"/>
      <c r="Q795" s="122"/>
      <c r="R795" s="122"/>
      <c r="S795" s="122"/>
      <c r="T795" s="122"/>
      <c r="W795" s="5"/>
      <c r="X795" s="5"/>
      <c r="AE795" s="220"/>
      <c r="AF795" s="122"/>
      <c r="AG795" s="122"/>
      <c r="AH795" s="122"/>
      <c r="AI795" s="122"/>
      <c r="AL795" s="5"/>
      <c r="AM795" s="5"/>
      <c r="AT795" s="220"/>
      <c r="AU795" s="122"/>
      <c r="AV795" s="122"/>
      <c r="AW795" s="122"/>
      <c r="AX795" s="122"/>
      <c r="BA795" s="5"/>
      <c r="BB795" s="5"/>
    </row>
    <row r="796">
      <c r="A796" s="220"/>
      <c r="B796" s="122"/>
      <c r="C796" s="122"/>
      <c r="D796" s="122"/>
      <c r="E796" s="122"/>
      <c r="H796" s="5"/>
      <c r="I796" s="5"/>
      <c r="P796" s="220"/>
      <c r="Q796" s="122"/>
      <c r="R796" s="122"/>
      <c r="S796" s="122"/>
      <c r="T796" s="122"/>
      <c r="W796" s="5"/>
      <c r="X796" s="5"/>
      <c r="AE796" s="220"/>
      <c r="AF796" s="122"/>
      <c r="AG796" s="122"/>
      <c r="AH796" s="122"/>
      <c r="AI796" s="122"/>
      <c r="AL796" s="5"/>
      <c r="AM796" s="5"/>
      <c r="AT796" s="220"/>
      <c r="AU796" s="122"/>
      <c r="AV796" s="122"/>
      <c r="AW796" s="122"/>
      <c r="AX796" s="122"/>
      <c r="BA796" s="5"/>
      <c r="BB796" s="5"/>
    </row>
    <row r="797">
      <c r="A797" s="220"/>
      <c r="B797" s="122"/>
      <c r="C797" s="122"/>
      <c r="D797" s="122"/>
      <c r="E797" s="122"/>
      <c r="H797" s="5"/>
      <c r="I797" s="5"/>
      <c r="P797" s="220"/>
      <c r="Q797" s="122"/>
      <c r="R797" s="122"/>
      <c r="S797" s="122"/>
      <c r="T797" s="122"/>
      <c r="W797" s="5"/>
      <c r="X797" s="5"/>
      <c r="AE797" s="220"/>
      <c r="AF797" s="122"/>
      <c r="AG797" s="122"/>
      <c r="AH797" s="122"/>
      <c r="AI797" s="122"/>
      <c r="AL797" s="5"/>
      <c r="AM797" s="5"/>
      <c r="AT797" s="220"/>
      <c r="AU797" s="122"/>
      <c r="AV797" s="122"/>
      <c r="AW797" s="122"/>
      <c r="AX797" s="122"/>
      <c r="BA797" s="5"/>
      <c r="BB797" s="5"/>
    </row>
    <row r="798">
      <c r="A798" s="220"/>
      <c r="B798" s="122"/>
      <c r="C798" s="122"/>
      <c r="D798" s="122"/>
      <c r="E798" s="122"/>
      <c r="H798" s="5"/>
      <c r="I798" s="5"/>
      <c r="P798" s="220"/>
      <c r="Q798" s="122"/>
      <c r="R798" s="122"/>
      <c r="S798" s="122"/>
      <c r="T798" s="122"/>
      <c r="W798" s="5"/>
      <c r="X798" s="5"/>
      <c r="AE798" s="220"/>
      <c r="AF798" s="122"/>
      <c r="AG798" s="122"/>
      <c r="AH798" s="122"/>
      <c r="AI798" s="122"/>
      <c r="AL798" s="5"/>
      <c r="AM798" s="5"/>
      <c r="AT798" s="220"/>
      <c r="AU798" s="122"/>
      <c r="AV798" s="122"/>
      <c r="AW798" s="122"/>
      <c r="AX798" s="122"/>
      <c r="BA798" s="5"/>
      <c r="BB798" s="5"/>
    </row>
    <row r="799">
      <c r="A799" s="220"/>
      <c r="B799" s="122"/>
      <c r="C799" s="122"/>
      <c r="D799" s="122"/>
      <c r="E799" s="122"/>
      <c r="H799" s="5"/>
      <c r="I799" s="5"/>
      <c r="P799" s="220"/>
      <c r="Q799" s="122"/>
      <c r="R799" s="122"/>
      <c r="S799" s="122"/>
      <c r="T799" s="122"/>
      <c r="W799" s="5"/>
      <c r="X799" s="5"/>
      <c r="AE799" s="220"/>
      <c r="AF799" s="122"/>
      <c r="AG799" s="122"/>
      <c r="AH799" s="122"/>
      <c r="AI799" s="122"/>
      <c r="AL799" s="5"/>
      <c r="AM799" s="5"/>
      <c r="AT799" s="220"/>
      <c r="AU799" s="122"/>
      <c r="AV799" s="122"/>
      <c r="AW799" s="122"/>
      <c r="AX799" s="122"/>
      <c r="BA799" s="5"/>
      <c r="BB799" s="5"/>
    </row>
    <row r="800">
      <c r="A800" s="220"/>
      <c r="B800" s="122"/>
      <c r="C800" s="122"/>
      <c r="D800" s="122"/>
      <c r="E800" s="122"/>
      <c r="H800" s="5"/>
      <c r="I800" s="5"/>
      <c r="P800" s="220"/>
      <c r="Q800" s="122"/>
      <c r="R800" s="122"/>
      <c r="S800" s="122"/>
      <c r="T800" s="122"/>
      <c r="W800" s="5"/>
      <c r="X800" s="5"/>
      <c r="AE800" s="220"/>
      <c r="AF800" s="122"/>
      <c r="AG800" s="122"/>
      <c r="AH800" s="122"/>
      <c r="AI800" s="122"/>
      <c r="AL800" s="5"/>
      <c r="AM800" s="5"/>
      <c r="AT800" s="220"/>
      <c r="AU800" s="122"/>
      <c r="AV800" s="122"/>
      <c r="AW800" s="122"/>
      <c r="AX800" s="122"/>
      <c r="BA800" s="5"/>
      <c r="BB800" s="5"/>
    </row>
    <row r="801">
      <c r="A801" s="220"/>
      <c r="B801" s="122"/>
      <c r="C801" s="122"/>
      <c r="D801" s="122"/>
      <c r="E801" s="122"/>
      <c r="H801" s="5"/>
      <c r="I801" s="5"/>
      <c r="P801" s="220"/>
      <c r="Q801" s="122"/>
      <c r="R801" s="122"/>
      <c r="S801" s="122"/>
      <c r="T801" s="122"/>
      <c r="W801" s="5"/>
      <c r="X801" s="5"/>
      <c r="AE801" s="220"/>
      <c r="AF801" s="122"/>
      <c r="AG801" s="122"/>
      <c r="AH801" s="122"/>
      <c r="AI801" s="122"/>
      <c r="AL801" s="5"/>
      <c r="AM801" s="5"/>
      <c r="AT801" s="220"/>
      <c r="AU801" s="122"/>
      <c r="AV801" s="122"/>
      <c r="AW801" s="122"/>
      <c r="AX801" s="122"/>
      <c r="BA801" s="5"/>
      <c r="BB801" s="5"/>
    </row>
    <row r="802">
      <c r="A802" s="220"/>
      <c r="B802" s="122"/>
      <c r="C802" s="122"/>
      <c r="D802" s="122"/>
      <c r="E802" s="122"/>
      <c r="H802" s="5"/>
      <c r="I802" s="5"/>
      <c r="P802" s="220"/>
      <c r="Q802" s="122"/>
      <c r="R802" s="122"/>
      <c r="S802" s="122"/>
      <c r="T802" s="122"/>
      <c r="W802" s="5"/>
      <c r="X802" s="5"/>
      <c r="AE802" s="220"/>
      <c r="AF802" s="122"/>
      <c r="AG802" s="122"/>
      <c r="AH802" s="122"/>
      <c r="AI802" s="122"/>
      <c r="AL802" s="5"/>
      <c r="AM802" s="5"/>
      <c r="AT802" s="220"/>
      <c r="AU802" s="122"/>
      <c r="AV802" s="122"/>
      <c r="AW802" s="122"/>
      <c r="AX802" s="122"/>
      <c r="BA802" s="5"/>
      <c r="BB802" s="5"/>
    </row>
    <row r="803">
      <c r="A803" s="220"/>
      <c r="B803" s="122"/>
      <c r="C803" s="122"/>
      <c r="D803" s="122"/>
      <c r="E803" s="122"/>
      <c r="H803" s="5"/>
      <c r="I803" s="5"/>
      <c r="P803" s="220"/>
      <c r="Q803" s="122"/>
      <c r="R803" s="122"/>
      <c r="S803" s="122"/>
      <c r="T803" s="122"/>
      <c r="W803" s="5"/>
      <c r="X803" s="5"/>
      <c r="AE803" s="220"/>
      <c r="AF803" s="122"/>
      <c r="AG803" s="122"/>
      <c r="AH803" s="122"/>
      <c r="AI803" s="122"/>
      <c r="AL803" s="5"/>
      <c r="AM803" s="5"/>
      <c r="AT803" s="220"/>
      <c r="AU803" s="122"/>
      <c r="AV803" s="122"/>
      <c r="AW803" s="122"/>
      <c r="AX803" s="122"/>
      <c r="BA803" s="5"/>
      <c r="BB803" s="5"/>
    </row>
    <row r="804">
      <c r="A804" s="220"/>
      <c r="B804" s="122"/>
      <c r="C804" s="122"/>
      <c r="D804" s="122"/>
      <c r="E804" s="122"/>
      <c r="H804" s="5"/>
      <c r="I804" s="5"/>
      <c r="P804" s="220"/>
      <c r="Q804" s="122"/>
      <c r="R804" s="122"/>
      <c r="S804" s="122"/>
      <c r="T804" s="122"/>
      <c r="W804" s="5"/>
      <c r="X804" s="5"/>
      <c r="AE804" s="220"/>
      <c r="AF804" s="122"/>
      <c r="AG804" s="122"/>
      <c r="AH804" s="122"/>
      <c r="AI804" s="122"/>
      <c r="AL804" s="5"/>
      <c r="AM804" s="5"/>
      <c r="AT804" s="220"/>
      <c r="AU804" s="122"/>
      <c r="AV804" s="122"/>
      <c r="AW804" s="122"/>
      <c r="AX804" s="122"/>
      <c r="BA804" s="5"/>
      <c r="BB804" s="5"/>
    </row>
    <row r="805">
      <c r="A805" s="220"/>
      <c r="B805" s="122"/>
      <c r="C805" s="122"/>
      <c r="D805" s="122"/>
      <c r="E805" s="122"/>
      <c r="H805" s="5"/>
      <c r="I805" s="5"/>
      <c r="P805" s="220"/>
      <c r="Q805" s="122"/>
      <c r="R805" s="122"/>
      <c r="S805" s="122"/>
      <c r="T805" s="122"/>
      <c r="W805" s="5"/>
      <c r="X805" s="5"/>
      <c r="AE805" s="220"/>
      <c r="AF805" s="122"/>
      <c r="AG805" s="122"/>
      <c r="AH805" s="122"/>
      <c r="AI805" s="122"/>
      <c r="AL805" s="5"/>
      <c r="AM805" s="5"/>
      <c r="AT805" s="220"/>
      <c r="AU805" s="122"/>
      <c r="AV805" s="122"/>
      <c r="AW805" s="122"/>
      <c r="AX805" s="122"/>
      <c r="BA805" s="5"/>
      <c r="BB805" s="5"/>
    </row>
    <row r="806">
      <c r="A806" s="220"/>
      <c r="B806" s="122"/>
      <c r="C806" s="122"/>
      <c r="D806" s="122"/>
      <c r="E806" s="122"/>
      <c r="H806" s="5"/>
      <c r="I806" s="5"/>
      <c r="P806" s="220"/>
      <c r="Q806" s="122"/>
      <c r="R806" s="122"/>
      <c r="S806" s="122"/>
      <c r="T806" s="122"/>
      <c r="W806" s="5"/>
      <c r="X806" s="5"/>
      <c r="AE806" s="220"/>
      <c r="AF806" s="122"/>
      <c r="AG806" s="122"/>
      <c r="AH806" s="122"/>
      <c r="AI806" s="122"/>
      <c r="AL806" s="5"/>
      <c r="AM806" s="5"/>
      <c r="AT806" s="220"/>
      <c r="AU806" s="122"/>
      <c r="AV806" s="122"/>
      <c r="AW806" s="122"/>
      <c r="AX806" s="122"/>
      <c r="BA806" s="5"/>
      <c r="BB806" s="5"/>
    </row>
    <row r="807">
      <c r="A807" s="220"/>
      <c r="B807" s="122"/>
      <c r="C807" s="122"/>
      <c r="D807" s="122"/>
      <c r="E807" s="122"/>
      <c r="H807" s="5"/>
      <c r="I807" s="5"/>
      <c r="P807" s="220"/>
      <c r="Q807" s="122"/>
      <c r="R807" s="122"/>
      <c r="S807" s="122"/>
      <c r="T807" s="122"/>
      <c r="W807" s="5"/>
      <c r="X807" s="5"/>
      <c r="AE807" s="220"/>
      <c r="AF807" s="122"/>
      <c r="AG807" s="122"/>
      <c r="AH807" s="122"/>
      <c r="AI807" s="122"/>
      <c r="AL807" s="5"/>
      <c r="AM807" s="5"/>
      <c r="AT807" s="220"/>
      <c r="AU807" s="122"/>
      <c r="AV807" s="122"/>
      <c r="AW807" s="122"/>
      <c r="AX807" s="122"/>
      <c r="BA807" s="5"/>
      <c r="BB807" s="5"/>
    </row>
    <row r="808">
      <c r="A808" s="220"/>
      <c r="B808" s="122"/>
      <c r="C808" s="122"/>
      <c r="D808" s="122"/>
      <c r="E808" s="122"/>
      <c r="H808" s="5"/>
      <c r="I808" s="5"/>
      <c r="P808" s="220"/>
      <c r="Q808" s="122"/>
      <c r="R808" s="122"/>
      <c r="S808" s="122"/>
      <c r="T808" s="122"/>
      <c r="W808" s="5"/>
      <c r="X808" s="5"/>
      <c r="AE808" s="220"/>
      <c r="AF808" s="122"/>
      <c r="AG808" s="122"/>
      <c r="AH808" s="122"/>
      <c r="AI808" s="122"/>
      <c r="AL808" s="5"/>
      <c r="AM808" s="5"/>
      <c r="AT808" s="220"/>
      <c r="AU808" s="122"/>
      <c r="AV808" s="122"/>
      <c r="AW808" s="122"/>
      <c r="AX808" s="122"/>
      <c r="BA808" s="5"/>
      <c r="BB808" s="5"/>
    </row>
    <row r="809">
      <c r="A809" s="220"/>
      <c r="B809" s="122"/>
      <c r="C809" s="122"/>
      <c r="D809" s="122"/>
      <c r="E809" s="122"/>
      <c r="H809" s="5"/>
      <c r="I809" s="5"/>
      <c r="P809" s="220"/>
      <c r="Q809" s="122"/>
      <c r="R809" s="122"/>
      <c r="S809" s="122"/>
      <c r="T809" s="122"/>
      <c r="W809" s="5"/>
      <c r="X809" s="5"/>
      <c r="AE809" s="220"/>
      <c r="AF809" s="122"/>
      <c r="AG809" s="122"/>
      <c r="AH809" s="122"/>
      <c r="AI809" s="122"/>
      <c r="AL809" s="5"/>
      <c r="AM809" s="5"/>
      <c r="AT809" s="220"/>
      <c r="AU809" s="122"/>
      <c r="AV809" s="122"/>
      <c r="AW809" s="122"/>
      <c r="AX809" s="122"/>
      <c r="BA809" s="5"/>
      <c r="BB809" s="5"/>
    </row>
    <row r="810">
      <c r="A810" s="220"/>
      <c r="B810" s="122"/>
      <c r="C810" s="122"/>
      <c r="D810" s="122"/>
      <c r="E810" s="122"/>
      <c r="H810" s="5"/>
      <c r="I810" s="5"/>
      <c r="P810" s="220"/>
      <c r="Q810" s="122"/>
      <c r="R810" s="122"/>
      <c r="S810" s="122"/>
      <c r="T810" s="122"/>
      <c r="W810" s="5"/>
      <c r="X810" s="5"/>
      <c r="AE810" s="220"/>
      <c r="AF810" s="122"/>
      <c r="AG810" s="122"/>
      <c r="AH810" s="122"/>
      <c r="AI810" s="122"/>
      <c r="AL810" s="5"/>
      <c r="AM810" s="5"/>
      <c r="AT810" s="220"/>
      <c r="AU810" s="122"/>
      <c r="AV810" s="122"/>
      <c r="AW810" s="122"/>
      <c r="AX810" s="122"/>
      <c r="BA810" s="5"/>
      <c r="BB810" s="5"/>
    </row>
    <row r="811">
      <c r="A811" s="220"/>
      <c r="B811" s="122"/>
      <c r="C811" s="122"/>
      <c r="D811" s="122"/>
      <c r="E811" s="122"/>
      <c r="H811" s="5"/>
      <c r="I811" s="5"/>
      <c r="P811" s="220"/>
      <c r="Q811" s="122"/>
      <c r="R811" s="122"/>
      <c r="S811" s="122"/>
      <c r="T811" s="122"/>
      <c r="W811" s="5"/>
      <c r="X811" s="5"/>
      <c r="AE811" s="220"/>
      <c r="AF811" s="122"/>
      <c r="AG811" s="122"/>
      <c r="AH811" s="122"/>
      <c r="AI811" s="122"/>
      <c r="AL811" s="5"/>
      <c r="AM811" s="5"/>
      <c r="AT811" s="220"/>
      <c r="AU811" s="122"/>
      <c r="AV811" s="122"/>
      <c r="AW811" s="122"/>
      <c r="AX811" s="122"/>
      <c r="BA811" s="5"/>
      <c r="BB811" s="5"/>
    </row>
    <row r="812">
      <c r="A812" s="220"/>
      <c r="B812" s="122"/>
      <c r="C812" s="122"/>
      <c r="D812" s="122"/>
      <c r="E812" s="122"/>
      <c r="H812" s="5"/>
      <c r="I812" s="5"/>
      <c r="P812" s="220"/>
      <c r="Q812" s="122"/>
      <c r="R812" s="122"/>
      <c r="S812" s="122"/>
      <c r="T812" s="122"/>
      <c r="W812" s="5"/>
      <c r="X812" s="5"/>
      <c r="AE812" s="220"/>
      <c r="AF812" s="122"/>
      <c r="AG812" s="122"/>
      <c r="AH812" s="122"/>
      <c r="AI812" s="122"/>
      <c r="AL812" s="5"/>
      <c r="AM812" s="5"/>
      <c r="AT812" s="220"/>
      <c r="AU812" s="122"/>
      <c r="AV812" s="122"/>
      <c r="AW812" s="122"/>
      <c r="AX812" s="122"/>
      <c r="BA812" s="5"/>
      <c r="BB812" s="5"/>
    </row>
    <row r="813">
      <c r="A813" s="220"/>
      <c r="B813" s="122"/>
      <c r="C813" s="122"/>
      <c r="D813" s="122"/>
      <c r="E813" s="122"/>
      <c r="H813" s="5"/>
      <c r="I813" s="5"/>
      <c r="P813" s="220"/>
      <c r="Q813" s="122"/>
      <c r="R813" s="122"/>
      <c r="S813" s="122"/>
      <c r="T813" s="122"/>
      <c r="W813" s="5"/>
      <c r="X813" s="5"/>
      <c r="AE813" s="220"/>
      <c r="AF813" s="122"/>
      <c r="AG813" s="122"/>
      <c r="AH813" s="122"/>
      <c r="AI813" s="122"/>
      <c r="AL813" s="5"/>
      <c r="AM813" s="5"/>
      <c r="AT813" s="220"/>
      <c r="AU813" s="122"/>
      <c r="AV813" s="122"/>
      <c r="AW813" s="122"/>
      <c r="AX813" s="122"/>
      <c r="BA813" s="5"/>
      <c r="BB813" s="5"/>
    </row>
    <row r="814">
      <c r="A814" s="220"/>
      <c r="B814" s="122"/>
      <c r="C814" s="122"/>
      <c r="D814" s="122"/>
      <c r="E814" s="122"/>
      <c r="H814" s="5"/>
      <c r="I814" s="5"/>
      <c r="P814" s="220"/>
      <c r="Q814" s="122"/>
      <c r="R814" s="122"/>
      <c r="S814" s="122"/>
      <c r="T814" s="122"/>
      <c r="W814" s="5"/>
      <c r="X814" s="5"/>
      <c r="AE814" s="220"/>
      <c r="AF814" s="122"/>
      <c r="AG814" s="122"/>
      <c r="AH814" s="122"/>
      <c r="AI814" s="122"/>
      <c r="AL814" s="5"/>
      <c r="AM814" s="5"/>
      <c r="AT814" s="220"/>
      <c r="AU814" s="122"/>
      <c r="AV814" s="122"/>
      <c r="AW814" s="122"/>
      <c r="AX814" s="122"/>
      <c r="BA814" s="5"/>
      <c r="BB814" s="5"/>
    </row>
    <row r="815">
      <c r="A815" s="220"/>
      <c r="B815" s="122"/>
      <c r="C815" s="122"/>
      <c r="D815" s="122"/>
      <c r="E815" s="122"/>
      <c r="H815" s="5"/>
      <c r="I815" s="5"/>
      <c r="P815" s="220"/>
      <c r="Q815" s="122"/>
      <c r="R815" s="122"/>
      <c r="S815" s="122"/>
      <c r="T815" s="122"/>
      <c r="W815" s="5"/>
      <c r="X815" s="5"/>
      <c r="AE815" s="220"/>
      <c r="AF815" s="122"/>
      <c r="AG815" s="122"/>
      <c r="AH815" s="122"/>
      <c r="AI815" s="122"/>
      <c r="AL815" s="5"/>
      <c r="AM815" s="5"/>
      <c r="AT815" s="220"/>
      <c r="AU815" s="122"/>
      <c r="AV815" s="122"/>
      <c r="AW815" s="122"/>
      <c r="AX815" s="122"/>
      <c r="BA815" s="5"/>
      <c r="BB815" s="5"/>
    </row>
    <row r="816">
      <c r="A816" s="220"/>
      <c r="B816" s="122"/>
      <c r="C816" s="122"/>
      <c r="D816" s="122"/>
      <c r="E816" s="122"/>
      <c r="H816" s="5"/>
      <c r="I816" s="5"/>
      <c r="P816" s="220"/>
      <c r="Q816" s="122"/>
      <c r="R816" s="122"/>
      <c r="S816" s="122"/>
      <c r="T816" s="122"/>
      <c r="W816" s="5"/>
      <c r="X816" s="5"/>
      <c r="AE816" s="220"/>
      <c r="AF816" s="122"/>
      <c r="AG816" s="122"/>
      <c r="AH816" s="122"/>
      <c r="AI816" s="122"/>
      <c r="AL816" s="5"/>
      <c r="AM816" s="5"/>
      <c r="AT816" s="220"/>
      <c r="AU816" s="122"/>
      <c r="AV816" s="122"/>
      <c r="AW816" s="122"/>
      <c r="AX816" s="122"/>
      <c r="BA816" s="5"/>
      <c r="BB816" s="5"/>
    </row>
    <row r="817">
      <c r="A817" s="220"/>
      <c r="B817" s="122"/>
      <c r="C817" s="122"/>
      <c r="D817" s="122"/>
      <c r="E817" s="122"/>
      <c r="H817" s="5"/>
      <c r="I817" s="5"/>
      <c r="P817" s="220"/>
      <c r="Q817" s="122"/>
      <c r="R817" s="122"/>
      <c r="S817" s="122"/>
      <c r="T817" s="122"/>
      <c r="W817" s="5"/>
      <c r="X817" s="5"/>
      <c r="AE817" s="220"/>
      <c r="AF817" s="122"/>
      <c r="AG817" s="122"/>
      <c r="AH817" s="122"/>
      <c r="AI817" s="122"/>
      <c r="AL817" s="5"/>
      <c r="AM817" s="5"/>
      <c r="AT817" s="220"/>
      <c r="AU817" s="122"/>
      <c r="AV817" s="122"/>
      <c r="AW817" s="122"/>
      <c r="AX817" s="122"/>
      <c r="BA817" s="5"/>
      <c r="BB817" s="5"/>
    </row>
    <row r="818">
      <c r="A818" s="220"/>
      <c r="B818" s="122"/>
      <c r="C818" s="122"/>
      <c r="D818" s="122"/>
      <c r="E818" s="122"/>
      <c r="H818" s="5"/>
      <c r="I818" s="5"/>
      <c r="P818" s="220"/>
      <c r="Q818" s="122"/>
      <c r="R818" s="122"/>
      <c r="S818" s="122"/>
      <c r="T818" s="122"/>
      <c r="W818" s="5"/>
      <c r="X818" s="5"/>
      <c r="AE818" s="220"/>
      <c r="AF818" s="122"/>
      <c r="AG818" s="122"/>
      <c r="AH818" s="122"/>
      <c r="AI818" s="122"/>
      <c r="AL818" s="5"/>
      <c r="AM818" s="5"/>
      <c r="AT818" s="220"/>
      <c r="AU818" s="122"/>
      <c r="AV818" s="122"/>
      <c r="AW818" s="122"/>
      <c r="AX818" s="122"/>
      <c r="BA818" s="5"/>
      <c r="BB818" s="5"/>
    </row>
    <row r="819">
      <c r="A819" s="220"/>
      <c r="B819" s="122"/>
      <c r="C819" s="122"/>
      <c r="D819" s="122"/>
      <c r="E819" s="122"/>
      <c r="H819" s="5"/>
      <c r="I819" s="5"/>
      <c r="P819" s="220"/>
      <c r="Q819" s="122"/>
      <c r="R819" s="122"/>
      <c r="S819" s="122"/>
      <c r="T819" s="122"/>
      <c r="W819" s="5"/>
      <c r="X819" s="5"/>
      <c r="AE819" s="220"/>
      <c r="AF819" s="122"/>
      <c r="AG819" s="122"/>
      <c r="AH819" s="122"/>
      <c r="AI819" s="122"/>
      <c r="AL819" s="5"/>
      <c r="AM819" s="5"/>
      <c r="AT819" s="220"/>
      <c r="AU819" s="122"/>
      <c r="AV819" s="122"/>
      <c r="AW819" s="122"/>
      <c r="AX819" s="122"/>
      <c r="BA819" s="5"/>
      <c r="BB819" s="5"/>
    </row>
    <row r="820">
      <c r="A820" s="220"/>
      <c r="B820" s="122"/>
      <c r="C820" s="122"/>
      <c r="D820" s="122"/>
      <c r="E820" s="122"/>
      <c r="H820" s="5"/>
      <c r="I820" s="5"/>
      <c r="P820" s="220"/>
      <c r="Q820" s="122"/>
      <c r="R820" s="122"/>
      <c r="S820" s="122"/>
      <c r="T820" s="122"/>
      <c r="W820" s="5"/>
      <c r="X820" s="5"/>
      <c r="AE820" s="220"/>
      <c r="AF820" s="122"/>
      <c r="AG820" s="122"/>
      <c r="AH820" s="122"/>
      <c r="AI820" s="122"/>
      <c r="AL820" s="5"/>
      <c r="AM820" s="5"/>
      <c r="AT820" s="220"/>
      <c r="AU820" s="122"/>
      <c r="AV820" s="122"/>
      <c r="AW820" s="122"/>
      <c r="AX820" s="122"/>
      <c r="BA820" s="5"/>
      <c r="BB820" s="5"/>
    </row>
    <row r="821">
      <c r="A821" s="220"/>
      <c r="B821" s="122"/>
      <c r="C821" s="122"/>
      <c r="D821" s="122"/>
      <c r="E821" s="122"/>
      <c r="H821" s="5"/>
      <c r="I821" s="5"/>
      <c r="P821" s="220"/>
      <c r="Q821" s="122"/>
      <c r="R821" s="122"/>
      <c r="S821" s="122"/>
      <c r="T821" s="122"/>
      <c r="W821" s="5"/>
      <c r="X821" s="5"/>
      <c r="AE821" s="220"/>
      <c r="AF821" s="122"/>
      <c r="AG821" s="122"/>
      <c r="AH821" s="122"/>
      <c r="AI821" s="122"/>
      <c r="AL821" s="5"/>
      <c r="AM821" s="5"/>
      <c r="AT821" s="220"/>
      <c r="AU821" s="122"/>
      <c r="AV821" s="122"/>
      <c r="AW821" s="122"/>
      <c r="AX821" s="122"/>
      <c r="BA821" s="5"/>
      <c r="BB821" s="5"/>
    </row>
    <row r="822">
      <c r="A822" s="220"/>
      <c r="B822" s="122"/>
      <c r="C822" s="122"/>
      <c r="D822" s="122"/>
      <c r="E822" s="122"/>
      <c r="H822" s="5"/>
      <c r="I822" s="5"/>
      <c r="P822" s="220"/>
      <c r="Q822" s="122"/>
      <c r="R822" s="122"/>
      <c r="S822" s="122"/>
      <c r="T822" s="122"/>
      <c r="W822" s="5"/>
      <c r="X822" s="5"/>
      <c r="AE822" s="220"/>
      <c r="AF822" s="122"/>
      <c r="AG822" s="122"/>
      <c r="AH822" s="122"/>
      <c r="AI822" s="122"/>
      <c r="AL822" s="5"/>
      <c r="AM822" s="5"/>
      <c r="AT822" s="220"/>
      <c r="AU822" s="122"/>
      <c r="AV822" s="122"/>
      <c r="AW822" s="122"/>
      <c r="AX822" s="122"/>
      <c r="BA822" s="5"/>
      <c r="BB822" s="5"/>
    </row>
    <row r="823">
      <c r="A823" s="220"/>
      <c r="B823" s="122"/>
      <c r="C823" s="122"/>
      <c r="D823" s="122"/>
      <c r="E823" s="122"/>
      <c r="H823" s="5"/>
      <c r="I823" s="5"/>
      <c r="P823" s="220"/>
      <c r="Q823" s="122"/>
      <c r="R823" s="122"/>
      <c r="S823" s="122"/>
      <c r="T823" s="122"/>
      <c r="W823" s="5"/>
      <c r="X823" s="5"/>
      <c r="AE823" s="220"/>
      <c r="AF823" s="122"/>
      <c r="AG823" s="122"/>
      <c r="AH823" s="122"/>
      <c r="AI823" s="122"/>
      <c r="AL823" s="5"/>
      <c r="AM823" s="5"/>
      <c r="AT823" s="220"/>
      <c r="AU823" s="122"/>
      <c r="AV823" s="122"/>
      <c r="AW823" s="122"/>
      <c r="AX823" s="122"/>
      <c r="BA823" s="5"/>
      <c r="BB823" s="5"/>
    </row>
    <row r="824">
      <c r="A824" s="220"/>
      <c r="B824" s="122"/>
      <c r="C824" s="122"/>
      <c r="D824" s="122"/>
      <c r="E824" s="122"/>
      <c r="H824" s="5"/>
      <c r="I824" s="5"/>
      <c r="P824" s="220"/>
      <c r="Q824" s="122"/>
      <c r="R824" s="122"/>
      <c r="S824" s="122"/>
      <c r="T824" s="122"/>
      <c r="W824" s="5"/>
      <c r="X824" s="5"/>
      <c r="AE824" s="220"/>
      <c r="AF824" s="122"/>
      <c r="AG824" s="122"/>
      <c r="AH824" s="122"/>
      <c r="AI824" s="122"/>
      <c r="AL824" s="5"/>
      <c r="AM824" s="5"/>
      <c r="AT824" s="220"/>
      <c r="AU824" s="122"/>
      <c r="AV824" s="122"/>
      <c r="AW824" s="122"/>
      <c r="AX824" s="122"/>
      <c r="BA824" s="5"/>
      <c r="BB824" s="5"/>
    </row>
    <row r="825">
      <c r="A825" s="220"/>
      <c r="B825" s="122"/>
      <c r="C825" s="122"/>
      <c r="D825" s="122"/>
      <c r="E825" s="122"/>
      <c r="H825" s="5"/>
      <c r="I825" s="5"/>
      <c r="P825" s="220"/>
      <c r="Q825" s="122"/>
      <c r="R825" s="122"/>
      <c r="S825" s="122"/>
      <c r="T825" s="122"/>
      <c r="W825" s="5"/>
      <c r="X825" s="5"/>
      <c r="AE825" s="220"/>
      <c r="AF825" s="122"/>
      <c r="AG825" s="122"/>
      <c r="AH825" s="122"/>
      <c r="AI825" s="122"/>
      <c r="AL825" s="5"/>
      <c r="AM825" s="5"/>
      <c r="AT825" s="220"/>
      <c r="AU825" s="122"/>
      <c r="AV825" s="122"/>
      <c r="AW825" s="122"/>
      <c r="AX825" s="122"/>
      <c r="BA825" s="5"/>
      <c r="BB825" s="5"/>
    </row>
    <row r="826">
      <c r="A826" s="220"/>
      <c r="B826" s="122"/>
      <c r="C826" s="122"/>
      <c r="D826" s="122"/>
      <c r="E826" s="122"/>
      <c r="H826" s="5"/>
      <c r="I826" s="5"/>
      <c r="P826" s="220"/>
      <c r="Q826" s="122"/>
      <c r="R826" s="122"/>
      <c r="S826" s="122"/>
      <c r="T826" s="122"/>
      <c r="W826" s="5"/>
      <c r="X826" s="5"/>
      <c r="AE826" s="220"/>
      <c r="AF826" s="122"/>
      <c r="AG826" s="122"/>
      <c r="AH826" s="122"/>
      <c r="AI826" s="122"/>
      <c r="AL826" s="5"/>
      <c r="AM826" s="5"/>
      <c r="AT826" s="220"/>
      <c r="AU826" s="122"/>
      <c r="AV826" s="122"/>
      <c r="AW826" s="122"/>
      <c r="AX826" s="122"/>
      <c r="BA826" s="5"/>
      <c r="BB826" s="5"/>
    </row>
    <row r="827">
      <c r="A827" s="220"/>
      <c r="B827" s="122"/>
      <c r="C827" s="122"/>
      <c r="D827" s="122"/>
      <c r="E827" s="122"/>
      <c r="H827" s="5"/>
      <c r="I827" s="5"/>
      <c r="P827" s="220"/>
      <c r="Q827" s="122"/>
      <c r="R827" s="122"/>
      <c r="S827" s="122"/>
      <c r="T827" s="122"/>
      <c r="W827" s="5"/>
      <c r="X827" s="5"/>
      <c r="AE827" s="220"/>
      <c r="AF827" s="122"/>
      <c r="AG827" s="122"/>
      <c r="AH827" s="122"/>
      <c r="AI827" s="122"/>
      <c r="AL827" s="5"/>
      <c r="AM827" s="5"/>
      <c r="AT827" s="220"/>
      <c r="AU827" s="122"/>
      <c r="AV827" s="122"/>
      <c r="AW827" s="122"/>
      <c r="AX827" s="122"/>
      <c r="BA827" s="5"/>
      <c r="BB827" s="5"/>
    </row>
    <row r="828">
      <c r="A828" s="220"/>
      <c r="B828" s="122"/>
      <c r="C828" s="122"/>
      <c r="D828" s="122"/>
      <c r="E828" s="122"/>
      <c r="H828" s="5"/>
      <c r="I828" s="5"/>
      <c r="P828" s="220"/>
      <c r="Q828" s="122"/>
      <c r="R828" s="122"/>
      <c r="S828" s="122"/>
      <c r="T828" s="122"/>
      <c r="W828" s="5"/>
      <c r="X828" s="5"/>
      <c r="AE828" s="220"/>
      <c r="AF828" s="122"/>
      <c r="AG828" s="122"/>
      <c r="AH828" s="122"/>
      <c r="AI828" s="122"/>
      <c r="AL828" s="5"/>
      <c r="AM828" s="5"/>
      <c r="AT828" s="220"/>
      <c r="AU828" s="122"/>
      <c r="AV828" s="122"/>
      <c r="AW828" s="122"/>
      <c r="AX828" s="122"/>
      <c r="BA828" s="5"/>
      <c r="BB828" s="5"/>
    </row>
    <row r="829">
      <c r="A829" s="220"/>
      <c r="B829" s="122"/>
      <c r="C829" s="122"/>
      <c r="D829" s="122"/>
      <c r="E829" s="122"/>
      <c r="H829" s="5"/>
      <c r="I829" s="5"/>
      <c r="P829" s="220"/>
      <c r="Q829" s="122"/>
      <c r="R829" s="122"/>
      <c r="S829" s="122"/>
      <c r="T829" s="122"/>
      <c r="W829" s="5"/>
      <c r="X829" s="5"/>
      <c r="AE829" s="220"/>
      <c r="AF829" s="122"/>
      <c r="AG829" s="122"/>
      <c r="AH829" s="122"/>
      <c r="AI829" s="122"/>
      <c r="AL829" s="5"/>
      <c r="AM829" s="5"/>
      <c r="AT829" s="220"/>
      <c r="AU829" s="122"/>
      <c r="AV829" s="122"/>
      <c r="AW829" s="122"/>
      <c r="AX829" s="122"/>
      <c r="BA829" s="5"/>
      <c r="BB829" s="5"/>
    </row>
    <row r="830">
      <c r="A830" s="220"/>
      <c r="B830" s="122"/>
      <c r="C830" s="122"/>
      <c r="D830" s="122"/>
      <c r="E830" s="122"/>
      <c r="H830" s="5"/>
      <c r="I830" s="5"/>
      <c r="P830" s="220"/>
      <c r="Q830" s="122"/>
      <c r="R830" s="122"/>
      <c r="S830" s="122"/>
      <c r="T830" s="122"/>
      <c r="W830" s="5"/>
      <c r="X830" s="5"/>
      <c r="AE830" s="220"/>
      <c r="AF830" s="122"/>
      <c r="AG830" s="122"/>
      <c r="AH830" s="122"/>
      <c r="AI830" s="122"/>
      <c r="AL830" s="5"/>
      <c r="AM830" s="5"/>
      <c r="AT830" s="220"/>
      <c r="AU830" s="122"/>
      <c r="AV830" s="122"/>
      <c r="AW830" s="122"/>
      <c r="AX830" s="122"/>
      <c r="BA830" s="5"/>
      <c r="BB830" s="5"/>
    </row>
    <row r="831">
      <c r="A831" s="220"/>
      <c r="B831" s="122"/>
      <c r="C831" s="122"/>
      <c r="D831" s="122"/>
      <c r="E831" s="122"/>
      <c r="H831" s="5"/>
      <c r="I831" s="5"/>
      <c r="P831" s="220"/>
      <c r="Q831" s="122"/>
      <c r="R831" s="122"/>
      <c r="S831" s="122"/>
      <c r="T831" s="122"/>
      <c r="W831" s="5"/>
      <c r="X831" s="5"/>
      <c r="AE831" s="220"/>
      <c r="AF831" s="122"/>
      <c r="AG831" s="122"/>
      <c r="AH831" s="122"/>
      <c r="AI831" s="122"/>
      <c r="AL831" s="5"/>
      <c r="AM831" s="5"/>
      <c r="AT831" s="220"/>
      <c r="AU831" s="122"/>
      <c r="AV831" s="122"/>
      <c r="AW831" s="122"/>
      <c r="AX831" s="122"/>
      <c r="BA831" s="5"/>
      <c r="BB831" s="5"/>
    </row>
    <row r="832">
      <c r="A832" s="220"/>
      <c r="B832" s="122"/>
      <c r="C832" s="122"/>
      <c r="D832" s="122"/>
      <c r="E832" s="122"/>
      <c r="H832" s="5"/>
      <c r="I832" s="5"/>
      <c r="P832" s="220"/>
      <c r="Q832" s="122"/>
      <c r="R832" s="122"/>
      <c r="S832" s="122"/>
      <c r="T832" s="122"/>
      <c r="W832" s="5"/>
      <c r="X832" s="5"/>
      <c r="AE832" s="220"/>
      <c r="AF832" s="122"/>
      <c r="AG832" s="122"/>
      <c r="AH832" s="122"/>
      <c r="AI832" s="122"/>
      <c r="AL832" s="5"/>
      <c r="AM832" s="5"/>
      <c r="AT832" s="220"/>
      <c r="AU832" s="122"/>
      <c r="AV832" s="122"/>
      <c r="AW832" s="122"/>
      <c r="AX832" s="122"/>
      <c r="BA832" s="5"/>
      <c r="BB832" s="5"/>
    </row>
    <row r="833">
      <c r="A833" s="220"/>
      <c r="B833" s="122"/>
      <c r="C833" s="122"/>
      <c r="D833" s="122"/>
      <c r="E833" s="122"/>
      <c r="H833" s="5"/>
      <c r="I833" s="5"/>
      <c r="P833" s="220"/>
      <c r="Q833" s="122"/>
      <c r="R833" s="122"/>
      <c r="S833" s="122"/>
      <c r="T833" s="122"/>
      <c r="W833" s="5"/>
      <c r="X833" s="5"/>
      <c r="AE833" s="220"/>
      <c r="AF833" s="122"/>
      <c r="AG833" s="122"/>
      <c r="AH833" s="122"/>
      <c r="AI833" s="122"/>
      <c r="AL833" s="5"/>
      <c r="AM833" s="5"/>
      <c r="AT833" s="220"/>
      <c r="AU833" s="122"/>
      <c r="AV833" s="122"/>
      <c r="AW833" s="122"/>
      <c r="AX833" s="122"/>
      <c r="BA833" s="5"/>
      <c r="BB833" s="5"/>
    </row>
    <row r="834">
      <c r="A834" s="220"/>
      <c r="B834" s="122"/>
      <c r="C834" s="122"/>
      <c r="D834" s="122"/>
      <c r="E834" s="122"/>
      <c r="H834" s="5"/>
      <c r="I834" s="5"/>
      <c r="P834" s="220"/>
      <c r="Q834" s="122"/>
      <c r="R834" s="122"/>
      <c r="S834" s="122"/>
      <c r="T834" s="122"/>
      <c r="W834" s="5"/>
      <c r="X834" s="5"/>
      <c r="AE834" s="220"/>
      <c r="AF834" s="122"/>
      <c r="AG834" s="122"/>
      <c r="AH834" s="122"/>
      <c r="AI834" s="122"/>
      <c r="AL834" s="5"/>
      <c r="AM834" s="5"/>
      <c r="AT834" s="220"/>
      <c r="AU834" s="122"/>
      <c r="AV834" s="122"/>
      <c r="AW834" s="122"/>
      <c r="AX834" s="122"/>
      <c r="BA834" s="5"/>
      <c r="BB834" s="5"/>
    </row>
    <row r="835">
      <c r="A835" s="220"/>
      <c r="B835" s="122"/>
      <c r="C835" s="122"/>
      <c r="D835" s="122"/>
      <c r="E835" s="122"/>
      <c r="H835" s="5"/>
      <c r="I835" s="5"/>
      <c r="P835" s="220"/>
      <c r="Q835" s="122"/>
      <c r="R835" s="122"/>
      <c r="S835" s="122"/>
      <c r="T835" s="122"/>
      <c r="W835" s="5"/>
      <c r="X835" s="5"/>
      <c r="AE835" s="220"/>
      <c r="AF835" s="122"/>
      <c r="AG835" s="122"/>
      <c r="AH835" s="122"/>
      <c r="AI835" s="122"/>
      <c r="AL835" s="5"/>
      <c r="AM835" s="5"/>
      <c r="AT835" s="220"/>
      <c r="AU835" s="122"/>
      <c r="AV835" s="122"/>
      <c r="AW835" s="122"/>
      <c r="AX835" s="122"/>
      <c r="BA835" s="5"/>
      <c r="BB835" s="5"/>
    </row>
    <row r="836">
      <c r="A836" s="220"/>
      <c r="B836" s="122"/>
      <c r="C836" s="122"/>
      <c r="D836" s="122"/>
      <c r="E836" s="122"/>
      <c r="H836" s="5"/>
      <c r="I836" s="5"/>
      <c r="P836" s="220"/>
      <c r="Q836" s="122"/>
      <c r="R836" s="122"/>
      <c r="S836" s="122"/>
      <c r="T836" s="122"/>
      <c r="W836" s="5"/>
      <c r="X836" s="5"/>
      <c r="AE836" s="220"/>
      <c r="AF836" s="122"/>
      <c r="AG836" s="122"/>
      <c r="AH836" s="122"/>
      <c r="AI836" s="122"/>
      <c r="AL836" s="5"/>
      <c r="AM836" s="5"/>
      <c r="AT836" s="220"/>
      <c r="AU836" s="122"/>
      <c r="AV836" s="122"/>
      <c r="AW836" s="122"/>
      <c r="AX836" s="122"/>
      <c r="BA836" s="5"/>
      <c r="BB836" s="5"/>
    </row>
    <row r="837">
      <c r="A837" s="220"/>
      <c r="B837" s="122"/>
      <c r="C837" s="122"/>
      <c r="D837" s="122"/>
      <c r="E837" s="122"/>
      <c r="H837" s="5"/>
      <c r="I837" s="5"/>
      <c r="P837" s="220"/>
      <c r="Q837" s="122"/>
      <c r="R837" s="122"/>
      <c r="S837" s="122"/>
      <c r="T837" s="122"/>
      <c r="W837" s="5"/>
      <c r="X837" s="5"/>
      <c r="AE837" s="220"/>
      <c r="AF837" s="122"/>
      <c r="AG837" s="122"/>
      <c r="AH837" s="122"/>
      <c r="AI837" s="122"/>
      <c r="AL837" s="5"/>
      <c r="AM837" s="5"/>
      <c r="AT837" s="220"/>
      <c r="AU837" s="122"/>
      <c r="AV837" s="122"/>
      <c r="AW837" s="122"/>
      <c r="AX837" s="122"/>
      <c r="BA837" s="5"/>
      <c r="BB837" s="5"/>
    </row>
    <row r="838">
      <c r="A838" s="220"/>
      <c r="B838" s="122"/>
      <c r="C838" s="122"/>
      <c r="D838" s="122"/>
      <c r="E838" s="122"/>
      <c r="H838" s="5"/>
      <c r="I838" s="5"/>
      <c r="P838" s="220"/>
      <c r="Q838" s="122"/>
      <c r="R838" s="122"/>
      <c r="S838" s="122"/>
      <c r="T838" s="122"/>
      <c r="W838" s="5"/>
      <c r="X838" s="5"/>
      <c r="AE838" s="220"/>
      <c r="AF838" s="122"/>
      <c r="AG838" s="122"/>
      <c r="AH838" s="122"/>
      <c r="AI838" s="122"/>
      <c r="AL838" s="5"/>
      <c r="AM838" s="5"/>
      <c r="AT838" s="220"/>
      <c r="AU838" s="122"/>
      <c r="AV838" s="122"/>
      <c r="AW838" s="122"/>
      <c r="AX838" s="122"/>
      <c r="BA838" s="5"/>
      <c r="BB838" s="5"/>
    </row>
    <row r="839">
      <c r="A839" s="220"/>
      <c r="B839" s="122"/>
      <c r="C839" s="122"/>
      <c r="D839" s="122"/>
      <c r="E839" s="122"/>
      <c r="H839" s="5"/>
      <c r="I839" s="5"/>
      <c r="P839" s="220"/>
      <c r="Q839" s="122"/>
      <c r="R839" s="122"/>
      <c r="S839" s="122"/>
      <c r="T839" s="122"/>
      <c r="W839" s="5"/>
      <c r="X839" s="5"/>
      <c r="AE839" s="220"/>
      <c r="AF839" s="122"/>
      <c r="AG839" s="122"/>
      <c r="AH839" s="122"/>
      <c r="AI839" s="122"/>
      <c r="AL839" s="5"/>
      <c r="AM839" s="5"/>
      <c r="AT839" s="220"/>
      <c r="AU839" s="122"/>
      <c r="AV839" s="122"/>
      <c r="AW839" s="122"/>
      <c r="AX839" s="122"/>
      <c r="BA839" s="5"/>
      <c r="BB839" s="5"/>
    </row>
    <row r="840">
      <c r="A840" s="220"/>
      <c r="B840" s="122"/>
      <c r="C840" s="122"/>
      <c r="D840" s="122"/>
      <c r="E840" s="122"/>
      <c r="H840" s="5"/>
      <c r="I840" s="5"/>
      <c r="P840" s="220"/>
      <c r="Q840" s="122"/>
      <c r="R840" s="122"/>
      <c r="S840" s="122"/>
      <c r="T840" s="122"/>
      <c r="W840" s="5"/>
      <c r="X840" s="5"/>
      <c r="AE840" s="220"/>
      <c r="AF840" s="122"/>
      <c r="AG840" s="122"/>
      <c r="AH840" s="122"/>
      <c r="AI840" s="122"/>
      <c r="AL840" s="5"/>
      <c r="AM840" s="5"/>
      <c r="AT840" s="220"/>
      <c r="AU840" s="122"/>
      <c r="AV840" s="122"/>
      <c r="AW840" s="122"/>
      <c r="AX840" s="122"/>
      <c r="BA840" s="5"/>
      <c r="BB840" s="5"/>
    </row>
    <row r="841">
      <c r="A841" s="220"/>
      <c r="B841" s="122"/>
      <c r="C841" s="122"/>
      <c r="D841" s="122"/>
      <c r="E841" s="122"/>
      <c r="H841" s="5"/>
      <c r="I841" s="5"/>
      <c r="P841" s="220"/>
      <c r="Q841" s="122"/>
      <c r="R841" s="122"/>
      <c r="S841" s="122"/>
      <c r="T841" s="122"/>
      <c r="W841" s="5"/>
      <c r="X841" s="5"/>
      <c r="AE841" s="220"/>
      <c r="AF841" s="122"/>
      <c r="AG841" s="122"/>
      <c r="AH841" s="122"/>
      <c r="AI841" s="122"/>
      <c r="AL841" s="5"/>
      <c r="AM841" s="5"/>
      <c r="AT841" s="220"/>
      <c r="AU841" s="122"/>
      <c r="AV841" s="122"/>
      <c r="AW841" s="122"/>
      <c r="AX841" s="122"/>
      <c r="BA841" s="5"/>
      <c r="BB841" s="5"/>
    </row>
    <row r="842">
      <c r="A842" s="220"/>
      <c r="B842" s="122"/>
      <c r="C842" s="122"/>
      <c r="D842" s="122"/>
      <c r="E842" s="122"/>
      <c r="H842" s="5"/>
      <c r="I842" s="5"/>
      <c r="P842" s="220"/>
      <c r="Q842" s="122"/>
      <c r="R842" s="122"/>
      <c r="S842" s="122"/>
      <c r="T842" s="122"/>
      <c r="W842" s="5"/>
      <c r="X842" s="5"/>
      <c r="AE842" s="220"/>
      <c r="AF842" s="122"/>
      <c r="AG842" s="122"/>
      <c r="AH842" s="122"/>
      <c r="AI842" s="122"/>
      <c r="AL842" s="5"/>
      <c r="AM842" s="5"/>
      <c r="AT842" s="220"/>
      <c r="AU842" s="122"/>
      <c r="AV842" s="122"/>
      <c r="AW842" s="122"/>
      <c r="AX842" s="122"/>
      <c r="BA842" s="5"/>
      <c r="BB842" s="5"/>
    </row>
    <row r="843">
      <c r="A843" s="220"/>
      <c r="B843" s="122"/>
      <c r="C843" s="122"/>
      <c r="D843" s="122"/>
      <c r="E843" s="122"/>
      <c r="H843" s="5"/>
      <c r="I843" s="5"/>
      <c r="P843" s="220"/>
      <c r="Q843" s="122"/>
      <c r="R843" s="122"/>
      <c r="S843" s="122"/>
      <c r="T843" s="122"/>
      <c r="W843" s="5"/>
      <c r="X843" s="5"/>
      <c r="AE843" s="220"/>
      <c r="AF843" s="122"/>
      <c r="AG843" s="122"/>
      <c r="AH843" s="122"/>
      <c r="AI843" s="122"/>
      <c r="AL843" s="5"/>
      <c r="AM843" s="5"/>
      <c r="AT843" s="220"/>
      <c r="AU843" s="122"/>
      <c r="AV843" s="122"/>
      <c r="AW843" s="122"/>
      <c r="AX843" s="122"/>
      <c r="BA843" s="5"/>
      <c r="BB843" s="5"/>
    </row>
    <row r="844">
      <c r="A844" s="220"/>
      <c r="B844" s="122"/>
      <c r="C844" s="122"/>
      <c r="D844" s="122"/>
      <c r="E844" s="122"/>
      <c r="H844" s="5"/>
      <c r="I844" s="5"/>
      <c r="P844" s="220"/>
      <c r="Q844" s="122"/>
      <c r="R844" s="122"/>
      <c r="S844" s="122"/>
      <c r="T844" s="122"/>
      <c r="W844" s="5"/>
      <c r="X844" s="5"/>
      <c r="AE844" s="220"/>
      <c r="AF844" s="122"/>
      <c r="AG844" s="122"/>
      <c r="AH844" s="122"/>
      <c r="AI844" s="122"/>
      <c r="AL844" s="5"/>
      <c r="AM844" s="5"/>
      <c r="AT844" s="220"/>
      <c r="AU844" s="122"/>
      <c r="AV844" s="122"/>
      <c r="AW844" s="122"/>
      <c r="AX844" s="122"/>
      <c r="BA844" s="5"/>
      <c r="BB844" s="5"/>
    </row>
    <row r="845">
      <c r="A845" s="220"/>
      <c r="B845" s="122"/>
      <c r="C845" s="122"/>
      <c r="D845" s="122"/>
      <c r="E845" s="122"/>
      <c r="H845" s="5"/>
      <c r="I845" s="5"/>
      <c r="P845" s="220"/>
      <c r="Q845" s="122"/>
      <c r="R845" s="122"/>
      <c r="S845" s="122"/>
      <c r="T845" s="122"/>
      <c r="W845" s="5"/>
      <c r="X845" s="5"/>
      <c r="AE845" s="220"/>
      <c r="AF845" s="122"/>
      <c r="AG845" s="122"/>
      <c r="AH845" s="122"/>
      <c r="AI845" s="122"/>
      <c r="AL845" s="5"/>
      <c r="AM845" s="5"/>
      <c r="AT845" s="220"/>
      <c r="AU845" s="122"/>
      <c r="AV845" s="122"/>
      <c r="AW845" s="122"/>
      <c r="AX845" s="122"/>
      <c r="BA845" s="5"/>
      <c r="BB845" s="5"/>
    </row>
    <row r="846">
      <c r="A846" s="220"/>
      <c r="B846" s="122"/>
      <c r="C846" s="122"/>
      <c r="D846" s="122"/>
      <c r="E846" s="122"/>
      <c r="H846" s="5"/>
      <c r="I846" s="5"/>
      <c r="P846" s="220"/>
      <c r="Q846" s="122"/>
      <c r="R846" s="122"/>
      <c r="S846" s="122"/>
      <c r="T846" s="122"/>
      <c r="W846" s="5"/>
      <c r="X846" s="5"/>
      <c r="AE846" s="220"/>
      <c r="AF846" s="122"/>
      <c r="AG846" s="122"/>
      <c r="AH846" s="122"/>
      <c r="AI846" s="122"/>
      <c r="AL846" s="5"/>
      <c r="AM846" s="5"/>
      <c r="AT846" s="220"/>
      <c r="AU846" s="122"/>
      <c r="AV846" s="122"/>
      <c r="AW846" s="122"/>
      <c r="AX846" s="122"/>
      <c r="BA846" s="5"/>
      <c r="BB846" s="5"/>
    </row>
    <row r="847">
      <c r="A847" s="220"/>
      <c r="B847" s="122"/>
      <c r="C847" s="122"/>
      <c r="D847" s="122"/>
      <c r="E847" s="122"/>
      <c r="H847" s="5"/>
      <c r="I847" s="5"/>
      <c r="P847" s="220"/>
      <c r="Q847" s="122"/>
      <c r="R847" s="122"/>
      <c r="S847" s="122"/>
      <c r="T847" s="122"/>
      <c r="W847" s="5"/>
      <c r="X847" s="5"/>
      <c r="AE847" s="220"/>
      <c r="AF847" s="122"/>
      <c r="AG847" s="122"/>
      <c r="AH847" s="122"/>
      <c r="AI847" s="122"/>
      <c r="AL847" s="5"/>
      <c r="AM847" s="5"/>
      <c r="AT847" s="220"/>
      <c r="AU847" s="122"/>
      <c r="AV847" s="122"/>
      <c r="AW847" s="122"/>
      <c r="AX847" s="122"/>
      <c r="BA847" s="5"/>
      <c r="BB847" s="5"/>
    </row>
    <row r="848">
      <c r="A848" s="220"/>
      <c r="B848" s="122"/>
      <c r="C848" s="122"/>
      <c r="D848" s="122"/>
      <c r="E848" s="122"/>
      <c r="H848" s="5"/>
      <c r="I848" s="5"/>
      <c r="P848" s="220"/>
      <c r="Q848" s="122"/>
      <c r="R848" s="122"/>
      <c r="S848" s="122"/>
      <c r="T848" s="122"/>
      <c r="W848" s="5"/>
      <c r="X848" s="5"/>
      <c r="AE848" s="220"/>
      <c r="AF848" s="122"/>
      <c r="AG848" s="122"/>
      <c r="AH848" s="122"/>
      <c r="AI848" s="122"/>
      <c r="AL848" s="5"/>
      <c r="AM848" s="5"/>
      <c r="AT848" s="220"/>
      <c r="AU848" s="122"/>
      <c r="AV848" s="122"/>
      <c r="AW848" s="122"/>
      <c r="AX848" s="122"/>
      <c r="BA848" s="5"/>
      <c r="BB848" s="5"/>
    </row>
    <row r="849">
      <c r="A849" s="220"/>
      <c r="B849" s="122"/>
      <c r="C849" s="122"/>
      <c r="D849" s="122"/>
      <c r="E849" s="122"/>
      <c r="H849" s="5"/>
      <c r="I849" s="5"/>
      <c r="P849" s="220"/>
      <c r="Q849" s="122"/>
      <c r="R849" s="122"/>
      <c r="S849" s="122"/>
      <c r="T849" s="122"/>
      <c r="W849" s="5"/>
      <c r="X849" s="5"/>
      <c r="AE849" s="220"/>
      <c r="AF849" s="122"/>
      <c r="AG849" s="122"/>
      <c r="AH849" s="122"/>
      <c r="AI849" s="122"/>
      <c r="AL849" s="5"/>
      <c r="AM849" s="5"/>
      <c r="AT849" s="220"/>
      <c r="AU849" s="122"/>
      <c r="AV849" s="122"/>
      <c r="AW849" s="122"/>
      <c r="AX849" s="122"/>
      <c r="BA849" s="5"/>
      <c r="BB849" s="5"/>
    </row>
    <row r="850">
      <c r="A850" s="220"/>
      <c r="B850" s="122"/>
      <c r="C850" s="122"/>
      <c r="D850" s="122"/>
      <c r="E850" s="122"/>
      <c r="H850" s="5"/>
      <c r="I850" s="5"/>
      <c r="P850" s="220"/>
      <c r="Q850" s="122"/>
      <c r="R850" s="122"/>
      <c r="S850" s="122"/>
      <c r="T850" s="122"/>
      <c r="W850" s="5"/>
      <c r="X850" s="5"/>
      <c r="AE850" s="220"/>
      <c r="AF850" s="122"/>
      <c r="AG850" s="122"/>
      <c r="AH850" s="122"/>
      <c r="AI850" s="122"/>
      <c r="AL850" s="5"/>
      <c r="AM850" s="5"/>
      <c r="AT850" s="220"/>
      <c r="AU850" s="122"/>
      <c r="AV850" s="122"/>
      <c r="AW850" s="122"/>
      <c r="AX850" s="122"/>
      <c r="BA850" s="5"/>
      <c r="BB850" s="5"/>
    </row>
    <row r="851">
      <c r="A851" s="220"/>
      <c r="B851" s="122"/>
      <c r="C851" s="122"/>
      <c r="D851" s="122"/>
      <c r="E851" s="122"/>
      <c r="H851" s="5"/>
      <c r="I851" s="5"/>
      <c r="P851" s="220"/>
      <c r="Q851" s="122"/>
      <c r="R851" s="122"/>
      <c r="S851" s="122"/>
      <c r="T851" s="122"/>
      <c r="W851" s="5"/>
      <c r="X851" s="5"/>
      <c r="AE851" s="220"/>
      <c r="AF851" s="122"/>
      <c r="AG851" s="122"/>
      <c r="AH851" s="122"/>
      <c r="AI851" s="122"/>
      <c r="AL851" s="5"/>
      <c r="AM851" s="5"/>
      <c r="AT851" s="220"/>
      <c r="AU851" s="122"/>
      <c r="AV851" s="122"/>
      <c r="AW851" s="122"/>
      <c r="AX851" s="122"/>
      <c r="BA851" s="5"/>
      <c r="BB851" s="5"/>
    </row>
    <row r="852">
      <c r="A852" s="220"/>
      <c r="B852" s="122"/>
      <c r="C852" s="122"/>
      <c r="D852" s="122"/>
      <c r="E852" s="122"/>
      <c r="H852" s="5"/>
      <c r="I852" s="5"/>
      <c r="P852" s="220"/>
      <c r="Q852" s="122"/>
      <c r="R852" s="122"/>
      <c r="S852" s="122"/>
      <c r="T852" s="122"/>
      <c r="W852" s="5"/>
      <c r="X852" s="5"/>
      <c r="AE852" s="220"/>
      <c r="AF852" s="122"/>
      <c r="AG852" s="122"/>
      <c r="AH852" s="122"/>
      <c r="AI852" s="122"/>
      <c r="AL852" s="5"/>
      <c r="AM852" s="5"/>
      <c r="AT852" s="220"/>
      <c r="AU852" s="122"/>
      <c r="AV852" s="122"/>
      <c r="AW852" s="122"/>
      <c r="AX852" s="122"/>
      <c r="BA852" s="5"/>
      <c r="BB852" s="5"/>
    </row>
    <row r="853">
      <c r="A853" s="220"/>
      <c r="B853" s="122"/>
      <c r="C853" s="122"/>
      <c r="D853" s="122"/>
      <c r="E853" s="122"/>
      <c r="H853" s="5"/>
      <c r="I853" s="5"/>
      <c r="P853" s="220"/>
      <c r="Q853" s="122"/>
      <c r="R853" s="122"/>
      <c r="S853" s="122"/>
      <c r="T853" s="122"/>
      <c r="W853" s="5"/>
      <c r="X853" s="5"/>
      <c r="AE853" s="220"/>
      <c r="AF853" s="122"/>
      <c r="AG853" s="122"/>
      <c r="AH853" s="122"/>
      <c r="AI853" s="122"/>
      <c r="AL853" s="5"/>
      <c r="AM853" s="5"/>
      <c r="AT853" s="220"/>
      <c r="AU853" s="122"/>
      <c r="AV853" s="122"/>
      <c r="AW853" s="122"/>
      <c r="AX853" s="122"/>
      <c r="BA853" s="5"/>
      <c r="BB853" s="5"/>
    </row>
    <row r="854">
      <c r="A854" s="220"/>
      <c r="B854" s="122"/>
      <c r="C854" s="122"/>
      <c r="D854" s="122"/>
      <c r="E854" s="122"/>
      <c r="H854" s="5"/>
      <c r="I854" s="5"/>
      <c r="P854" s="220"/>
      <c r="Q854" s="122"/>
      <c r="R854" s="122"/>
      <c r="S854" s="122"/>
      <c r="T854" s="122"/>
      <c r="W854" s="5"/>
      <c r="X854" s="5"/>
      <c r="AE854" s="220"/>
      <c r="AF854" s="122"/>
      <c r="AG854" s="122"/>
      <c r="AH854" s="122"/>
      <c r="AI854" s="122"/>
      <c r="AL854" s="5"/>
      <c r="AM854" s="5"/>
      <c r="AT854" s="220"/>
      <c r="AU854" s="122"/>
      <c r="AV854" s="122"/>
      <c r="AW854" s="122"/>
      <c r="AX854" s="122"/>
      <c r="BA854" s="5"/>
      <c r="BB854" s="5"/>
    </row>
    <row r="855">
      <c r="A855" s="220"/>
      <c r="B855" s="122"/>
      <c r="C855" s="122"/>
      <c r="D855" s="122"/>
      <c r="E855" s="122"/>
      <c r="H855" s="5"/>
      <c r="I855" s="5"/>
      <c r="P855" s="220"/>
      <c r="Q855" s="122"/>
      <c r="R855" s="122"/>
      <c r="S855" s="122"/>
      <c r="T855" s="122"/>
      <c r="W855" s="5"/>
      <c r="X855" s="5"/>
      <c r="AE855" s="220"/>
      <c r="AF855" s="122"/>
      <c r="AG855" s="122"/>
      <c r="AH855" s="122"/>
      <c r="AI855" s="122"/>
      <c r="AL855" s="5"/>
      <c r="AM855" s="5"/>
      <c r="AT855" s="220"/>
      <c r="AU855" s="122"/>
      <c r="AV855" s="122"/>
      <c r="AW855" s="122"/>
      <c r="AX855" s="122"/>
      <c r="BA855" s="5"/>
      <c r="BB855" s="5"/>
    </row>
    <row r="856">
      <c r="A856" s="220"/>
      <c r="B856" s="122"/>
      <c r="C856" s="122"/>
      <c r="D856" s="122"/>
      <c r="E856" s="122"/>
      <c r="H856" s="5"/>
      <c r="I856" s="5"/>
      <c r="P856" s="220"/>
      <c r="Q856" s="122"/>
      <c r="R856" s="122"/>
      <c r="S856" s="122"/>
      <c r="T856" s="122"/>
      <c r="W856" s="5"/>
      <c r="X856" s="5"/>
      <c r="AE856" s="220"/>
      <c r="AF856" s="122"/>
      <c r="AG856" s="122"/>
      <c r="AH856" s="122"/>
      <c r="AI856" s="122"/>
      <c r="AL856" s="5"/>
      <c r="AM856" s="5"/>
      <c r="AT856" s="220"/>
      <c r="AU856" s="122"/>
      <c r="AV856" s="122"/>
      <c r="AW856" s="122"/>
      <c r="AX856" s="122"/>
      <c r="BA856" s="5"/>
      <c r="BB856" s="5"/>
    </row>
    <row r="857">
      <c r="A857" s="220"/>
      <c r="B857" s="122"/>
      <c r="C857" s="122"/>
      <c r="D857" s="122"/>
      <c r="E857" s="122"/>
      <c r="H857" s="5"/>
      <c r="I857" s="5"/>
      <c r="P857" s="220"/>
      <c r="Q857" s="122"/>
      <c r="R857" s="122"/>
      <c r="S857" s="122"/>
      <c r="T857" s="122"/>
      <c r="W857" s="5"/>
      <c r="X857" s="5"/>
      <c r="AE857" s="220"/>
      <c r="AF857" s="122"/>
      <c r="AG857" s="122"/>
      <c r="AH857" s="122"/>
      <c r="AI857" s="122"/>
      <c r="AL857" s="5"/>
      <c r="AM857" s="5"/>
      <c r="AT857" s="220"/>
      <c r="AU857" s="122"/>
      <c r="AV857" s="122"/>
      <c r="AW857" s="122"/>
      <c r="AX857" s="122"/>
      <c r="BA857" s="5"/>
      <c r="BB857" s="5"/>
    </row>
    <row r="858">
      <c r="A858" s="220"/>
      <c r="B858" s="122"/>
      <c r="C858" s="122"/>
      <c r="D858" s="122"/>
      <c r="E858" s="122"/>
      <c r="H858" s="5"/>
      <c r="I858" s="5"/>
      <c r="P858" s="220"/>
      <c r="Q858" s="122"/>
      <c r="R858" s="122"/>
      <c r="S858" s="122"/>
      <c r="T858" s="122"/>
      <c r="W858" s="5"/>
      <c r="X858" s="5"/>
      <c r="AE858" s="220"/>
      <c r="AF858" s="122"/>
      <c r="AG858" s="122"/>
      <c r="AH858" s="122"/>
      <c r="AI858" s="122"/>
      <c r="AL858" s="5"/>
      <c r="AM858" s="5"/>
      <c r="AT858" s="220"/>
      <c r="AU858" s="122"/>
      <c r="AV858" s="122"/>
      <c r="AW858" s="122"/>
      <c r="AX858" s="122"/>
      <c r="BA858" s="5"/>
      <c r="BB858" s="5"/>
    </row>
    <row r="859">
      <c r="A859" s="220"/>
      <c r="B859" s="122"/>
      <c r="C859" s="122"/>
      <c r="D859" s="122"/>
      <c r="E859" s="122"/>
      <c r="H859" s="5"/>
      <c r="I859" s="5"/>
      <c r="P859" s="220"/>
      <c r="Q859" s="122"/>
      <c r="R859" s="122"/>
      <c r="S859" s="122"/>
      <c r="T859" s="122"/>
      <c r="W859" s="5"/>
      <c r="X859" s="5"/>
      <c r="AE859" s="220"/>
      <c r="AF859" s="122"/>
      <c r="AG859" s="122"/>
      <c r="AH859" s="122"/>
      <c r="AI859" s="122"/>
      <c r="AL859" s="5"/>
      <c r="AM859" s="5"/>
      <c r="AT859" s="220"/>
      <c r="AU859" s="122"/>
      <c r="AV859" s="122"/>
      <c r="AW859" s="122"/>
      <c r="AX859" s="122"/>
      <c r="BA859" s="5"/>
      <c r="BB859" s="5"/>
    </row>
    <row r="860">
      <c r="A860" s="220"/>
      <c r="B860" s="122"/>
      <c r="C860" s="122"/>
      <c r="D860" s="122"/>
      <c r="E860" s="122"/>
      <c r="H860" s="5"/>
      <c r="I860" s="5"/>
      <c r="P860" s="220"/>
      <c r="Q860" s="122"/>
      <c r="R860" s="122"/>
      <c r="S860" s="122"/>
      <c r="T860" s="122"/>
      <c r="W860" s="5"/>
      <c r="X860" s="5"/>
      <c r="AE860" s="220"/>
      <c r="AF860" s="122"/>
      <c r="AG860" s="122"/>
      <c r="AH860" s="122"/>
      <c r="AI860" s="122"/>
      <c r="AL860" s="5"/>
      <c r="AM860" s="5"/>
      <c r="AT860" s="220"/>
      <c r="AU860" s="122"/>
      <c r="AV860" s="122"/>
      <c r="AW860" s="122"/>
      <c r="AX860" s="122"/>
      <c r="BA860" s="5"/>
      <c r="BB860" s="5"/>
    </row>
    <row r="861">
      <c r="A861" s="220"/>
      <c r="B861" s="122"/>
      <c r="C861" s="122"/>
      <c r="D861" s="122"/>
      <c r="E861" s="122"/>
      <c r="H861" s="5"/>
      <c r="I861" s="5"/>
      <c r="P861" s="220"/>
      <c r="Q861" s="122"/>
      <c r="R861" s="122"/>
      <c r="S861" s="122"/>
      <c r="T861" s="122"/>
      <c r="W861" s="5"/>
      <c r="X861" s="5"/>
      <c r="AE861" s="220"/>
      <c r="AF861" s="122"/>
      <c r="AG861" s="122"/>
      <c r="AH861" s="122"/>
      <c r="AI861" s="122"/>
      <c r="AL861" s="5"/>
      <c r="AM861" s="5"/>
      <c r="AT861" s="220"/>
      <c r="AU861" s="122"/>
      <c r="AV861" s="122"/>
      <c r="AW861" s="122"/>
      <c r="AX861" s="122"/>
      <c r="BA861" s="5"/>
      <c r="BB861" s="5"/>
    </row>
    <row r="862">
      <c r="A862" s="220"/>
      <c r="B862" s="122"/>
      <c r="C862" s="122"/>
      <c r="D862" s="122"/>
      <c r="E862" s="122"/>
      <c r="H862" s="5"/>
      <c r="I862" s="5"/>
      <c r="P862" s="220"/>
      <c r="Q862" s="122"/>
      <c r="R862" s="122"/>
      <c r="S862" s="122"/>
      <c r="T862" s="122"/>
      <c r="W862" s="5"/>
      <c r="X862" s="5"/>
      <c r="AE862" s="220"/>
      <c r="AF862" s="122"/>
      <c r="AG862" s="122"/>
      <c r="AH862" s="122"/>
      <c r="AI862" s="122"/>
      <c r="AL862" s="5"/>
      <c r="AM862" s="5"/>
      <c r="AT862" s="220"/>
      <c r="AU862" s="122"/>
      <c r="AV862" s="122"/>
      <c r="AW862" s="122"/>
      <c r="AX862" s="122"/>
      <c r="BA862" s="5"/>
      <c r="BB862" s="5"/>
    </row>
    <row r="863">
      <c r="A863" s="220"/>
      <c r="B863" s="122"/>
      <c r="C863" s="122"/>
      <c r="D863" s="122"/>
      <c r="E863" s="122"/>
      <c r="H863" s="5"/>
      <c r="I863" s="5"/>
      <c r="P863" s="220"/>
      <c r="Q863" s="122"/>
      <c r="R863" s="122"/>
      <c r="S863" s="122"/>
      <c r="T863" s="122"/>
      <c r="W863" s="5"/>
      <c r="X863" s="5"/>
      <c r="AE863" s="220"/>
      <c r="AF863" s="122"/>
      <c r="AG863" s="122"/>
      <c r="AH863" s="122"/>
      <c r="AI863" s="122"/>
      <c r="AL863" s="5"/>
      <c r="AM863" s="5"/>
      <c r="AT863" s="220"/>
      <c r="AU863" s="122"/>
      <c r="AV863" s="122"/>
      <c r="AW863" s="122"/>
      <c r="AX863" s="122"/>
      <c r="BA863" s="5"/>
      <c r="BB863" s="5"/>
    </row>
    <row r="864">
      <c r="A864" s="220"/>
      <c r="B864" s="122"/>
      <c r="C864" s="122"/>
      <c r="D864" s="122"/>
      <c r="E864" s="122"/>
      <c r="H864" s="5"/>
      <c r="I864" s="5"/>
      <c r="P864" s="220"/>
      <c r="Q864" s="122"/>
      <c r="R864" s="122"/>
      <c r="S864" s="122"/>
      <c r="T864" s="122"/>
      <c r="W864" s="5"/>
      <c r="X864" s="5"/>
      <c r="AE864" s="220"/>
      <c r="AF864" s="122"/>
      <c r="AG864" s="122"/>
      <c r="AH864" s="122"/>
      <c r="AI864" s="122"/>
      <c r="AL864" s="5"/>
      <c r="AM864" s="5"/>
      <c r="AT864" s="220"/>
      <c r="AU864" s="122"/>
      <c r="AV864" s="122"/>
      <c r="AW864" s="122"/>
      <c r="AX864" s="122"/>
      <c r="BA864" s="5"/>
      <c r="BB864" s="5"/>
    </row>
    <row r="865">
      <c r="A865" s="220"/>
      <c r="B865" s="122"/>
      <c r="C865" s="122"/>
      <c r="D865" s="122"/>
      <c r="E865" s="122"/>
      <c r="H865" s="5"/>
      <c r="I865" s="5"/>
      <c r="P865" s="220"/>
      <c r="Q865" s="122"/>
      <c r="R865" s="122"/>
      <c r="S865" s="122"/>
      <c r="T865" s="122"/>
      <c r="W865" s="5"/>
      <c r="X865" s="5"/>
      <c r="AE865" s="220"/>
      <c r="AF865" s="122"/>
      <c r="AG865" s="122"/>
      <c r="AH865" s="122"/>
      <c r="AI865" s="122"/>
      <c r="AL865" s="5"/>
      <c r="AM865" s="5"/>
      <c r="AT865" s="220"/>
      <c r="AU865" s="122"/>
      <c r="AV865" s="122"/>
      <c r="AW865" s="122"/>
      <c r="AX865" s="122"/>
      <c r="BA865" s="5"/>
      <c r="BB865" s="5"/>
    </row>
    <row r="866">
      <c r="A866" s="220"/>
      <c r="B866" s="122"/>
      <c r="C866" s="122"/>
      <c r="D866" s="122"/>
      <c r="E866" s="122"/>
      <c r="H866" s="5"/>
      <c r="I866" s="5"/>
      <c r="P866" s="220"/>
      <c r="Q866" s="122"/>
      <c r="R866" s="122"/>
      <c r="S866" s="122"/>
      <c r="T866" s="122"/>
      <c r="W866" s="5"/>
      <c r="X866" s="5"/>
      <c r="AE866" s="220"/>
      <c r="AF866" s="122"/>
      <c r="AG866" s="122"/>
      <c r="AH866" s="122"/>
      <c r="AI866" s="122"/>
      <c r="AL866" s="5"/>
      <c r="AM866" s="5"/>
      <c r="AT866" s="220"/>
      <c r="AU866" s="122"/>
      <c r="AV866" s="122"/>
      <c r="AW866" s="122"/>
      <c r="AX866" s="122"/>
      <c r="BA866" s="5"/>
      <c r="BB866" s="5"/>
    </row>
    <row r="867">
      <c r="A867" s="220"/>
      <c r="B867" s="122"/>
      <c r="C867" s="122"/>
      <c r="D867" s="122"/>
      <c r="E867" s="122"/>
      <c r="H867" s="5"/>
      <c r="I867" s="5"/>
      <c r="P867" s="220"/>
      <c r="Q867" s="122"/>
      <c r="R867" s="122"/>
      <c r="S867" s="122"/>
      <c r="T867" s="122"/>
      <c r="W867" s="5"/>
      <c r="X867" s="5"/>
      <c r="AE867" s="220"/>
      <c r="AF867" s="122"/>
      <c r="AG867" s="122"/>
      <c r="AH867" s="122"/>
      <c r="AI867" s="122"/>
      <c r="AL867" s="5"/>
      <c r="AM867" s="5"/>
      <c r="AT867" s="220"/>
      <c r="AU867" s="122"/>
      <c r="AV867" s="122"/>
      <c r="AW867" s="122"/>
      <c r="AX867" s="122"/>
      <c r="BA867" s="5"/>
      <c r="BB867" s="5"/>
    </row>
    <row r="868">
      <c r="A868" s="220"/>
      <c r="B868" s="122"/>
      <c r="C868" s="122"/>
      <c r="D868" s="122"/>
      <c r="E868" s="122"/>
      <c r="H868" s="5"/>
      <c r="I868" s="5"/>
      <c r="P868" s="220"/>
      <c r="Q868" s="122"/>
      <c r="R868" s="122"/>
      <c r="S868" s="122"/>
      <c r="T868" s="122"/>
      <c r="W868" s="5"/>
      <c r="X868" s="5"/>
      <c r="AE868" s="220"/>
      <c r="AF868" s="122"/>
      <c r="AG868" s="122"/>
      <c r="AH868" s="122"/>
      <c r="AI868" s="122"/>
      <c r="AL868" s="5"/>
      <c r="AM868" s="5"/>
      <c r="AT868" s="220"/>
      <c r="AU868" s="122"/>
      <c r="AV868" s="122"/>
      <c r="AW868" s="122"/>
      <c r="AX868" s="122"/>
      <c r="BA868" s="5"/>
      <c r="BB868" s="5"/>
    </row>
    <row r="869">
      <c r="A869" s="220"/>
      <c r="B869" s="122"/>
      <c r="C869" s="122"/>
      <c r="D869" s="122"/>
      <c r="E869" s="122"/>
      <c r="H869" s="5"/>
      <c r="I869" s="5"/>
      <c r="P869" s="220"/>
      <c r="Q869" s="122"/>
      <c r="R869" s="122"/>
      <c r="S869" s="122"/>
      <c r="T869" s="122"/>
      <c r="W869" s="5"/>
      <c r="X869" s="5"/>
      <c r="AE869" s="220"/>
      <c r="AF869" s="122"/>
      <c r="AG869" s="122"/>
      <c r="AH869" s="122"/>
      <c r="AI869" s="122"/>
      <c r="AL869" s="5"/>
      <c r="AM869" s="5"/>
      <c r="AT869" s="220"/>
      <c r="AU869" s="122"/>
      <c r="AV869" s="122"/>
      <c r="AW869" s="122"/>
      <c r="AX869" s="122"/>
      <c r="BA869" s="5"/>
      <c r="BB869" s="5"/>
    </row>
    <row r="870">
      <c r="A870" s="220"/>
      <c r="B870" s="122"/>
      <c r="C870" s="122"/>
      <c r="D870" s="122"/>
      <c r="E870" s="122"/>
      <c r="H870" s="5"/>
      <c r="I870" s="5"/>
      <c r="P870" s="220"/>
      <c r="Q870" s="122"/>
      <c r="R870" s="122"/>
      <c r="S870" s="122"/>
      <c r="T870" s="122"/>
      <c r="W870" s="5"/>
      <c r="X870" s="5"/>
      <c r="AE870" s="220"/>
      <c r="AF870" s="122"/>
      <c r="AG870" s="122"/>
      <c r="AH870" s="122"/>
      <c r="AI870" s="122"/>
      <c r="AL870" s="5"/>
      <c r="AM870" s="5"/>
      <c r="AT870" s="220"/>
      <c r="AU870" s="122"/>
      <c r="AV870" s="122"/>
      <c r="AW870" s="122"/>
      <c r="AX870" s="122"/>
      <c r="BA870" s="5"/>
      <c r="BB870" s="5"/>
    </row>
    <row r="871">
      <c r="A871" s="220"/>
      <c r="B871" s="122"/>
      <c r="C871" s="122"/>
      <c r="D871" s="122"/>
      <c r="E871" s="122"/>
      <c r="H871" s="5"/>
      <c r="I871" s="5"/>
      <c r="P871" s="220"/>
      <c r="Q871" s="122"/>
      <c r="R871" s="122"/>
      <c r="S871" s="122"/>
      <c r="T871" s="122"/>
      <c r="W871" s="5"/>
      <c r="X871" s="5"/>
      <c r="AE871" s="220"/>
      <c r="AF871" s="122"/>
      <c r="AG871" s="122"/>
      <c r="AH871" s="122"/>
      <c r="AI871" s="122"/>
      <c r="AL871" s="5"/>
      <c r="AM871" s="5"/>
      <c r="AT871" s="220"/>
      <c r="AU871" s="122"/>
      <c r="AV871" s="122"/>
      <c r="AW871" s="122"/>
      <c r="AX871" s="122"/>
      <c r="BA871" s="5"/>
      <c r="BB871" s="5"/>
    </row>
    <row r="872">
      <c r="A872" s="220"/>
      <c r="B872" s="122"/>
      <c r="C872" s="122"/>
      <c r="D872" s="122"/>
      <c r="E872" s="122"/>
      <c r="H872" s="5"/>
      <c r="I872" s="5"/>
      <c r="P872" s="220"/>
      <c r="Q872" s="122"/>
      <c r="R872" s="122"/>
      <c r="S872" s="122"/>
      <c r="T872" s="122"/>
      <c r="W872" s="5"/>
      <c r="X872" s="5"/>
      <c r="AE872" s="220"/>
      <c r="AF872" s="122"/>
      <c r="AG872" s="122"/>
      <c r="AH872" s="122"/>
      <c r="AI872" s="122"/>
      <c r="AL872" s="5"/>
      <c r="AM872" s="5"/>
      <c r="AT872" s="220"/>
      <c r="AU872" s="122"/>
      <c r="AV872" s="122"/>
      <c r="AW872" s="122"/>
      <c r="AX872" s="122"/>
      <c r="BA872" s="5"/>
      <c r="BB872" s="5"/>
    </row>
    <row r="873">
      <c r="A873" s="220"/>
      <c r="B873" s="122"/>
      <c r="C873" s="122"/>
      <c r="D873" s="122"/>
      <c r="E873" s="122"/>
      <c r="H873" s="5"/>
      <c r="I873" s="5"/>
      <c r="P873" s="220"/>
      <c r="Q873" s="122"/>
      <c r="R873" s="122"/>
      <c r="S873" s="122"/>
      <c r="T873" s="122"/>
      <c r="W873" s="5"/>
      <c r="X873" s="5"/>
      <c r="AE873" s="220"/>
      <c r="AF873" s="122"/>
      <c r="AG873" s="122"/>
      <c r="AH873" s="122"/>
      <c r="AI873" s="122"/>
      <c r="AL873" s="5"/>
      <c r="AM873" s="5"/>
      <c r="AT873" s="220"/>
      <c r="AU873" s="122"/>
      <c r="AV873" s="122"/>
      <c r="AW873" s="122"/>
      <c r="AX873" s="122"/>
      <c r="BA873" s="5"/>
      <c r="BB873" s="5"/>
    </row>
    <row r="874">
      <c r="A874" s="220"/>
      <c r="B874" s="122"/>
      <c r="C874" s="122"/>
      <c r="D874" s="122"/>
      <c r="E874" s="122"/>
      <c r="H874" s="5"/>
      <c r="I874" s="5"/>
      <c r="P874" s="220"/>
      <c r="Q874" s="122"/>
      <c r="R874" s="122"/>
      <c r="S874" s="122"/>
      <c r="T874" s="122"/>
      <c r="W874" s="5"/>
      <c r="X874" s="5"/>
      <c r="AE874" s="220"/>
      <c r="AF874" s="122"/>
      <c r="AG874" s="122"/>
      <c r="AH874" s="122"/>
      <c r="AI874" s="122"/>
      <c r="AL874" s="5"/>
      <c r="AM874" s="5"/>
      <c r="AT874" s="220"/>
      <c r="AU874" s="122"/>
      <c r="AV874" s="122"/>
      <c r="AW874" s="122"/>
      <c r="AX874" s="122"/>
      <c r="BA874" s="5"/>
      <c r="BB874" s="5"/>
    </row>
    <row r="875">
      <c r="A875" s="220"/>
      <c r="B875" s="122"/>
      <c r="C875" s="122"/>
      <c r="D875" s="122"/>
      <c r="E875" s="122"/>
      <c r="H875" s="5"/>
      <c r="I875" s="5"/>
      <c r="P875" s="220"/>
      <c r="Q875" s="122"/>
      <c r="R875" s="122"/>
      <c r="S875" s="122"/>
      <c r="T875" s="122"/>
      <c r="W875" s="5"/>
      <c r="X875" s="5"/>
      <c r="AE875" s="220"/>
      <c r="AF875" s="122"/>
      <c r="AG875" s="122"/>
      <c r="AH875" s="122"/>
      <c r="AI875" s="122"/>
      <c r="AL875" s="5"/>
      <c r="AM875" s="5"/>
      <c r="AT875" s="220"/>
      <c r="AU875" s="122"/>
      <c r="AV875" s="122"/>
      <c r="AW875" s="122"/>
      <c r="AX875" s="122"/>
      <c r="BA875" s="5"/>
      <c r="BB875" s="5"/>
    </row>
    <row r="876">
      <c r="A876" s="220"/>
      <c r="B876" s="122"/>
      <c r="C876" s="122"/>
      <c r="D876" s="122"/>
      <c r="E876" s="122"/>
      <c r="H876" s="5"/>
      <c r="I876" s="5"/>
      <c r="P876" s="220"/>
      <c r="Q876" s="122"/>
      <c r="R876" s="122"/>
      <c r="S876" s="122"/>
      <c r="T876" s="122"/>
      <c r="W876" s="5"/>
      <c r="X876" s="5"/>
      <c r="AE876" s="220"/>
      <c r="AF876" s="122"/>
      <c r="AG876" s="122"/>
      <c r="AH876" s="122"/>
      <c r="AI876" s="122"/>
      <c r="AL876" s="5"/>
      <c r="AM876" s="5"/>
      <c r="AT876" s="220"/>
      <c r="AU876" s="122"/>
      <c r="AV876" s="122"/>
      <c r="AW876" s="122"/>
      <c r="AX876" s="122"/>
      <c r="BA876" s="5"/>
      <c r="BB876" s="5"/>
    </row>
    <row r="877">
      <c r="A877" s="220"/>
      <c r="B877" s="122"/>
      <c r="C877" s="122"/>
      <c r="D877" s="122"/>
      <c r="E877" s="122"/>
      <c r="H877" s="5"/>
      <c r="I877" s="5"/>
      <c r="P877" s="220"/>
      <c r="Q877" s="122"/>
      <c r="R877" s="122"/>
      <c r="S877" s="122"/>
      <c r="T877" s="122"/>
      <c r="W877" s="5"/>
      <c r="X877" s="5"/>
      <c r="AE877" s="220"/>
      <c r="AF877" s="122"/>
      <c r="AG877" s="122"/>
      <c r="AH877" s="122"/>
      <c r="AI877" s="122"/>
      <c r="AL877" s="5"/>
      <c r="AM877" s="5"/>
      <c r="AT877" s="220"/>
      <c r="AU877" s="122"/>
      <c r="AV877" s="122"/>
      <c r="AW877" s="122"/>
      <c r="AX877" s="122"/>
      <c r="BA877" s="5"/>
      <c r="BB877" s="5"/>
    </row>
    <row r="878">
      <c r="A878" s="220"/>
      <c r="B878" s="122"/>
      <c r="C878" s="122"/>
      <c r="D878" s="122"/>
      <c r="E878" s="122"/>
      <c r="H878" s="5"/>
      <c r="I878" s="5"/>
      <c r="P878" s="220"/>
      <c r="Q878" s="122"/>
      <c r="R878" s="122"/>
      <c r="S878" s="122"/>
      <c r="T878" s="122"/>
      <c r="W878" s="5"/>
      <c r="X878" s="5"/>
      <c r="AE878" s="220"/>
      <c r="AF878" s="122"/>
      <c r="AG878" s="122"/>
      <c r="AH878" s="122"/>
      <c r="AI878" s="122"/>
      <c r="AL878" s="5"/>
      <c r="AM878" s="5"/>
      <c r="AT878" s="220"/>
      <c r="AU878" s="122"/>
      <c r="AV878" s="122"/>
      <c r="AW878" s="122"/>
      <c r="AX878" s="122"/>
      <c r="BA878" s="5"/>
      <c r="BB878" s="5"/>
    </row>
    <row r="879">
      <c r="A879" s="220"/>
      <c r="B879" s="122"/>
      <c r="C879" s="122"/>
      <c r="D879" s="122"/>
      <c r="E879" s="122"/>
      <c r="H879" s="5"/>
      <c r="I879" s="5"/>
      <c r="P879" s="220"/>
      <c r="Q879" s="122"/>
      <c r="R879" s="122"/>
      <c r="S879" s="122"/>
      <c r="T879" s="122"/>
      <c r="W879" s="5"/>
      <c r="X879" s="5"/>
      <c r="AE879" s="220"/>
      <c r="AF879" s="122"/>
      <c r="AG879" s="122"/>
      <c r="AH879" s="122"/>
      <c r="AI879" s="122"/>
      <c r="AL879" s="5"/>
      <c r="AM879" s="5"/>
      <c r="AT879" s="220"/>
      <c r="AU879" s="122"/>
      <c r="AV879" s="122"/>
      <c r="AW879" s="122"/>
      <c r="AX879" s="122"/>
      <c r="BA879" s="5"/>
      <c r="BB879" s="5"/>
    </row>
    <row r="880">
      <c r="A880" s="220"/>
      <c r="B880" s="122"/>
      <c r="C880" s="122"/>
      <c r="D880" s="122"/>
      <c r="E880" s="122"/>
      <c r="H880" s="5"/>
      <c r="I880" s="5"/>
      <c r="P880" s="220"/>
      <c r="Q880" s="122"/>
      <c r="R880" s="122"/>
      <c r="S880" s="122"/>
      <c r="T880" s="122"/>
      <c r="W880" s="5"/>
      <c r="X880" s="5"/>
      <c r="AE880" s="220"/>
      <c r="AF880" s="122"/>
      <c r="AG880" s="122"/>
      <c r="AH880" s="122"/>
      <c r="AI880" s="122"/>
      <c r="AL880" s="5"/>
      <c r="AM880" s="5"/>
      <c r="AT880" s="220"/>
      <c r="AU880" s="122"/>
      <c r="AV880" s="122"/>
      <c r="AW880" s="122"/>
      <c r="AX880" s="122"/>
      <c r="BA880" s="5"/>
      <c r="BB880" s="5"/>
    </row>
    <row r="881">
      <c r="A881" s="220"/>
      <c r="B881" s="122"/>
      <c r="C881" s="122"/>
      <c r="D881" s="122"/>
      <c r="E881" s="122"/>
      <c r="H881" s="5"/>
      <c r="I881" s="5"/>
      <c r="P881" s="220"/>
      <c r="Q881" s="122"/>
      <c r="R881" s="122"/>
      <c r="S881" s="122"/>
      <c r="T881" s="122"/>
      <c r="W881" s="5"/>
      <c r="X881" s="5"/>
      <c r="AE881" s="220"/>
      <c r="AF881" s="122"/>
      <c r="AG881" s="122"/>
      <c r="AH881" s="122"/>
      <c r="AI881" s="122"/>
      <c r="AL881" s="5"/>
      <c r="AM881" s="5"/>
      <c r="AT881" s="220"/>
      <c r="AU881" s="122"/>
      <c r="AV881" s="122"/>
      <c r="AW881" s="122"/>
      <c r="AX881" s="122"/>
      <c r="BA881" s="5"/>
      <c r="BB881" s="5"/>
    </row>
    <row r="882">
      <c r="A882" s="220"/>
      <c r="B882" s="122"/>
      <c r="C882" s="122"/>
      <c r="D882" s="122"/>
      <c r="E882" s="122"/>
      <c r="H882" s="5"/>
      <c r="I882" s="5"/>
      <c r="P882" s="220"/>
      <c r="Q882" s="122"/>
      <c r="R882" s="122"/>
      <c r="S882" s="122"/>
      <c r="T882" s="122"/>
      <c r="W882" s="5"/>
      <c r="X882" s="5"/>
      <c r="AE882" s="220"/>
      <c r="AF882" s="122"/>
      <c r="AG882" s="122"/>
      <c r="AH882" s="122"/>
      <c r="AI882" s="122"/>
      <c r="AL882" s="5"/>
      <c r="AM882" s="5"/>
      <c r="AT882" s="220"/>
      <c r="AU882" s="122"/>
      <c r="AV882" s="122"/>
      <c r="AW882" s="122"/>
      <c r="AX882" s="122"/>
      <c r="BA882" s="5"/>
      <c r="BB882" s="5"/>
    </row>
    <row r="883">
      <c r="A883" s="220"/>
      <c r="B883" s="122"/>
      <c r="C883" s="122"/>
      <c r="D883" s="122"/>
      <c r="E883" s="122"/>
      <c r="H883" s="5"/>
      <c r="I883" s="5"/>
      <c r="P883" s="220"/>
      <c r="Q883" s="122"/>
      <c r="R883" s="122"/>
      <c r="S883" s="122"/>
      <c r="T883" s="122"/>
      <c r="W883" s="5"/>
      <c r="X883" s="5"/>
      <c r="AE883" s="220"/>
      <c r="AF883" s="122"/>
      <c r="AG883" s="122"/>
      <c r="AH883" s="122"/>
      <c r="AI883" s="122"/>
      <c r="AL883" s="5"/>
      <c r="AM883" s="5"/>
      <c r="AT883" s="220"/>
      <c r="AU883" s="122"/>
      <c r="AV883" s="122"/>
      <c r="AW883" s="122"/>
      <c r="AX883" s="122"/>
      <c r="BA883" s="5"/>
      <c r="BB883" s="5"/>
    </row>
    <row r="884">
      <c r="A884" s="220"/>
      <c r="B884" s="122"/>
      <c r="C884" s="122"/>
      <c r="D884" s="122"/>
      <c r="E884" s="122"/>
      <c r="H884" s="5"/>
      <c r="I884" s="5"/>
      <c r="P884" s="220"/>
      <c r="Q884" s="122"/>
      <c r="R884" s="122"/>
      <c r="S884" s="122"/>
      <c r="T884" s="122"/>
      <c r="W884" s="5"/>
      <c r="X884" s="5"/>
      <c r="AE884" s="220"/>
      <c r="AF884" s="122"/>
      <c r="AG884" s="122"/>
      <c r="AH884" s="122"/>
      <c r="AI884" s="122"/>
      <c r="AL884" s="5"/>
      <c r="AM884" s="5"/>
      <c r="AT884" s="220"/>
      <c r="AU884" s="122"/>
      <c r="AV884" s="122"/>
      <c r="AW884" s="122"/>
      <c r="AX884" s="122"/>
      <c r="BA884" s="5"/>
      <c r="BB884" s="5"/>
    </row>
    <row r="885">
      <c r="A885" s="220"/>
      <c r="B885" s="122"/>
      <c r="C885" s="122"/>
      <c r="D885" s="122"/>
      <c r="E885" s="122"/>
      <c r="H885" s="5"/>
      <c r="I885" s="5"/>
      <c r="P885" s="220"/>
      <c r="Q885" s="122"/>
      <c r="R885" s="122"/>
      <c r="S885" s="122"/>
      <c r="T885" s="122"/>
      <c r="W885" s="5"/>
      <c r="X885" s="5"/>
      <c r="AE885" s="220"/>
      <c r="AF885" s="122"/>
      <c r="AG885" s="122"/>
      <c r="AH885" s="122"/>
      <c r="AI885" s="122"/>
      <c r="AL885" s="5"/>
      <c r="AM885" s="5"/>
      <c r="AT885" s="220"/>
      <c r="AU885" s="122"/>
      <c r="AV885" s="122"/>
      <c r="AW885" s="122"/>
      <c r="AX885" s="122"/>
      <c r="BA885" s="5"/>
      <c r="BB885" s="5"/>
    </row>
    <row r="886">
      <c r="A886" s="220"/>
      <c r="B886" s="122"/>
      <c r="C886" s="122"/>
      <c r="D886" s="122"/>
      <c r="E886" s="122"/>
      <c r="H886" s="5"/>
      <c r="I886" s="5"/>
      <c r="P886" s="220"/>
      <c r="Q886" s="122"/>
      <c r="R886" s="122"/>
      <c r="S886" s="122"/>
      <c r="T886" s="122"/>
      <c r="W886" s="5"/>
      <c r="X886" s="5"/>
      <c r="AE886" s="220"/>
      <c r="AF886" s="122"/>
      <c r="AG886" s="122"/>
      <c r="AH886" s="122"/>
      <c r="AI886" s="122"/>
      <c r="AL886" s="5"/>
      <c r="AM886" s="5"/>
      <c r="AT886" s="220"/>
      <c r="AU886" s="122"/>
      <c r="AV886" s="122"/>
      <c r="AW886" s="122"/>
      <c r="AX886" s="122"/>
      <c r="BA886" s="5"/>
      <c r="BB886" s="5"/>
    </row>
    <row r="887">
      <c r="A887" s="220"/>
      <c r="B887" s="122"/>
      <c r="C887" s="122"/>
      <c r="D887" s="122"/>
      <c r="E887" s="122"/>
      <c r="H887" s="5"/>
      <c r="I887" s="5"/>
      <c r="P887" s="220"/>
      <c r="Q887" s="122"/>
      <c r="R887" s="122"/>
      <c r="S887" s="122"/>
      <c r="T887" s="122"/>
      <c r="W887" s="5"/>
      <c r="X887" s="5"/>
      <c r="AE887" s="220"/>
      <c r="AF887" s="122"/>
      <c r="AG887" s="122"/>
      <c r="AH887" s="122"/>
      <c r="AI887" s="122"/>
      <c r="AL887" s="5"/>
      <c r="AM887" s="5"/>
      <c r="AT887" s="220"/>
      <c r="AU887" s="122"/>
      <c r="AV887" s="122"/>
      <c r="AW887" s="122"/>
      <c r="AX887" s="122"/>
      <c r="BA887" s="5"/>
      <c r="BB887" s="5"/>
    </row>
    <row r="888">
      <c r="A888" s="220"/>
      <c r="B888" s="122"/>
      <c r="C888" s="122"/>
      <c r="D888" s="122"/>
      <c r="E888" s="122"/>
      <c r="H888" s="5"/>
      <c r="I888" s="5"/>
      <c r="P888" s="220"/>
      <c r="Q888" s="122"/>
      <c r="R888" s="122"/>
      <c r="S888" s="122"/>
      <c r="T888" s="122"/>
      <c r="W888" s="5"/>
      <c r="X888" s="5"/>
      <c r="AE888" s="220"/>
      <c r="AF888" s="122"/>
      <c r="AG888" s="122"/>
      <c r="AH888" s="122"/>
      <c r="AI888" s="122"/>
      <c r="AL888" s="5"/>
      <c r="AM888" s="5"/>
      <c r="AT888" s="220"/>
      <c r="AU888" s="122"/>
      <c r="AV888" s="122"/>
      <c r="AW888" s="122"/>
      <c r="AX888" s="122"/>
      <c r="BA888" s="5"/>
      <c r="BB888" s="5"/>
    </row>
    <row r="889">
      <c r="A889" s="220"/>
      <c r="B889" s="122"/>
      <c r="C889" s="122"/>
      <c r="D889" s="122"/>
      <c r="E889" s="122"/>
      <c r="H889" s="5"/>
      <c r="I889" s="5"/>
      <c r="P889" s="220"/>
      <c r="Q889" s="122"/>
      <c r="R889" s="122"/>
      <c r="S889" s="122"/>
      <c r="T889" s="122"/>
      <c r="W889" s="5"/>
      <c r="X889" s="5"/>
      <c r="AE889" s="220"/>
      <c r="AF889" s="122"/>
      <c r="AG889" s="122"/>
      <c r="AH889" s="122"/>
      <c r="AI889" s="122"/>
      <c r="AL889" s="5"/>
      <c r="AM889" s="5"/>
      <c r="AT889" s="220"/>
      <c r="AU889" s="122"/>
      <c r="AV889" s="122"/>
      <c r="AW889" s="122"/>
      <c r="AX889" s="122"/>
      <c r="BA889" s="5"/>
      <c r="BB889" s="5"/>
    </row>
    <row r="890">
      <c r="A890" s="220"/>
      <c r="B890" s="122"/>
      <c r="C890" s="122"/>
      <c r="D890" s="122"/>
      <c r="E890" s="122"/>
      <c r="H890" s="5"/>
      <c r="I890" s="5"/>
      <c r="P890" s="220"/>
      <c r="Q890" s="122"/>
      <c r="R890" s="122"/>
      <c r="S890" s="122"/>
      <c r="T890" s="122"/>
      <c r="W890" s="5"/>
      <c r="X890" s="5"/>
      <c r="AE890" s="220"/>
      <c r="AF890" s="122"/>
      <c r="AG890" s="122"/>
      <c r="AH890" s="122"/>
      <c r="AI890" s="122"/>
      <c r="AL890" s="5"/>
      <c r="AM890" s="5"/>
      <c r="AT890" s="220"/>
      <c r="AU890" s="122"/>
      <c r="AV890" s="122"/>
      <c r="AW890" s="122"/>
      <c r="AX890" s="122"/>
      <c r="BA890" s="5"/>
      <c r="BB890" s="5"/>
    </row>
    <row r="891">
      <c r="A891" s="220"/>
      <c r="B891" s="122"/>
      <c r="C891" s="122"/>
      <c r="D891" s="122"/>
      <c r="E891" s="122"/>
      <c r="H891" s="5"/>
      <c r="I891" s="5"/>
      <c r="P891" s="220"/>
      <c r="Q891" s="122"/>
      <c r="R891" s="122"/>
      <c r="S891" s="122"/>
      <c r="T891" s="122"/>
      <c r="W891" s="5"/>
      <c r="X891" s="5"/>
      <c r="AE891" s="220"/>
      <c r="AF891" s="122"/>
      <c r="AG891" s="122"/>
      <c r="AH891" s="122"/>
      <c r="AI891" s="122"/>
      <c r="AL891" s="5"/>
      <c r="AM891" s="5"/>
      <c r="AT891" s="220"/>
      <c r="AU891" s="122"/>
      <c r="AV891" s="122"/>
      <c r="AW891" s="122"/>
      <c r="AX891" s="122"/>
      <c r="BA891" s="5"/>
      <c r="BB891" s="5"/>
    </row>
    <row r="892">
      <c r="A892" s="220"/>
      <c r="B892" s="122"/>
      <c r="C892" s="122"/>
      <c r="D892" s="122"/>
      <c r="E892" s="122"/>
      <c r="H892" s="5"/>
      <c r="I892" s="5"/>
      <c r="P892" s="220"/>
      <c r="Q892" s="122"/>
      <c r="R892" s="122"/>
      <c r="S892" s="122"/>
      <c r="T892" s="122"/>
      <c r="W892" s="5"/>
      <c r="X892" s="5"/>
      <c r="AE892" s="220"/>
      <c r="AF892" s="122"/>
      <c r="AG892" s="122"/>
      <c r="AH892" s="122"/>
      <c r="AI892" s="122"/>
      <c r="AL892" s="5"/>
      <c r="AM892" s="5"/>
      <c r="AT892" s="220"/>
      <c r="AU892" s="122"/>
      <c r="AV892" s="122"/>
      <c r="AW892" s="122"/>
      <c r="AX892" s="122"/>
      <c r="BA892" s="5"/>
      <c r="BB892" s="5"/>
    </row>
    <row r="893">
      <c r="A893" s="220"/>
      <c r="B893" s="122"/>
      <c r="C893" s="122"/>
      <c r="D893" s="122"/>
      <c r="E893" s="122"/>
      <c r="H893" s="5"/>
      <c r="I893" s="5"/>
      <c r="P893" s="220"/>
      <c r="Q893" s="122"/>
      <c r="R893" s="122"/>
      <c r="S893" s="122"/>
      <c r="T893" s="122"/>
      <c r="W893" s="5"/>
      <c r="X893" s="5"/>
      <c r="AE893" s="220"/>
      <c r="AF893" s="122"/>
      <c r="AG893" s="122"/>
      <c r="AH893" s="122"/>
      <c r="AI893" s="122"/>
      <c r="AL893" s="5"/>
      <c r="AM893" s="5"/>
      <c r="AT893" s="220"/>
      <c r="AU893" s="122"/>
      <c r="AV893" s="122"/>
      <c r="AW893" s="122"/>
      <c r="AX893" s="122"/>
      <c r="BA893" s="5"/>
      <c r="BB893" s="5"/>
    </row>
    <row r="894">
      <c r="A894" s="220"/>
      <c r="B894" s="122"/>
      <c r="C894" s="122"/>
      <c r="D894" s="122"/>
      <c r="E894" s="122"/>
      <c r="H894" s="5"/>
      <c r="I894" s="5"/>
      <c r="P894" s="220"/>
      <c r="Q894" s="122"/>
      <c r="R894" s="122"/>
      <c r="S894" s="122"/>
      <c r="T894" s="122"/>
      <c r="W894" s="5"/>
      <c r="X894" s="5"/>
      <c r="AE894" s="220"/>
      <c r="AF894" s="122"/>
      <c r="AG894" s="122"/>
      <c r="AH894" s="122"/>
      <c r="AI894" s="122"/>
      <c r="AL894" s="5"/>
      <c r="AM894" s="5"/>
      <c r="AT894" s="220"/>
      <c r="AU894" s="122"/>
      <c r="AV894" s="122"/>
      <c r="AW894" s="122"/>
      <c r="AX894" s="122"/>
      <c r="BA894" s="5"/>
      <c r="BB894" s="5"/>
    </row>
    <row r="895">
      <c r="A895" s="220"/>
      <c r="B895" s="122"/>
      <c r="C895" s="122"/>
      <c r="D895" s="122"/>
      <c r="E895" s="122"/>
      <c r="H895" s="5"/>
      <c r="I895" s="5"/>
      <c r="P895" s="220"/>
      <c r="Q895" s="122"/>
      <c r="R895" s="122"/>
      <c r="S895" s="122"/>
      <c r="T895" s="122"/>
      <c r="W895" s="5"/>
      <c r="X895" s="5"/>
      <c r="AE895" s="220"/>
      <c r="AF895" s="122"/>
      <c r="AG895" s="122"/>
      <c r="AH895" s="122"/>
      <c r="AI895" s="122"/>
      <c r="AL895" s="5"/>
      <c r="AM895" s="5"/>
      <c r="AT895" s="220"/>
      <c r="AU895" s="122"/>
      <c r="AV895" s="122"/>
      <c r="AW895" s="122"/>
      <c r="AX895" s="122"/>
      <c r="BA895" s="5"/>
      <c r="BB895" s="5"/>
    </row>
    <row r="896">
      <c r="A896" s="220"/>
      <c r="B896" s="122"/>
      <c r="C896" s="122"/>
      <c r="D896" s="122"/>
      <c r="E896" s="122"/>
      <c r="H896" s="5"/>
      <c r="I896" s="5"/>
      <c r="P896" s="220"/>
      <c r="Q896" s="122"/>
      <c r="R896" s="122"/>
      <c r="S896" s="122"/>
      <c r="T896" s="122"/>
      <c r="W896" s="5"/>
      <c r="X896" s="5"/>
      <c r="AE896" s="220"/>
      <c r="AF896" s="122"/>
      <c r="AG896" s="122"/>
      <c r="AH896" s="122"/>
      <c r="AI896" s="122"/>
      <c r="AL896" s="5"/>
      <c r="AM896" s="5"/>
      <c r="AT896" s="220"/>
      <c r="AU896" s="122"/>
      <c r="AV896" s="122"/>
      <c r="AW896" s="122"/>
      <c r="AX896" s="122"/>
      <c r="BA896" s="5"/>
      <c r="BB896" s="5"/>
    </row>
    <row r="897">
      <c r="A897" s="220"/>
      <c r="B897" s="122"/>
      <c r="C897" s="122"/>
      <c r="D897" s="122"/>
      <c r="E897" s="122"/>
      <c r="H897" s="5"/>
      <c r="I897" s="5"/>
      <c r="P897" s="220"/>
      <c r="Q897" s="122"/>
      <c r="R897" s="122"/>
      <c r="S897" s="122"/>
      <c r="T897" s="122"/>
      <c r="W897" s="5"/>
      <c r="X897" s="5"/>
      <c r="AE897" s="220"/>
      <c r="AF897" s="122"/>
      <c r="AG897" s="122"/>
      <c r="AH897" s="122"/>
      <c r="AI897" s="122"/>
      <c r="AL897" s="5"/>
      <c r="AM897" s="5"/>
      <c r="AT897" s="220"/>
      <c r="AU897" s="122"/>
      <c r="AV897" s="122"/>
      <c r="AW897" s="122"/>
      <c r="AX897" s="122"/>
      <c r="BA897" s="5"/>
      <c r="BB897" s="5"/>
    </row>
    <row r="898">
      <c r="A898" s="220"/>
      <c r="B898" s="122"/>
      <c r="C898" s="122"/>
      <c r="D898" s="122"/>
      <c r="E898" s="122"/>
      <c r="H898" s="5"/>
      <c r="I898" s="5"/>
      <c r="P898" s="220"/>
      <c r="Q898" s="122"/>
      <c r="R898" s="122"/>
      <c r="S898" s="122"/>
      <c r="T898" s="122"/>
      <c r="W898" s="5"/>
      <c r="X898" s="5"/>
      <c r="AE898" s="220"/>
      <c r="AF898" s="122"/>
      <c r="AG898" s="122"/>
      <c r="AH898" s="122"/>
      <c r="AI898" s="122"/>
      <c r="AL898" s="5"/>
      <c r="AM898" s="5"/>
      <c r="AT898" s="220"/>
      <c r="AU898" s="122"/>
      <c r="AV898" s="122"/>
      <c r="AW898" s="122"/>
      <c r="AX898" s="122"/>
      <c r="BA898" s="5"/>
      <c r="BB898" s="5"/>
    </row>
    <row r="899">
      <c r="A899" s="220"/>
      <c r="B899" s="122"/>
      <c r="C899" s="122"/>
      <c r="D899" s="122"/>
      <c r="E899" s="122"/>
      <c r="H899" s="5"/>
      <c r="I899" s="5"/>
      <c r="P899" s="220"/>
      <c r="Q899" s="122"/>
      <c r="R899" s="122"/>
      <c r="S899" s="122"/>
      <c r="T899" s="122"/>
      <c r="W899" s="5"/>
      <c r="X899" s="5"/>
      <c r="AE899" s="220"/>
      <c r="AF899" s="122"/>
      <c r="AG899" s="122"/>
      <c r="AH899" s="122"/>
      <c r="AI899" s="122"/>
      <c r="AL899" s="5"/>
      <c r="AM899" s="5"/>
      <c r="AT899" s="220"/>
      <c r="AU899" s="122"/>
      <c r="AV899" s="122"/>
      <c r="AW899" s="122"/>
      <c r="AX899" s="122"/>
      <c r="BA899" s="5"/>
      <c r="BB899" s="5"/>
    </row>
    <row r="900">
      <c r="A900" s="220"/>
      <c r="B900" s="122"/>
      <c r="C900" s="122"/>
      <c r="D900" s="122"/>
      <c r="E900" s="122"/>
      <c r="H900" s="5"/>
      <c r="I900" s="5"/>
      <c r="P900" s="220"/>
      <c r="Q900" s="122"/>
      <c r="R900" s="122"/>
      <c r="S900" s="122"/>
      <c r="T900" s="122"/>
      <c r="W900" s="5"/>
      <c r="X900" s="5"/>
      <c r="AE900" s="220"/>
      <c r="AF900" s="122"/>
      <c r="AG900" s="122"/>
      <c r="AH900" s="122"/>
      <c r="AI900" s="122"/>
      <c r="AL900" s="5"/>
      <c r="AM900" s="5"/>
      <c r="AT900" s="220"/>
      <c r="AU900" s="122"/>
      <c r="AV900" s="122"/>
      <c r="AW900" s="122"/>
      <c r="AX900" s="122"/>
      <c r="BA900" s="5"/>
      <c r="BB900" s="5"/>
    </row>
    <row r="901">
      <c r="A901" s="220"/>
      <c r="B901" s="122"/>
      <c r="C901" s="122"/>
      <c r="D901" s="122"/>
      <c r="E901" s="122"/>
      <c r="H901" s="5"/>
      <c r="I901" s="5"/>
      <c r="P901" s="220"/>
      <c r="Q901" s="122"/>
      <c r="R901" s="122"/>
      <c r="S901" s="122"/>
      <c r="T901" s="122"/>
      <c r="W901" s="5"/>
      <c r="X901" s="5"/>
      <c r="AE901" s="220"/>
      <c r="AF901" s="122"/>
      <c r="AG901" s="122"/>
      <c r="AH901" s="122"/>
      <c r="AI901" s="122"/>
      <c r="AL901" s="5"/>
      <c r="AM901" s="5"/>
      <c r="AT901" s="220"/>
      <c r="AU901" s="122"/>
      <c r="AV901" s="122"/>
      <c r="AW901" s="122"/>
      <c r="AX901" s="122"/>
      <c r="BA901" s="5"/>
      <c r="BB901" s="5"/>
    </row>
    <row r="902">
      <c r="A902" s="220"/>
      <c r="B902" s="122"/>
      <c r="C902" s="122"/>
      <c r="D902" s="122"/>
      <c r="E902" s="122"/>
      <c r="H902" s="5"/>
      <c r="I902" s="5"/>
      <c r="P902" s="220"/>
      <c r="Q902" s="122"/>
      <c r="R902" s="122"/>
      <c r="S902" s="122"/>
      <c r="T902" s="122"/>
      <c r="W902" s="5"/>
      <c r="X902" s="5"/>
      <c r="AE902" s="220"/>
      <c r="AF902" s="122"/>
      <c r="AG902" s="122"/>
      <c r="AH902" s="122"/>
      <c r="AI902" s="122"/>
      <c r="AL902" s="5"/>
      <c r="AM902" s="5"/>
      <c r="AT902" s="220"/>
      <c r="AU902" s="122"/>
      <c r="AV902" s="122"/>
      <c r="AW902" s="122"/>
      <c r="AX902" s="122"/>
      <c r="BA902" s="5"/>
      <c r="BB902" s="5"/>
    </row>
    <row r="903">
      <c r="A903" s="220"/>
      <c r="B903" s="122"/>
      <c r="C903" s="122"/>
      <c r="D903" s="122"/>
      <c r="E903" s="122"/>
      <c r="H903" s="5"/>
      <c r="I903" s="5"/>
      <c r="P903" s="220"/>
      <c r="Q903" s="122"/>
      <c r="R903" s="122"/>
      <c r="S903" s="122"/>
      <c r="T903" s="122"/>
      <c r="W903" s="5"/>
      <c r="X903" s="5"/>
      <c r="AE903" s="220"/>
      <c r="AF903" s="122"/>
      <c r="AG903" s="122"/>
      <c r="AH903" s="122"/>
      <c r="AI903" s="122"/>
      <c r="AL903" s="5"/>
      <c r="AM903" s="5"/>
      <c r="AT903" s="220"/>
      <c r="AU903" s="122"/>
      <c r="AV903" s="122"/>
      <c r="AW903" s="122"/>
      <c r="AX903" s="122"/>
      <c r="BA903" s="5"/>
      <c r="BB903" s="5"/>
    </row>
    <row r="904">
      <c r="A904" s="220"/>
      <c r="B904" s="122"/>
      <c r="C904" s="122"/>
      <c r="D904" s="122"/>
      <c r="E904" s="122"/>
      <c r="H904" s="5"/>
      <c r="I904" s="5"/>
      <c r="P904" s="220"/>
      <c r="Q904" s="122"/>
      <c r="R904" s="122"/>
      <c r="S904" s="122"/>
      <c r="T904" s="122"/>
      <c r="W904" s="5"/>
      <c r="X904" s="5"/>
      <c r="AE904" s="220"/>
      <c r="AF904" s="122"/>
      <c r="AG904" s="122"/>
      <c r="AH904" s="122"/>
      <c r="AI904" s="122"/>
      <c r="AL904" s="5"/>
      <c r="AM904" s="5"/>
      <c r="AT904" s="220"/>
      <c r="AU904" s="122"/>
      <c r="AV904" s="122"/>
      <c r="AW904" s="122"/>
      <c r="AX904" s="122"/>
      <c r="BA904" s="5"/>
      <c r="BB904" s="5"/>
    </row>
    <row r="905">
      <c r="A905" s="220"/>
      <c r="B905" s="122"/>
      <c r="C905" s="122"/>
      <c r="D905" s="122"/>
      <c r="E905" s="122"/>
      <c r="H905" s="5"/>
      <c r="I905" s="5"/>
      <c r="P905" s="220"/>
      <c r="Q905" s="122"/>
      <c r="R905" s="122"/>
      <c r="S905" s="122"/>
      <c r="T905" s="122"/>
      <c r="W905" s="5"/>
      <c r="X905" s="5"/>
      <c r="AE905" s="220"/>
      <c r="AF905" s="122"/>
      <c r="AG905" s="122"/>
      <c r="AH905" s="122"/>
      <c r="AI905" s="122"/>
      <c r="AL905" s="5"/>
      <c r="AM905" s="5"/>
      <c r="AT905" s="220"/>
      <c r="AU905" s="122"/>
      <c r="AV905" s="122"/>
      <c r="AW905" s="122"/>
      <c r="AX905" s="122"/>
      <c r="BA905" s="5"/>
      <c r="BB905" s="5"/>
    </row>
    <row r="906">
      <c r="A906" s="220"/>
      <c r="B906" s="122"/>
      <c r="C906" s="122"/>
      <c r="D906" s="122"/>
      <c r="E906" s="122"/>
      <c r="H906" s="5"/>
      <c r="I906" s="5"/>
      <c r="P906" s="220"/>
      <c r="Q906" s="122"/>
      <c r="R906" s="122"/>
      <c r="S906" s="122"/>
      <c r="T906" s="122"/>
      <c r="W906" s="5"/>
      <c r="X906" s="5"/>
      <c r="AE906" s="220"/>
      <c r="AF906" s="122"/>
      <c r="AG906" s="122"/>
      <c r="AH906" s="122"/>
      <c r="AI906" s="122"/>
      <c r="AL906" s="5"/>
      <c r="AM906" s="5"/>
      <c r="AT906" s="220"/>
      <c r="AU906" s="122"/>
      <c r="AV906" s="122"/>
      <c r="AW906" s="122"/>
      <c r="AX906" s="122"/>
      <c r="BA906" s="5"/>
      <c r="BB906" s="5"/>
    </row>
    <row r="907">
      <c r="A907" s="220"/>
      <c r="B907" s="122"/>
      <c r="C907" s="122"/>
      <c r="D907" s="122"/>
      <c r="E907" s="122"/>
      <c r="H907" s="5"/>
      <c r="I907" s="5"/>
      <c r="P907" s="220"/>
      <c r="Q907" s="122"/>
      <c r="R907" s="122"/>
      <c r="S907" s="122"/>
      <c r="T907" s="122"/>
      <c r="W907" s="5"/>
      <c r="X907" s="5"/>
      <c r="AE907" s="220"/>
      <c r="AF907" s="122"/>
      <c r="AG907" s="122"/>
      <c r="AH907" s="122"/>
      <c r="AI907" s="122"/>
      <c r="AL907" s="5"/>
      <c r="AM907" s="5"/>
      <c r="AT907" s="220"/>
      <c r="AU907" s="122"/>
      <c r="AV907" s="122"/>
      <c r="AW907" s="122"/>
      <c r="AX907" s="122"/>
      <c r="BA907" s="5"/>
      <c r="BB907" s="5"/>
    </row>
    <row r="908">
      <c r="A908" s="220"/>
      <c r="B908" s="122"/>
      <c r="C908" s="122"/>
      <c r="D908" s="122"/>
      <c r="E908" s="122"/>
      <c r="H908" s="5"/>
      <c r="I908" s="5"/>
      <c r="P908" s="220"/>
      <c r="Q908" s="122"/>
      <c r="R908" s="122"/>
      <c r="S908" s="122"/>
      <c r="T908" s="122"/>
      <c r="W908" s="5"/>
      <c r="X908" s="5"/>
      <c r="AE908" s="220"/>
      <c r="AF908" s="122"/>
      <c r="AG908" s="122"/>
      <c r="AH908" s="122"/>
      <c r="AI908" s="122"/>
      <c r="AL908" s="5"/>
      <c r="AM908" s="5"/>
      <c r="AT908" s="220"/>
      <c r="AU908" s="122"/>
      <c r="AV908" s="122"/>
      <c r="AW908" s="122"/>
      <c r="AX908" s="122"/>
      <c r="BA908" s="5"/>
      <c r="BB908" s="5"/>
    </row>
    <row r="909">
      <c r="A909" s="220"/>
      <c r="B909" s="122"/>
      <c r="C909" s="122"/>
      <c r="D909" s="122"/>
      <c r="E909" s="122"/>
      <c r="H909" s="5"/>
      <c r="I909" s="5"/>
      <c r="P909" s="220"/>
      <c r="Q909" s="122"/>
      <c r="R909" s="122"/>
      <c r="S909" s="122"/>
      <c r="T909" s="122"/>
      <c r="W909" s="5"/>
      <c r="X909" s="5"/>
      <c r="AE909" s="220"/>
      <c r="AF909" s="122"/>
      <c r="AG909" s="122"/>
      <c r="AH909" s="122"/>
      <c r="AI909" s="122"/>
      <c r="AL909" s="5"/>
      <c r="AM909" s="5"/>
      <c r="AT909" s="220"/>
      <c r="AU909" s="122"/>
      <c r="AV909" s="122"/>
      <c r="AW909" s="122"/>
      <c r="AX909" s="122"/>
      <c r="BA909" s="5"/>
      <c r="BB909" s="5"/>
    </row>
    <row r="910">
      <c r="A910" s="220"/>
      <c r="B910" s="122"/>
      <c r="C910" s="122"/>
      <c r="D910" s="122"/>
      <c r="E910" s="122"/>
      <c r="H910" s="5"/>
      <c r="I910" s="5"/>
      <c r="P910" s="220"/>
      <c r="Q910" s="122"/>
      <c r="R910" s="122"/>
      <c r="S910" s="122"/>
      <c r="T910" s="122"/>
      <c r="W910" s="5"/>
      <c r="X910" s="5"/>
      <c r="AE910" s="220"/>
      <c r="AF910" s="122"/>
      <c r="AG910" s="122"/>
      <c r="AH910" s="122"/>
      <c r="AI910" s="122"/>
      <c r="AL910" s="5"/>
      <c r="AM910" s="5"/>
      <c r="AT910" s="220"/>
      <c r="AU910" s="122"/>
      <c r="AV910" s="122"/>
      <c r="AW910" s="122"/>
      <c r="AX910" s="122"/>
      <c r="BA910" s="5"/>
      <c r="BB910" s="5"/>
    </row>
    <row r="911">
      <c r="A911" s="220"/>
      <c r="B911" s="122"/>
      <c r="C911" s="122"/>
      <c r="D911" s="122"/>
      <c r="E911" s="122"/>
      <c r="H911" s="5"/>
      <c r="I911" s="5"/>
      <c r="P911" s="220"/>
      <c r="Q911" s="122"/>
      <c r="R911" s="122"/>
      <c r="S911" s="122"/>
      <c r="T911" s="122"/>
      <c r="W911" s="5"/>
      <c r="X911" s="5"/>
      <c r="AE911" s="220"/>
      <c r="AF911" s="122"/>
      <c r="AG911" s="122"/>
      <c r="AH911" s="122"/>
      <c r="AI911" s="122"/>
      <c r="AL911" s="5"/>
      <c r="AM911" s="5"/>
      <c r="AT911" s="220"/>
      <c r="AU911" s="122"/>
      <c r="AV911" s="122"/>
      <c r="AW911" s="122"/>
      <c r="AX911" s="122"/>
      <c r="BA911" s="5"/>
      <c r="BB911" s="5"/>
    </row>
    <row r="912">
      <c r="A912" s="220"/>
      <c r="B912" s="122"/>
      <c r="C912" s="122"/>
      <c r="D912" s="122"/>
      <c r="E912" s="122"/>
      <c r="H912" s="5"/>
      <c r="I912" s="5"/>
      <c r="P912" s="220"/>
      <c r="Q912" s="122"/>
      <c r="R912" s="122"/>
      <c r="S912" s="122"/>
      <c r="T912" s="122"/>
      <c r="W912" s="5"/>
      <c r="X912" s="5"/>
      <c r="AE912" s="220"/>
      <c r="AF912" s="122"/>
      <c r="AG912" s="122"/>
      <c r="AH912" s="122"/>
      <c r="AI912" s="122"/>
      <c r="AL912" s="5"/>
      <c r="AM912" s="5"/>
      <c r="AT912" s="220"/>
      <c r="AU912" s="122"/>
      <c r="AV912" s="122"/>
      <c r="AW912" s="122"/>
      <c r="AX912" s="122"/>
      <c r="BA912" s="5"/>
      <c r="BB912" s="5"/>
    </row>
    <row r="913">
      <c r="A913" s="220"/>
      <c r="B913" s="122"/>
      <c r="C913" s="122"/>
      <c r="D913" s="122"/>
      <c r="E913" s="122"/>
      <c r="H913" s="5"/>
      <c r="I913" s="5"/>
      <c r="P913" s="220"/>
      <c r="Q913" s="122"/>
      <c r="R913" s="122"/>
      <c r="S913" s="122"/>
      <c r="T913" s="122"/>
      <c r="W913" s="5"/>
      <c r="X913" s="5"/>
      <c r="AE913" s="220"/>
      <c r="AF913" s="122"/>
      <c r="AG913" s="122"/>
      <c r="AH913" s="122"/>
      <c r="AI913" s="122"/>
      <c r="AL913" s="5"/>
      <c r="AM913" s="5"/>
      <c r="AT913" s="220"/>
      <c r="AU913" s="122"/>
      <c r="AV913" s="122"/>
      <c r="AW913" s="122"/>
      <c r="AX913" s="122"/>
      <c r="BA913" s="5"/>
      <c r="BB913" s="5"/>
    </row>
    <row r="914">
      <c r="A914" s="220"/>
      <c r="B914" s="122"/>
      <c r="C914" s="122"/>
      <c r="D914" s="122"/>
      <c r="E914" s="122"/>
      <c r="H914" s="5"/>
      <c r="I914" s="5"/>
      <c r="P914" s="220"/>
      <c r="Q914" s="122"/>
      <c r="R914" s="122"/>
      <c r="S914" s="122"/>
      <c r="T914" s="122"/>
      <c r="W914" s="5"/>
      <c r="X914" s="5"/>
      <c r="AE914" s="220"/>
      <c r="AF914" s="122"/>
      <c r="AG914" s="122"/>
      <c r="AH914" s="122"/>
      <c r="AI914" s="122"/>
      <c r="AL914" s="5"/>
      <c r="AM914" s="5"/>
      <c r="AT914" s="220"/>
      <c r="AU914" s="122"/>
      <c r="AV914" s="122"/>
      <c r="AW914" s="122"/>
      <c r="AX914" s="122"/>
      <c r="BA914" s="5"/>
      <c r="BB914" s="5"/>
    </row>
    <row r="915">
      <c r="A915" s="220"/>
      <c r="B915" s="122"/>
      <c r="C915" s="122"/>
      <c r="D915" s="122"/>
      <c r="E915" s="122"/>
      <c r="H915" s="5"/>
      <c r="I915" s="5"/>
      <c r="P915" s="220"/>
      <c r="Q915" s="122"/>
      <c r="R915" s="122"/>
      <c r="S915" s="122"/>
      <c r="T915" s="122"/>
      <c r="W915" s="5"/>
      <c r="X915" s="5"/>
      <c r="AE915" s="220"/>
      <c r="AF915" s="122"/>
      <c r="AG915" s="122"/>
      <c r="AH915" s="122"/>
      <c r="AI915" s="122"/>
      <c r="AL915" s="5"/>
      <c r="AM915" s="5"/>
      <c r="AT915" s="220"/>
      <c r="AU915" s="122"/>
      <c r="AV915" s="122"/>
      <c r="AW915" s="122"/>
      <c r="AX915" s="122"/>
      <c r="BA915" s="5"/>
      <c r="BB915" s="5"/>
    </row>
    <row r="916">
      <c r="A916" s="220"/>
      <c r="B916" s="122"/>
      <c r="C916" s="122"/>
      <c r="D916" s="122"/>
      <c r="E916" s="122"/>
      <c r="H916" s="5"/>
      <c r="I916" s="5"/>
      <c r="P916" s="220"/>
      <c r="Q916" s="122"/>
      <c r="R916" s="122"/>
      <c r="S916" s="122"/>
      <c r="T916" s="122"/>
      <c r="W916" s="5"/>
      <c r="X916" s="5"/>
      <c r="AE916" s="220"/>
      <c r="AF916" s="122"/>
      <c r="AG916" s="122"/>
      <c r="AH916" s="122"/>
      <c r="AI916" s="122"/>
      <c r="AL916" s="5"/>
      <c r="AM916" s="5"/>
      <c r="AT916" s="220"/>
      <c r="AU916" s="122"/>
      <c r="AV916" s="122"/>
      <c r="AW916" s="122"/>
      <c r="AX916" s="122"/>
      <c r="BA916" s="5"/>
      <c r="BB916" s="5"/>
    </row>
    <row r="917">
      <c r="A917" s="220"/>
      <c r="B917" s="122"/>
      <c r="C917" s="122"/>
      <c r="D917" s="122"/>
      <c r="E917" s="122"/>
      <c r="H917" s="5"/>
      <c r="I917" s="5"/>
      <c r="P917" s="220"/>
      <c r="Q917" s="122"/>
      <c r="R917" s="122"/>
      <c r="S917" s="122"/>
      <c r="T917" s="122"/>
      <c r="W917" s="5"/>
      <c r="X917" s="5"/>
      <c r="AE917" s="220"/>
      <c r="AF917" s="122"/>
      <c r="AG917" s="122"/>
      <c r="AH917" s="122"/>
      <c r="AI917" s="122"/>
      <c r="AL917" s="5"/>
      <c r="AM917" s="5"/>
      <c r="AT917" s="220"/>
      <c r="AU917" s="122"/>
      <c r="AV917" s="122"/>
      <c r="AW917" s="122"/>
      <c r="AX917" s="122"/>
      <c r="BA917" s="5"/>
      <c r="BB917" s="5"/>
    </row>
    <row r="918">
      <c r="A918" s="220"/>
      <c r="B918" s="122"/>
      <c r="C918" s="122"/>
      <c r="D918" s="122"/>
      <c r="E918" s="122"/>
      <c r="H918" s="5"/>
      <c r="I918" s="5"/>
      <c r="P918" s="220"/>
      <c r="Q918" s="122"/>
      <c r="R918" s="122"/>
      <c r="S918" s="122"/>
      <c r="T918" s="122"/>
      <c r="W918" s="5"/>
      <c r="X918" s="5"/>
      <c r="AE918" s="220"/>
      <c r="AF918" s="122"/>
      <c r="AG918" s="122"/>
      <c r="AH918" s="122"/>
      <c r="AI918" s="122"/>
      <c r="AL918" s="5"/>
      <c r="AM918" s="5"/>
      <c r="AT918" s="220"/>
      <c r="AU918" s="122"/>
      <c r="AV918" s="122"/>
      <c r="AW918" s="122"/>
      <c r="AX918" s="122"/>
      <c r="BA918" s="5"/>
      <c r="BB918" s="5"/>
    </row>
    <row r="919">
      <c r="A919" s="220"/>
      <c r="B919" s="122"/>
      <c r="C919" s="122"/>
      <c r="D919" s="122"/>
      <c r="E919" s="122"/>
      <c r="H919" s="5"/>
      <c r="I919" s="5"/>
      <c r="P919" s="220"/>
      <c r="Q919" s="122"/>
      <c r="R919" s="122"/>
      <c r="S919" s="122"/>
      <c r="T919" s="122"/>
      <c r="W919" s="5"/>
      <c r="X919" s="5"/>
      <c r="AE919" s="220"/>
      <c r="AF919" s="122"/>
      <c r="AG919" s="122"/>
      <c r="AH919" s="122"/>
      <c r="AI919" s="122"/>
      <c r="AL919" s="5"/>
      <c r="AM919" s="5"/>
      <c r="AT919" s="220"/>
      <c r="AU919" s="122"/>
      <c r="AV919" s="122"/>
      <c r="AW919" s="122"/>
      <c r="AX919" s="122"/>
      <c r="BA919" s="5"/>
      <c r="BB919" s="5"/>
    </row>
    <row r="920">
      <c r="A920" s="220"/>
      <c r="B920" s="122"/>
      <c r="C920" s="122"/>
      <c r="D920" s="122"/>
      <c r="E920" s="122"/>
      <c r="H920" s="5"/>
      <c r="I920" s="5"/>
      <c r="P920" s="220"/>
      <c r="Q920" s="122"/>
      <c r="R920" s="122"/>
      <c r="S920" s="122"/>
      <c r="T920" s="122"/>
      <c r="W920" s="5"/>
      <c r="X920" s="5"/>
      <c r="AE920" s="220"/>
      <c r="AF920" s="122"/>
      <c r="AG920" s="122"/>
      <c r="AH920" s="122"/>
      <c r="AI920" s="122"/>
      <c r="AL920" s="5"/>
      <c r="AM920" s="5"/>
      <c r="AT920" s="220"/>
      <c r="AU920" s="122"/>
      <c r="AV920" s="122"/>
      <c r="AW920" s="122"/>
      <c r="AX920" s="122"/>
      <c r="BA920" s="5"/>
      <c r="BB920" s="5"/>
    </row>
    <row r="921">
      <c r="A921" s="220"/>
      <c r="B921" s="122"/>
      <c r="C921" s="122"/>
      <c r="D921" s="122"/>
      <c r="E921" s="122"/>
      <c r="H921" s="5"/>
      <c r="I921" s="5"/>
      <c r="P921" s="220"/>
      <c r="Q921" s="122"/>
      <c r="R921" s="122"/>
      <c r="S921" s="122"/>
      <c r="T921" s="122"/>
      <c r="W921" s="5"/>
      <c r="X921" s="5"/>
      <c r="AE921" s="220"/>
      <c r="AF921" s="122"/>
      <c r="AG921" s="122"/>
      <c r="AH921" s="122"/>
      <c r="AI921" s="122"/>
      <c r="AL921" s="5"/>
      <c r="AM921" s="5"/>
      <c r="AT921" s="220"/>
      <c r="AU921" s="122"/>
      <c r="AV921" s="122"/>
      <c r="AW921" s="122"/>
      <c r="AX921" s="122"/>
      <c r="BA921" s="5"/>
      <c r="BB921" s="5"/>
    </row>
    <row r="922">
      <c r="A922" s="220"/>
      <c r="B922" s="122"/>
      <c r="C922" s="122"/>
      <c r="D922" s="122"/>
      <c r="E922" s="122"/>
      <c r="H922" s="5"/>
      <c r="I922" s="5"/>
      <c r="P922" s="220"/>
      <c r="Q922" s="122"/>
      <c r="R922" s="122"/>
      <c r="S922" s="122"/>
      <c r="T922" s="122"/>
      <c r="W922" s="5"/>
      <c r="X922" s="5"/>
      <c r="AE922" s="220"/>
      <c r="AF922" s="122"/>
      <c r="AG922" s="122"/>
      <c r="AH922" s="122"/>
      <c r="AI922" s="122"/>
      <c r="AL922" s="5"/>
      <c r="AM922" s="5"/>
      <c r="AT922" s="220"/>
      <c r="AU922" s="122"/>
      <c r="AV922" s="122"/>
      <c r="AW922" s="122"/>
      <c r="AX922" s="122"/>
      <c r="BA922" s="5"/>
      <c r="BB922" s="5"/>
    </row>
    <row r="923">
      <c r="A923" s="220"/>
      <c r="B923" s="122"/>
      <c r="C923" s="122"/>
      <c r="D923" s="122"/>
      <c r="E923" s="122"/>
      <c r="H923" s="5"/>
      <c r="I923" s="5"/>
      <c r="P923" s="220"/>
      <c r="Q923" s="122"/>
      <c r="R923" s="122"/>
      <c r="S923" s="122"/>
      <c r="T923" s="122"/>
      <c r="W923" s="5"/>
      <c r="X923" s="5"/>
      <c r="AE923" s="220"/>
      <c r="AF923" s="122"/>
      <c r="AG923" s="122"/>
      <c r="AH923" s="122"/>
      <c r="AI923" s="122"/>
      <c r="AL923" s="5"/>
      <c r="AM923" s="5"/>
      <c r="AT923" s="220"/>
      <c r="AU923" s="122"/>
      <c r="AV923" s="122"/>
      <c r="AW923" s="122"/>
      <c r="AX923" s="122"/>
      <c r="BA923" s="5"/>
      <c r="BB923" s="5"/>
    </row>
    <row r="924">
      <c r="A924" s="220"/>
      <c r="B924" s="122"/>
      <c r="C924" s="122"/>
      <c r="D924" s="122"/>
      <c r="E924" s="122"/>
      <c r="H924" s="5"/>
      <c r="I924" s="5"/>
      <c r="P924" s="220"/>
      <c r="Q924" s="122"/>
      <c r="R924" s="122"/>
      <c r="S924" s="122"/>
      <c r="T924" s="122"/>
      <c r="W924" s="5"/>
      <c r="X924" s="5"/>
      <c r="AE924" s="220"/>
      <c r="AF924" s="122"/>
      <c r="AG924" s="122"/>
      <c r="AH924" s="122"/>
      <c r="AI924" s="122"/>
      <c r="AL924" s="5"/>
      <c r="AM924" s="5"/>
      <c r="AT924" s="220"/>
      <c r="AU924" s="122"/>
      <c r="AV924" s="122"/>
      <c r="AW924" s="122"/>
      <c r="AX924" s="122"/>
      <c r="BA924" s="5"/>
      <c r="BB924" s="5"/>
    </row>
    <row r="925">
      <c r="A925" s="220"/>
      <c r="B925" s="122"/>
      <c r="C925" s="122"/>
      <c r="D925" s="122"/>
      <c r="E925" s="122"/>
      <c r="H925" s="5"/>
      <c r="I925" s="5"/>
      <c r="P925" s="220"/>
      <c r="Q925" s="122"/>
      <c r="R925" s="122"/>
      <c r="S925" s="122"/>
      <c r="T925" s="122"/>
      <c r="W925" s="5"/>
      <c r="X925" s="5"/>
      <c r="AE925" s="220"/>
      <c r="AF925" s="122"/>
      <c r="AG925" s="122"/>
      <c r="AH925" s="122"/>
      <c r="AI925" s="122"/>
      <c r="AL925" s="5"/>
      <c r="AM925" s="5"/>
      <c r="AT925" s="220"/>
      <c r="AU925" s="122"/>
      <c r="AV925" s="122"/>
      <c r="AW925" s="122"/>
      <c r="AX925" s="122"/>
      <c r="BA925" s="5"/>
      <c r="BB925" s="5"/>
    </row>
    <row r="926">
      <c r="A926" s="220"/>
      <c r="B926" s="122"/>
      <c r="C926" s="122"/>
      <c r="D926" s="122"/>
      <c r="E926" s="122"/>
      <c r="H926" s="5"/>
      <c r="I926" s="5"/>
      <c r="P926" s="220"/>
      <c r="Q926" s="122"/>
      <c r="R926" s="122"/>
      <c r="S926" s="122"/>
      <c r="T926" s="122"/>
      <c r="W926" s="5"/>
      <c r="X926" s="5"/>
      <c r="AE926" s="220"/>
      <c r="AF926" s="122"/>
      <c r="AG926" s="122"/>
      <c r="AH926" s="122"/>
      <c r="AI926" s="122"/>
      <c r="AL926" s="5"/>
      <c r="AM926" s="5"/>
      <c r="AT926" s="220"/>
      <c r="AU926" s="122"/>
      <c r="AV926" s="122"/>
      <c r="AW926" s="122"/>
      <c r="AX926" s="122"/>
      <c r="BA926" s="5"/>
      <c r="BB926" s="5"/>
    </row>
    <row r="927">
      <c r="A927" s="220"/>
      <c r="B927" s="122"/>
      <c r="C927" s="122"/>
      <c r="D927" s="122"/>
      <c r="E927" s="122"/>
      <c r="H927" s="5"/>
      <c r="I927" s="5"/>
      <c r="P927" s="220"/>
      <c r="Q927" s="122"/>
      <c r="R927" s="122"/>
      <c r="S927" s="122"/>
      <c r="T927" s="122"/>
      <c r="W927" s="5"/>
      <c r="X927" s="5"/>
      <c r="AE927" s="220"/>
      <c r="AF927" s="122"/>
      <c r="AG927" s="122"/>
      <c r="AH927" s="122"/>
      <c r="AI927" s="122"/>
      <c r="AL927" s="5"/>
      <c r="AM927" s="5"/>
      <c r="AT927" s="220"/>
      <c r="AU927" s="122"/>
      <c r="AV927" s="122"/>
      <c r="AW927" s="122"/>
      <c r="AX927" s="122"/>
      <c r="BA927" s="5"/>
      <c r="BB927" s="5"/>
    </row>
    <row r="928">
      <c r="A928" s="220"/>
      <c r="B928" s="122"/>
      <c r="C928" s="122"/>
      <c r="D928" s="122"/>
      <c r="E928" s="122"/>
      <c r="H928" s="5"/>
      <c r="I928" s="5"/>
      <c r="P928" s="220"/>
      <c r="Q928" s="122"/>
      <c r="R928" s="122"/>
      <c r="S928" s="122"/>
      <c r="T928" s="122"/>
      <c r="W928" s="5"/>
      <c r="X928" s="5"/>
      <c r="AE928" s="220"/>
      <c r="AF928" s="122"/>
      <c r="AG928" s="122"/>
      <c r="AH928" s="122"/>
      <c r="AI928" s="122"/>
      <c r="AL928" s="5"/>
      <c r="AM928" s="5"/>
      <c r="AT928" s="220"/>
      <c r="AU928" s="122"/>
      <c r="AV928" s="122"/>
      <c r="AW928" s="122"/>
      <c r="AX928" s="122"/>
      <c r="BA928" s="5"/>
      <c r="BB928" s="5"/>
    </row>
    <row r="929">
      <c r="A929" s="220"/>
      <c r="B929" s="122"/>
      <c r="C929" s="122"/>
      <c r="D929" s="122"/>
      <c r="E929" s="122"/>
      <c r="H929" s="5"/>
      <c r="I929" s="5"/>
      <c r="P929" s="220"/>
      <c r="Q929" s="122"/>
      <c r="R929" s="122"/>
      <c r="S929" s="122"/>
      <c r="T929" s="122"/>
      <c r="W929" s="5"/>
      <c r="X929" s="5"/>
      <c r="AE929" s="220"/>
      <c r="AF929" s="122"/>
      <c r="AG929" s="122"/>
      <c r="AH929" s="122"/>
      <c r="AI929" s="122"/>
      <c r="AL929" s="5"/>
      <c r="AM929" s="5"/>
      <c r="AT929" s="220"/>
      <c r="AU929" s="122"/>
      <c r="AV929" s="122"/>
      <c r="AW929" s="122"/>
      <c r="AX929" s="122"/>
      <c r="BA929" s="5"/>
      <c r="BB929" s="5"/>
    </row>
    <row r="930">
      <c r="A930" s="220"/>
      <c r="B930" s="122"/>
      <c r="C930" s="122"/>
      <c r="D930" s="122"/>
      <c r="E930" s="122"/>
      <c r="H930" s="5"/>
      <c r="I930" s="5"/>
      <c r="P930" s="220"/>
      <c r="Q930" s="122"/>
      <c r="R930" s="122"/>
      <c r="S930" s="122"/>
      <c r="T930" s="122"/>
      <c r="W930" s="5"/>
      <c r="X930" s="5"/>
      <c r="AE930" s="220"/>
      <c r="AF930" s="122"/>
      <c r="AG930" s="122"/>
      <c r="AH930" s="122"/>
      <c r="AI930" s="122"/>
      <c r="AL930" s="5"/>
      <c r="AM930" s="5"/>
      <c r="AT930" s="220"/>
      <c r="AU930" s="122"/>
      <c r="AV930" s="122"/>
      <c r="AW930" s="122"/>
      <c r="AX930" s="122"/>
      <c r="BA930" s="5"/>
      <c r="BB930" s="5"/>
    </row>
    <row r="931">
      <c r="A931" s="220"/>
      <c r="B931" s="122"/>
      <c r="C931" s="122"/>
      <c r="D931" s="122"/>
      <c r="E931" s="122"/>
      <c r="H931" s="5"/>
      <c r="I931" s="5"/>
      <c r="P931" s="220"/>
      <c r="Q931" s="122"/>
      <c r="R931" s="122"/>
      <c r="S931" s="122"/>
      <c r="T931" s="122"/>
      <c r="W931" s="5"/>
      <c r="X931" s="5"/>
      <c r="AE931" s="220"/>
      <c r="AF931" s="122"/>
      <c r="AG931" s="122"/>
      <c r="AH931" s="122"/>
      <c r="AI931" s="122"/>
      <c r="AL931" s="5"/>
      <c r="AM931" s="5"/>
      <c r="AT931" s="220"/>
      <c r="AU931" s="122"/>
      <c r="AV931" s="122"/>
      <c r="AW931" s="122"/>
      <c r="AX931" s="122"/>
      <c r="BA931" s="5"/>
      <c r="BB931" s="5"/>
    </row>
    <row r="932">
      <c r="A932" s="220"/>
      <c r="B932" s="122"/>
      <c r="C932" s="122"/>
      <c r="D932" s="122"/>
      <c r="E932" s="122"/>
      <c r="H932" s="5"/>
      <c r="I932" s="5"/>
      <c r="P932" s="220"/>
      <c r="Q932" s="122"/>
      <c r="R932" s="122"/>
      <c r="S932" s="122"/>
      <c r="T932" s="122"/>
      <c r="W932" s="5"/>
      <c r="X932" s="5"/>
      <c r="AE932" s="220"/>
      <c r="AF932" s="122"/>
      <c r="AG932" s="122"/>
      <c r="AH932" s="122"/>
      <c r="AI932" s="122"/>
      <c r="AL932" s="5"/>
      <c r="AM932" s="5"/>
      <c r="AT932" s="220"/>
      <c r="AU932" s="122"/>
      <c r="AV932" s="122"/>
      <c r="AW932" s="122"/>
      <c r="AX932" s="122"/>
      <c r="BA932" s="5"/>
      <c r="BB932" s="5"/>
    </row>
    <row r="933">
      <c r="A933" s="220"/>
      <c r="B933" s="122"/>
      <c r="C933" s="122"/>
      <c r="D933" s="122"/>
      <c r="E933" s="122"/>
      <c r="H933" s="5"/>
      <c r="I933" s="5"/>
      <c r="P933" s="220"/>
      <c r="Q933" s="122"/>
      <c r="R933" s="122"/>
      <c r="S933" s="122"/>
      <c r="T933" s="122"/>
      <c r="W933" s="5"/>
      <c r="X933" s="5"/>
      <c r="AE933" s="220"/>
      <c r="AF933" s="122"/>
      <c r="AG933" s="122"/>
      <c r="AH933" s="122"/>
      <c r="AI933" s="122"/>
      <c r="AL933" s="5"/>
      <c r="AM933" s="5"/>
      <c r="AT933" s="220"/>
      <c r="AU933" s="122"/>
      <c r="AV933" s="122"/>
      <c r="AW933" s="122"/>
      <c r="AX933" s="122"/>
      <c r="BA933" s="5"/>
      <c r="BB933" s="5"/>
    </row>
    <row r="934">
      <c r="A934" s="220"/>
      <c r="B934" s="122"/>
      <c r="C934" s="122"/>
      <c r="D934" s="122"/>
      <c r="E934" s="122"/>
      <c r="H934" s="5"/>
      <c r="I934" s="5"/>
      <c r="P934" s="220"/>
      <c r="Q934" s="122"/>
      <c r="R934" s="122"/>
      <c r="S934" s="122"/>
      <c r="T934" s="122"/>
      <c r="W934" s="5"/>
      <c r="X934" s="5"/>
      <c r="AE934" s="220"/>
      <c r="AF934" s="122"/>
      <c r="AG934" s="122"/>
      <c r="AH934" s="122"/>
      <c r="AI934" s="122"/>
      <c r="AL934" s="5"/>
      <c r="AM934" s="5"/>
      <c r="AT934" s="220"/>
      <c r="AU934" s="122"/>
      <c r="AV934" s="122"/>
      <c r="AW934" s="122"/>
      <c r="AX934" s="122"/>
      <c r="BA934" s="5"/>
      <c r="BB934" s="5"/>
    </row>
    <row r="935">
      <c r="A935" s="220"/>
      <c r="B935" s="122"/>
      <c r="C935" s="122"/>
      <c r="D935" s="122"/>
      <c r="E935" s="122"/>
      <c r="H935" s="5"/>
      <c r="I935" s="5"/>
      <c r="P935" s="220"/>
      <c r="Q935" s="122"/>
      <c r="R935" s="122"/>
      <c r="S935" s="122"/>
      <c r="T935" s="122"/>
      <c r="W935" s="5"/>
      <c r="X935" s="5"/>
      <c r="AE935" s="220"/>
      <c r="AF935" s="122"/>
      <c r="AG935" s="122"/>
      <c r="AH935" s="122"/>
      <c r="AI935" s="122"/>
      <c r="AL935" s="5"/>
      <c r="AM935" s="5"/>
      <c r="AT935" s="220"/>
      <c r="AU935" s="122"/>
      <c r="AV935" s="122"/>
      <c r="AW935" s="122"/>
      <c r="AX935" s="122"/>
      <c r="BA935" s="5"/>
      <c r="BB935" s="5"/>
    </row>
    <row r="936">
      <c r="A936" s="220"/>
      <c r="B936" s="122"/>
      <c r="C936" s="122"/>
      <c r="D936" s="122"/>
      <c r="E936" s="122"/>
      <c r="H936" s="5"/>
      <c r="I936" s="5"/>
      <c r="P936" s="220"/>
      <c r="Q936" s="122"/>
      <c r="R936" s="122"/>
      <c r="S936" s="122"/>
      <c r="T936" s="122"/>
      <c r="W936" s="5"/>
      <c r="X936" s="5"/>
      <c r="AE936" s="220"/>
      <c r="AF936" s="122"/>
      <c r="AG936" s="122"/>
      <c r="AH936" s="122"/>
      <c r="AI936" s="122"/>
      <c r="AL936" s="5"/>
      <c r="AM936" s="5"/>
      <c r="AT936" s="220"/>
      <c r="AU936" s="122"/>
      <c r="AV936" s="122"/>
      <c r="AW936" s="122"/>
      <c r="AX936" s="122"/>
      <c r="BA936" s="5"/>
      <c r="BB936" s="5"/>
    </row>
    <row r="937">
      <c r="A937" s="220"/>
      <c r="B937" s="122"/>
      <c r="C937" s="122"/>
      <c r="D937" s="122"/>
      <c r="E937" s="122"/>
      <c r="H937" s="5"/>
      <c r="I937" s="5"/>
      <c r="P937" s="220"/>
      <c r="Q937" s="122"/>
      <c r="R937" s="122"/>
      <c r="S937" s="122"/>
      <c r="T937" s="122"/>
      <c r="W937" s="5"/>
      <c r="X937" s="5"/>
      <c r="AE937" s="220"/>
      <c r="AF937" s="122"/>
      <c r="AG937" s="122"/>
      <c r="AH937" s="122"/>
      <c r="AI937" s="122"/>
      <c r="AL937" s="5"/>
      <c r="AM937" s="5"/>
      <c r="AT937" s="220"/>
      <c r="AU937" s="122"/>
      <c r="AV937" s="122"/>
      <c r="AW937" s="122"/>
      <c r="AX937" s="122"/>
      <c r="BA937" s="5"/>
      <c r="BB937" s="5"/>
    </row>
    <row r="938">
      <c r="A938" s="220"/>
      <c r="B938" s="122"/>
      <c r="C938" s="122"/>
      <c r="D938" s="122"/>
      <c r="E938" s="122"/>
      <c r="H938" s="5"/>
      <c r="I938" s="5"/>
      <c r="P938" s="220"/>
      <c r="Q938" s="122"/>
      <c r="R938" s="122"/>
      <c r="S938" s="122"/>
      <c r="T938" s="122"/>
      <c r="W938" s="5"/>
      <c r="X938" s="5"/>
      <c r="AE938" s="220"/>
      <c r="AF938" s="122"/>
      <c r="AG938" s="122"/>
      <c r="AH938" s="122"/>
      <c r="AI938" s="122"/>
      <c r="AL938" s="5"/>
      <c r="AM938" s="5"/>
      <c r="AT938" s="220"/>
      <c r="AU938" s="122"/>
      <c r="AV938" s="122"/>
      <c r="AW938" s="122"/>
      <c r="AX938" s="122"/>
      <c r="BA938" s="5"/>
      <c r="BB938" s="5"/>
    </row>
    <row r="939">
      <c r="A939" s="220"/>
      <c r="B939" s="122"/>
      <c r="C939" s="122"/>
      <c r="D939" s="122"/>
      <c r="E939" s="122"/>
      <c r="H939" s="5"/>
      <c r="I939" s="5"/>
      <c r="P939" s="220"/>
      <c r="Q939" s="122"/>
      <c r="R939" s="122"/>
      <c r="S939" s="122"/>
      <c r="T939" s="122"/>
      <c r="W939" s="5"/>
      <c r="X939" s="5"/>
      <c r="AE939" s="220"/>
      <c r="AF939" s="122"/>
      <c r="AG939" s="122"/>
      <c r="AH939" s="122"/>
      <c r="AI939" s="122"/>
      <c r="AL939" s="5"/>
      <c r="AM939" s="5"/>
      <c r="AT939" s="220"/>
      <c r="AU939" s="122"/>
      <c r="AV939" s="122"/>
      <c r="AW939" s="122"/>
      <c r="AX939" s="122"/>
      <c r="BA939" s="5"/>
      <c r="BB939" s="5"/>
    </row>
    <row r="940">
      <c r="A940" s="220"/>
      <c r="B940" s="122"/>
      <c r="C940" s="122"/>
      <c r="D940" s="122"/>
      <c r="E940" s="122"/>
      <c r="H940" s="5"/>
      <c r="I940" s="5"/>
      <c r="P940" s="220"/>
      <c r="Q940" s="122"/>
      <c r="R940" s="122"/>
      <c r="S940" s="122"/>
      <c r="T940" s="122"/>
      <c r="W940" s="5"/>
      <c r="X940" s="5"/>
      <c r="AE940" s="220"/>
      <c r="AF940" s="122"/>
      <c r="AG940" s="122"/>
      <c r="AH940" s="122"/>
      <c r="AI940" s="122"/>
      <c r="AL940" s="5"/>
      <c r="AM940" s="5"/>
      <c r="AT940" s="220"/>
      <c r="AU940" s="122"/>
      <c r="AV940" s="122"/>
      <c r="AW940" s="122"/>
      <c r="AX940" s="122"/>
      <c r="BA940" s="5"/>
      <c r="BB940" s="5"/>
    </row>
    <row r="941">
      <c r="A941" s="220"/>
      <c r="B941" s="122"/>
      <c r="C941" s="122"/>
      <c r="D941" s="122"/>
      <c r="E941" s="122"/>
      <c r="H941" s="5"/>
      <c r="I941" s="5"/>
      <c r="P941" s="220"/>
      <c r="Q941" s="122"/>
      <c r="R941" s="122"/>
      <c r="S941" s="122"/>
      <c r="T941" s="122"/>
      <c r="W941" s="5"/>
      <c r="X941" s="5"/>
      <c r="AE941" s="220"/>
      <c r="AF941" s="122"/>
      <c r="AG941" s="122"/>
      <c r="AH941" s="122"/>
      <c r="AI941" s="122"/>
      <c r="AL941" s="5"/>
      <c r="AM941" s="5"/>
      <c r="AT941" s="220"/>
      <c r="AU941" s="122"/>
      <c r="AV941" s="122"/>
      <c r="AW941" s="122"/>
      <c r="AX941" s="122"/>
      <c r="BA941" s="5"/>
      <c r="BB941" s="5"/>
    </row>
    <row r="942">
      <c r="A942" s="220"/>
      <c r="B942" s="122"/>
      <c r="C942" s="122"/>
      <c r="D942" s="122"/>
      <c r="E942" s="122"/>
      <c r="H942" s="5"/>
      <c r="I942" s="5"/>
      <c r="P942" s="220"/>
      <c r="Q942" s="122"/>
      <c r="R942" s="122"/>
      <c r="S942" s="122"/>
      <c r="T942" s="122"/>
      <c r="W942" s="5"/>
      <c r="X942" s="5"/>
      <c r="AE942" s="220"/>
      <c r="AF942" s="122"/>
      <c r="AG942" s="122"/>
      <c r="AH942" s="122"/>
      <c r="AI942" s="122"/>
      <c r="AL942" s="5"/>
      <c r="AM942" s="5"/>
      <c r="AT942" s="220"/>
      <c r="AU942" s="122"/>
      <c r="AV942" s="122"/>
      <c r="AW942" s="122"/>
      <c r="AX942" s="122"/>
      <c r="BA942" s="5"/>
      <c r="BB942" s="5"/>
    </row>
    <row r="943">
      <c r="A943" s="220"/>
      <c r="B943" s="122"/>
      <c r="C943" s="122"/>
      <c r="D943" s="122"/>
      <c r="E943" s="122"/>
      <c r="H943" s="5"/>
      <c r="I943" s="5"/>
      <c r="P943" s="220"/>
      <c r="Q943" s="122"/>
      <c r="R943" s="122"/>
      <c r="S943" s="122"/>
      <c r="T943" s="122"/>
      <c r="W943" s="5"/>
      <c r="X943" s="5"/>
      <c r="AE943" s="220"/>
      <c r="AF943" s="122"/>
      <c r="AG943" s="122"/>
      <c r="AH943" s="122"/>
      <c r="AI943" s="122"/>
      <c r="AL943" s="5"/>
      <c r="AM943" s="5"/>
      <c r="AT943" s="220"/>
      <c r="AU943" s="122"/>
      <c r="AV943" s="122"/>
      <c r="AW943" s="122"/>
      <c r="AX943" s="122"/>
      <c r="BA943" s="5"/>
      <c r="BB943" s="5"/>
    </row>
    <row r="944">
      <c r="A944" s="220"/>
      <c r="B944" s="122"/>
      <c r="C944" s="122"/>
      <c r="D944" s="122"/>
      <c r="E944" s="122"/>
      <c r="H944" s="5"/>
      <c r="I944" s="5"/>
      <c r="P944" s="220"/>
      <c r="Q944" s="122"/>
      <c r="R944" s="122"/>
      <c r="S944" s="122"/>
      <c r="T944" s="122"/>
      <c r="W944" s="5"/>
      <c r="X944" s="5"/>
      <c r="AE944" s="220"/>
      <c r="AF944" s="122"/>
      <c r="AG944" s="122"/>
      <c r="AH944" s="122"/>
      <c r="AI944" s="122"/>
      <c r="AL944" s="5"/>
      <c r="AM944" s="5"/>
      <c r="AT944" s="220"/>
      <c r="AU944" s="122"/>
      <c r="AV944" s="122"/>
      <c r="AW944" s="122"/>
      <c r="AX944" s="122"/>
      <c r="BA944" s="5"/>
      <c r="BB944" s="5"/>
    </row>
    <row r="945">
      <c r="A945" s="220"/>
      <c r="B945" s="122"/>
      <c r="C945" s="122"/>
      <c r="D945" s="122"/>
      <c r="E945" s="122"/>
      <c r="H945" s="5"/>
      <c r="I945" s="5"/>
      <c r="P945" s="220"/>
      <c r="Q945" s="122"/>
      <c r="R945" s="122"/>
      <c r="S945" s="122"/>
      <c r="T945" s="122"/>
      <c r="W945" s="5"/>
      <c r="X945" s="5"/>
      <c r="AE945" s="220"/>
      <c r="AF945" s="122"/>
      <c r="AG945" s="122"/>
      <c r="AH945" s="122"/>
      <c r="AI945" s="122"/>
      <c r="AL945" s="5"/>
      <c r="AM945" s="5"/>
      <c r="AT945" s="220"/>
      <c r="AU945" s="122"/>
      <c r="AV945" s="122"/>
      <c r="AW945" s="122"/>
      <c r="AX945" s="122"/>
      <c r="BA945" s="5"/>
      <c r="BB945" s="5"/>
    </row>
    <row r="946">
      <c r="A946" s="220"/>
      <c r="B946" s="122"/>
      <c r="C946" s="122"/>
      <c r="D946" s="122"/>
      <c r="E946" s="122"/>
      <c r="H946" s="5"/>
      <c r="I946" s="5"/>
      <c r="P946" s="220"/>
      <c r="Q946" s="122"/>
      <c r="R946" s="122"/>
      <c r="S946" s="122"/>
      <c r="T946" s="122"/>
      <c r="W946" s="5"/>
      <c r="X946" s="5"/>
      <c r="AE946" s="220"/>
      <c r="AF946" s="122"/>
      <c r="AG946" s="122"/>
      <c r="AH946" s="122"/>
      <c r="AI946" s="122"/>
      <c r="AL946" s="5"/>
      <c r="AM946" s="5"/>
      <c r="AT946" s="220"/>
      <c r="AU946" s="122"/>
      <c r="AV946" s="122"/>
      <c r="AW946" s="122"/>
      <c r="AX946" s="122"/>
      <c r="BA946" s="5"/>
      <c r="BB946" s="5"/>
    </row>
    <row r="947">
      <c r="A947" s="220"/>
      <c r="B947" s="122"/>
      <c r="C947" s="122"/>
      <c r="D947" s="122"/>
      <c r="E947" s="122"/>
      <c r="H947" s="5"/>
      <c r="I947" s="5"/>
      <c r="P947" s="220"/>
      <c r="Q947" s="122"/>
      <c r="R947" s="122"/>
      <c r="S947" s="122"/>
      <c r="T947" s="122"/>
      <c r="W947" s="5"/>
      <c r="X947" s="5"/>
      <c r="AE947" s="220"/>
      <c r="AF947" s="122"/>
      <c r="AG947" s="122"/>
      <c r="AH947" s="122"/>
      <c r="AI947" s="122"/>
      <c r="AL947" s="5"/>
      <c r="AM947" s="5"/>
      <c r="AT947" s="220"/>
      <c r="AU947" s="122"/>
      <c r="AV947" s="122"/>
      <c r="AW947" s="122"/>
      <c r="AX947" s="122"/>
      <c r="BA947" s="5"/>
      <c r="BB947" s="5"/>
    </row>
    <row r="948">
      <c r="A948" s="220"/>
      <c r="B948" s="122"/>
      <c r="C948" s="122"/>
      <c r="D948" s="122"/>
      <c r="E948" s="122"/>
      <c r="H948" s="5"/>
      <c r="I948" s="5"/>
      <c r="P948" s="220"/>
      <c r="Q948" s="122"/>
      <c r="R948" s="122"/>
      <c r="S948" s="122"/>
      <c r="T948" s="122"/>
      <c r="W948" s="5"/>
      <c r="X948" s="5"/>
      <c r="AE948" s="220"/>
      <c r="AF948" s="122"/>
      <c r="AG948" s="122"/>
      <c r="AH948" s="122"/>
      <c r="AI948" s="122"/>
      <c r="AL948" s="5"/>
      <c r="AM948" s="5"/>
      <c r="AT948" s="220"/>
      <c r="AU948" s="122"/>
      <c r="AV948" s="122"/>
      <c r="AW948" s="122"/>
      <c r="AX948" s="122"/>
      <c r="BA948" s="5"/>
      <c r="BB948" s="5"/>
    </row>
    <row r="949">
      <c r="A949" s="220"/>
      <c r="B949" s="122"/>
      <c r="C949" s="122"/>
      <c r="D949" s="122"/>
      <c r="E949" s="122"/>
      <c r="H949" s="5"/>
      <c r="I949" s="5"/>
      <c r="P949" s="220"/>
      <c r="Q949" s="122"/>
      <c r="R949" s="122"/>
      <c r="S949" s="122"/>
      <c r="T949" s="122"/>
      <c r="W949" s="5"/>
      <c r="X949" s="5"/>
      <c r="AE949" s="220"/>
      <c r="AF949" s="122"/>
      <c r="AG949" s="122"/>
      <c r="AH949" s="122"/>
      <c r="AI949" s="122"/>
      <c r="AL949" s="5"/>
      <c r="AM949" s="5"/>
      <c r="AT949" s="220"/>
      <c r="AU949" s="122"/>
      <c r="AV949" s="122"/>
      <c r="AW949" s="122"/>
      <c r="AX949" s="122"/>
      <c r="BA949" s="5"/>
      <c r="BB949" s="5"/>
    </row>
    <row r="950">
      <c r="A950" s="220"/>
      <c r="B950" s="122"/>
      <c r="C950" s="122"/>
      <c r="D950" s="122"/>
      <c r="E950" s="122"/>
      <c r="H950" s="5"/>
      <c r="I950" s="5"/>
      <c r="P950" s="220"/>
      <c r="Q950" s="122"/>
      <c r="R950" s="122"/>
      <c r="S950" s="122"/>
      <c r="T950" s="122"/>
      <c r="W950" s="5"/>
      <c r="X950" s="5"/>
      <c r="AE950" s="220"/>
      <c r="AF950" s="122"/>
      <c r="AG950" s="122"/>
      <c r="AH950" s="122"/>
      <c r="AI950" s="122"/>
      <c r="AL950" s="5"/>
      <c r="AM950" s="5"/>
      <c r="AT950" s="220"/>
      <c r="AU950" s="122"/>
      <c r="AV950" s="122"/>
      <c r="AW950" s="122"/>
      <c r="AX950" s="122"/>
      <c r="BA950" s="5"/>
      <c r="BB950" s="5"/>
    </row>
    <row r="951">
      <c r="A951" s="220"/>
      <c r="B951" s="122"/>
      <c r="C951" s="122"/>
      <c r="D951" s="122"/>
      <c r="E951" s="122"/>
      <c r="H951" s="5"/>
      <c r="I951" s="5"/>
      <c r="P951" s="220"/>
      <c r="Q951" s="122"/>
      <c r="R951" s="122"/>
      <c r="S951" s="122"/>
      <c r="T951" s="122"/>
      <c r="W951" s="5"/>
      <c r="X951" s="5"/>
      <c r="AE951" s="220"/>
      <c r="AF951" s="122"/>
      <c r="AG951" s="122"/>
      <c r="AH951" s="122"/>
      <c r="AI951" s="122"/>
      <c r="AL951" s="5"/>
      <c r="AM951" s="5"/>
      <c r="AT951" s="220"/>
      <c r="AU951" s="122"/>
      <c r="AV951" s="122"/>
      <c r="AW951" s="122"/>
      <c r="AX951" s="122"/>
      <c r="BA951" s="5"/>
      <c r="BB951" s="5"/>
    </row>
    <row r="952">
      <c r="A952" s="220"/>
      <c r="B952" s="122"/>
      <c r="C952" s="122"/>
      <c r="D952" s="122"/>
      <c r="E952" s="122"/>
      <c r="H952" s="5"/>
      <c r="I952" s="5"/>
      <c r="P952" s="220"/>
      <c r="Q952" s="122"/>
      <c r="R952" s="122"/>
      <c r="S952" s="122"/>
      <c r="T952" s="122"/>
      <c r="W952" s="5"/>
      <c r="X952" s="5"/>
      <c r="AE952" s="220"/>
      <c r="AF952" s="122"/>
      <c r="AG952" s="122"/>
      <c r="AH952" s="122"/>
      <c r="AI952" s="122"/>
      <c r="AL952" s="5"/>
      <c r="AM952" s="5"/>
      <c r="AT952" s="220"/>
      <c r="AU952" s="122"/>
      <c r="AV952" s="122"/>
      <c r="AW952" s="122"/>
      <c r="AX952" s="122"/>
      <c r="BA952" s="5"/>
      <c r="BB952" s="5"/>
    </row>
    <row r="953">
      <c r="A953" s="220"/>
      <c r="B953" s="122"/>
      <c r="C953" s="122"/>
      <c r="D953" s="122"/>
      <c r="E953" s="122"/>
      <c r="H953" s="5"/>
      <c r="I953" s="5"/>
      <c r="P953" s="220"/>
      <c r="Q953" s="122"/>
      <c r="R953" s="122"/>
      <c r="S953" s="122"/>
      <c r="T953" s="122"/>
      <c r="W953" s="5"/>
      <c r="X953" s="5"/>
      <c r="AE953" s="220"/>
      <c r="AF953" s="122"/>
      <c r="AG953" s="122"/>
      <c r="AH953" s="122"/>
      <c r="AI953" s="122"/>
      <c r="AL953" s="5"/>
      <c r="AM953" s="5"/>
      <c r="AT953" s="220"/>
      <c r="AU953" s="122"/>
      <c r="AV953" s="122"/>
      <c r="AW953" s="122"/>
      <c r="AX953" s="122"/>
      <c r="BA953" s="5"/>
      <c r="BB953" s="5"/>
    </row>
    <row r="954">
      <c r="A954" s="220"/>
      <c r="B954" s="122"/>
      <c r="C954" s="122"/>
      <c r="D954" s="122"/>
      <c r="E954" s="122"/>
      <c r="H954" s="5"/>
      <c r="I954" s="5"/>
      <c r="P954" s="220"/>
      <c r="Q954" s="122"/>
      <c r="R954" s="122"/>
      <c r="S954" s="122"/>
      <c r="T954" s="122"/>
      <c r="W954" s="5"/>
      <c r="X954" s="5"/>
      <c r="AE954" s="220"/>
      <c r="AF954" s="122"/>
      <c r="AG954" s="122"/>
      <c r="AH954" s="122"/>
      <c r="AI954" s="122"/>
      <c r="AL954" s="5"/>
      <c r="AM954" s="5"/>
      <c r="AT954" s="220"/>
      <c r="AU954" s="122"/>
      <c r="AV954" s="122"/>
      <c r="AW954" s="122"/>
      <c r="AX954" s="122"/>
      <c r="BA954" s="5"/>
      <c r="BB954" s="5"/>
    </row>
    <row r="955">
      <c r="A955" s="220"/>
      <c r="B955" s="122"/>
      <c r="C955" s="122"/>
      <c r="D955" s="122"/>
      <c r="E955" s="122"/>
      <c r="H955" s="5"/>
      <c r="I955" s="5"/>
      <c r="P955" s="220"/>
      <c r="Q955" s="122"/>
      <c r="R955" s="122"/>
      <c r="S955" s="122"/>
      <c r="T955" s="122"/>
      <c r="W955" s="5"/>
      <c r="X955" s="5"/>
      <c r="AE955" s="220"/>
      <c r="AF955" s="122"/>
      <c r="AG955" s="122"/>
      <c r="AH955" s="122"/>
      <c r="AI955" s="122"/>
      <c r="AL955" s="5"/>
      <c r="AM955" s="5"/>
      <c r="AT955" s="220"/>
      <c r="AU955" s="122"/>
      <c r="AV955" s="122"/>
      <c r="AW955" s="122"/>
      <c r="AX955" s="122"/>
      <c r="BA955" s="5"/>
      <c r="BB955" s="5"/>
    </row>
    <row r="956">
      <c r="A956" s="220"/>
      <c r="B956" s="122"/>
      <c r="C956" s="122"/>
      <c r="D956" s="122"/>
      <c r="E956" s="122"/>
      <c r="H956" s="5"/>
      <c r="I956" s="5"/>
      <c r="P956" s="220"/>
      <c r="Q956" s="122"/>
      <c r="R956" s="122"/>
      <c r="S956" s="122"/>
      <c r="T956" s="122"/>
      <c r="W956" s="5"/>
      <c r="X956" s="5"/>
      <c r="AE956" s="220"/>
      <c r="AF956" s="122"/>
      <c r="AG956" s="122"/>
      <c r="AH956" s="122"/>
      <c r="AI956" s="122"/>
      <c r="AL956" s="5"/>
      <c r="AM956" s="5"/>
      <c r="AT956" s="220"/>
      <c r="AU956" s="122"/>
      <c r="AV956" s="122"/>
      <c r="AW956" s="122"/>
      <c r="AX956" s="122"/>
      <c r="BA956" s="5"/>
      <c r="BB956" s="5"/>
    </row>
    <row r="957">
      <c r="A957" s="220"/>
      <c r="B957" s="122"/>
      <c r="C957" s="122"/>
      <c r="D957" s="122"/>
      <c r="E957" s="122"/>
      <c r="H957" s="5"/>
      <c r="I957" s="5"/>
      <c r="P957" s="220"/>
      <c r="Q957" s="122"/>
      <c r="R957" s="122"/>
      <c r="S957" s="122"/>
      <c r="T957" s="122"/>
      <c r="W957" s="5"/>
      <c r="X957" s="5"/>
      <c r="AE957" s="220"/>
      <c r="AF957" s="122"/>
      <c r="AG957" s="122"/>
      <c r="AH957" s="122"/>
      <c r="AI957" s="122"/>
      <c r="AL957" s="5"/>
      <c r="AM957" s="5"/>
      <c r="AT957" s="220"/>
      <c r="AU957" s="122"/>
      <c r="AV957" s="122"/>
      <c r="AW957" s="122"/>
      <c r="AX957" s="122"/>
      <c r="BA957" s="5"/>
      <c r="BB957" s="5"/>
    </row>
    <row r="958">
      <c r="A958" s="220"/>
      <c r="B958" s="122"/>
      <c r="C958" s="122"/>
      <c r="D958" s="122"/>
      <c r="E958" s="122"/>
      <c r="H958" s="5"/>
      <c r="I958" s="5"/>
      <c r="P958" s="220"/>
      <c r="Q958" s="122"/>
      <c r="R958" s="122"/>
      <c r="S958" s="122"/>
      <c r="T958" s="122"/>
      <c r="W958" s="5"/>
      <c r="X958" s="5"/>
      <c r="AE958" s="220"/>
      <c r="AF958" s="122"/>
      <c r="AG958" s="122"/>
      <c r="AH958" s="122"/>
      <c r="AI958" s="122"/>
      <c r="AL958" s="5"/>
      <c r="AM958" s="5"/>
      <c r="AT958" s="220"/>
      <c r="AU958" s="122"/>
      <c r="AV958" s="122"/>
      <c r="AW958" s="122"/>
      <c r="AX958" s="122"/>
      <c r="BA958" s="5"/>
      <c r="BB958" s="5"/>
    </row>
    <row r="959">
      <c r="A959" s="220"/>
      <c r="B959" s="122"/>
      <c r="C959" s="122"/>
      <c r="D959" s="122"/>
      <c r="E959" s="122"/>
      <c r="H959" s="5"/>
      <c r="I959" s="5"/>
      <c r="P959" s="220"/>
      <c r="Q959" s="122"/>
      <c r="R959" s="122"/>
      <c r="S959" s="122"/>
      <c r="T959" s="122"/>
      <c r="W959" s="5"/>
      <c r="X959" s="5"/>
      <c r="AE959" s="220"/>
      <c r="AF959" s="122"/>
      <c r="AG959" s="122"/>
      <c r="AH959" s="122"/>
      <c r="AI959" s="122"/>
      <c r="AL959" s="5"/>
      <c r="AM959" s="5"/>
      <c r="AT959" s="220"/>
      <c r="AU959" s="122"/>
      <c r="AV959" s="122"/>
      <c r="AW959" s="122"/>
      <c r="AX959" s="122"/>
      <c r="BA959" s="5"/>
      <c r="BB959" s="5"/>
    </row>
    <row r="960">
      <c r="A960" s="220"/>
      <c r="B960" s="122"/>
      <c r="C960" s="122"/>
      <c r="D960" s="122"/>
      <c r="E960" s="122"/>
      <c r="H960" s="5"/>
      <c r="I960" s="5"/>
      <c r="P960" s="220"/>
      <c r="Q960" s="122"/>
      <c r="R960" s="122"/>
      <c r="S960" s="122"/>
      <c r="T960" s="122"/>
      <c r="W960" s="5"/>
      <c r="X960" s="5"/>
      <c r="AE960" s="220"/>
      <c r="AF960" s="122"/>
      <c r="AG960" s="122"/>
      <c r="AH960" s="122"/>
      <c r="AI960" s="122"/>
      <c r="AL960" s="5"/>
      <c r="AM960" s="5"/>
      <c r="AT960" s="220"/>
      <c r="AU960" s="122"/>
      <c r="AV960" s="122"/>
      <c r="AW960" s="122"/>
      <c r="AX960" s="122"/>
      <c r="BA960" s="5"/>
      <c r="BB960" s="5"/>
    </row>
    <row r="961">
      <c r="A961" s="220"/>
      <c r="B961" s="122"/>
      <c r="C961" s="122"/>
      <c r="D961" s="122"/>
      <c r="E961" s="122"/>
      <c r="H961" s="5"/>
      <c r="I961" s="5"/>
      <c r="P961" s="220"/>
      <c r="Q961" s="122"/>
      <c r="R961" s="122"/>
      <c r="S961" s="122"/>
      <c r="T961" s="122"/>
      <c r="W961" s="5"/>
      <c r="X961" s="5"/>
      <c r="AE961" s="220"/>
      <c r="AF961" s="122"/>
      <c r="AG961" s="122"/>
      <c r="AH961" s="122"/>
      <c r="AI961" s="122"/>
      <c r="AL961" s="5"/>
      <c r="AM961" s="5"/>
      <c r="AT961" s="220"/>
      <c r="AU961" s="122"/>
      <c r="AV961" s="122"/>
      <c r="AW961" s="122"/>
      <c r="AX961" s="122"/>
      <c r="BA961" s="5"/>
      <c r="BB961" s="5"/>
    </row>
    <row r="962">
      <c r="A962" s="220"/>
      <c r="B962" s="122"/>
      <c r="C962" s="122"/>
      <c r="D962" s="122"/>
      <c r="E962" s="122"/>
      <c r="H962" s="5"/>
      <c r="I962" s="5"/>
      <c r="P962" s="220"/>
      <c r="Q962" s="122"/>
      <c r="R962" s="122"/>
      <c r="S962" s="122"/>
      <c r="T962" s="122"/>
      <c r="W962" s="5"/>
      <c r="X962" s="5"/>
      <c r="AE962" s="220"/>
      <c r="AF962" s="122"/>
      <c r="AG962" s="122"/>
      <c r="AH962" s="122"/>
      <c r="AI962" s="122"/>
      <c r="AL962" s="5"/>
      <c r="AM962" s="5"/>
      <c r="AT962" s="220"/>
      <c r="AU962" s="122"/>
      <c r="AV962" s="122"/>
      <c r="AW962" s="122"/>
      <c r="AX962" s="122"/>
      <c r="BA962" s="5"/>
      <c r="BB962" s="5"/>
    </row>
    <row r="963">
      <c r="A963" s="220"/>
      <c r="B963" s="122"/>
      <c r="C963" s="122"/>
      <c r="D963" s="122"/>
      <c r="E963" s="122"/>
      <c r="H963" s="5"/>
      <c r="I963" s="5"/>
      <c r="P963" s="220"/>
      <c r="Q963" s="122"/>
      <c r="R963" s="122"/>
      <c r="S963" s="122"/>
      <c r="T963" s="122"/>
      <c r="W963" s="5"/>
      <c r="X963" s="5"/>
      <c r="AE963" s="220"/>
      <c r="AF963" s="122"/>
      <c r="AG963" s="122"/>
      <c r="AH963" s="122"/>
      <c r="AI963" s="122"/>
      <c r="AL963" s="5"/>
      <c r="AM963" s="5"/>
      <c r="AT963" s="220"/>
      <c r="AU963" s="122"/>
      <c r="AV963" s="122"/>
      <c r="AW963" s="122"/>
      <c r="AX963" s="122"/>
      <c r="BA963" s="5"/>
      <c r="BB963" s="5"/>
    </row>
    <row r="964">
      <c r="A964" s="220"/>
      <c r="B964" s="122"/>
      <c r="C964" s="122"/>
      <c r="D964" s="122"/>
      <c r="E964" s="122"/>
      <c r="H964" s="5"/>
      <c r="I964" s="5"/>
      <c r="P964" s="220"/>
      <c r="Q964" s="122"/>
      <c r="R964" s="122"/>
      <c r="S964" s="122"/>
      <c r="T964" s="122"/>
      <c r="W964" s="5"/>
      <c r="X964" s="5"/>
      <c r="AE964" s="220"/>
      <c r="AF964" s="122"/>
      <c r="AG964" s="122"/>
      <c r="AH964" s="122"/>
      <c r="AI964" s="122"/>
      <c r="AL964" s="5"/>
      <c r="AM964" s="5"/>
      <c r="AT964" s="220"/>
      <c r="AU964" s="122"/>
      <c r="AV964" s="122"/>
      <c r="AW964" s="122"/>
      <c r="AX964" s="122"/>
      <c r="BA964" s="5"/>
      <c r="BB964" s="5"/>
    </row>
    <row r="965">
      <c r="A965" s="220"/>
      <c r="B965" s="122"/>
      <c r="C965" s="122"/>
      <c r="D965" s="122"/>
      <c r="E965" s="122"/>
      <c r="H965" s="5"/>
      <c r="I965" s="5"/>
      <c r="P965" s="220"/>
      <c r="Q965" s="122"/>
      <c r="R965" s="122"/>
      <c r="S965" s="122"/>
      <c r="T965" s="122"/>
      <c r="W965" s="5"/>
      <c r="X965" s="5"/>
      <c r="AE965" s="220"/>
      <c r="AF965" s="122"/>
      <c r="AG965" s="122"/>
      <c r="AH965" s="122"/>
      <c r="AI965" s="122"/>
      <c r="AL965" s="5"/>
      <c r="AM965" s="5"/>
      <c r="AT965" s="220"/>
      <c r="AU965" s="122"/>
      <c r="AV965" s="122"/>
      <c r="AW965" s="122"/>
      <c r="AX965" s="122"/>
      <c r="BA965" s="5"/>
      <c r="BB965" s="5"/>
    </row>
    <row r="966">
      <c r="A966" s="220"/>
      <c r="B966" s="122"/>
      <c r="C966" s="122"/>
      <c r="D966" s="122"/>
      <c r="E966" s="122"/>
      <c r="H966" s="5"/>
      <c r="I966" s="5"/>
      <c r="P966" s="220"/>
      <c r="Q966" s="122"/>
      <c r="R966" s="122"/>
      <c r="S966" s="122"/>
      <c r="T966" s="122"/>
      <c r="W966" s="5"/>
      <c r="X966" s="5"/>
      <c r="AE966" s="220"/>
      <c r="AF966" s="122"/>
      <c r="AG966" s="122"/>
      <c r="AH966" s="122"/>
      <c r="AI966" s="122"/>
      <c r="AL966" s="5"/>
      <c r="AM966" s="5"/>
      <c r="AT966" s="220"/>
      <c r="AU966" s="122"/>
      <c r="AV966" s="122"/>
      <c r="AW966" s="122"/>
      <c r="AX966" s="122"/>
      <c r="BA966" s="5"/>
      <c r="BB966" s="5"/>
    </row>
    <row r="967">
      <c r="A967" s="220"/>
      <c r="B967" s="122"/>
      <c r="C967" s="122"/>
      <c r="D967" s="122"/>
      <c r="E967" s="122"/>
      <c r="H967" s="5"/>
      <c r="I967" s="5"/>
      <c r="P967" s="220"/>
      <c r="Q967" s="122"/>
      <c r="R967" s="122"/>
      <c r="S967" s="122"/>
      <c r="T967" s="122"/>
      <c r="W967" s="5"/>
      <c r="X967" s="5"/>
      <c r="AE967" s="220"/>
      <c r="AF967" s="122"/>
      <c r="AG967" s="122"/>
      <c r="AH967" s="122"/>
      <c r="AI967" s="122"/>
      <c r="AL967" s="5"/>
      <c r="AM967" s="5"/>
      <c r="AT967" s="220"/>
      <c r="AU967" s="122"/>
      <c r="AV967" s="122"/>
      <c r="AW967" s="122"/>
      <c r="AX967" s="122"/>
      <c r="BA967" s="5"/>
      <c r="BB967" s="5"/>
    </row>
    <row r="968">
      <c r="A968" s="220"/>
      <c r="B968" s="122"/>
      <c r="C968" s="122"/>
      <c r="D968" s="122"/>
      <c r="E968" s="122"/>
      <c r="H968" s="5"/>
      <c r="I968" s="5"/>
      <c r="P968" s="220"/>
      <c r="Q968" s="122"/>
      <c r="R968" s="122"/>
      <c r="S968" s="122"/>
      <c r="T968" s="122"/>
      <c r="W968" s="5"/>
      <c r="X968" s="5"/>
      <c r="AE968" s="220"/>
      <c r="AF968" s="122"/>
      <c r="AG968" s="122"/>
      <c r="AH968" s="122"/>
      <c r="AI968" s="122"/>
      <c r="AL968" s="5"/>
      <c r="AM968" s="5"/>
      <c r="AT968" s="220"/>
      <c r="AU968" s="122"/>
      <c r="AV968" s="122"/>
      <c r="AW968" s="122"/>
      <c r="AX968" s="122"/>
      <c r="BA968" s="5"/>
      <c r="BB968" s="5"/>
    </row>
    <row r="969">
      <c r="A969" s="220"/>
      <c r="B969" s="122"/>
      <c r="C969" s="122"/>
      <c r="D969" s="122"/>
      <c r="E969" s="122"/>
      <c r="H969" s="5"/>
      <c r="I969" s="5"/>
      <c r="P969" s="220"/>
      <c r="Q969" s="122"/>
      <c r="R969" s="122"/>
      <c r="S969" s="122"/>
      <c r="T969" s="122"/>
      <c r="W969" s="5"/>
      <c r="X969" s="5"/>
      <c r="AE969" s="220"/>
      <c r="AF969" s="122"/>
      <c r="AG969" s="122"/>
      <c r="AH969" s="122"/>
      <c r="AI969" s="122"/>
      <c r="AL969" s="5"/>
      <c r="AM969" s="5"/>
      <c r="AT969" s="220"/>
      <c r="AU969" s="122"/>
      <c r="AV969" s="122"/>
      <c r="AW969" s="122"/>
      <c r="AX969" s="122"/>
      <c r="BA969" s="5"/>
      <c r="BB969" s="5"/>
    </row>
    <row r="970">
      <c r="A970" s="220"/>
      <c r="B970" s="122"/>
      <c r="C970" s="122"/>
      <c r="D970" s="122"/>
      <c r="E970" s="122"/>
      <c r="H970" s="5"/>
      <c r="I970" s="5"/>
      <c r="P970" s="220"/>
      <c r="Q970" s="122"/>
      <c r="R970" s="122"/>
      <c r="S970" s="122"/>
      <c r="T970" s="122"/>
      <c r="W970" s="5"/>
      <c r="X970" s="5"/>
      <c r="AE970" s="220"/>
      <c r="AF970" s="122"/>
      <c r="AG970" s="122"/>
      <c r="AH970" s="122"/>
      <c r="AI970" s="122"/>
      <c r="AL970" s="5"/>
      <c r="AM970" s="5"/>
      <c r="AT970" s="220"/>
      <c r="AU970" s="122"/>
      <c r="AV970" s="122"/>
      <c r="AW970" s="122"/>
      <c r="AX970" s="122"/>
      <c r="BA970" s="5"/>
      <c r="BB970" s="5"/>
    </row>
    <row r="971">
      <c r="A971" s="220"/>
      <c r="B971" s="122"/>
      <c r="C971" s="122"/>
      <c r="D971" s="122"/>
      <c r="E971" s="122"/>
      <c r="H971" s="5"/>
      <c r="I971" s="5"/>
      <c r="P971" s="220"/>
      <c r="Q971" s="122"/>
      <c r="R971" s="122"/>
      <c r="S971" s="122"/>
      <c r="T971" s="122"/>
      <c r="W971" s="5"/>
      <c r="X971" s="5"/>
      <c r="AE971" s="220"/>
      <c r="AF971" s="122"/>
      <c r="AG971" s="122"/>
      <c r="AH971" s="122"/>
      <c r="AI971" s="122"/>
      <c r="AL971" s="5"/>
      <c r="AM971" s="5"/>
      <c r="AT971" s="220"/>
      <c r="AU971" s="122"/>
      <c r="AV971" s="122"/>
      <c r="AW971" s="122"/>
      <c r="AX971" s="122"/>
      <c r="BA971" s="5"/>
      <c r="BB971" s="5"/>
    </row>
    <row r="972">
      <c r="A972" s="220"/>
      <c r="B972" s="122"/>
      <c r="C972" s="122"/>
      <c r="D972" s="122"/>
      <c r="E972" s="122"/>
      <c r="H972" s="5"/>
      <c r="I972" s="5"/>
      <c r="P972" s="220"/>
      <c r="Q972" s="122"/>
      <c r="R972" s="122"/>
      <c r="S972" s="122"/>
      <c r="T972" s="122"/>
      <c r="W972" s="5"/>
      <c r="X972" s="5"/>
      <c r="AE972" s="220"/>
      <c r="AF972" s="122"/>
      <c r="AG972" s="122"/>
      <c r="AH972" s="122"/>
      <c r="AI972" s="122"/>
      <c r="AL972" s="5"/>
      <c r="AM972" s="5"/>
      <c r="AT972" s="220"/>
      <c r="AU972" s="122"/>
      <c r="AV972" s="122"/>
      <c r="AW972" s="122"/>
      <c r="AX972" s="122"/>
      <c r="BA972" s="5"/>
      <c r="BB972" s="5"/>
    </row>
    <row r="973">
      <c r="A973" s="220"/>
      <c r="B973" s="122"/>
      <c r="C973" s="122"/>
      <c r="D973" s="122"/>
      <c r="E973" s="122"/>
      <c r="H973" s="5"/>
      <c r="I973" s="5"/>
      <c r="P973" s="220"/>
      <c r="Q973" s="122"/>
      <c r="R973" s="122"/>
      <c r="S973" s="122"/>
      <c r="T973" s="122"/>
      <c r="W973" s="5"/>
      <c r="X973" s="5"/>
      <c r="AE973" s="220"/>
      <c r="AF973" s="122"/>
      <c r="AG973" s="122"/>
      <c r="AH973" s="122"/>
      <c r="AI973" s="122"/>
      <c r="AL973" s="5"/>
      <c r="AM973" s="5"/>
      <c r="AT973" s="220"/>
      <c r="AU973" s="122"/>
      <c r="AV973" s="122"/>
      <c r="AW973" s="122"/>
      <c r="AX973" s="122"/>
      <c r="BA973" s="5"/>
      <c r="BB973" s="5"/>
    </row>
    <row r="974">
      <c r="A974" s="220"/>
      <c r="B974" s="122"/>
      <c r="C974" s="122"/>
      <c r="D974" s="122"/>
      <c r="E974" s="122"/>
      <c r="H974" s="5"/>
      <c r="I974" s="5"/>
      <c r="P974" s="220"/>
      <c r="Q974" s="122"/>
      <c r="R974" s="122"/>
      <c r="S974" s="122"/>
      <c r="T974" s="122"/>
      <c r="W974" s="5"/>
      <c r="X974" s="5"/>
      <c r="AE974" s="220"/>
      <c r="AF974" s="122"/>
      <c r="AG974" s="122"/>
      <c r="AH974" s="122"/>
      <c r="AI974" s="122"/>
      <c r="AL974" s="5"/>
      <c r="AM974" s="5"/>
      <c r="AT974" s="220"/>
      <c r="AU974" s="122"/>
      <c r="AV974" s="122"/>
      <c r="AW974" s="122"/>
      <c r="AX974" s="122"/>
      <c r="BA974" s="5"/>
      <c r="BB974" s="5"/>
    </row>
    <row r="975">
      <c r="A975" s="220"/>
      <c r="B975" s="122"/>
      <c r="C975" s="122"/>
      <c r="D975" s="122"/>
      <c r="E975" s="122"/>
      <c r="H975" s="5"/>
      <c r="I975" s="5"/>
      <c r="P975" s="220"/>
      <c r="Q975" s="122"/>
      <c r="R975" s="122"/>
      <c r="S975" s="122"/>
      <c r="T975" s="122"/>
      <c r="W975" s="5"/>
      <c r="X975" s="5"/>
      <c r="AE975" s="220"/>
      <c r="AF975" s="122"/>
      <c r="AG975" s="122"/>
      <c r="AH975" s="122"/>
      <c r="AI975" s="122"/>
      <c r="AL975" s="5"/>
      <c r="AM975" s="5"/>
      <c r="AT975" s="220"/>
      <c r="AU975" s="122"/>
      <c r="AV975" s="122"/>
      <c r="AW975" s="122"/>
      <c r="AX975" s="122"/>
      <c r="BA975" s="5"/>
      <c r="BB975" s="5"/>
    </row>
    <row r="976">
      <c r="A976" s="220"/>
      <c r="B976" s="122"/>
      <c r="C976" s="122"/>
      <c r="D976" s="122"/>
      <c r="E976" s="122"/>
      <c r="H976" s="5"/>
      <c r="I976" s="5"/>
      <c r="P976" s="220"/>
      <c r="Q976" s="122"/>
      <c r="R976" s="122"/>
      <c r="S976" s="122"/>
      <c r="T976" s="122"/>
      <c r="W976" s="5"/>
      <c r="X976" s="5"/>
      <c r="AE976" s="220"/>
      <c r="AF976" s="122"/>
      <c r="AG976" s="122"/>
      <c r="AH976" s="122"/>
      <c r="AI976" s="122"/>
      <c r="AL976" s="5"/>
      <c r="AM976" s="5"/>
      <c r="AT976" s="220"/>
      <c r="AU976" s="122"/>
      <c r="AV976" s="122"/>
      <c r="AW976" s="122"/>
      <c r="AX976" s="122"/>
      <c r="BA976" s="5"/>
      <c r="BB976" s="5"/>
    </row>
    <row r="977">
      <c r="A977" s="220"/>
      <c r="B977" s="122"/>
      <c r="C977" s="122"/>
      <c r="D977" s="122"/>
      <c r="E977" s="122"/>
      <c r="H977" s="5"/>
      <c r="I977" s="5"/>
      <c r="P977" s="220"/>
      <c r="Q977" s="122"/>
      <c r="R977" s="122"/>
      <c r="S977" s="122"/>
      <c r="T977" s="122"/>
      <c r="W977" s="5"/>
      <c r="X977" s="5"/>
      <c r="AE977" s="220"/>
      <c r="AF977" s="122"/>
      <c r="AG977" s="122"/>
      <c r="AH977" s="122"/>
      <c r="AI977" s="122"/>
      <c r="AL977" s="5"/>
      <c r="AM977" s="5"/>
      <c r="AT977" s="220"/>
      <c r="AU977" s="122"/>
      <c r="AV977" s="122"/>
      <c r="AW977" s="122"/>
      <c r="AX977" s="122"/>
      <c r="BA977" s="5"/>
      <c r="BB977" s="5"/>
    </row>
    <row r="978">
      <c r="A978" s="220"/>
      <c r="B978" s="122"/>
      <c r="C978" s="122"/>
      <c r="D978" s="122"/>
      <c r="E978" s="122"/>
      <c r="H978" s="5"/>
      <c r="I978" s="5"/>
      <c r="P978" s="220"/>
      <c r="Q978" s="122"/>
      <c r="R978" s="122"/>
      <c r="S978" s="122"/>
      <c r="T978" s="122"/>
      <c r="W978" s="5"/>
      <c r="X978" s="5"/>
      <c r="AE978" s="220"/>
      <c r="AF978" s="122"/>
      <c r="AG978" s="122"/>
      <c r="AH978" s="122"/>
      <c r="AI978" s="122"/>
      <c r="AL978" s="5"/>
      <c r="AM978" s="5"/>
      <c r="AT978" s="220"/>
      <c r="AU978" s="122"/>
      <c r="AV978" s="122"/>
      <c r="AW978" s="122"/>
      <c r="AX978" s="122"/>
      <c r="BA978" s="5"/>
      <c r="BB978" s="5"/>
    </row>
    <row r="979">
      <c r="A979" s="220"/>
      <c r="B979" s="122"/>
      <c r="C979" s="122"/>
      <c r="D979" s="122"/>
      <c r="E979" s="122"/>
      <c r="H979" s="5"/>
      <c r="I979" s="5"/>
      <c r="P979" s="220"/>
      <c r="Q979" s="122"/>
      <c r="R979" s="122"/>
      <c r="S979" s="122"/>
      <c r="T979" s="122"/>
      <c r="W979" s="5"/>
      <c r="X979" s="5"/>
      <c r="AE979" s="220"/>
      <c r="AF979" s="122"/>
      <c r="AG979" s="122"/>
      <c r="AH979" s="122"/>
      <c r="AI979" s="122"/>
      <c r="AL979" s="5"/>
      <c r="AM979" s="5"/>
      <c r="AT979" s="220"/>
      <c r="AU979" s="122"/>
      <c r="AV979" s="122"/>
      <c r="AW979" s="122"/>
      <c r="AX979" s="122"/>
      <c r="BA979" s="5"/>
      <c r="BB979" s="5"/>
    </row>
    <row r="980">
      <c r="A980" s="220"/>
      <c r="B980" s="122"/>
      <c r="C980" s="122"/>
      <c r="D980" s="122"/>
      <c r="E980" s="122"/>
      <c r="H980" s="5"/>
      <c r="I980" s="5"/>
      <c r="P980" s="220"/>
      <c r="Q980" s="122"/>
      <c r="R980" s="122"/>
      <c r="S980" s="122"/>
      <c r="T980" s="122"/>
      <c r="W980" s="5"/>
      <c r="X980" s="5"/>
      <c r="AE980" s="220"/>
      <c r="AF980" s="122"/>
      <c r="AG980" s="122"/>
      <c r="AH980" s="122"/>
      <c r="AI980" s="122"/>
      <c r="AL980" s="5"/>
      <c r="AM980" s="5"/>
      <c r="AT980" s="220"/>
      <c r="AU980" s="122"/>
      <c r="AV980" s="122"/>
      <c r="AW980" s="122"/>
      <c r="AX980" s="122"/>
      <c r="BA980" s="5"/>
      <c r="BB980" s="5"/>
    </row>
    <row r="981">
      <c r="A981" s="220"/>
      <c r="B981" s="122"/>
      <c r="C981" s="122"/>
      <c r="D981" s="122"/>
      <c r="E981" s="122"/>
      <c r="H981" s="5"/>
      <c r="I981" s="5"/>
      <c r="P981" s="220"/>
      <c r="Q981" s="122"/>
      <c r="R981" s="122"/>
      <c r="S981" s="122"/>
      <c r="T981" s="122"/>
      <c r="W981" s="5"/>
      <c r="X981" s="5"/>
      <c r="AE981" s="220"/>
      <c r="AF981" s="122"/>
      <c r="AG981" s="122"/>
      <c r="AH981" s="122"/>
      <c r="AI981" s="122"/>
      <c r="AL981" s="5"/>
      <c r="AM981" s="5"/>
      <c r="AT981" s="220"/>
      <c r="AU981" s="122"/>
      <c r="AV981" s="122"/>
      <c r="AW981" s="122"/>
      <c r="AX981" s="122"/>
      <c r="BA981" s="5"/>
      <c r="BB981" s="5"/>
    </row>
    <row r="982">
      <c r="A982" s="220"/>
      <c r="B982" s="122"/>
      <c r="C982" s="122"/>
      <c r="D982" s="122"/>
      <c r="E982" s="122"/>
      <c r="H982" s="5"/>
      <c r="I982" s="5"/>
      <c r="P982" s="220"/>
      <c r="Q982" s="122"/>
      <c r="R982" s="122"/>
      <c r="S982" s="122"/>
      <c r="T982" s="122"/>
      <c r="W982" s="5"/>
      <c r="X982" s="5"/>
      <c r="AE982" s="220"/>
      <c r="AF982" s="122"/>
      <c r="AG982" s="122"/>
      <c r="AH982" s="122"/>
      <c r="AI982" s="122"/>
      <c r="AL982" s="5"/>
      <c r="AM982" s="5"/>
      <c r="AT982" s="220"/>
      <c r="AU982" s="122"/>
      <c r="AV982" s="122"/>
      <c r="AW982" s="122"/>
      <c r="AX982" s="122"/>
      <c r="BA982" s="5"/>
      <c r="BB982" s="5"/>
    </row>
    <row r="983">
      <c r="A983" s="220"/>
      <c r="B983" s="122"/>
      <c r="C983" s="122"/>
      <c r="D983" s="122"/>
      <c r="E983" s="122"/>
      <c r="H983" s="5"/>
      <c r="I983" s="5"/>
      <c r="P983" s="220"/>
      <c r="Q983" s="122"/>
      <c r="R983" s="122"/>
      <c r="S983" s="122"/>
      <c r="T983" s="122"/>
      <c r="W983" s="5"/>
      <c r="X983" s="5"/>
      <c r="AE983" s="220"/>
      <c r="AF983" s="122"/>
      <c r="AG983" s="122"/>
      <c r="AH983" s="122"/>
      <c r="AI983" s="122"/>
      <c r="AL983" s="5"/>
      <c r="AM983" s="5"/>
      <c r="AT983" s="220"/>
      <c r="AU983" s="122"/>
      <c r="AV983" s="122"/>
      <c r="AW983" s="122"/>
      <c r="AX983" s="122"/>
      <c r="BA983" s="5"/>
      <c r="BB983" s="5"/>
    </row>
    <row r="984">
      <c r="A984" s="220"/>
      <c r="B984" s="122"/>
      <c r="C984" s="122"/>
      <c r="D984" s="122"/>
      <c r="E984" s="122"/>
      <c r="H984" s="5"/>
      <c r="I984" s="5"/>
      <c r="P984" s="220"/>
      <c r="Q984" s="122"/>
      <c r="R984" s="122"/>
      <c r="S984" s="122"/>
      <c r="T984" s="122"/>
      <c r="W984" s="5"/>
      <c r="X984" s="5"/>
      <c r="AE984" s="220"/>
      <c r="AF984" s="122"/>
      <c r="AG984" s="122"/>
      <c r="AH984" s="122"/>
      <c r="AI984" s="122"/>
      <c r="AL984" s="5"/>
      <c r="AM984" s="5"/>
      <c r="AT984" s="220"/>
      <c r="AU984" s="122"/>
      <c r="AV984" s="122"/>
      <c r="AW984" s="122"/>
      <c r="AX984" s="122"/>
      <c r="BA984" s="5"/>
      <c r="BB984" s="5"/>
    </row>
    <row r="985">
      <c r="A985" s="220"/>
      <c r="B985" s="122"/>
      <c r="C985" s="122"/>
      <c r="D985" s="122"/>
      <c r="E985" s="122"/>
      <c r="H985" s="5"/>
      <c r="I985" s="5"/>
      <c r="P985" s="220"/>
      <c r="Q985" s="122"/>
      <c r="R985" s="122"/>
      <c r="S985" s="122"/>
      <c r="T985" s="122"/>
      <c r="W985" s="5"/>
      <c r="X985" s="5"/>
      <c r="AE985" s="220"/>
      <c r="AF985" s="122"/>
      <c r="AG985" s="122"/>
      <c r="AH985" s="122"/>
      <c r="AI985" s="122"/>
      <c r="AL985" s="5"/>
      <c r="AM985" s="5"/>
      <c r="AT985" s="220"/>
      <c r="AU985" s="122"/>
      <c r="AV985" s="122"/>
      <c r="AW985" s="122"/>
      <c r="AX985" s="122"/>
      <c r="BA985" s="5"/>
      <c r="BB985" s="5"/>
    </row>
    <row r="986">
      <c r="A986" s="220"/>
      <c r="B986" s="122"/>
      <c r="C986" s="122"/>
      <c r="D986" s="122"/>
      <c r="E986" s="122"/>
      <c r="H986" s="5"/>
      <c r="I986" s="5"/>
      <c r="P986" s="220"/>
      <c r="Q986" s="122"/>
      <c r="R986" s="122"/>
      <c r="S986" s="122"/>
      <c r="T986" s="122"/>
      <c r="W986" s="5"/>
      <c r="X986" s="5"/>
      <c r="AE986" s="220"/>
      <c r="AF986" s="122"/>
      <c r="AG986" s="122"/>
      <c r="AH986" s="122"/>
      <c r="AI986" s="122"/>
      <c r="AL986" s="5"/>
      <c r="AM986" s="5"/>
      <c r="AT986" s="220"/>
      <c r="AU986" s="122"/>
      <c r="AV986" s="122"/>
      <c r="AW986" s="122"/>
      <c r="AX986" s="122"/>
      <c r="BA986" s="5"/>
      <c r="BB986" s="5"/>
    </row>
    <row r="987">
      <c r="A987" s="220"/>
      <c r="B987" s="122"/>
      <c r="C987" s="122"/>
      <c r="D987" s="122"/>
      <c r="E987" s="122"/>
      <c r="H987" s="5"/>
      <c r="I987" s="5"/>
      <c r="P987" s="220"/>
      <c r="Q987" s="122"/>
      <c r="R987" s="122"/>
      <c r="S987" s="122"/>
      <c r="T987" s="122"/>
      <c r="W987" s="5"/>
      <c r="X987" s="5"/>
      <c r="AE987" s="220"/>
      <c r="AF987" s="122"/>
      <c r="AG987" s="122"/>
      <c r="AH987" s="122"/>
      <c r="AI987" s="122"/>
      <c r="AL987" s="5"/>
      <c r="AM987" s="5"/>
      <c r="AT987" s="220"/>
      <c r="AU987" s="122"/>
      <c r="AV987" s="122"/>
      <c r="AW987" s="122"/>
      <c r="AX987" s="122"/>
      <c r="BA987" s="5"/>
      <c r="BB987" s="5"/>
    </row>
    <row r="988">
      <c r="A988" s="220"/>
      <c r="B988" s="122"/>
      <c r="C988" s="122"/>
      <c r="D988" s="122"/>
      <c r="E988" s="122"/>
      <c r="H988" s="5"/>
      <c r="I988" s="5"/>
      <c r="P988" s="220"/>
      <c r="Q988" s="122"/>
      <c r="R988" s="122"/>
      <c r="S988" s="122"/>
      <c r="T988" s="122"/>
      <c r="W988" s="5"/>
      <c r="X988" s="5"/>
      <c r="AE988" s="220"/>
      <c r="AF988" s="122"/>
      <c r="AG988" s="122"/>
      <c r="AH988" s="122"/>
      <c r="AI988" s="122"/>
      <c r="AL988" s="5"/>
      <c r="AM988" s="5"/>
      <c r="AT988" s="220"/>
      <c r="AU988" s="122"/>
      <c r="AV988" s="122"/>
      <c r="AW988" s="122"/>
      <c r="AX988" s="122"/>
      <c r="BA988" s="5"/>
      <c r="BB988" s="5"/>
    </row>
    <row r="989">
      <c r="A989" s="220"/>
      <c r="B989" s="122"/>
      <c r="C989" s="122"/>
      <c r="D989" s="122"/>
      <c r="E989" s="122"/>
      <c r="H989" s="5"/>
      <c r="I989" s="5"/>
      <c r="P989" s="220"/>
      <c r="Q989" s="122"/>
      <c r="R989" s="122"/>
      <c r="S989" s="122"/>
      <c r="T989" s="122"/>
      <c r="W989" s="5"/>
      <c r="X989" s="5"/>
      <c r="AE989" s="220"/>
      <c r="AF989" s="122"/>
      <c r="AG989" s="122"/>
      <c r="AH989" s="122"/>
      <c r="AI989" s="122"/>
      <c r="AL989" s="5"/>
      <c r="AM989" s="5"/>
      <c r="AT989" s="220"/>
      <c r="AU989" s="122"/>
      <c r="AV989" s="122"/>
      <c r="AW989" s="122"/>
      <c r="AX989" s="122"/>
      <c r="BA989" s="5"/>
      <c r="BB989" s="5"/>
    </row>
    <row r="990">
      <c r="A990" s="220"/>
      <c r="B990" s="122"/>
      <c r="C990" s="122"/>
      <c r="D990" s="122"/>
      <c r="E990" s="122"/>
      <c r="H990" s="5"/>
      <c r="I990" s="5"/>
      <c r="P990" s="220"/>
      <c r="Q990" s="122"/>
      <c r="R990" s="122"/>
      <c r="S990" s="122"/>
      <c r="T990" s="122"/>
      <c r="W990" s="5"/>
      <c r="X990" s="5"/>
      <c r="AE990" s="220"/>
      <c r="AF990" s="122"/>
      <c r="AG990" s="122"/>
      <c r="AH990" s="122"/>
      <c r="AI990" s="122"/>
      <c r="AL990" s="5"/>
      <c r="AM990" s="5"/>
      <c r="AT990" s="220"/>
      <c r="AU990" s="122"/>
      <c r="AV990" s="122"/>
      <c r="AW990" s="122"/>
      <c r="AX990" s="122"/>
      <c r="BA990" s="5"/>
      <c r="BB990" s="5"/>
    </row>
    <row r="991">
      <c r="A991" s="220"/>
      <c r="B991" s="122"/>
      <c r="C991" s="122"/>
      <c r="D991" s="122"/>
      <c r="E991" s="122"/>
      <c r="H991" s="5"/>
      <c r="I991" s="5"/>
      <c r="P991" s="220"/>
      <c r="Q991" s="122"/>
      <c r="R991" s="122"/>
      <c r="S991" s="122"/>
      <c r="T991" s="122"/>
      <c r="W991" s="5"/>
      <c r="X991" s="5"/>
      <c r="AE991" s="220"/>
      <c r="AF991" s="122"/>
      <c r="AG991" s="122"/>
      <c r="AH991" s="122"/>
      <c r="AI991" s="122"/>
      <c r="AL991" s="5"/>
      <c r="AM991" s="5"/>
      <c r="AT991" s="220"/>
      <c r="AU991" s="122"/>
      <c r="AV991" s="122"/>
      <c r="AW991" s="122"/>
      <c r="AX991" s="122"/>
      <c r="BA991" s="5"/>
      <c r="BB991" s="5"/>
    </row>
    <row r="992">
      <c r="A992" s="220"/>
      <c r="B992" s="122"/>
      <c r="C992" s="122"/>
      <c r="D992" s="122"/>
      <c r="E992" s="122"/>
      <c r="H992" s="5"/>
      <c r="I992" s="5"/>
      <c r="P992" s="220"/>
      <c r="Q992" s="122"/>
      <c r="R992" s="122"/>
      <c r="S992" s="122"/>
      <c r="T992" s="122"/>
      <c r="W992" s="5"/>
      <c r="X992" s="5"/>
      <c r="AE992" s="220"/>
      <c r="AF992" s="122"/>
      <c r="AG992" s="122"/>
      <c r="AH992" s="122"/>
      <c r="AI992" s="122"/>
      <c r="AL992" s="5"/>
      <c r="AM992" s="5"/>
      <c r="AT992" s="220"/>
      <c r="AU992" s="122"/>
      <c r="AV992" s="122"/>
      <c r="AW992" s="122"/>
      <c r="AX992" s="122"/>
      <c r="BA992" s="5"/>
      <c r="BB992" s="5"/>
    </row>
    <row r="993">
      <c r="A993" s="220"/>
      <c r="B993" s="122"/>
      <c r="C993" s="122"/>
      <c r="D993" s="122"/>
      <c r="E993" s="122"/>
      <c r="H993" s="5"/>
      <c r="I993" s="5"/>
      <c r="P993" s="220"/>
      <c r="Q993" s="122"/>
      <c r="R993" s="122"/>
      <c r="S993" s="122"/>
      <c r="T993" s="122"/>
      <c r="W993" s="5"/>
      <c r="X993" s="5"/>
      <c r="AE993" s="220"/>
      <c r="AF993" s="122"/>
      <c r="AG993" s="122"/>
      <c r="AH993" s="122"/>
      <c r="AI993" s="122"/>
      <c r="AL993" s="5"/>
      <c r="AM993" s="5"/>
      <c r="AT993" s="220"/>
      <c r="AU993" s="122"/>
      <c r="AV993" s="122"/>
      <c r="AW993" s="122"/>
      <c r="AX993" s="122"/>
      <c r="BA993" s="5"/>
      <c r="BB993" s="5"/>
    </row>
    <row r="994">
      <c r="A994" s="220"/>
      <c r="B994" s="122"/>
      <c r="C994" s="122"/>
      <c r="D994" s="122"/>
      <c r="E994" s="122"/>
      <c r="H994" s="5"/>
      <c r="I994" s="5"/>
      <c r="P994" s="220"/>
      <c r="Q994" s="122"/>
      <c r="R994" s="122"/>
      <c r="S994" s="122"/>
      <c r="T994" s="122"/>
      <c r="W994" s="5"/>
      <c r="X994" s="5"/>
      <c r="AE994" s="220"/>
      <c r="AF994" s="122"/>
      <c r="AG994" s="122"/>
      <c r="AH994" s="122"/>
      <c r="AI994" s="122"/>
      <c r="AL994" s="5"/>
      <c r="AM994" s="5"/>
      <c r="AT994" s="220"/>
      <c r="AU994" s="122"/>
      <c r="AV994" s="122"/>
      <c r="AW994" s="122"/>
      <c r="AX994" s="122"/>
      <c r="BA994" s="5"/>
      <c r="BB994" s="5"/>
    </row>
    <row r="995">
      <c r="A995" s="220"/>
      <c r="B995" s="122"/>
      <c r="C995" s="122"/>
      <c r="D995" s="122"/>
      <c r="E995" s="122"/>
      <c r="H995" s="5"/>
      <c r="I995" s="5"/>
      <c r="P995" s="220"/>
      <c r="Q995" s="122"/>
      <c r="R995" s="122"/>
      <c r="S995" s="122"/>
      <c r="T995" s="122"/>
      <c r="W995" s="5"/>
      <c r="X995" s="5"/>
      <c r="AE995" s="220"/>
      <c r="AF995" s="122"/>
      <c r="AG995" s="122"/>
      <c r="AH995" s="122"/>
      <c r="AI995" s="122"/>
      <c r="AL995" s="5"/>
      <c r="AM995" s="5"/>
      <c r="AT995" s="220"/>
      <c r="AU995" s="122"/>
      <c r="AV995" s="122"/>
      <c r="AW995" s="122"/>
      <c r="AX995" s="122"/>
      <c r="BA995" s="5"/>
      <c r="BB995" s="5"/>
    </row>
    <row r="996">
      <c r="A996" s="220"/>
      <c r="B996" s="122"/>
      <c r="C996" s="122"/>
      <c r="D996" s="122"/>
      <c r="E996" s="122"/>
      <c r="H996" s="5"/>
      <c r="I996" s="5"/>
      <c r="P996" s="220"/>
      <c r="Q996" s="122"/>
      <c r="R996" s="122"/>
      <c r="S996" s="122"/>
      <c r="T996" s="122"/>
      <c r="W996" s="5"/>
      <c r="X996" s="5"/>
      <c r="AE996" s="220"/>
      <c r="AF996" s="122"/>
      <c r="AG996" s="122"/>
      <c r="AH996" s="122"/>
      <c r="AI996" s="122"/>
      <c r="AL996" s="5"/>
      <c r="AM996" s="5"/>
      <c r="AT996" s="220"/>
      <c r="AU996" s="122"/>
      <c r="AV996" s="122"/>
      <c r="AW996" s="122"/>
      <c r="AX996" s="122"/>
      <c r="BA996" s="5"/>
      <c r="BB996" s="5"/>
    </row>
    <row r="997">
      <c r="A997" s="220"/>
      <c r="B997" s="122"/>
      <c r="C997" s="122"/>
      <c r="D997" s="122"/>
      <c r="E997" s="122"/>
      <c r="H997" s="5"/>
      <c r="I997" s="5"/>
      <c r="P997" s="220"/>
      <c r="Q997" s="122"/>
      <c r="R997" s="122"/>
      <c r="S997" s="122"/>
      <c r="T997" s="122"/>
      <c r="W997" s="5"/>
      <c r="X997" s="5"/>
      <c r="AE997" s="220"/>
      <c r="AF997" s="122"/>
      <c r="AG997" s="122"/>
      <c r="AH997" s="122"/>
      <c r="AI997" s="122"/>
      <c r="AL997" s="5"/>
      <c r="AM997" s="5"/>
      <c r="AT997" s="220"/>
      <c r="AU997" s="122"/>
      <c r="AV997" s="122"/>
      <c r="AW997" s="122"/>
      <c r="AX997" s="122"/>
      <c r="BA997" s="5"/>
      <c r="BB997" s="5"/>
    </row>
    <row r="998">
      <c r="A998" s="220"/>
      <c r="B998" s="122"/>
      <c r="C998" s="122"/>
      <c r="D998" s="122"/>
      <c r="E998" s="122"/>
      <c r="H998" s="5"/>
      <c r="I998" s="5"/>
      <c r="P998" s="220"/>
      <c r="Q998" s="122"/>
      <c r="R998" s="122"/>
      <c r="S998" s="122"/>
      <c r="T998" s="122"/>
      <c r="W998" s="5"/>
      <c r="X998" s="5"/>
      <c r="AE998" s="220"/>
      <c r="AF998" s="122"/>
      <c r="AG998" s="122"/>
      <c r="AH998" s="122"/>
      <c r="AI998" s="122"/>
      <c r="AL998" s="5"/>
      <c r="AM998" s="5"/>
      <c r="AT998" s="220"/>
      <c r="AU998" s="122"/>
      <c r="AV998" s="122"/>
      <c r="AW998" s="122"/>
      <c r="AX998" s="122"/>
      <c r="BA998" s="5"/>
      <c r="BB998" s="5"/>
    </row>
    <row r="999">
      <c r="A999" s="220"/>
      <c r="B999" s="122"/>
      <c r="C999" s="122"/>
      <c r="D999" s="122"/>
      <c r="E999" s="122"/>
      <c r="H999" s="5"/>
      <c r="I999" s="5"/>
      <c r="P999" s="220"/>
      <c r="Q999" s="122"/>
      <c r="R999" s="122"/>
      <c r="S999" s="122"/>
      <c r="T999" s="122"/>
      <c r="W999" s="5"/>
      <c r="X999" s="5"/>
      <c r="AE999" s="220"/>
      <c r="AF999" s="122"/>
      <c r="AG999" s="122"/>
      <c r="AH999" s="122"/>
      <c r="AI999" s="122"/>
      <c r="AL999" s="5"/>
      <c r="AM999" s="5"/>
      <c r="AT999" s="220"/>
      <c r="AU999" s="122"/>
      <c r="AV999" s="122"/>
      <c r="AW999" s="122"/>
      <c r="AX999" s="122"/>
      <c r="BA999" s="5"/>
      <c r="BB999" s="5"/>
    </row>
    <row r="1000">
      <c r="A1000" s="220"/>
      <c r="B1000" s="122"/>
      <c r="C1000" s="122"/>
      <c r="D1000" s="122"/>
      <c r="E1000" s="122"/>
      <c r="H1000" s="5"/>
      <c r="I1000" s="5"/>
      <c r="P1000" s="220"/>
      <c r="Q1000" s="122"/>
      <c r="R1000" s="122"/>
      <c r="S1000" s="122"/>
      <c r="T1000" s="122"/>
      <c r="W1000" s="5"/>
      <c r="X1000" s="5"/>
      <c r="AE1000" s="220"/>
      <c r="AF1000" s="122"/>
      <c r="AG1000" s="122"/>
      <c r="AH1000" s="122"/>
      <c r="AI1000" s="122"/>
      <c r="AL1000" s="5"/>
      <c r="AM1000" s="5"/>
      <c r="AT1000" s="220"/>
      <c r="AU1000" s="122"/>
      <c r="AV1000" s="122"/>
      <c r="AW1000" s="122"/>
      <c r="AX1000" s="122"/>
      <c r="BA1000" s="5"/>
      <c r="BB1000" s="5"/>
    </row>
  </sheetData>
  <mergeCells count="8">
    <mergeCell ref="F49:G49"/>
    <mergeCell ref="U49:V49"/>
    <mergeCell ref="AJ49:AK49"/>
    <mergeCell ref="AY49:AZ49"/>
    <mergeCell ref="F51:G51"/>
    <mergeCell ref="U51:V51"/>
    <mergeCell ref="AJ51:AK51"/>
    <mergeCell ref="AY51:AZ51"/>
  </mergeCells>
  <drawing r:id="rId1"/>
</worksheet>
</file>